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0" yWindow="8220" windowWidth="27795" windowHeight="5550"/>
  </bookViews>
  <sheets>
    <sheet name="Globale" sheetId="1" r:id="rId1"/>
    <sheet name="Comuni" sheetId="2" r:id="rId2"/>
  </sheets>
  <definedNames>
    <definedName name="_xlnm.Print_Titles" localSheetId="0">Globale!$1:$2</definedName>
  </definedNames>
  <calcPr calcId="124519"/>
</workbook>
</file>

<file path=xl/calcChain.xml><?xml version="1.0" encoding="utf-8"?>
<calcChain xmlns="http://schemas.openxmlformats.org/spreadsheetml/2006/main">
  <c r="L1331" i="1"/>
  <c r="L1241"/>
  <c r="N1222"/>
  <c r="L1222"/>
  <c r="L1157"/>
  <c r="U1134"/>
  <c r="N1064"/>
  <c r="L1064"/>
  <c r="N1041"/>
  <c r="L1041"/>
  <c r="U1036"/>
  <c r="V1035"/>
  <c r="U1034"/>
  <c r="N1031"/>
  <c r="L1031"/>
  <c r="L1010"/>
  <c r="N1003"/>
  <c r="L1003"/>
  <c r="W997"/>
  <c r="L935"/>
  <c r="W906"/>
  <c r="V884"/>
  <c r="W799"/>
  <c r="N799"/>
  <c r="L799"/>
  <c r="U785"/>
  <c r="N717"/>
  <c r="L716"/>
  <c r="U703"/>
  <c r="U686"/>
  <c r="W635"/>
  <c r="L616"/>
  <c r="N612"/>
  <c r="L602"/>
  <c r="L600"/>
  <c r="N591"/>
  <c r="L591"/>
  <c r="L586"/>
  <c r="N579"/>
  <c r="L579"/>
  <c r="W518"/>
  <c r="N507"/>
  <c r="M507"/>
  <c r="L507"/>
  <c r="K507"/>
  <c r="W488"/>
  <c r="U435"/>
  <c r="L432"/>
  <c r="W414"/>
  <c r="W412"/>
  <c r="N412"/>
  <c r="V382"/>
  <c r="W361"/>
  <c r="V361"/>
  <c r="W349"/>
  <c r="V332"/>
  <c r="U331"/>
  <c r="W300"/>
  <c r="V300"/>
  <c r="L281"/>
  <c r="AB251"/>
  <c r="AB250"/>
  <c r="W248"/>
  <c r="K248"/>
  <c r="I248"/>
  <c r="H248"/>
  <c r="K244"/>
  <c r="W243"/>
  <c r="AB218"/>
  <c r="AB213"/>
  <c r="W186"/>
  <c r="I154"/>
  <c r="W74" l="1"/>
  <c r="N114" l="1"/>
  <c r="M114"/>
  <c r="L114"/>
  <c r="K114"/>
  <c r="L85"/>
  <c r="K85"/>
  <c r="L125" l="1"/>
  <c r="K125"/>
  <c r="W136" l="1"/>
  <c r="V115" l="1"/>
  <c r="U128" l="1"/>
  <c r="U89" l="1"/>
  <c r="U145"/>
  <c r="V95" l="1"/>
  <c r="W127" l="1"/>
  <c r="V97" l="1"/>
  <c r="V26" l="1"/>
</calcChain>
</file>

<file path=xl/sharedStrings.xml><?xml version="1.0" encoding="utf-8"?>
<sst xmlns="http://schemas.openxmlformats.org/spreadsheetml/2006/main" count="28855" uniqueCount="8704">
  <si>
    <t>Delegazione di Matera</t>
  </si>
  <si>
    <t>Delegazione di Chieti</t>
  </si>
  <si>
    <t>Delegazione di Lanciano</t>
  </si>
  <si>
    <t>Delegazione di Pescara</t>
  </si>
  <si>
    <t>Delegazione di Teramo</t>
  </si>
  <si>
    <t>Delegazione di Vasto</t>
  </si>
  <si>
    <t>Delegazione di Potenza</t>
  </si>
  <si>
    <t>Delegazione della Locride e della Piana</t>
  </si>
  <si>
    <t>Delegazione di Benevento</t>
  </si>
  <si>
    <t>Delegazione di Caserta</t>
  </si>
  <si>
    <t>Delegazione di Napoli</t>
  </si>
  <si>
    <t>Delegazione di Salerno</t>
  </si>
  <si>
    <t>Delegazione di Bologna</t>
  </si>
  <si>
    <t>Delegazione di Cesena</t>
  </si>
  <si>
    <t>Delegazione di Ferrara</t>
  </si>
  <si>
    <t>Delegazione di Modena</t>
  </si>
  <si>
    <t>Delegazione di Ravenna</t>
  </si>
  <si>
    <t>Delegazione di Reggio Emilia</t>
  </si>
  <si>
    <t>Delegazione di Rimini</t>
  </si>
  <si>
    <t>Delegazione di Gorizia</t>
  </si>
  <si>
    <t>Delegazione di Trieste</t>
  </si>
  <si>
    <t>Delegazione di Udine</t>
  </si>
  <si>
    <t>Delegazione di Frosinone</t>
  </si>
  <si>
    <t>Delegazione di Roma</t>
  </si>
  <si>
    <t>Delegazione di Viterbo</t>
  </si>
  <si>
    <t>Delegazione di Imperia</t>
  </si>
  <si>
    <t>Delegazione di Savona</t>
  </si>
  <si>
    <t>Delegazione della Spezia</t>
  </si>
  <si>
    <t>Delegazione di Bergamo</t>
  </si>
  <si>
    <t>Delegazione di Brescia</t>
  </si>
  <si>
    <t>Delegazione di Lecco</t>
  </si>
  <si>
    <t>Delegazione di Milano</t>
  </si>
  <si>
    <t>Delegazione di Mantova</t>
  </si>
  <si>
    <t>Delegazione di Monza</t>
  </si>
  <si>
    <t>Delegazione di Pavia</t>
  </si>
  <si>
    <t>Delegazione del Seprio</t>
  </si>
  <si>
    <t>Delegazione di Sondrio</t>
  </si>
  <si>
    <t>Delegazione di Varese</t>
  </si>
  <si>
    <t>Delegazione di Ancona</t>
  </si>
  <si>
    <t>Gruppo FAI Fabriano</t>
  </si>
  <si>
    <t>Gruppo FAI Senigallia</t>
  </si>
  <si>
    <t>Delegazione di Ascoli Piceno</t>
  </si>
  <si>
    <t>Delegazione di Macerata</t>
  </si>
  <si>
    <t>Delegazione di Alessandria</t>
  </si>
  <si>
    <t>Delegazione di Asti</t>
  </si>
  <si>
    <t>Delegazione di Casale Monferrato</t>
  </si>
  <si>
    <t>Gruppo FAI Novi Ligure</t>
  </si>
  <si>
    <t>Delegazione di Novara</t>
  </si>
  <si>
    <t>Delegazione di Tortona</t>
  </si>
  <si>
    <t>Delegazione di Vercelli</t>
  </si>
  <si>
    <t>Delegazione di Brindisi</t>
  </si>
  <si>
    <t>Delegazione di Foggia</t>
  </si>
  <si>
    <t>Delegazione di Lecce</t>
  </si>
  <si>
    <t>Delegazione di Taranto</t>
  </si>
  <si>
    <t>Delegazione di Sassari</t>
  </si>
  <si>
    <t>Delegazione di Nuoro</t>
  </si>
  <si>
    <t>Delegazione di Agrigento</t>
  </si>
  <si>
    <t>Delegazione di Enna</t>
  </si>
  <si>
    <t>Delegazione di Messina</t>
  </si>
  <si>
    <t>Delegazione di Palermo</t>
  </si>
  <si>
    <t>Delegazione di Siracusa</t>
  </si>
  <si>
    <t>Delegazione di Trapani</t>
  </si>
  <si>
    <t>Delegazione di Arezzo</t>
  </si>
  <si>
    <t>Delegazione di Firenze</t>
  </si>
  <si>
    <t>Delegazione di Grosseto</t>
  </si>
  <si>
    <t>Delegazione di Livorno</t>
  </si>
  <si>
    <t>Delegazione di Pisa</t>
  </si>
  <si>
    <t>Delegazione di Siena</t>
  </si>
  <si>
    <t>Delegazione di Aosta</t>
  </si>
  <si>
    <t>Gruppo FAI Assisi</t>
  </si>
  <si>
    <t>Gruppo FAI Foligno</t>
  </si>
  <si>
    <t>Gruppo FAI Gubbio</t>
  </si>
  <si>
    <t>Gruppo FAI Orvieto</t>
  </si>
  <si>
    <t>Delegazione di Perugia</t>
  </si>
  <si>
    <t>Gruppo FAI Todi</t>
  </si>
  <si>
    <t>Delegazione di Bassano del Grappa</t>
  </si>
  <si>
    <t>Delegazione di Belluno</t>
  </si>
  <si>
    <t>Delegazione di Padova</t>
  </si>
  <si>
    <t>Delegazione di Treviso</t>
  </si>
  <si>
    <t>Delegazione di Verona</t>
  </si>
  <si>
    <t>USCITE</t>
  </si>
  <si>
    <t>ENTRATE</t>
  </si>
  <si>
    <t>DATI GENERALI</t>
  </si>
  <si>
    <t>Delegazione di Forlì</t>
  </si>
  <si>
    <t>Delegazione di Lucca Massa Carrara</t>
  </si>
  <si>
    <t>Gruppo FAI Giovani Perugia</t>
  </si>
  <si>
    <t>Gruppo FAI Caltagirone</t>
  </si>
  <si>
    <t>Delegazione di Gaeta Latina</t>
  </si>
  <si>
    <t>Mantova</t>
  </si>
  <si>
    <t>Milano</t>
  </si>
  <si>
    <t>Monza</t>
  </si>
  <si>
    <t>Vimercatese</t>
  </si>
  <si>
    <t>Pavia</t>
  </si>
  <si>
    <t>Seprio</t>
  </si>
  <si>
    <t>Sondrio</t>
  </si>
  <si>
    <t>Treviglio</t>
  </si>
  <si>
    <t>Varese</t>
  </si>
  <si>
    <t>Bergamo</t>
  </si>
  <si>
    <t>Brescia</t>
  </si>
  <si>
    <t>Vallecamonica</t>
  </si>
  <si>
    <t>Como</t>
  </si>
  <si>
    <t>Cantù</t>
  </si>
  <si>
    <t>Cremona</t>
  </si>
  <si>
    <t>Crema</t>
  </si>
  <si>
    <t>Lecco</t>
  </si>
  <si>
    <t>L’Aquila</t>
  </si>
  <si>
    <t>Chieti</t>
  </si>
  <si>
    <t>Lanciano</t>
  </si>
  <si>
    <t>Pescara</t>
  </si>
  <si>
    <t>Teramo</t>
  </si>
  <si>
    <t>Vasto</t>
  </si>
  <si>
    <t>Matera</t>
  </si>
  <si>
    <t>Tricarico</t>
  </si>
  <si>
    <t>Potenza</t>
  </si>
  <si>
    <t>Catanzaro</t>
  </si>
  <si>
    <t>Cosenza</t>
  </si>
  <si>
    <t>Crotone</t>
  </si>
  <si>
    <t>Pollino</t>
  </si>
  <si>
    <t>Avellino</t>
  </si>
  <si>
    <t>Benevento</t>
  </si>
  <si>
    <t>Caserta</t>
  </si>
  <si>
    <t>Napoli</t>
  </si>
  <si>
    <t>Salerno</t>
  </si>
  <si>
    <t>Bologna</t>
  </si>
  <si>
    <t>Cesena</t>
  </si>
  <si>
    <t>Ferrara</t>
  </si>
  <si>
    <t>Forlì</t>
  </si>
  <si>
    <t>Modena</t>
  </si>
  <si>
    <t>Parma</t>
  </si>
  <si>
    <t>Piacenza</t>
  </si>
  <si>
    <t>Ravenna</t>
  </si>
  <si>
    <t>Rimini</t>
  </si>
  <si>
    <t>Gorizia</t>
  </si>
  <si>
    <t>Pordenone</t>
  </si>
  <si>
    <t>Trieste</t>
  </si>
  <si>
    <t>Udine</t>
  </si>
  <si>
    <t>Frosinone</t>
  </si>
  <si>
    <t>Rieti</t>
  </si>
  <si>
    <t>Roma</t>
  </si>
  <si>
    <t>Viterbo</t>
  </si>
  <si>
    <t>Maremma</t>
  </si>
  <si>
    <t>Genova</t>
  </si>
  <si>
    <t>Imperia</t>
  </si>
  <si>
    <t>Spezia</t>
  </si>
  <si>
    <t>Ancona</t>
  </si>
  <si>
    <t>Fabriano</t>
  </si>
  <si>
    <t>Senigallia</t>
  </si>
  <si>
    <t>Ascoli Piceno</t>
  </si>
  <si>
    <t>Fermo</t>
  </si>
  <si>
    <t>Macerata</t>
  </si>
  <si>
    <t>Alessandria</t>
  </si>
  <si>
    <t>Asti</t>
  </si>
  <si>
    <t>Biella</t>
  </si>
  <si>
    <t>Cuneo</t>
  </si>
  <si>
    <t>Novara</t>
  </si>
  <si>
    <t>Torino</t>
  </si>
  <si>
    <t>Tortona</t>
  </si>
  <si>
    <t>Vercelli</t>
  </si>
  <si>
    <t>Bari</t>
  </si>
  <si>
    <t>Brindisi</t>
  </si>
  <si>
    <t>Foggia</t>
  </si>
  <si>
    <t>Lecce</t>
  </si>
  <si>
    <t>Taranto</t>
  </si>
  <si>
    <t>Cagliari</t>
  </si>
  <si>
    <t>Nuoro</t>
  </si>
  <si>
    <t>Sassari</t>
  </si>
  <si>
    <t>Agrigento</t>
  </si>
  <si>
    <t>Caltanissetta</t>
  </si>
  <si>
    <t>Catania</t>
  </si>
  <si>
    <t>Acireale</t>
  </si>
  <si>
    <t>Caltagirone</t>
  </si>
  <si>
    <t>Enna</t>
  </si>
  <si>
    <t>Messina</t>
  </si>
  <si>
    <t>Palermo</t>
  </si>
  <si>
    <t>Ragusa</t>
  </si>
  <si>
    <t>Scicli</t>
  </si>
  <si>
    <t>Siracusa</t>
  </si>
  <si>
    <t>Trapani</t>
  </si>
  <si>
    <t>Arezzo</t>
  </si>
  <si>
    <t>Firenze</t>
  </si>
  <si>
    <t>Grosseto</t>
  </si>
  <si>
    <t>Livorno</t>
  </si>
  <si>
    <t>Pisa</t>
  </si>
  <si>
    <t>Siena</t>
  </si>
  <si>
    <t>Bolzano</t>
  </si>
  <si>
    <t>Trento</t>
  </si>
  <si>
    <t>Assisi</t>
  </si>
  <si>
    <t>Foligno</t>
  </si>
  <si>
    <t>Gubbio</t>
  </si>
  <si>
    <t>Orvieto</t>
  </si>
  <si>
    <t>Spoleto</t>
  </si>
  <si>
    <t>Terni</t>
  </si>
  <si>
    <t>Todi</t>
  </si>
  <si>
    <t>Umbertide</t>
  </si>
  <si>
    <t>Aosta</t>
  </si>
  <si>
    <t>Belluno</t>
  </si>
  <si>
    <t>Padova</t>
  </si>
  <si>
    <t>Portogruaro</t>
  </si>
  <si>
    <t>Rovigo</t>
  </si>
  <si>
    <t>Treviso</t>
  </si>
  <si>
    <t>Venezia</t>
  </si>
  <si>
    <t>Verona</t>
  </si>
  <si>
    <t>Vicenza</t>
  </si>
  <si>
    <t>Abruzzo</t>
  </si>
  <si>
    <t>Basilicata</t>
  </si>
  <si>
    <t>Calabria</t>
  </si>
  <si>
    <t>Campania</t>
  </si>
  <si>
    <t>Lazio</t>
  </si>
  <si>
    <t>Liguria</t>
  </si>
  <si>
    <t>Lombardia</t>
  </si>
  <si>
    <t>Marche</t>
  </si>
  <si>
    <t>Puglia</t>
  </si>
  <si>
    <t>Molise</t>
  </si>
  <si>
    <t>Piemonte</t>
  </si>
  <si>
    <t>Sardegna</t>
  </si>
  <si>
    <t>Sicilia</t>
  </si>
  <si>
    <t>Toscana</t>
  </si>
  <si>
    <t>Umbria</t>
  </si>
  <si>
    <t>Val_d_Aosta</t>
  </si>
  <si>
    <t>Trenitino_Alto_Adige</t>
  </si>
  <si>
    <t>Emilia_Romagna</t>
  </si>
  <si>
    <t>Friuli_Venezia_Giulia</t>
  </si>
  <si>
    <t>Veneto</t>
  </si>
  <si>
    <t>Abitanti</t>
  </si>
  <si>
    <t>Luoghi_aperti</t>
  </si>
  <si>
    <t>Visitatori</t>
  </si>
  <si>
    <t>€_Nuovi</t>
  </si>
  <si>
    <t>Iscritti_RINNOVI</t>
  </si>
  <si>
    <t>Iscritti_NUOVI</t>
  </si>
  <si>
    <t>€_Rinnovi</t>
  </si>
  <si>
    <t>Totale_N+R</t>
  </si>
  <si>
    <t>Amico_FAI</t>
  </si>
  <si>
    <t>€_Amico_FAI</t>
  </si>
  <si>
    <t>Totale_€_N+R+Amici</t>
  </si>
  <si>
    <t>CTB_PUBBLICI</t>
  </si>
  <si>
    <t>CTB_Privati</t>
  </si>
  <si>
    <t>CTB_Visitatori</t>
  </si>
  <si>
    <t>Tot_Entrate</t>
  </si>
  <si>
    <t>Tot_USCITE</t>
  </si>
  <si>
    <t>Totale_PIAZZA</t>
  </si>
  <si>
    <t>ISCRIZIONI+AMICO_FAI</t>
  </si>
  <si>
    <t>GFP</t>
  </si>
  <si>
    <t>Bassano_del_Grappa</t>
  </si>
  <si>
    <t>Gruppo_Giovani_Perugia</t>
  </si>
  <si>
    <t>Delegazione_Perugia</t>
  </si>
  <si>
    <t>Lago_Trasimeno</t>
  </si>
  <si>
    <t xml:space="preserve">Gualdo_Tadino </t>
  </si>
  <si>
    <t xml:space="preserve">Città_di_Castello </t>
  </si>
  <si>
    <t>Prato_Pistoia</t>
  </si>
  <si>
    <t>Lucca_Massa_Carrara</t>
  </si>
  <si>
    <t xml:space="preserve">Andria_Barletta_Trani </t>
  </si>
  <si>
    <t>Verbano_Cusio_Ossola</t>
  </si>
  <si>
    <t>Val_di_Susa</t>
  </si>
  <si>
    <t>Novi_Ligure</t>
  </si>
  <si>
    <t>Ivrea_Canavese</t>
  </si>
  <si>
    <t>Casale_Monferrato</t>
  </si>
  <si>
    <t>Campobasso_Isernia</t>
  </si>
  <si>
    <t>Pesaro_Urbino</t>
  </si>
  <si>
    <t>Jesi_Vallesina</t>
  </si>
  <si>
    <t>Oltrepò_Pavese</t>
  </si>
  <si>
    <t>Milano_Sud_Est</t>
  </si>
  <si>
    <t>Milano_Sud_Ovest</t>
  </si>
  <si>
    <t>Milano_Nord_Ovest</t>
  </si>
  <si>
    <t>Castiglione_delle_Stiviere</t>
  </si>
  <si>
    <t>Lodi_Melegnano</t>
  </si>
  <si>
    <t>Alta_Brianza</t>
  </si>
  <si>
    <t>Sebino_Franciacorta</t>
  </si>
  <si>
    <t>Portofino_Tigullio</t>
  </si>
  <si>
    <t>Gruppo_Giovani_Savona</t>
  </si>
  <si>
    <t>Delegazione_Savona</t>
  </si>
  <si>
    <t>Albenga_Alassio</t>
  </si>
  <si>
    <t>Gaeta_Latina</t>
  </si>
  <si>
    <t>Reggio_Emilia</t>
  </si>
  <si>
    <t>Vibo_Valentia</t>
  </si>
  <si>
    <t>Reggio_Calabria</t>
  </si>
  <si>
    <t>Locride_e_della_Piana</t>
  </si>
  <si>
    <t>GFA</t>
  </si>
  <si>
    <t>Delegazione Chieti</t>
  </si>
  <si>
    <t>Delegazione Matera</t>
  </si>
  <si>
    <t>Delegazione Potenza</t>
  </si>
  <si>
    <t>Gruppo FAI Giovani Catanzaro</t>
  </si>
  <si>
    <t>Gruppo FAI Giovani Cosenza</t>
  </si>
  <si>
    <t>Gruppo FAI Giovani Vibo Valentia</t>
  </si>
  <si>
    <t>Gruppo FAI Giovani Napoli</t>
  </si>
  <si>
    <t>Gruppo FAI Giovani Salerno</t>
  </si>
  <si>
    <t>Delegazione Forlì</t>
  </si>
  <si>
    <t>Delegazione Frosinone</t>
  </si>
  <si>
    <t>Delegazione Viterbo</t>
  </si>
  <si>
    <t>Gruppo FAI Giovani La Spezia</t>
  </si>
  <si>
    <t>Delegazione Savona</t>
  </si>
  <si>
    <t>Gruppo FAI Giovani Bergamo</t>
  </si>
  <si>
    <t>Gruppo FAI Giovani Brescia</t>
  </si>
  <si>
    <t>Gruppo FAI Giovani Como</t>
  </si>
  <si>
    <t>Gruppo FAI Crema</t>
  </si>
  <si>
    <t>Gruppo FAI Giovani Mantova</t>
  </si>
  <si>
    <t>Gruppo FAI Castiglione delle Stiviere</t>
  </si>
  <si>
    <t>Gruppo FAI Giovani Milano</t>
  </si>
  <si>
    <t>Gruppo FAI Milano Sud Est</t>
  </si>
  <si>
    <t>Gruppo FAI Giovani Monza</t>
  </si>
  <si>
    <t>Gruppo FAI Giovani Pavia</t>
  </si>
  <si>
    <t>Gruppo FAI Giovani Sondrio</t>
  </si>
  <si>
    <t>Delegazione Treviglio</t>
  </si>
  <si>
    <t>Gruppo FAI Giovani Varese</t>
  </si>
  <si>
    <t>Gruppo FAI Giovani Fermo</t>
  </si>
  <si>
    <t>Delegazione Campobasso</t>
  </si>
  <si>
    <t>Gruppo FAI Giovani Alessandria</t>
  </si>
  <si>
    <t>Gruppo FAI Giovani Biella</t>
  </si>
  <si>
    <t>Gruppo FAI Giovani Novara</t>
  </si>
  <si>
    <t>Gruppo FAI Giovani Alto Novarese</t>
  </si>
  <si>
    <t>Gruppo FAI Giovani Torino</t>
  </si>
  <si>
    <t>Delegazione Tortona</t>
  </si>
  <si>
    <t>Delegazione Vercelli</t>
  </si>
  <si>
    <t>Delegazione Andria Barletta Trani</t>
  </si>
  <si>
    <t>Delegazione Brindisi</t>
  </si>
  <si>
    <t>Delegazione Lecce</t>
  </si>
  <si>
    <t>Gruppo FAI Giovani Taranto</t>
  </si>
  <si>
    <t>Presidenza Regionale Sardegna</t>
  </si>
  <si>
    <t>Delegazione Nuoro</t>
  </si>
  <si>
    <t>Delegazione Agrigento</t>
  </si>
  <si>
    <t>Delegazione Enna</t>
  </si>
  <si>
    <t>Gruppo FAI Nicosia</t>
  </si>
  <si>
    <t>Delegazione Palermo</t>
  </si>
  <si>
    <t>Delegazione Siracusa</t>
  </si>
  <si>
    <t>Gruppo FAI Giovani Firenze</t>
  </si>
  <si>
    <t>Delegazione Grosseto</t>
  </si>
  <si>
    <t>Delegazione Livorno</t>
  </si>
  <si>
    <t>Delegazione Lucca Massa Carrara</t>
  </si>
  <si>
    <t>Gruppo FAI Giovani Siena</t>
  </si>
  <si>
    <t>Gruppo FAI Città di Castello</t>
  </si>
  <si>
    <t>Gruppo FAI Giovani Belluno</t>
  </si>
  <si>
    <t>Gruppo FAI Giovani Padova</t>
  </si>
  <si>
    <t>Delegazione Portogruaro</t>
  </si>
  <si>
    <t>Gruppo FAI Giovani Venezia</t>
  </si>
  <si>
    <t>Gruppo FAI Giovani Verona</t>
  </si>
  <si>
    <t>Gruppo FAI Giovani Vicenza</t>
  </si>
  <si>
    <t>% iscritti / visitatori</t>
  </si>
  <si>
    <t>contributo medio / visitatori</t>
  </si>
  <si>
    <t>raccolta media / visitatori</t>
  </si>
  <si>
    <t>Gruppo FAI Giovani Bologna</t>
  </si>
  <si>
    <t>Gruppo FAI San Lazzaro di Savena</t>
  </si>
  <si>
    <t>Gruppo FAI Imola</t>
  </si>
  <si>
    <t>Gruppo FAI Bassa Modenese</t>
  </si>
  <si>
    <t>Gruppo FAI Giovani Modena</t>
  </si>
  <si>
    <t>Gruppo FAI Lugo</t>
  </si>
  <si>
    <t>Gruppo FAI Cividale del Friuli</t>
  </si>
  <si>
    <t>Gruppo FAI Gemona del Friuli</t>
  </si>
  <si>
    <t>Delegazione di Genova</t>
  </si>
  <si>
    <t>Delegazione Alta Brianza</t>
  </si>
  <si>
    <t>Gruppo FAI Milano Sud Ovest</t>
  </si>
  <si>
    <t>Gruppo FAI del Vimercatese</t>
  </si>
  <si>
    <t>Gruppo FAI Giovani Ancona</t>
  </si>
  <si>
    <t>Gruppo FAI Jesi e Vallesina</t>
  </si>
  <si>
    <t>Delegazione di Campobasso</t>
  </si>
  <si>
    <t>Gruppo FAI Colline dell'Orba</t>
  </si>
  <si>
    <t>Gruppo FAI Fiumi della Bassa Valle</t>
  </si>
  <si>
    <t>Gruppo FAI La Strada Franca</t>
  </si>
  <si>
    <t>Gruppo FAI Terre tra Tanaro e Po</t>
  </si>
  <si>
    <t>Gruppo FAI Via Aemilia Scauri</t>
  </si>
  <si>
    <t>Gruppo FAI Castellazzo Bormida</t>
  </si>
  <si>
    <t>Gruppo FAI Mornese</t>
  </si>
  <si>
    <t>Gruppo FAI Colline dal Po al Monferrato</t>
  </si>
  <si>
    <t>Delegazione di Cagliari</t>
  </si>
  <si>
    <t>Gruppo FAI Alcamo</t>
  </si>
  <si>
    <t>Gruppo FAI Pistoia</t>
  </si>
  <si>
    <t>Presidenza Regionale Umbria</t>
  </si>
  <si>
    <t>Delegazione L' Aquila</t>
  </si>
  <si>
    <t>Delegazione Lanciano</t>
  </si>
  <si>
    <t>Gruppo FAI Giovani Pescara</t>
  </si>
  <si>
    <t>Delegazione Teramo + Gruppo FAI Giovani</t>
  </si>
  <si>
    <t>Delegazione Vasto</t>
  </si>
  <si>
    <t>Gruppo FAI Marsica</t>
  </si>
  <si>
    <t>Gruppo FAI Penne</t>
  </si>
  <si>
    <t>Delegazione Matera - Gruppo FAI Tricarico</t>
  </si>
  <si>
    <t>Gruppo FAI  Santa Severina</t>
  </si>
  <si>
    <t>Delegazione Avellino</t>
  </si>
  <si>
    <t>Delegazione Benevento + Gruppo FAI Giovani</t>
  </si>
  <si>
    <t>Gruppo FAI Aversa</t>
  </si>
  <si>
    <t>Delegazione Bologna + Gruppo FAI Giovani</t>
  </si>
  <si>
    <t>Gruppo FAI Pieve di Cento</t>
  </si>
  <si>
    <t>Delegazione Cesena</t>
  </si>
  <si>
    <t>Delegazione Parma + Gruppo FAI Giovani</t>
  </si>
  <si>
    <t>Gruppo FAI Giovani Piacenza</t>
  </si>
  <si>
    <t>Delegazione Ravenna + Gruppo FAI Giovani</t>
  </si>
  <si>
    <t>Delegazione Reggio Emilia + Gruppo FAI Giovani</t>
  </si>
  <si>
    <t>Delegazione Rimini</t>
  </si>
  <si>
    <t>Gruppo FAI Giovani Gorizia</t>
  </si>
  <si>
    <t>Gruppo FAI Giovani Pordenone</t>
  </si>
  <si>
    <t>Gruppo FAI Giovani Trieste</t>
  </si>
  <si>
    <t>Delegazione Udine + Gruppo FAI Giovani</t>
  </si>
  <si>
    <t>Delegazione Rieti</t>
  </si>
  <si>
    <t>Gruppo FAI Giovani Roma</t>
  </si>
  <si>
    <t>Delegazione Albenga - Alassio</t>
  </si>
  <si>
    <t>Delegazione Genova + Gruppo FAI Giovani</t>
  </si>
  <si>
    <t>Gruppo FAI Giovani Imperia</t>
  </si>
  <si>
    <t>Delegazione Portofino Tigullio</t>
  </si>
  <si>
    <t>Delegazione Bergamo</t>
  </si>
  <si>
    <t xml:space="preserve">Delegazione Cremona + Gruppo FAI Giovani </t>
  </si>
  <si>
    <t>Delegazione Lecco + Gruppo FAI Giovanni</t>
  </si>
  <si>
    <t>Gruppo FAI Giovani Lodi - Melegnano</t>
  </si>
  <si>
    <t xml:space="preserve">Delegazione Mantova </t>
  </si>
  <si>
    <t>Delegazione Milano Nordovest</t>
  </si>
  <si>
    <t>Gruppo  FAI Vimercatese</t>
  </si>
  <si>
    <t>Gruppo FAI Giovani Oltrepò Pavese</t>
  </si>
  <si>
    <t>Delegazione del Seprio + Gruppo FAI Giovani</t>
  </si>
  <si>
    <t>Gruppo FAI Giovani di Ascoli Piceno</t>
  </si>
  <si>
    <t>Delegazione Macerata</t>
  </si>
  <si>
    <t>Gruppo Fai Giovani Pesaro e Urbino</t>
  </si>
  <si>
    <t>Delegazione Asti</t>
  </si>
  <si>
    <t>Gruppo FAI Giovani Casale Monferrato</t>
  </si>
  <si>
    <t>Delegazione Cuneo + Gruppo FAI Fossano</t>
  </si>
  <si>
    <t>Gruppo FAI Giovani Ivrea e Canavese</t>
  </si>
  <si>
    <t>Gruppo FAI Giovani Valle di Susa</t>
  </si>
  <si>
    <t>Gruppo FAI Saluzzo</t>
  </si>
  <si>
    <t>Gruppo FAI Giovani Valsesia</t>
  </si>
  <si>
    <t>Delegazione Bari + Gruppo Giovani</t>
  </si>
  <si>
    <t xml:space="preserve">Gruppo FAI Altamura  </t>
  </si>
  <si>
    <t>Delegazione Sassari</t>
  </si>
  <si>
    <t>Delegazione Caltanissetta</t>
  </si>
  <si>
    <t>Gruppo FAI Giovani Catania</t>
  </si>
  <si>
    <t>Delegazione di Messina + Gruppo FAI Giovani</t>
  </si>
  <si>
    <t>Delegazione Ragusa+Scicli</t>
  </si>
  <si>
    <t>Delegazione Trapani</t>
  </si>
  <si>
    <t>Delegazione Arezzo</t>
  </si>
  <si>
    <t>Delegazione Pisa + Gruppo FAI Giovani</t>
  </si>
  <si>
    <t>Delegazione di Prato e Pistoia</t>
  </si>
  <si>
    <t>Gruppo FAI Giovani Pistoia</t>
  </si>
  <si>
    <t>Gruppo FAI Sansepolcro</t>
  </si>
  <si>
    <t xml:space="preserve">Gruppo FAI Giovani Bolzano </t>
  </si>
  <si>
    <t>Gruppi FAI Giovani Trento</t>
  </si>
  <si>
    <t>Delegazione Lago Trasimeno</t>
  </si>
  <si>
    <t>Delegazione Terni</t>
  </si>
  <si>
    <t>Gruppo FAI Giovani Orvieto</t>
  </si>
  <si>
    <t>Gruppo FAI Giovani Aosta</t>
  </si>
  <si>
    <t>Delegazione Rovigo + Gruppo FAI Giovani</t>
  </si>
  <si>
    <t>Gruppo FAI Giovani Treviso</t>
  </si>
  <si>
    <t>Delegazione de L'Aquila</t>
  </si>
  <si>
    <t xml:space="preserve">Delegazione di Teramo </t>
  </si>
  <si>
    <t>Gruppo FAI della Marsica</t>
  </si>
  <si>
    <t>Gruppo FAI di Penne</t>
  </si>
  <si>
    <t>Delegazione FAI della Costa Jonica</t>
  </si>
  <si>
    <t>Delegazione FAI di Matera</t>
  </si>
  <si>
    <t>Delegazione FAI di Potenza</t>
  </si>
  <si>
    <t>Gruppo FAI di Tricarico</t>
  </si>
  <si>
    <t>Delegazione FAI del Pollino</t>
  </si>
  <si>
    <t>Delegazione FAI della Locride e della Piana</t>
  </si>
  <si>
    <t>Delegazione FAI di Catanzaro</t>
  </si>
  <si>
    <t>Delegazione FAI di Cosenza</t>
  </si>
  <si>
    <t>Delegazione FAI di Reggio Calabria</t>
  </si>
  <si>
    <t>Delegazione FAI di Vibo Valentia</t>
  </si>
  <si>
    <t>Gruppo FAI di Rossano</t>
  </si>
  <si>
    <t>Gruppo FAI di Santa Severina</t>
  </si>
  <si>
    <t>Delegazione FAI di Avellino</t>
  </si>
  <si>
    <t>Delegazione FAI di Benevento</t>
  </si>
  <si>
    <t>Delegazione FAI di Caserta</t>
  </si>
  <si>
    <t>Delegazione FAI di Napoli</t>
  </si>
  <si>
    <t>Delegazione FAI di Salerno</t>
  </si>
  <si>
    <t>Gruppo FAI di Aversa</t>
  </si>
  <si>
    <t>Gruppo FAI di Nola</t>
  </si>
  <si>
    <t>Delegazione FAI di Bologna</t>
  </si>
  <si>
    <t>Delegazione FAI di Cesena</t>
  </si>
  <si>
    <t>Delegazione FAI di Ferrara</t>
  </si>
  <si>
    <t>Delegazione FAI di Forlì</t>
  </si>
  <si>
    <t>Delegazione FAI di Modena</t>
  </si>
  <si>
    <t>Delegazione FAI di Parma</t>
  </si>
  <si>
    <t>Delegazione FAI di Piacenza</t>
  </si>
  <si>
    <t>Delegazione FAI di Ravenna</t>
  </si>
  <si>
    <t>Delegazione FAI di Reggio Emilia</t>
  </si>
  <si>
    <t>Delegazione FAI di Rimini</t>
  </si>
  <si>
    <t>Gruppo FAI della Bassa Modenese</t>
  </si>
  <si>
    <t>Gruppo FAI di Bobbio</t>
  </si>
  <si>
    <t>Gruppo FAI di Cervia</t>
  </si>
  <si>
    <t>Gruppo FAI di Faenza</t>
  </si>
  <si>
    <t>Gruppo FAI di Imola</t>
  </si>
  <si>
    <t>Gruppo FAI di Lugo</t>
  </si>
  <si>
    <t>Gruppo FAI di Pieve di Cento</t>
  </si>
  <si>
    <t>Delegazione FAI di Gorizia</t>
  </si>
  <si>
    <t>Delegazione FAI di Pordenone</t>
  </si>
  <si>
    <t>Delegazione FAI di Trieste</t>
  </si>
  <si>
    <t xml:space="preserve">Delegazione FAI di Udine </t>
  </si>
  <si>
    <t>Gruppo FAI di Cividale del Friuli</t>
  </si>
  <si>
    <t>Gruppo FAI di Palmanova</t>
  </si>
  <si>
    <t>Gruppo FAI di Spilimbergo</t>
  </si>
  <si>
    <t>Delegazione FAI di Frosinone</t>
  </si>
  <si>
    <t>Delegazione FAI di Gaeta Latina</t>
  </si>
  <si>
    <t>Delegazione FAI di Rieti</t>
  </si>
  <si>
    <t>Delegazione FAI di Roma</t>
  </si>
  <si>
    <t>Delegazione FAI di Viterbo</t>
  </si>
  <si>
    <t>Delegazione FAI della Spezia</t>
  </si>
  <si>
    <t>Delegazione FAI di Albenga Alassio</t>
  </si>
  <si>
    <t xml:space="preserve">Delegazione FAI di Genova </t>
  </si>
  <si>
    <t>Delegazione FAI di Imperia</t>
  </si>
  <si>
    <t>Delegazione FAI di Portofino Tigullio</t>
  </si>
  <si>
    <t>Delegazione FAI di Savona</t>
  </si>
  <si>
    <t>Delegazione FAI del Seprio</t>
  </si>
  <si>
    <t>Delegazione FAI dell'Alta Brianza</t>
  </si>
  <si>
    <t>Delegazione FAI dell'Oltrepò Pavese</t>
  </si>
  <si>
    <t>Delegazione FAI di Bergamo</t>
  </si>
  <si>
    <t>Delegazione FAI di Brescia</t>
  </si>
  <si>
    <t>Delegazione FAI di Como</t>
  </si>
  <si>
    <t>Delegazione FAI di Cremona</t>
  </si>
  <si>
    <t xml:space="preserve">Delegazione FAI di Lecco </t>
  </si>
  <si>
    <t>Delegazione FAI di Lodi Melegnano</t>
  </si>
  <si>
    <t xml:space="preserve">Delegazione FAI di Mantova </t>
  </si>
  <si>
    <t>Delegazione FAI di Milano</t>
  </si>
  <si>
    <t>Delegazione FAI di Milano Nordovest</t>
  </si>
  <si>
    <t>Delegazione FAI di Monza</t>
  </si>
  <si>
    <t>Delegazione FAI di Pavia</t>
  </si>
  <si>
    <t>Delegazione FAI di Sondrio</t>
  </si>
  <si>
    <t>Delegazione FAI di Treviglio</t>
  </si>
  <si>
    <t>Delegazione FAI di Varese</t>
  </si>
  <si>
    <t>Gruppo FAI di Castiglione delle Stiviere</t>
  </si>
  <si>
    <t>Gruppo FAI di Crema</t>
  </si>
  <si>
    <t>Gruppo FAI di Sebino e Franciacorta</t>
  </si>
  <si>
    <t>Gruppo FAI della Vallecamonica</t>
  </si>
  <si>
    <t>Delegazione FAI di Ancona</t>
  </si>
  <si>
    <t>Delegazione FAI di Ascoli Piceno</t>
  </si>
  <si>
    <t>Delegazione FAI di Fermo</t>
  </si>
  <si>
    <t>Delegazione FAI di Macerata</t>
  </si>
  <si>
    <t>Delegazione FAI di Pesaro e Urbino</t>
  </si>
  <si>
    <t>Gruppo FAI di Fabriano</t>
  </si>
  <si>
    <t>Gruppo FAI di Jesi e Vallesina</t>
  </si>
  <si>
    <t>Gruppo FAI di San Benedetto del Tronto</t>
  </si>
  <si>
    <t>Gruppo FAI di Senigallia</t>
  </si>
  <si>
    <t>Delegazione FAI di Campobasso</t>
  </si>
  <si>
    <t>Gruppo FAI di Isernia</t>
  </si>
  <si>
    <t>Delegazione FAI del Verbano Cusio Ossola</t>
  </si>
  <si>
    <t>Delegazione FAI della Valle di Susa</t>
  </si>
  <si>
    <t>Delegazione FAI di Alessandria</t>
  </si>
  <si>
    <t>Delegazione FAI di Asti</t>
  </si>
  <si>
    <t>Delegazione FAI di Biella</t>
  </si>
  <si>
    <t>Delegazione FAI di Casale Monferrato</t>
  </si>
  <si>
    <t>Delegazione FAI di Cuneo</t>
  </si>
  <si>
    <t>Delegazione FAI di Ivrea e Canavese</t>
  </si>
  <si>
    <t>Delegazione FAI di Novara</t>
  </si>
  <si>
    <t>Delegazione FAI di Torino</t>
  </si>
  <si>
    <t>Delegazione FAI di Tortona</t>
  </si>
  <si>
    <t xml:space="preserve">Delegazione FAI di Vercelli </t>
  </si>
  <si>
    <t>Gruppo FAI dei Fiumi della Bassa Valle</t>
  </si>
  <si>
    <t>Gruppo FAI del Lago d'Orta - Cusio</t>
  </si>
  <si>
    <t>Gruppo FAI del lago Maggiore Arona e Vergante</t>
  </si>
  <si>
    <t>Gruppo FAI della Bassa Valle Tanaro</t>
  </si>
  <si>
    <t>Gruppo FAI della Valsesia</t>
  </si>
  <si>
    <t>Gruppo FAI dell'Alto Novarese (Borgomanero)</t>
  </si>
  <si>
    <t>Gruppo FAI delle Colline dal Po al Monferrato</t>
  </si>
  <si>
    <t>Gruppo FAI delle Colline dell'Orba</t>
  </si>
  <si>
    <t>Gruppo FAI di Castellazzo Bormida</t>
  </si>
  <si>
    <t>Gruppo FAI di La Strada Franca</t>
  </si>
  <si>
    <t>Gruppo FAI di Monte Regio (Colline Novaresi)</t>
  </si>
  <si>
    <t>Gruppo FAI di Mornese</t>
  </si>
  <si>
    <t>Gruppo FAI di Novi Ligure</t>
  </si>
  <si>
    <t>Gruppo FAI di Saluzzo</t>
  </si>
  <si>
    <t>Gruppo FAI di Savigliano</t>
  </si>
  <si>
    <t>Gruppo FAI di Ticino</t>
  </si>
  <si>
    <t>Gruppo FAI di Via Aemilia Scauri</t>
  </si>
  <si>
    <t>Delegazione FAI di Andria Barletta Trani</t>
  </si>
  <si>
    <t>Delegazione FAI di Bari</t>
  </si>
  <si>
    <t>Delegazione FAI di Brindisi</t>
  </si>
  <si>
    <t>Delegazione FAI di Foggia</t>
  </si>
  <si>
    <t>Delegazione FAI di Lecce</t>
  </si>
  <si>
    <t>Delegazione FAI di Taranto</t>
  </si>
  <si>
    <t>Gruppo FAI di Altamura</t>
  </si>
  <si>
    <t>Gruppo FAI di Martina Franca</t>
  </si>
  <si>
    <t>Gruppo FAI di Monopoli</t>
  </si>
  <si>
    <t>Delegazione FAI di Cagliari</t>
  </si>
  <si>
    <t>Delegazione FAI di Nuoro</t>
  </si>
  <si>
    <t>Delegazione FAI di Sassari</t>
  </si>
  <si>
    <t>Delegazione FAI di Agrigento</t>
  </si>
  <si>
    <t>Delegazione FAI di Caltanissetta</t>
  </si>
  <si>
    <t>Delegazione FAI di Catania</t>
  </si>
  <si>
    <t>Delegazione FAI di Enna</t>
  </si>
  <si>
    <t xml:space="preserve">Delegazione FAI di Messina </t>
  </si>
  <si>
    <t>Delegazione FAI di Palermo</t>
  </si>
  <si>
    <t>Delegazione FAI di Ragusa</t>
  </si>
  <si>
    <t>Delegazione FAI di Siracusa</t>
  </si>
  <si>
    <t>Delegazione FAI di Trapani</t>
  </si>
  <si>
    <t>Gruppo FAI di Acireale</t>
  </si>
  <si>
    <t>Gruppo FAI di Bagheria</t>
  </si>
  <si>
    <t>Gruppo FAI di Caccamo</t>
  </si>
  <si>
    <t>Gruppo FAI di Caltagirone</t>
  </si>
  <si>
    <t>Gruppo FAI di Carini</t>
  </si>
  <si>
    <t>Gruppo FAI di Corleone</t>
  </si>
  <si>
    <t>Gruppo FAI di Giardini Naxos Taormina</t>
  </si>
  <si>
    <t>Gruppo FAI di Marsala</t>
  </si>
  <si>
    <t>Gruppo FAI di Nicosia</t>
  </si>
  <si>
    <t>Gruppo FAI di Scicli</t>
  </si>
  <si>
    <t>Delegazione FAI di Arezzo</t>
  </si>
  <si>
    <t>Delegazione FAI di Firenze</t>
  </si>
  <si>
    <t>Delegazione FAI di Grosseto</t>
  </si>
  <si>
    <t>Delegazione FAI di Livorno</t>
  </si>
  <si>
    <t>Delegazione FAI di Lucca Massa Carrara</t>
  </si>
  <si>
    <t>Delegazione FAI di Pisa</t>
  </si>
  <si>
    <t>Delegazione FAI di Prato</t>
  </si>
  <si>
    <t>Delegazione FAI di Siena</t>
  </si>
  <si>
    <t>Gruppo FAI di Pistoia</t>
  </si>
  <si>
    <t>Gruppo FAI della Maremma</t>
  </si>
  <si>
    <t xml:space="preserve">Delegazione FAI di Bolzano </t>
  </si>
  <si>
    <t>Delegazione FAI di Trento</t>
  </si>
  <si>
    <t>Gruppo FAI della Val di Fiemme - Val di Fassa</t>
  </si>
  <si>
    <t>Gruppo FAI della Val di Sole</t>
  </si>
  <si>
    <t>Delegazione FAI del Lago Trasimeno</t>
  </si>
  <si>
    <t>Delegazione FAI di Perugia</t>
  </si>
  <si>
    <t>Delegazione FAI di Terni</t>
  </si>
  <si>
    <t>Gruppo FAI di Assisi</t>
  </si>
  <si>
    <t>Gruppo FAI di Città di Castello</t>
  </si>
  <si>
    <t>Gruppo FAI di Foligno</t>
  </si>
  <si>
    <t>Gruppo FAI di Gualdo Tadino</t>
  </si>
  <si>
    <t>Gruppo FAI di Gubbio</t>
  </si>
  <si>
    <t>Gruppo FAI di Spoleto</t>
  </si>
  <si>
    <t>Gruppo FAI di Todi</t>
  </si>
  <si>
    <t>Presidenza Regionale</t>
  </si>
  <si>
    <t>Delegazione FAI di Aosta</t>
  </si>
  <si>
    <t>Delegazione FAI di Bassano del Grappa</t>
  </si>
  <si>
    <t>Delegazione FAI di Belluno</t>
  </si>
  <si>
    <t>Delegazione FAI di Padova</t>
  </si>
  <si>
    <t>Delegazione FAI di Portogruaro</t>
  </si>
  <si>
    <t>Delegazione FAI di Rovigo</t>
  </si>
  <si>
    <t>Delegazione FAI di Treviso</t>
  </si>
  <si>
    <t>Delegazione FAI di Venezia</t>
  </si>
  <si>
    <t>Delegazione FAI di Verona</t>
  </si>
  <si>
    <t>Delegazione FAI di Vicenza</t>
  </si>
  <si>
    <t>Delegazione dell'Aquila</t>
  </si>
  <si>
    <t>Delegazione della Costa Jonica</t>
  </si>
  <si>
    <t>Gruppo FAI Giovani di Catanzaro</t>
  </si>
  <si>
    <t>Gruppo FAI Giovani di Cosenza</t>
  </si>
  <si>
    <t>Gruppo FAI Giovani di Reggio Calabria</t>
  </si>
  <si>
    <t>Gruppo FAI Giovani di Vibo Valentia</t>
  </si>
  <si>
    <t>Gruppo FAI Giovani di Avellino</t>
  </si>
  <si>
    <t>Gruppo FAI Giovani di Benevento</t>
  </si>
  <si>
    <t>Gruppo FAI Giovani di Napoli</t>
  </si>
  <si>
    <t xml:space="preserve">Gruppo FAI Giovani di Bologna </t>
  </si>
  <si>
    <t>Gruppo FAI di San Lazzaro di Savena</t>
  </si>
  <si>
    <t xml:space="preserve">Delegazione di Parma </t>
  </si>
  <si>
    <t>Gruppo FAI Giovani di Piacenza</t>
  </si>
  <si>
    <t>Gruppo di Lugo</t>
  </si>
  <si>
    <t>Gruppo FAI Giovani di Pordenone</t>
  </si>
  <si>
    <t>Gruppo FAI di Gemona del Friuli</t>
  </si>
  <si>
    <t>Gruppo FAI di Tolmezzo</t>
  </si>
  <si>
    <t>Gruppo FAI della Sabina</t>
  </si>
  <si>
    <t>Gruppo FAI Giovani di Albenga Alassio</t>
  </si>
  <si>
    <t>Gruppo FAI Giovani di Imperia</t>
  </si>
  <si>
    <t>Delegazione di Portofino Tigullio</t>
  </si>
  <si>
    <t>Delegazione dell'Alta Brianza</t>
  </si>
  <si>
    <t>Gruppo della Bassa Bergamasca</t>
  </si>
  <si>
    <t>Gruppo della Vallecamonica</t>
  </si>
  <si>
    <t>Gruppo FAI Giovani di Como</t>
  </si>
  <si>
    <t xml:space="preserve">Delegazione di Cremona </t>
  </si>
  <si>
    <t>Gruppo FAI Giovani di Lodi Melegnano</t>
  </si>
  <si>
    <t>Gruppo FAI Giovani di Mantova</t>
  </si>
  <si>
    <t>Gruppo FAI di Milano Sud Ovest</t>
  </si>
  <si>
    <t>Gruppo FAI di Milano Nord Est</t>
  </si>
  <si>
    <t>Gruppo del Vimercatese</t>
  </si>
  <si>
    <t>Gruppo FAI Giovani dell'Oltrepò Pavese</t>
  </si>
  <si>
    <t>Gruppo FAI Giovani di Pavia</t>
  </si>
  <si>
    <t>Gruppo FAI Giovani di Varese</t>
  </si>
  <si>
    <t>Gruppo FAI Giovani di Fermo</t>
  </si>
  <si>
    <t>Gruppo FAI Giovani di Pesaro e Urbino</t>
  </si>
  <si>
    <t>Gruppo FAI Giovani di Alessandria</t>
  </si>
  <si>
    <t>Gruppo FAI di Ovada</t>
  </si>
  <si>
    <t>Gruppo FAI Giovani di Biella</t>
  </si>
  <si>
    <t>Delegazione di Cuneo (incluso Fossano)</t>
  </si>
  <si>
    <t>Gruppo FAI Giovani di Ivrea e Canavese</t>
  </si>
  <si>
    <t>Gruppo FAI Giovani dell'Alto Novarese</t>
  </si>
  <si>
    <t>Delegazione di Novi Ligure</t>
  </si>
  <si>
    <t>Gruppo FAI Giovani di Torino</t>
  </si>
  <si>
    <t>Delegazione della Valle di Susa</t>
  </si>
  <si>
    <t>Gruppo FAI della Val Sangone</t>
  </si>
  <si>
    <t>Delegazione della Valsesia</t>
  </si>
  <si>
    <t>Presidenza Regionale Piemonte</t>
  </si>
  <si>
    <t>Delegazione di Andria Barletta Trani</t>
  </si>
  <si>
    <t xml:space="preserve">Delegazione di Bari </t>
  </si>
  <si>
    <t xml:space="preserve">Gruppo FAI di Altamura  </t>
  </si>
  <si>
    <t>Gruppo FAI Giovani di Catania</t>
  </si>
  <si>
    <t>Gruppo FAI di Alcamo</t>
  </si>
  <si>
    <t>Delegazione di Prato</t>
  </si>
  <si>
    <t>Gruppo FAI Giovani di Pistoia</t>
  </si>
  <si>
    <t xml:space="preserve">Gruppo FAI Giovani di Bolzano </t>
  </si>
  <si>
    <t>Gruppo FAI Giovani di Trento</t>
  </si>
  <si>
    <t>Gruppo FAI di Val di Fiemme - Val di Fassa</t>
  </si>
  <si>
    <t>Delegazione del Lago Trasimeno</t>
  </si>
  <si>
    <t>Gruppo FAI Giovani di Perugia</t>
  </si>
  <si>
    <t>Gruppo FAI Giovani di Terni</t>
  </si>
  <si>
    <t>Gruppo FAI Giovani di Belluno</t>
  </si>
  <si>
    <t>Gruppo FAI Giovani di Padova</t>
  </si>
  <si>
    <t>Gruppo FAI Giovani di Portogruaro</t>
  </si>
  <si>
    <t>Gruppo FAI Giovani di Rovigo</t>
  </si>
  <si>
    <t>Delegazione di Treviso+ Gruppo FAI Giovani</t>
  </si>
  <si>
    <t>Gruppo FAI Giovani di Vicenza</t>
  </si>
  <si>
    <t>Delegazione FAI di Caserta + Aversa</t>
  </si>
  <si>
    <t>Delegazione FAI di Piacenza+Bobbio</t>
  </si>
  <si>
    <t>Gruppo FAI Sabina</t>
  </si>
  <si>
    <t>Gruppo FAI della Bassa Bergamasca</t>
  </si>
  <si>
    <t>Delegazione di Valcuvia, Luino e Verbano Orientale</t>
  </si>
  <si>
    <t>Gruppo FAI Laghi Alto Novarese</t>
  </si>
  <si>
    <t>Delegazione FAI di Novi Ligure</t>
  </si>
  <si>
    <t>Delegazione FAI della Valsesia</t>
  </si>
  <si>
    <t>Gruppo FAI dell'Ogliastra</t>
  </si>
  <si>
    <t>Gruppo FAI di Piazza Armerina</t>
  </si>
  <si>
    <t>Gruppo FAI Merano</t>
  </si>
  <si>
    <t>Gruppo FAI di Rovereto e Vallagarina</t>
  </si>
  <si>
    <t>Gruppo Sulmona Tre valli</t>
  </si>
  <si>
    <t>Gruppo FAI Giovani di Caserta</t>
  </si>
  <si>
    <t xml:space="preserve">Gruppo FAI Giovani di Napoli </t>
  </si>
  <si>
    <t>Gruppo FAI Pozzuoli e Campi Flegrei</t>
  </si>
  <si>
    <t>Gruppo FAI Giovani di Salerno</t>
  </si>
  <si>
    <t>Gruppo FAI Imola Dozza Valle del Santerno</t>
  </si>
  <si>
    <t>Gruppo FAI Savena Idice Sillaro</t>
  </si>
  <si>
    <t>Gruppo FAI Giovani di Ferrara</t>
  </si>
  <si>
    <t xml:space="preserve">Delegazione di Forlì </t>
  </si>
  <si>
    <t>Gruppo Appennino Modenese</t>
  </si>
  <si>
    <t>Gruppo di Monticelli d'Ongina</t>
  </si>
  <si>
    <t>Gruppo di Faenza</t>
  </si>
  <si>
    <t>Gruppo FAI Giovani di Gorizia</t>
  </si>
  <si>
    <t>Gruppo FAI di Rieti</t>
  </si>
  <si>
    <t>Gruppo FAI Giovani di Roma</t>
  </si>
  <si>
    <t>Gruppo Giovani di Albenga Alassio</t>
  </si>
  <si>
    <t>Gruppo FAI Giovani di Genova</t>
  </si>
  <si>
    <t>Gruppo FAI Giovani della Spezia</t>
  </si>
  <si>
    <t>Gruppo FAI Giovani di Brescia</t>
  </si>
  <si>
    <t>Gruppo di Sebino e Franciacorta</t>
  </si>
  <si>
    <t>Delegazione di Crema</t>
  </si>
  <si>
    <t>gruppo Giovani di Mantova</t>
  </si>
  <si>
    <t>Gruppo FAI di Castiglione delle Stiviere Alto Mantovano</t>
  </si>
  <si>
    <t>Delegazione di Milano Ovest</t>
  </si>
  <si>
    <t>Gruppo FAI Giovani di Monza</t>
  </si>
  <si>
    <t xml:space="preserve">Delegazione di Pavia </t>
  </si>
  <si>
    <t>Delegazione FAI di Valcuvia, Luino e Verbano Orientale</t>
  </si>
  <si>
    <t>Delegazione del Vimercatese</t>
  </si>
  <si>
    <t>Delegazione di Ancona + Gruppo FAI Giovani</t>
  </si>
  <si>
    <t>Delegazione di Pesaro e Urbino</t>
  </si>
  <si>
    <t xml:space="preserve">Delegazione di Alessandria </t>
  </si>
  <si>
    <t>Gruppo FAI Giovani Ticino</t>
  </si>
  <si>
    <t>Gruppo FAI Sette Castelli dal Tobbio all'Orba</t>
  </si>
  <si>
    <t>Gruppo FAI Giovani della Valle di Susa</t>
  </si>
  <si>
    <t>Gruppo FAI di Giovinazzo</t>
  </si>
  <si>
    <t xml:space="preserve">Delegazione di Brindisi </t>
  </si>
  <si>
    <t>gruppo FAI Giovani Brindisi</t>
  </si>
  <si>
    <t>Gruppo FAI di Olbia Tempio Pausania</t>
  </si>
  <si>
    <t>Gruppo FAI Giovani di Palermo</t>
  </si>
  <si>
    <t>Gruppo FAI di Lucca</t>
  </si>
  <si>
    <t>Gruppo FAI di Massa</t>
  </si>
  <si>
    <t>Gruppo FAI Giovani di Pisa</t>
  </si>
  <si>
    <t>Gruppo FAI di Prato</t>
  </si>
  <si>
    <t xml:space="preserve">Delegazione di Bolzano </t>
  </si>
  <si>
    <t xml:space="preserve">Gruppo FAI Foligno </t>
  </si>
  <si>
    <t>Gruppo FAI Giovani di Aosta</t>
  </si>
  <si>
    <t xml:space="preserve">Gruppo FAI Giovani di Portogruaro </t>
  </si>
  <si>
    <t>Volontari</t>
  </si>
  <si>
    <t>L'Aquila</t>
  </si>
  <si>
    <t>La_Spezia</t>
  </si>
  <si>
    <t>Savona</t>
  </si>
  <si>
    <t>Ascoli_Piceno</t>
  </si>
  <si>
    <t>Campobasso</t>
  </si>
  <si>
    <t>Ivrea</t>
  </si>
  <si>
    <t>Alto_Novarese</t>
  </si>
  <si>
    <t>Andria_Barletta_Trani</t>
  </si>
  <si>
    <t>Monopoli</t>
  </si>
  <si>
    <t>Mineo</t>
  </si>
  <si>
    <t>Giarre</t>
  </si>
  <si>
    <t>Nicosia</t>
  </si>
  <si>
    <t>Perugia</t>
  </si>
  <si>
    <t>Città_di_Castello</t>
  </si>
  <si>
    <t>Arezzo+Sansepolcro</t>
  </si>
  <si>
    <t>Trapani+Alcamo</t>
  </si>
  <si>
    <t>Pescara+Penne</t>
  </si>
  <si>
    <t>NULL</t>
  </si>
  <si>
    <t>San_Lazzaro_di_Savena</t>
  </si>
  <si>
    <t>Imola</t>
  </si>
  <si>
    <t>Bassa_Modenese</t>
  </si>
  <si>
    <t>Cervia</t>
  </si>
  <si>
    <t>Faenza</t>
  </si>
  <si>
    <t>Lugo</t>
  </si>
  <si>
    <t>Trieste+Giovani</t>
  </si>
  <si>
    <t>Palmanova</t>
  </si>
  <si>
    <t>Cividale_del_Friuli</t>
  </si>
  <si>
    <t>Gemona_del_Friuli</t>
  </si>
  <si>
    <t>Tolmezzo</t>
  </si>
  <si>
    <t>Milano_Nord_Est</t>
  </si>
  <si>
    <t>Varese+Giovani</t>
  </si>
  <si>
    <t>Valcuvia</t>
  </si>
  <si>
    <t>Jesi_e_Vallesina</t>
  </si>
  <si>
    <t>Isernia</t>
  </si>
  <si>
    <t>Fossano</t>
  </si>
  <si>
    <t>Savigliano</t>
  </si>
  <si>
    <t>Ivrea_e_Canavese</t>
  </si>
  <si>
    <t>Arona_Lago_Maggiore</t>
  </si>
  <si>
    <t>Lago_d'Orta</t>
  </si>
  <si>
    <t>Ticino</t>
  </si>
  <si>
    <t xml:space="preserve">Val_di_Susa </t>
  </si>
  <si>
    <t>Colline_dell'Orba</t>
  </si>
  <si>
    <t>Fiumi_della_Bassa_Valle</t>
  </si>
  <si>
    <t>La_Strada_Franca</t>
  </si>
  <si>
    <t>Terre_tra_Tanaro_e_Po</t>
  </si>
  <si>
    <t>Via_Aemilia_Scauri</t>
  </si>
  <si>
    <t>Castellazzo_Bormida</t>
  </si>
  <si>
    <t>Mornese</t>
  </si>
  <si>
    <t>Colline_dal_Po_al_Monferrato</t>
  </si>
  <si>
    <t>Valsesia</t>
  </si>
  <si>
    <t>Altamura</t>
  </si>
  <si>
    <t>Giardini_Naxos_Taormina</t>
  </si>
  <si>
    <t>Bagheria</t>
  </si>
  <si>
    <t>Caccamo</t>
  </si>
  <si>
    <t>Ciminna</t>
  </si>
  <si>
    <t>Corleone</t>
  </si>
  <si>
    <t>Piana_degli_Albanesi_e_Santa_Cristina_di_Gela</t>
  </si>
  <si>
    <t>Alcamo</t>
  </si>
  <si>
    <t>Marsala</t>
  </si>
  <si>
    <t>Massa</t>
  </si>
  <si>
    <t>Pistoia</t>
  </si>
  <si>
    <t>Val_di_Fiemme_Cavalese</t>
  </si>
  <si>
    <t>Val_di_Sole</t>
  </si>
  <si>
    <t>Orvieto+giovani</t>
  </si>
  <si>
    <t>Terni+Giovani</t>
  </si>
  <si>
    <t xml:space="preserve">Umbertide </t>
  </si>
  <si>
    <t>Delle Basse</t>
  </si>
  <si>
    <t>Valle_d_Aosta</t>
  </si>
  <si>
    <t>Trentino_Alto_Adige</t>
  </si>
  <si>
    <t>€ / volontari</t>
  </si>
  <si>
    <t>Densità</t>
  </si>
  <si>
    <r>
      <t>Km</t>
    </r>
    <r>
      <rPr>
        <b/>
        <vertAlign val="superscript"/>
        <sz val="12"/>
        <rFont val="Tw Cen MT"/>
      </rPr>
      <t>2</t>
    </r>
  </si>
  <si>
    <t>Regione</t>
  </si>
  <si>
    <t>Provincia</t>
  </si>
  <si>
    <t>Comune</t>
  </si>
  <si>
    <t>Popolazione</t>
  </si>
  <si>
    <t> Superficie</t>
  </si>
  <si>
    <t>Atessa</t>
  </si>
  <si>
    <t>Palena</t>
  </si>
  <si>
    <t>Ortona</t>
  </si>
  <si>
    <t>Casoli</t>
  </si>
  <si>
    <t>CHIETI</t>
  </si>
  <si>
    <t>Guardiagrele</t>
  </si>
  <si>
    <t>Cupello</t>
  </si>
  <si>
    <t>Castiglione Messer M.</t>
  </si>
  <si>
    <t>Pennapiedimonte</t>
  </si>
  <si>
    <t>Casalbordino</t>
  </si>
  <si>
    <t>Schiavi di Abruzzo</t>
  </si>
  <si>
    <t>Fara San Martino</t>
  </si>
  <si>
    <t>Scerni</t>
  </si>
  <si>
    <t>Montazzoli</t>
  </si>
  <si>
    <t>Bucchianico</t>
  </si>
  <si>
    <t>Gissi</t>
  </si>
  <si>
    <t>Torricella Peligna</t>
  </si>
  <si>
    <t>Paglieta</t>
  </si>
  <si>
    <t>Roccaspinalveti</t>
  </si>
  <si>
    <t>Palmoli</t>
  </si>
  <si>
    <t>Carunchio</t>
  </si>
  <si>
    <t>Torino di Sangro</t>
  </si>
  <si>
    <t>Gessopalena</t>
  </si>
  <si>
    <t>Lama dei Peligni</t>
  </si>
  <si>
    <t>Pizzoferrato</t>
  </si>
  <si>
    <t>Fossacesia</t>
  </si>
  <si>
    <t>Montenerodomo</t>
  </si>
  <si>
    <t>Carpineto Sinello</t>
  </si>
  <si>
    <t>Archi</t>
  </si>
  <si>
    <t>Tornareccio</t>
  </si>
  <si>
    <t>Pollutri</t>
  </si>
  <si>
    <t>Pretoro</t>
  </si>
  <si>
    <t>Furci</t>
  </si>
  <si>
    <t>Orsogna</t>
  </si>
  <si>
    <t>San Buono</t>
  </si>
  <si>
    <t>Monteodorisio</t>
  </si>
  <si>
    <t>Fresagrandinaria</t>
  </si>
  <si>
    <t>Sant'Eusanio del Sangro</t>
  </si>
  <si>
    <t>Torrebruna</t>
  </si>
  <si>
    <t>Francavilla al Mare</t>
  </si>
  <si>
    <t>Roccascalegna</t>
  </si>
  <si>
    <t>Miglianico</t>
  </si>
  <si>
    <t>Celenza sul Trigno</t>
  </si>
  <si>
    <t>Civitaluparella</t>
  </si>
  <si>
    <t>Taranta Peligna</t>
  </si>
  <si>
    <t>Castel Frentano</t>
  </si>
  <si>
    <t>Rocca San Giovanni</t>
  </si>
  <si>
    <t>Tufillo</t>
  </si>
  <si>
    <t>Lettopalena</t>
  </si>
  <si>
    <t>Rapino</t>
  </si>
  <si>
    <t>Ripa Teatina</t>
  </si>
  <si>
    <t>San Salvo</t>
  </si>
  <si>
    <t>Crecchio</t>
  </si>
  <si>
    <t>Rosello</t>
  </si>
  <si>
    <t>Roccamontepiano</t>
  </si>
  <si>
    <t>San Giovanni Teatino</t>
  </si>
  <si>
    <t>Bomba</t>
  </si>
  <si>
    <t>Palombaro</t>
  </si>
  <si>
    <t>San Vito Chietino</t>
  </si>
  <si>
    <t>Villa Santa Maria</t>
  </si>
  <si>
    <t>Fraine</t>
  </si>
  <si>
    <t>Casalincontrada</t>
  </si>
  <si>
    <t>Gamberale</t>
  </si>
  <si>
    <t>Altino</t>
  </si>
  <si>
    <t>Monteferrante</t>
  </si>
  <si>
    <t>Castelguidone</t>
  </si>
  <si>
    <t>Fara Filiorum Petri</t>
  </si>
  <si>
    <t>Tollo</t>
  </si>
  <si>
    <t>Torrevecchia Teatina</t>
  </si>
  <si>
    <t>Borrello</t>
  </si>
  <si>
    <t>Mozzagrogna</t>
  </si>
  <si>
    <t>Canosa Sannita</t>
  </si>
  <si>
    <t>Casalanguida</t>
  </si>
  <si>
    <t>Filetto</t>
  </si>
  <si>
    <t>Villamagna</t>
  </si>
  <si>
    <t>Civitella Messer R.</t>
  </si>
  <si>
    <t>Lentella</t>
  </si>
  <si>
    <t>Guilmi</t>
  </si>
  <si>
    <t>Casacanditella</t>
  </si>
  <si>
    <t>Vacri</t>
  </si>
  <si>
    <t>Dogliola</t>
  </si>
  <si>
    <t>Roio del Sangro</t>
  </si>
  <si>
    <t>Arielli</t>
  </si>
  <si>
    <t>Frisa</t>
  </si>
  <si>
    <t>Ari</t>
  </si>
  <si>
    <t>Colledimacine</t>
  </si>
  <si>
    <t>Colledimezzo</t>
  </si>
  <si>
    <t>Pennadomo</t>
  </si>
  <si>
    <t>Poggiofiorito</t>
  </si>
  <si>
    <t>Giuliano Teatino</t>
  </si>
  <si>
    <t>Villalfonsina</t>
  </si>
  <si>
    <t>San Giovanni Lipioni</t>
  </si>
  <si>
    <t>Montelapiano</t>
  </si>
  <si>
    <t>Liscia</t>
  </si>
  <si>
    <t>Quadri</t>
  </si>
  <si>
    <t>San Martino sulla M.</t>
  </si>
  <si>
    <t>Perano</t>
  </si>
  <si>
    <t>Fallo</t>
  </si>
  <si>
    <t>Santa Maria Imbaro</t>
  </si>
  <si>
    <t>Montebello sul Sangro</t>
  </si>
  <si>
    <t>Treglio</t>
  </si>
  <si>
    <t>Pietraferrazzana</t>
  </si>
  <si>
    <t>L'AQUILA</t>
  </si>
  <si>
    <t>Scanno</t>
  </si>
  <si>
    <t>Montereale</t>
  </si>
  <si>
    <t>Avezzano</t>
  </si>
  <si>
    <t>Lucoli</t>
  </si>
  <si>
    <t>Carsoli</t>
  </si>
  <si>
    <t>Pescasseroli</t>
  </si>
  <si>
    <t>Rocca di Mezzo</t>
  </si>
  <si>
    <t>Tagliacozzo</t>
  </si>
  <si>
    <t>Barrea</t>
  </si>
  <si>
    <t>Castel di Sangro</t>
  </si>
  <si>
    <t>Celano</t>
  </si>
  <si>
    <t>Barisciano</t>
  </si>
  <si>
    <t>Villavallelonga</t>
  </si>
  <si>
    <t>Pacentro</t>
  </si>
  <si>
    <t>Magliano de' Marsi</t>
  </si>
  <si>
    <t>Cappadocia</t>
  </si>
  <si>
    <t>Massa d'Albe</t>
  </si>
  <si>
    <t>Lecce nei Marsi</t>
  </si>
  <si>
    <t>Tornimparte</t>
  </si>
  <si>
    <t>Pettorano sul Gizio</t>
  </si>
  <si>
    <t>Ovindoli</t>
  </si>
  <si>
    <t>Cagnano Amiterno</t>
  </si>
  <si>
    <t>Capistrello</t>
  </si>
  <si>
    <t>Balsorano</t>
  </si>
  <si>
    <t>Gioia dei Marsi</t>
  </si>
  <si>
    <t>Castel del Monte</t>
  </si>
  <si>
    <t>Sulmona</t>
  </si>
  <si>
    <t>Ortona dei Marsi</t>
  </si>
  <si>
    <t>Pizzoli</t>
  </si>
  <si>
    <t>Pescocostanzo</t>
  </si>
  <si>
    <t>Collelongo</t>
  </si>
  <si>
    <t>Scoppito</t>
  </si>
  <si>
    <t>Campotosto</t>
  </si>
  <si>
    <t>Trasacco</t>
  </si>
  <si>
    <t>Morino</t>
  </si>
  <si>
    <t>Roccaraso</t>
  </si>
  <si>
    <t>Opi</t>
  </si>
  <si>
    <t>Pescina</t>
  </si>
  <si>
    <t>Bisegna</t>
  </si>
  <si>
    <t>San Vincenzo Valle R.</t>
  </si>
  <si>
    <t>Civitella Roveto</t>
  </si>
  <si>
    <t>Rocca Pia</t>
  </si>
  <si>
    <t>Luco dei Marsi</t>
  </si>
  <si>
    <t>Capestrano</t>
  </si>
  <si>
    <t>Navelli</t>
  </si>
  <si>
    <t>Ateleta</t>
  </si>
  <si>
    <t>Pereto</t>
  </si>
  <si>
    <t>Sante Marie</t>
  </si>
  <si>
    <t>Alfedena</t>
  </si>
  <si>
    <t>Tione degli Abruzzi</t>
  </si>
  <si>
    <t>Calascio</t>
  </si>
  <si>
    <t>Ortucchio</t>
  </si>
  <si>
    <t>Cansano</t>
  </si>
  <si>
    <t>Aielli</t>
  </si>
  <si>
    <t>Introdacqua</t>
  </si>
  <si>
    <t>Ofena</t>
  </si>
  <si>
    <t>Santo Stefano di Sess.</t>
  </si>
  <si>
    <t>Secinaro</t>
  </si>
  <si>
    <t>Villalago</t>
  </si>
  <si>
    <t>Anversa degli Abruzzi</t>
  </si>
  <si>
    <t>Acciano</t>
  </si>
  <si>
    <t>Gagliano Aterno</t>
  </si>
  <si>
    <t>Rivisondoli</t>
  </si>
  <si>
    <t>Cocullo</t>
  </si>
  <si>
    <t>Rocca di Botte</t>
  </si>
  <si>
    <t>Capitignano</t>
  </si>
  <si>
    <t>Scurcola Marsicana</t>
  </si>
  <si>
    <t>Civitella Alfedena</t>
  </si>
  <si>
    <t>Raiano</t>
  </si>
  <si>
    <t>Campo di Giove</t>
  </si>
  <si>
    <t>Pratola Peligna</t>
  </si>
  <si>
    <t>Civita d'Antino</t>
  </si>
  <si>
    <t>Rocca di Cambio</t>
  </si>
  <si>
    <t>Villa Santa Lucia dA</t>
  </si>
  <si>
    <t>Bugnara</t>
  </si>
  <si>
    <t>Fagnano Alto</t>
  </si>
  <si>
    <t>Barete</t>
  </si>
  <si>
    <t>Castellafiume</t>
  </si>
  <si>
    <t>Collarmele</t>
  </si>
  <si>
    <t>Ocre</t>
  </si>
  <si>
    <t>Prezza</t>
  </si>
  <si>
    <t>Scontrone</t>
  </si>
  <si>
    <t>Villetta Barrea</t>
  </si>
  <si>
    <t>Goriano Sicoli</t>
  </si>
  <si>
    <t>Cerchio</t>
  </si>
  <si>
    <t>Prata d'Ansidonia</t>
  </si>
  <si>
    <t>Castelvecchio Subequo</t>
  </si>
  <si>
    <t>San Benedetto in P.</t>
  </si>
  <si>
    <t>Castel di Ieri</t>
  </si>
  <si>
    <t>Caporciano</t>
  </si>
  <si>
    <t>Oricola</t>
  </si>
  <si>
    <t>Corfinio</t>
  </si>
  <si>
    <t>Roccacasale</t>
  </si>
  <si>
    <t>San Pio delle Camere</t>
  </si>
  <si>
    <t>Fontecchio</t>
  </si>
  <si>
    <t>San Benedetto dei Marsi</t>
  </si>
  <si>
    <t>San Demetrio ne' V.</t>
  </si>
  <si>
    <t>Canistro</t>
  </si>
  <si>
    <t>Castelvecchio Calvisio</t>
  </si>
  <si>
    <t>Collepietro</t>
  </si>
  <si>
    <t>Carapelle Calvisio</t>
  </si>
  <si>
    <t>Vittorito</t>
  </si>
  <si>
    <t>Molina Aterno</t>
  </si>
  <si>
    <t>Poggio Picenze</t>
  </si>
  <si>
    <t>Fossa</t>
  </si>
  <si>
    <t>Sant'Eusanio Forconese</t>
  </si>
  <si>
    <t>Villa Sant'Angelo</t>
  </si>
  <si>
    <t>Penne</t>
  </si>
  <si>
    <t>Caramanico Terme</t>
  </si>
  <si>
    <t>Città Sant'Angelo</t>
  </si>
  <si>
    <t>Loreto Aprutino</t>
  </si>
  <si>
    <t>Pianella</t>
  </si>
  <si>
    <t>Farindola</t>
  </si>
  <si>
    <t>Sant'Eufemia a Maiella</t>
  </si>
  <si>
    <t>Manoppello</t>
  </si>
  <si>
    <t>Spoltore</t>
  </si>
  <si>
    <t>Popoli</t>
  </si>
  <si>
    <t>PESCARA</t>
  </si>
  <si>
    <t>Alanno</t>
  </si>
  <si>
    <t>Collecorvino</t>
  </si>
  <si>
    <t>Civitella Casanova</t>
  </si>
  <si>
    <t>Cepagatti</t>
  </si>
  <si>
    <t>Tocco da Casauria</t>
  </si>
  <si>
    <t>Rosciano</t>
  </si>
  <si>
    <t>Bussi sul Tirino</t>
  </si>
  <si>
    <t>Roccamorice</t>
  </si>
  <si>
    <t>Carpineto della Nora</t>
  </si>
  <si>
    <t>Serramonacesca</t>
  </si>
  <si>
    <t>Montesilvano</t>
  </si>
  <si>
    <t>Civitaquana</t>
  </si>
  <si>
    <t>Salle</t>
  </si>
  <si>
    <t>Montebello di Bertona</t>
  </si>
  <si>
    <t>Moscufo</t>
  </si>
  <si>
    <t>Pescosansonesco</t>
  </si>
  <si>
    <t>Catignano</t>
  </si>
  <si>
    <t>Bolognano</t>
  </si>
  <si>
    <t>Castiglione a Casauria</t>
  </si>
  <si>
    <t>San Valentino in AC</t>
  </si>
  <si>
    <t>Brittoli</t>
  </si>
  <si>
    <t>Cugnoli</t>
  </si>
  <si>
    <t>Abbateggio</t>
  </si>
  <si>
    <t>Lettomanoppello</t>
  </si>
  <si>
    <t>Pietranico</t>
  </si>
  <si>
    <t>Elice</t>
  </si>
  <si>
    <t>Nocciano</t>
  </si>
  <si>
    <t>Corvara</t>
  </si>
  <si>
    <t>Villa Celiera</t>
  </si>
  <si>
    <t>Scafa</t>
  </si>
  <si>
    <t>Vicoli</t>
  </si>
  <si>
    <t>Picciano</t>
  </si>
  <si>
    <t>Turrivalignani</t>
  </si>
  <si>
    <t>Torre de' Passeri</t>
  </si>
  <si>
    <t>Cappelle sul Tavo</t>
  </si>
  <si>
    <t>TERAMO</t>
  </si>
  <si>
    <t>Valle Castellana</t>
  </si>
  <si>
    <t>Crognaleto</t>
  </si>
  <si>
    <t>Atri</t>
  </si>
  <si>
    <t>Isola del Gran SDI</t>
  </si>
  <si>
    <t>Civitella del Tronto</t>
  </si>
  <si>
    <t>Campli</t>
  </si>
  <si>
    <t>Cortino</t>
  </si>
  <si>
    <t>Rocca Santa Maria</t>
  </si>
  <si>
    <t>Torricella Sicura</t>
  </si>
  <si>
    <t>Montorio al Vomano</t>
  </si>
  <si>
    <t>Roseto degli Abruzzi</t>
  </si>
  <si>
    <t>Bellante</t>
  </si>
  <si>
    <t>Castelli</t>
  </si>
  <si>
    <t>Mosciano Sant'Angelo</t>
  </si>
  <si>
    <t>Pietracamela</t>
  </si>
  <si>
    <t>Cellino Attanasio</t>
  </si>
  <si>
    <t>Notaresco</t>
  </si>
  <si>
    <t>Pineto</t>
  </si>
  <si>
    <t>Fano Adriano</t>
  </si>
  <si>
    <t>Sant'Omero</t>
  </si>
  <si>
    <t>Castellalto</t>
  </si>
  <si>
    <t>Arsita</t>
  </si>
  <si>
    <t>Bisenti</t>
  </si>
  <si>
    <t>Castiglione Messer R.</t>
  </si>
  <si>
    <t>Morro d'Oro</t>
  </si>
  <si>
    <t>Giulianova</t>
  </si>
  <si>
    <t>Tossicia</t>
  </si>
  <si>
    <t>Cermignano</t>
  </si>
  <si>
    <t>Castilenti</t>
  </si>
  <si>
    <t>Tortoreto</t>
  </si>
  <si>
    <t>Controguerra</t>
  </si>
  <si>
    <t>Corropoli</t>
  </si>
  <si>
    <t>Colonnella</t>
  </si>
  <si>
    <t>Silvi</t>
  </si>
  <si>
    <t>Basciano</t>
  </si>
  <si>
    <t>Montefino</t>
  </si>
  <si>
    <t>Sant'Egidio alla V.</t>
  </si>
  <si>
    <t>Castel Castagna</t>
  </si>
  <si>
    <t>Colledara</t>
  </si>
  <si>
    <t>Canzano</t>
  </si>
  <si>
    <t>Martinsicuro</t>
  </si>
  <si>
    <t>Ancarano</t>
  </si>
  <si>
    <t>Penna Sant'Andrea</t>
  </si>
  <si>
    <t>Torano Nuovo</t>
  </si>
  <si>
    <t>Alba Adriatica</t>
  </si>
  <si>
    <t>Nereto</t>
  </si>
  <si>
    <t>MATERA</t>
  </si>
  <si>
    <t>Policoro</t>
  </si>
  <si>
    <t>Pisticci</t>
  </si>
  <si>
    <t>Bernalda</t>
  </si>
  <si>
    <t>Montescaglioso</t>
  </si>
  <si>
    <t>Ferrandina</t>
  </si>
  <si>
    <t>Scanzano Jonico</t>
  </si>
  <si>
    <t>Montalbano Jonico</t>
  </si>
  <si>
    <t>Nova Siri</t>
  </si>
  <si>
    <t>Grassano</t>
  </si>
  <si>
    <t>Tursi</t>
  </si>
  <si>
    <t>Irsina</t>
  </si>
  <si>
    <t>Pomarico</t>
  </si>
  <si>
    <t>Stigliano</t>
  </si>
  <si>
    <t>Salandra</t>
  </si>
  <si>
    <t>Rotondella</t>
  </si>
  <si>
    <t>Miglionico</t>
  </si>
  <si>
    <t>Grottole</t>
  </si>
  <si>
    <t>Accettura</t>
  </si>
  <si>
    <t>Valsinni</t>
  </si>
  <si>
    <t>San Mauro Forte</t>
  </si>
  <si>
    <t>Colobraro</t>
  </si>
  <si>
    <t>San Giorgio Lucano</t>
  </si>
  <si>
    <t>Garaguso</t>
  </si>
  <si>
    <t>Aliano</t>
  </si>
  <si>
    <t>Gorgoglione</t>
  </si>
  <si>
    <t>Calciano</t>
  </si>
  <si>
    <t>Craco</t>
  </si>
  <si>
    <t>Oliveto Lucano</t>
  </si>
  <si>
    <t>Cirigliano</t>
  </si>
  <si>
    <t>POTENZA</t>
  </si>
  <si>
    <t>Melfi</t>
  </si>
  <si>
    <t>Lavello</t>
  </si>
  <si>
    <t>Rionero in Vulture</t>
  </si>
  <si>
    <t>Lauria</t>
  </si>
  <si>
    <t>Venosa</t>
  </si>
  <si>
    <t>Avigliano</t>
  </si>
  <si>
    <t>Tito</t>
  </si>
  <si>
    <t>Pignola</t>
  </si>
  <si>
    <t>Senise</t>
  </si>
  <si>
    <t>Sant'Arcangelo</t>
  </si>
  <si>
    <t>Picerno</t>
  </si>
  <si>
    <t>Genzano di Lucania</t>
  </si>
  <si>
    <t>Marsicovetere</t>
  </si>
  <si>
    <t>Lagonegro</t>
  </si>
  <si>
    <t>Muro Lucano</t>
  </si>
  <si>
    <t>Maratea</t>
  </si>
  <si>
    <t>Bella</t>
  </si>
  <si>
    <t>Palazzo San Gervasio</t>
  </si>
  <si>
    <t>Latronico</t>
  </si>
  <si>
    <t>Rapolla</t>
  </si>
  <si>
    <t>Francavilla in Sinni</t>
  </si>
  <si>
    <t>Pietragalla</t>
  </si>
  <si>
    <t>Brienza</t>
  </si>
  <si>
    <t>Marsico Nuovo</t>
  </si>
  <si>
    <t>Atella</t>
  </si>
  <si>
    <t>Moliterno</t>
  </si>
  <si>
    <t>Oppido Lucano</t>
  </si>
  <si>
    <t>Ruoti</t>
  </si>
  <si>
    <t>Rotonda</t>
  </si>
  <si>
    <t>Viggiano</t>
  </si>
  <si>
    <t>Paterno</t>
  </si>
  <si>
    <t>Tolve</t>
  </si>
  <si>
    <t>Tramutola</t>
  </si>
  <si>
    <t>Viggianello</t>
  </si>
  <si>
    <t>Filiano</t>
  </si>
  <si>
    <t>San Fele</t>
  </si>
  <si>
    <t>Vietri di Potenza</t>
  </si>
  <si>
    <t>Barile</t>
  </si>
  <si>
    <t>Rivello</t>
  </si>
  <si>
    <t>Baragiano</t>
  </si>
  <si>
    <t>Corleto Perticara</t>
  </si>
  <si>
    <t>Acerenza</t>
  </si>
  <si>
    <t>Satriano di Lucania</t>
  </si>
  <si>
    <t>Trecchina</t>
  </si>
  <si>
    <t>Castelluccio Inferiore</t>
  </si>
  <si>
    <t>Forenza</t>
  </si>
  <si>
    <t>Vaglio Basilicata</t>
  </si>
  <si>
    <t>Calvello</t>
  </si>
  <si>
    <t>Chiaromonte</t>
  </si>
  <si>
    <t>Pescopagano</t>
  </si>
  <si>
    <t>Balvano</t>
  </si>
  <si>
    <t>Laurenzana</t>
  </si>
  <si>
    <t>Ripacandida</t>
  </si>
  <si>
    <t>Grumento Nova</t>
  </si>
  <si>
    <t>Maschito</t>
  </si>
  <si>
    <t>Anzi</t>
  </si>
  <si>
    <t>Montemilone</t>
  </si>
  <si>
    <t>San Severino Lucano</t>
  </si>
  <si>
    <t>Roccanova</t>
  </si>
  <si>
    <t>Nemoli</t>
  </si>
  <si>
    <t>Abriola</t>
  </si>
  <si>
    <t>Sarconi</t>
  </si>
  <si>
    <t>Spinoso</t>
  </si>
  <si>
    <t>Albano di Lucania</t>
  </si>
  <si>
    <t>Sant'Angelo Le Fratte</t>
  </si>
  <si>
    <t>Episcopia</t>
  </si>
  <si>
    <t>Castelsaraceno</t>
  </si>
  <si>
    <t>Banzi</t>
  </si>
  <si>
    <t>San Chirico Nuovo</t>
  </si>
  <si>
    <t>Cancellara</t>
  </si>
  <si>
    <t>Montemurro</t>
  </si>
  <si>
    <t>Terranova di Pollino</t>
  </si>
  <si>
    <t>Savoia di Lucania</t>
  </si>
  <si>
    <t>Ruvo del Monte</t>
  </si>
  <si>
    <t>San Chirico Raparo</t>
  </si>
  <si>
    <t>Castronuovo di Sant'A.</t>
  </si>
  <si>
    <t>Pietrapertosa</t>
  </si>
  <si>
    <t>Rapone</t>
  </si>
  <si>
    <t>Castelgrande</t>
  </si>
  <si>
    <t>Gallicchio</t>
  </si>
  <si>
    <t>Brindisi Montagna</t>
  </si>
  <si>
    <t>Sasso di Castalda</t>
  </si>
  <si>
    <t>Noepoli</t>
  </si>
  <si>
    <t>Campomaggiore</t>
  </si>
  <si>
    <t>Castelluccio Superiore</t>
  </si>
  <si>
    <t>Castelmezzano</t>
  </si>
  <si>
    <t>Ginestra</t>
  </si>
  <si>
    <t>San Martino d'Agri</t>
  </si>
  <si>
    <t>San Costantino Albanese</t>
  </si>
  <si>
    <t>Trivigno</t>
  </si>
  <si>
    <t>Cersosimo</t>
  </si>
  <si>
    <t>Fardella</t>
  </si>
  <si>
    <t>Armento</t>
  </si>
  <si>
    <t>Carbone</t>
  </si>
  <si>
    <t>Teana</t>
  </si>
  <si>
    <t>Missanello</t>
  </si>
  <si>
    <t>Guardia Perticara</t>
  </si>
  <si>
    <t>Calvera</t>
  </si>
  <si>
    <t>San Paolo Albanese</t>
  </si>
  <si>
    <t>CATANZARO</t>
  </si>
  <si>
    <t>Lamezia Terme</t>
  </si>
  <si>
    <t>Soverato</t>
  </si>
  <si>
    <t>Sellia Marina</t>
  </si>
  <si>
    <t>Borgia</t>
  </si>
  <si>
    <t>Curinga</t>
  </si>
  <si>
    <t>Girifalco</t>
  </si>
  <si>
    <t>Montepaone</t>
  </si>
  <si>
    <t>Davoli</t>
  </si>
  <si>
    <t>Chiaravalle Centrale</t>
  </si>
  <si>
    <t>Gizzeria</t>
  </si>
  <si>
    <t>Botricello</t>
  </si>
  <si>
    <t>Cropani</t>
  </si>
  <si>
    <t>Nocera Terinese</t>
  </si>
  <si>
    <t>Simeri Crichi</t>
  </si>
  <si>
    <t>Maida</t>
  </si>
  <si>
    <t>Guardavalle</t>
  </si>
  <si>
    <t>Sersale</t>
  </si>
  <si>
    <t>San Pietro a Maida</t>
  </si>
  <si>
    <t>Falerna</t>
  </si>
  <si>
    <t>Tiriolo</t>
  </si>
  <si>
    <t>Squillace</t>
  </si>
  <si>
    <t>Satriano</t>
  </si>
  <si>
    <t>Gimigliano</t>
  </si>
  <si>
    <t>Decollatura</t>
  </si>
  <si>
    <t>Settingiano</t>
  </si>
  <si>
    <t>Serrastretta</t>
  </si>
  <si>
    <t>Soveria Mannelli</t>
  </si>
  <si>
    <t>Badolato</t>
  </si>
  <si>
    <t>Petronà</t>
  </si>
  <si>
    <t>Pianopoli</t>
  </si>
  <si>
    <t>Taverna</t>
  </si>
  <si>
    <t>Stalettì</t>
  </si>
  <si>
    <t>Marcellinara</t>
  </si>
  <si>
    <t>Gasperina</t>
  </si>
  <si>
    <t>Santa Caterina d.Ionio</t>
  </si>
  <si>
    <t>Platania</t>
  </si>
  <si>
    <t>Feroleto Antico</t>
  </si>
  <si>
    <t>Cortale</t>
  </si>
  <si>
    <t>Cardinale</t>
  </si>
  <si>
    <t>Pentone</t>
  </si>
  <si>
    <t>Sant'Andrea ADI</t>
  </si>
  <si>
    <t>Caraffa di Catanzaro</t>
  </si>
  <si>
    <t>Amaroni</t>
  </si>
  <si>
    <t>Montauro</t>
  </si>
  <si>
    <t>San Vito sullo Ionio</t>
  </si>
  <si>
    <t>Vallefiorita</t>
  </si>
  <si>
    <t>San Pietro Apostolo</t>
  </si>
  <si>
    <t>Zagarise</t>
  </si>
  <si>
    <t>Isca sullo Ionio</t>
  </si>
  <si>
    <t>Soveria Simeri</t>
  </si>
  <si>
    <t>San Mango d'Aquino</t>
  </si>
  <si>
    <t>Carlopoli</t>
  </si>
  <si>
    <t>San Sostene</t>
  </si>
  <si>
    <t>Conflenti</t>
  </si>
  <si>
    <t>Belcastro</t>
  </si>
  <si>
    <t>Magisano</t>
  </si>
  <si>
    <t>Cerva</t>
  </si>
  <si>
    <t>Palermiti</t>
  </si>
  <si>
    <t>Petrizzi</t>
  </si>
  <si>
    <t>Martirano Lombardo</t>
  </si>
  <si>
    <t>Torre di Ruggiero</t>
  </si>
  <si>
    <t>Cicala</t>
  </si>
  <si>
    <t>Albi</t>
  </si>
  <si>
    <t>Martirano</t>
  </si>
  <si>
    <t>Amato</t>
  </si>
  <si>
    <t>Motta Santa Lucia</t>
  </si>
  <si>
    <t>Sorbo San Basile</t>
  </si>
  <si>
    <t>Miglierina</t>
  </si>
  <si>
    <t>San Floro</t>
  </si>
  <si>
    <t>Andali</t>
  </si>
  <si>
    <t>Jacurso</t>
  </si>
  <si>
    <t>Fossato Serralta</t>
  </si>
  <si>
    <t>Cenadi</t>
  </si>
  <si>
    <t>Sellia</t>
  </si>
  <si>
    <t>Olivadi</t>
  </si>
  <si>
    <t>Argusto</t>
  </si>
  <si>
    <t>Gagliato</t>
  </si>
  <si>
    <t>Marcedusa</t>
  </si>
  <si>
    <t>Centrache</t>
  </si>
  <si>
    <t>Corigliano-Rossano</t>
  </si>
  <si>
    <t>COSENZA</t>
  </si>
  <si>
    <t>Rende</t>
  </si>
  <si>
    <t>Castrovillari</t>
  </si>
  <si>
    <t>Montalto Uffugo</t>
  </si>
  <si>
    <t>Acri</t>
  </si>
  <si>
    <t>Cassano all'Ionio</t>
  </si>
  <si>
    <t>San Giovanni in Fiore</t>
  </si>
  <si>
    <t>Paola</t>
  </si>
  <si>
    <t>Amantea</t>
  </si>
  <si>
    <t>Scalea</t>
  </si>
  <si>
    <t>Bisignano</t>
  </si>
  <si>
    <t>Cetraro</t>
  </si>
  <si>
    <t>Crosia</t>
  </si>
  <si>
    <t>Casali del Manco</t>
  </si>
  <si>
    <t>Castrolibero</t>
  </si>
  <si>
    <t>Mendicino</t>
  </si>
  <si>
    <t>Belvedere Marittimo</t>
  </si>
  <si>
    <t>Luzzi</t>
  </si>
  <si>
    <t>Trebisacce</t>
  </si>
  <si>
    <t>Fuscaldo</t>
  </si>
  <si>
    <t>Cariati</t>
  </si>
  <si>
    <t>San Marco Argentano</t>
  </si>
  <si>
    <t>Roggiano Gravina</t>
  </si>
  <si>
    <t>Spezzano Albanese</t>
  </si>
  <si>
    <t>Praia a Mare</t>
  </si>
  <si>
    <t>Tortora</t>
  </si>
  <si>
    <t>San Lucido</t>
  </si>
  <si>
    <t>Rogliano</t>
  </si>
  <si>
    <t>Villapiana</t>
  </si>
  <si>
    <t>Diamante</t>
  </si>
  <si>
    <t>Santa Maria del Cedro</t>
  </si>
  <si>
    <t>Terranova da Sibari</t>
  </si>
  <si>
    <t>Torano Castello</t>
  </si>
  <si>
    <t>Spezzano della Sila</t>
  </si>
  <si>
    <t>Rose</t>
  </si>
  <si>
    <t>Altomonte</t>
  </si>
  <si>
    <t>Morano Calabro</t>
  </si>
  <si>
    <t>Dipignano</t>
  </si>
  <si>
    <t>Lattarico</t>
  </si>
  <si>
    <t>Fagnano Castello</t>
  </si>
  <si>
    <t>Saracena</t>
  </si>
  <si>
    <t>San Pietro in Guarano</t>
  </si>
  <si>
    <t>Marano Marchesato</t>
  </si>
  <si>
    <t>San Demetrio Corone</t>
  </si>
  <si>
    <t>Carolei</t>
  </si>
  <si>
    <t>Rocca Imperiale</t>
  </si>
  <si>
    <t>San Lorenzo del Vallo</t>
  </si>
  <si>
    <t>Rovito</t>
  </si>
  <si>
    <t>Marano Principato</t>
  </si>
  <si>
    <t>Cerisano</t>
  </si>
  <si>
    <t>Castiglione Cosentino</t>
  </si>
  <si>
    <t>Longobucco</t>
  </si>
  <si>
    <t>Fiumefreddo Bruzio</t>
  </si>
  <si>
    <t>Mormanno</t>
  </si>
  <si>
    <t>Amendolara</t>
  </si>
  <si>
    <t>Verbicaro</t>
  </si>
  <si>
    <t>Francavilla Marittima</t>
  </si>
  <si>
    <t>Aprigliano</t>
  </si>
  <si>
    <t>Celico</t>
  </si>
  <si>
    <t>Bonifati</t>
  </si>
  <si>
    <t>Mandatoriccio</t>
  </si>
  <si>
    <t>San Fili</t>
  </si>
  <si>
    <t>Zumpano</t>
  </si>
  <si>
    <t>Lago</t>
  </si>
  <si>
    <t>Santa Sofia d'Epiro</t>
  </si>
  <si>
    <t>Lungro</t>
  </si>
  <si>
    <t>Longobardi</t>
  </si>
  <si>
    <t>Cerchiara di Calabria</t>
  </si>
  <si>
    <t>Grisolia</t>
  </si>
  <si>
    <t>Buonvicino</t>
  </si>
  <si>
    <t>San Vincenzo La Costa</t>
  </si>
  <si>
    <t>San Sosti</t>
  </si>
  <si>
    <t>Parenti</t>
  </si>
  <si>
    <t>Oriolo</t>
  </si>
  <si>
    <t>Frascineto</t>
  </si>
  <si>
    <t>Firmo</t>
  </si>
  <si>
    <t>San Nicola Arcella</t>
  </si>
  <si>
    <t>Tarsia</t>
  </si>
  <si>
    <t>Belmonte Calabro</t>
  </si>
  <si>
    <t>Guardia Piemontese</t>
  </si>
  <si>
    <t>Roseto Capo Spulico</t>
  </si>
  <si>
    <t>Mangone</t>
  </si>
  <si>
    <t>Laino Borgo</t>
  </si>
  <si>
    <t>Acquappesa</t>
  </si>
  <si>
    <t>Sant'Agata di Esaro</t>
  </si>
  <si>
    <t>Montegiordano</t>
  </si>
  <si>
    <t>Malvito</t>
  </si>
  <si>
    <t>Santo Stefano di R.</t>
  </si>
  <si>
    <t>Campana</t>
  </si>
  <si>
    <t>Grimaldi</t>
  </si>
  <si>
    <t>Aiello Calabro</t>
  </si>
  <si>
    <t>Mongrassano</t>
  </si>
  <si>
    <t>San Benedetto Ullano</t>
  </si>
  <si>
    <t>Falconara Albanese</t>
  </si>
  <si>
    <t>Piane Crati</t>
  </si>
  <si>
    <t>Paterno Calabro</t>
  </si>
  <si>
    <t>San Giorgio Albanese</t>
  </si>
  <si>
    <t>Calopezzati</t>
  </si>
  <si>
    <t>Cerzeto</t>
  </si>
  <si>
    <t>Sangineto</t>
  </si>
  <si>
    <t>Albidona</t>
  </si>
  <si>
    <t>Bianchi</t>
  </si>
  <si>
    <t>Cleto</t>
  </si>
  <si>
    <t>San Donato di Ninea</t>
  </si>
  <si>
    <t>Pietrafitta</t>
  </si>
  <si>
    <t>Colosimi</t>
  </si>
  <si>
    <t>Orsomarso</t>
  </si>
  <si>
    <t>Maierà</t>
  </si>
  <si>
    <t>Bocchigliero</t>
  </si>
  <si>
    <t>Scigliano</t>
  </si>
  <si>
    <t>Santa Domenica Talao</t>
  </si>
  <si>
    <t>Santa Caterina Albanese</t>
  </si>
  <si>
    <t>Mottafollone</t>
  </si>
  <si>
    <t>Caloveto</t>
  </si>
  <si>
    <t>Figline Vegliaturo</t>
  </si>
  <si>
    <t>Vaccarizzo Albanese</t>
  </si>
  <si>
    <t>Rota Greca</t>
  </si>
  <si>
    <t>Acquaformosa</t>
  </si>
  <si>
    <t>Pietrapaola</t>
  </si>
  <si>
    <t>Cropalati</t>
  </si>
  <si>
    <t>Paludi</t>
  </si>
  <si>
    <t>San Martino di Finita</t>
  </si>
  <si>
    <t>San Basile</t>
  </si>
  <si>
    <t>Marzi</t>
  </si>
  <si>
    <t>Domanico</t>
  </si>
  <si>
    <t>Scala Coeli</t>
  </si>
  <si>
    <t>Belsito</t>
  </si>
  <si>
    <t>Lappano</t>
  </si>
  <si>
    <t>Civita</t>
  </si>
  <si>
    <t>Pedivigliano</t>
  </si>
  <si>
    <t>Cervicati</t>
  </si>
  <si>
    <t>Laino Castello</t>
  </si>
  <si>
    <t>Aieta</t>
  </si>
  <si>
    <t>Malito</t>
  </si>
  <si>
    <t>Terravecchia</t>
  </si>
  <si>
    <t>Plataci</t>
  </si>
  <si>
    <t>Canna</t>
  </si>
  <si>
    <t>Altilia</t>
  </si>
  <si>
    <t>Papasidero</t>
  </si>
  <si>
    <t>San Cosmo Albanese</t>
  </si>
  <si>
    <t>San Lorenzo Bellizzi</t>
  </si>
  <si>
    <t>San Pietro in Amantea</t>
  </si>
  <si>
    <t>Cellara</t>
  </si>
  <si>
    <t>Serra d'Aiello</t>
  </si>
  <si>
    <t>Alessandria del C.</t>
  </si>
  <si>
    <t>Nocara</t>
  </si>
  <si>
    <t>Panettieri</t>
  </si>
  <si>
    <t>Castroregio</t>
  </si>
  <si>
    <t>Carpanzano</t>
  </si>
  <si>
    <t>CROTONE</t>
  </si>
  <si>
    <t>Isola di Capo Rizzuto</t>
  </si>
  <si>
    <t>Cirò Marina</t>
  </si>
  <si>
    <t>Cutro</t>
  </si>
  <si>
    <t>Petilia Policastro</t>
  </si>
  <si>
    <t>Strongoli</t>
  </si>
  <si>
    <t>Mesoraca</t>
  </si>
  <si>
    <t>Rocca di Neto</t>
  </si>
  <si>
    <t>Cotronei</t>
  </si>
  <si>
    <t>Melissa</t>
  </si>
  <si>
    <t>Roccabernarda</t>
  </si>
  <si>
    <t>Scandale</t>
  </si>
  <si>
    <t>Crucoli</t>
  </si>
  <si>
    <t>Cirò</t>
  </si>
  <si>
    <t>Casabona</t>
  </si>
  <si>
    <t>Belvedere di Spinello</t>
  </si>
  <si>
    <t>San Mauro Marchesato</t>
  </si>
  <si>
    <t>Santa Severina</t>
  </si>
  <si>
    <t>Verzino</t>
  </si>
  <si>
    <t>Caccuri</t>
  </si>
  <si>
    <t>Savelli</t>
  </si>
  <si>
    <t>Pallagorio</t>
  </si>
  <si>
    <t>Cerenzia</t>
  </si>
  <si>
    <t>Castelsilano</t>
  </si>
  <si>
    <t>Umbriatico</t>
  </si>
  <si>
    <t>San Nicola dell'Alto</t>
  </si>
  <si>
    <t>Carfizzi</t>
  </si>
  <si>
    <t>REGGIO CALABRIA</t>
  </si>
  <si>
    <t>Gioia Tauro</t>
  </si>
  <si>
    <t>Palmi</t>
  </si>
  <si>
    <t>Siderno</t>
  </si>
  <si>
    <t>Taurianova</t>
  </si>
  <si>
    <t>Rosarno</t>
  </si>
  <si>
    <t>Villa San Giovanni</t>
  </si>
  <si>
    <t>Locri</t>
  </si>
  <si>
    <t>Melito di Porto Salvo</t>
  </si>
  <si>
    <t>Polistena</t>
  </si>
  <si>
    <t>Cittanova</t>
  </si>
  <si>
    <t>Bagnara Calabra</t>
  </si>
  <si>
    <t>Bovalino</t>
  </si>
  <si>
    <t>Rizziconi</t>
  </si>
  <si>
    <t>Caulonia</t>
  </si>
  <si>
    <t>Gioiosa Ionica</t>
  </si>
  <si>
    <t>Marina di Gioiosa I.</t>
  </si>
  <si>
    <t>Cinquefrondi</t>
  </si>
  <si>
    <t>Roccella Ionica</t>
  </si>
  <si>
    <t>Montebello Jonico</t>
  </si>
  <si>
    <t>Motta San Giovanni</t>
  </si>
  <si>
    <t>Oppido Mamertina</t>
  </si>
  <si>
    <t>San Ferdinando</t>
  </si>
  <si>
    <t>Ardore</t>
  </si>
  <si>
    <t>Melicucco</t>
  </si>
  <si>
    <t>Laureana di Borrello</t>
  </si>
  <si>
    <t>Condofuri</t>
  </si>
  <si>
    <t>Scilla</t>
  </si>
  <si>
    <t>Campo Calabro</t>
  </si>
  <si>
    <t>Bianco</t>
  </si>
  <si>
    <t>Bova Marina</t>
  </si>
  <si>
    <t>Sant'Eufemia d'A.</t>
  </si>
  <si>
    <t>Platì</t>
  </si>
  <si>
    <t>San Luca</t>
  </si>
  <si>
    <t>Monasterace</t>
  </si>
  <si>
    <t>Brancaleone</t>
  </si>
  <si>
    <t>Delianuova</t>
  </si>
  <si>
    <t>Grotteria</t>
  </si>
  <si>
    <t>San Giorgio Morgeto</t>
  </si>
  <si>
    <t>Africo</t>
  </si>
  <si>
    <t>Mammola</t>
  </si>
  <si>
    <t>Seminara</t>
  </si>
  <si>
    <t>Gerace</t>
  </si>
  <si>
    <t>San Lorenzo</t>
  </si>
  <si>
    <t>Stilo</t>
  </si>
  <si>
    <t>Benestare</t>
  </si>
  <si>
    <t>Molochio</t>
  </si>
  <si>
    <t>Palizzi</t>
  </si>
  <si>
    <t>Riace</t>
  </si>
  <si>
    <t>Careri</t>
  </si>
  <si>
    <t>Anoia</t>
  </si>
  <si>
    <t>Varapodio</t>
  </si>
  <si>
    <t>Sinopoli</t>
  </si>
  <si>
    <t>Giffone</t>
  </si>
  <si>
    <t>San Roberto</t>
  </si>
  <si>
    <t>Feroleto della Chiesa</t>
  </si>
  <si>
    <t>Galatro</t>
  </si>
  <si>
    <t>Cardeto</t>
  </si>
  <si>
    <t>Maropati</t>
  </si>
  <si>
    <t>Sant'Ilario dello Ionio</t>
  </si>
  <si>
    <t>Stignano</t>
  </si>
  <si>
    <t>Bivongi</t>
  </si>
  <si>
    <t>Antonimina</t>
  </si>
  <si>
    <t>Santo Stefano in A.</t>
  </si>
  <si>
    <t>Portigliola</t>
  </si>
  <si>
    <t>San Pietro di Caridà</t>
  </si>
  <si>
    <t>Placanica</t>
  </si>
  <si>
    <t>Bruzzano Zeffirio</t>
  </si>
  <si>
    <t>Roghudi</t>
  </si>
  <si>
    <t>Bagaladi</t>
  </si>
  <si>
    <t>Fiumara</t>
  </si>
  <si>
    <t>Melicuccà</t>
  </si>
  <si>
    <t>Scido</t>
  </si>
  <si>
    <t>Calanna</t>
  </si>
  <si>
    <t>Cosoleto</t>
  </si>
  <si>
    <t>Santa Cristina d'A.</t>
  </si>
  <si>
    <t>Serrata</t>
  </si>
  <si>
    <t>Ferruzzano</t>
  </si>
  <si>
    <t>Camini</t>
  </si>
  <si>
    <t>Samo</t>
  </si>
  <si>
    <t>Casignana</t>
  </si>
  <si>
    <t>Canolo</t>
  </si>
  <si>
    <t>Sant'Agata del Bianco</t>
  </si>
  <si>
    <t>Ciminà</t>
  </si>
  <si>
    <t>San Procopio</t>
  </si>
  <si>
    <t>Pazzano</t>
  </si>
  <si>
    <t>Agnana Calabra</t>
  </si>
  <si>
    <t>Terranova Sappo Minulio</t>
  </si>
  <si>
    <t>Martone</t>
  </si>
  <si>
    <t>Caraffa del Bianco</t>
  </si>
  <si>
    <t>San Giovanni di Gerace</t>
  </si>
  <si>
    <t>Bova</t>
  </si>
  <si>
    <t>Roccaforte del Greco</t>
  </si>
  <si>
    <t>Laganadi</t>
  </si>
  <si>
    <t>Candidoni</t>
  </si>
  <si>
    <t>Sant'Alessio in A.</t>
  </si>
  <si>
    <t>Staiti</t>
  </si>
  <si>
    <t>VIBO VALENTIA</t>
  </si>
  <si>
    <t>Pizzo</t>
  </si>
  <si>
    <t>Mileto</t>
  </si>
  <si>
    <t>Serra San Bruno</t>
  </si>
  <si>
    <t>Tropea</t>
  </si>
  <si>
    <t>Nicotera</t>
  </si>
  <si>
    <t>Filadelfia</t>
  </si>
  <si>
    <t>Ricadi</t>
  </si>
  <si>
    <t>Rombiolo</t>
  </si>
  <si>
    <t>Ionadi</t>
  </si>
  <si>
    <t>Briatico</t>
  </si>
  <si>
    <t>San Calogero</t>
  </si>
  <si>
    <t>Limbadi</t>
  </si>
  <si>
    <t>Cessaniti</t>
  </si>
  <si>
    <t>Sant'Onofrio</t>
  </si>
  <si>
    <t>San Gregorio d'Ippona</t>
  </si>
  <si>
    <t>Stefanaconi</t>
  </si>
  <si>
    <t>Soriano Calabro</t>
  </si>
  <si>
    <t>Acquaro</t>
  </si>
  <si>
    <t>San Costantino Calabro</t>
  </si>
  <si>
    <t>Maierato</t>
  </si>
  <si>
    <t>Fabrizia</t>
  </si>
  <si>
    <t>Gerocarne</t>
  </si>
  <si>
    <t>Drapia</t>
  </si>
  <si>
    <t>Dinami</t>
  </si>
  <si>
    <t>Zungri</t>
  </si>
  <si>
    <t>Francavilla Angitola</t>
  </si>
  <si>
    <t>Joppolo</t>
  </si>
  <si>
    <t>Filandari</t>
  </si>
  <si>
    <t>Zambrone</t>
  </si>
  <si>
    <t>Monterosso Calabro</t>
  </si>
  <si>
    <t>Francica</t>
  </si>
  <si>
    <t>Spilinga</t>
  </si>
  <si>
    <t>Arena</t>
  </si>
  <si>
    <t>Filogaso</t>
  </si>
  <si>
    <t>San Nicola da Crissa</t>
  </si>
  <si>
    <t>Parghelia</t>
  </si>
  <si>
    <t>Nardodipace</t>
  </si>
  <si>
    <t>Dasà</t>
  </si>
  <si>
    <t>Sorianello</t>
  </si>
  <si>
    <t>Pizzoni</t>
  </si>
  <si>
    <t>Vazzano</t>
  </si>
  <si>
    <t>Capistrano</t>
  </si>
  <si>
    <t>Polia</t>
  </si>
  <si>
    <t>Simbario</t>
  </si>
  <si>
    <t>Spadola</t>
  </si>
  <si>
    <t>Brognaturo</t>
  </si>
  <si>
    <t>Vallelonga</t>
  </si>
  <si>
    <t>Zaccanopoli</t>
  </si>
  <si>
    <t>Mongiana</t>
  </si>
  <si>
    <t>AVELLINO</t>
  </si>
  <si>
    <t>Ariano Irpino</t>
  </si>
  <si>
    <t>Montoro</t>
  </si>
  <si>
    <t>Solofra</t>
  </si>
  <si>
    <t>Mercogliano</t>
  </si>
  <si>
    <t>Monteforte Irpino</t>
  </si>
  <si>
    <t>Atripalda</t>
  </si>
  <si>
    <t>Cervinara</t>
  </si>
  <si>
    <t>Grottaminarda</t>
  </si>
  <si>
    <t>Avella</t>
  </si>
  <si>
    <t>Montella</t>
  </si>
  <si>
    <t>Mirabella Eclano</t>
  </si>
  <si>
    <t>Serino</t>
  </si>
  <si>
    <t>Lioni</t>
  </si>
  <si>
    <t>Forino</t>
  </si>
  <si>
    <t>Montemiletto</t>
  </si>
  <si>
    <t>Mugnano del Cardinale</t>
  </si>
  <si>
    <t>San Martino Valle C.</t>
  </si>
  <si>
    <t>Baiano</t>
  </si>
  <si>
    <t>Calitri</t>
  </si>
  <si>
    <t>Sant'Angelo dei L.</t>
  </si>
  <si>
    <t>Nusco</t>
  </si>
  <si>
    <t>Altavilla Irpina</t>
  </si>
  <si>
    <t>Aiello del Sabato</t>
  </si>
  <si>
    <t>Bisaccia</t>
  </si>
  <si>
    <t>Sperone</t>
  </si>
  <si>
    <t>Pratola Serra</t>
  </si>
  <si>
    <t>Rotondi</t>
  </si>
  <si>
    <t>Frigento</t>
  </si>
  <si>
    <t>Montecalvo Irpino</t>
  </si>
  <si>
    <t>Lauro</t>
  </si>
  <si>
    <t>Gesualdo</t>
  </si>
  <si>
    <t>Caposele</t>
  </si>
  <si>
    <t>Montefalcione</t>
  </si>
  <si>
    <t>Volturara Irpina</t>
  </si>
  <si>
    <t>Manocalzati</t>
  </si>
  <si>
    <t>Bagnoli Irpino</t>
  </si>
  <si>
    <t>Contrada</t>
  </si>
  <si>
    <t>Sturno</t>
  </si>
  <si>
    <t>Fontanarosa</t>
  </si>
  <si>
    <t>Prata di Principato U.</t>
  </si>
  <si>
    <t>Flumeri</t>
  </si>
  <si>
    <t>Sirignano</t>
  </si>
  <si>
    <t>Montemarano</t>
  </si>
  <si>
    <t>Vallata</t>
  </si>
  <si>
    <t>Cesinali</t>
  </si>
  <si>
    <t>Venticano</t>
  </si>
  <si>
    <t>San Michele di Serino</t>
  </si>
  <si>
    <t>Capriglia Irpina</t>
  </si>
  <si>
    <t>Bonito</t>
  </si>
  <si>
    <t>Roccabascerana</t>
  </si>
  <si>
    <t>Calabritto</t>
  </si>
  <si>
    <t>Pietradefusi</t>
  </si>
  <si>
    <t>Paternopoli</t>
  </si>
  <si>
    <t>Taurasi</t>
  </si>
  <si>
    <t>Lacedonia</t>
  </si>
  <si>
    <t>Chiusano di San D.</t>
  </si>
  <si>
    <t>Montefredane</t>
  </si>
  <si>
    <t>Santo Stefano del Sole</t>
  </si>
  <si>
    <t>Ospedaletto d'Alpinolo</t>
  </si>
  <si>
    <t>Torella dei Lombardi</t>
  </si>
  <si>
    <t>Castelfranci</t>
  </si>
  <si>
    <t>Melito Irpino</t>
  </si>
  <si>
    <t>Grottolella</t>
  </si>
  <si>
    <t>Quindici</t>
  </si>
  <si>
    <t>Quadrelle</t>
  </si>
  <si>
    <t>Domicella</t>
  </si>
  <si>
    <t>Andretta</t>
  </si>
  <si>
    <t>Pago del Vallo di Lauro</t>
  </si>
  <si>
    <t>Casalbore</t>
  </si>
  <si>
    <t>Marzano di Nola</t>
  </si>
  <si>
    <t>Aquilonia</t>
  </si>
  <si>
    <t>Guardia Lombardi</t>
  </si>
  <si>
    <t>Moschiano</t>
  </si>
  <si>
    <t>San Sossio Baronia</t>
  </si>
  <si>
    <t>Villanova del Battista</t>
  </si>
  <si>
    <t>Castelvetere sul Calore</t>
  </si>
  <si>
    <t>San Potito Ultra</t>
  </si>
  <si>
    <t>Summonte</t>
  </si>
  <si>
    <t>Lapio</t>
  </si>
  <si>
    <t>Taurano</t>
  </si>
  <si>
    <t>Pietrastornina</t>
  </si>
  <si>
    <t>Teora</t>
  </si>
  <si>
    <t>Sant'Andrea di Conza</t>
  </si>
  <si>
    <t>Santa Lucia di Serino</t>
  </si>
  <si>
    <t>Carife</t>
  </si>
  <si>
    <t>Conza della Campania</t>
  </si>
  <si>
    <t>Vallesaccarda</t>
  </si>
  <si>
    <t>Montefusco</t>
  </si>
  <si>
    <t>Torre Le Nocelle</t>
  </si>
  <si>
    <t>Santa Paolina</t>
  </si>
  <si>
    <t>Morra De Sanctis</t>
  </si>
  <si>
    <t>Scampitella</t>
  </si>
  <si>
    <t>Luogosano</t>
  </si>
  <si>
    <t>San Mango sul Calore</t>
  </si>
  <si>
    <t>Candida</t>
  </si>
  <si>
    <t>Savignano Irpino</t>
  </si>
  <si>
    <t>Castel Baronia</t>
  </si>
  <si>
    <t>Zungoli</t>
  </si>
  <si>
    <t>Villamaina</t>
  </si>
  <si>
    <t>Cassano Irpino</t>
  </si>
  <si>
    <t>Trevico</t>
  </si>
  <si>
    <t>Tufo</t>
  </si>
  <si>
    <t>Rocca San Felice</t>
  </si>
  <si>
    <t>Senerchia</t>
  </si>
  <si>
    <t>Sant'Angelo all'Esca</t>
  </si>
  <si>
    <t>San Nicola Baronia</t>
  </si>
  <si>
    <t>Monteverde</t>
  </si>
  <si>
    <t>Salza Irpina</t>
  </si>
  <si>
    <t>Sant'Angelo a Scala</t>
  </si>
  <si>
    <t>Parolise</t>
  </si>
  <si>
    <t>Greci</t>
  </si>
  <si>
    <t>Sorbo Serpico</t>
  </si>
  <si>
    <t>Torrioni</t>
  </si>
  <si>
    <t>Chianche</t>
  </si>
  <si>
    <t>Montaguto</t>
  </si>
  <si>
    <t>Petruro Irpino</t>
  </si>
  <si>
    <t>Cairano</t>
  </si>
  <si>
    <t>BENEVENTO</t>
  </si>
  <si>
    <t>Montesarchio</t>
  </si>
  <si>
    <t>Sant'Agata de' Goti</t>
  </si>
  <si>
    <t>San Giorgio del Sannio</t>
  </si>
  <si>
    <t>Airola</t>
  </si>
  <si>
    <t>Telese Terme</t>
  </si>
  <si>
    <t>Apice</t>
  </si>
  <si>
    <t>Guardia Sanframondi</t>
  </si>
  <si>
    <t>Morcone</t>
  </si>
  <si>
    <t>San Bartolomeo in Galdo</t>
  </si>
  <si>
    <t>Sant'Angelo a Cupolo</t>
  </si>
  <si>
    <t>Limatola</t>
  </si>
  <si>
    <t>Moiano</t>
  </si>
  <si>
    <t>San Salvatore Telesino</t>
  </si>
  <si>
    <t>Cusano Mutri</t>
  </si>
  <si>
    <t>Paduli</t>
  </si>
  <si>
    <t>Cerreto Sannita</t>
  </si>
  <si>
    <t>Solopaca</t>
  </si>
  <si>
    <t>San Nicola Manfredi</t>
  </si>
  <si>
    <t>Faicchio</t>
  </si>
  <si>
    <t>Torrecuso</t>
  </si>
  <si>
    <t>Ceppaloni</t>
  </si>
  <si>
    <t>Foglianise</t>
  </si>
  <si>
    <t>San Marco dei Cavoti</t>
  </si>
  <si>
    <t>San Leucio del Sannio</t>
  </si>
  <si>
    <t>Pietrelcina</t>
  </si>
  <si>
    <t>San Giorgio La Molara</t>
  </si>
  <si>
    <t>Vitulano</t>
  </si>
  <si>
    <t>Dugenta</t>
  </si>
  <si>
    <t>Amorosi</t>
  </si>
  <si>
    <t>Apollosa</t>
  </si>
  <si>
    <t>Castelvenere</t>
  </si>
  <si>
    <t>Calvi</t>
  </si>
  <si>
    <t>Ponte</t>
  </si>
  <si>
    <t>Pago Veiano</t>
  </si>
  <si>
    <t>Colle Sannita</t>
  </si>
  <si>
    <t>Circello</t>
  </si>
  <si>
    <t>Baselice</t>
  </si>
  <si>
    <t>Frasso Telesino</t>
  </si>
  <si>
    <t>San Lorenzello</t>
  </si>
  <si>
    <t>Durazzano</t>
  </si>
  <si>
    <t>Pannarano</t>
  </si>
  <si>
    <t>Pontelandolfo</t>
  </si>
  <si>
    <t>Bucciano</t>
  </si>
  <si>
    <t>San Lorenzo Maggiore</t>
  </si>
  <si>
    <t>Paolisi</t>
  </si>
  <si>
    <t>Cautano</t>
  </si>
  <si>
    <t>Arpaia</t>
  </si>
  <si>
    <t>Pesco Sannita</t>
  </si>
  <si>
    <t>Melizzano</t>
  </si>
  <si>
    <t>Fragneto Monforte</t>
  </si>
  <si>
    <t>Campoli del Monte T.</t>
  </si>
  <si>
    <t>Buonalbergo</t>
  </si>
  <si>
    <t>Paupisi</t>
  </si>
  <si>
    <t>Molinara</t>
  </si>
  <si>
    <t>Tocco Caudio</t>
  </si>
  <si>
    <t>Castelpagano</t>
  </si>
  <si>
    <t>Montefalcone di Val F.</t>
  </si>
  <si>
    <t>Foiano di Val Fortore</t>
  </si>
  <si>
    <t>Bonea</t>
  </si>
  <si>
    <t>Puglianello</t>
  </si>
  <si>
    <t>Casalduni</t>
  </si>
  <si>
    <t>San Martino Sannita</t>
  </si>
  <si>
    <t>Forchia</t>
  </si>
  <si>
    <t>Castelpoto</t>
  </si>
  <si>
    <t>Reino</t>
  </si>
  <si>
    <t>Castelvetere in Val F.</t>
  </si>
  <si>
    <t>Campolattaro</t>
  </si>
  <si>
    <t>Fragneto l'Abate</t>
  </si>
  <si>
    <t>Santa Croce del Sannio</t>
  </si>
  <si>
    <t>San Nazzaro</t>
  </si>
  <si>
    <t>Castelfranco in Miscano</t>
  </si>
  <si>
    <t>San Lupo</t>
  </si>
  <si>
    <t>Arpaise</t>
  </si>
  <si>
    <t>Sassinoro</t>
  </si>
  <si>
    <t>Pietraroja</t>
  </si>
  <si>
    <t>Sant'Arcangelo Trimonte</t>
  </si>
  <si>
    <t>Ginestra degli S.</t>
  </si>
  <si>
    <t>CASERTA</t>
  </si>
  <si>
    <t>Aversa</t>
  </si>
  <si>
    <t>Marcianise</t>
  </si>
  <si>
    <t>Maddaloni</t>
  </si>
  <si>
    <t>Santa Maria Capua V.</t>
  </si>
  <si>
    <t>Mondragone</t>
  </si>
  <si>
    <t>Orta di Atella</t>
  </si>
  <si>
    <t>Castel Volturno</t>
  </si>
  <si>
    <t>San Nicola la Strada</t>
  </si>
  <si>
    <t>Casal di Principe</t>
  </si>
  <si>
    <t>Sessa Aurunca</t>
  </si>
  <si>
    <t>Trentola Ducenta</t>
  </si>
  <si>
    <t>Capua</t>
  </si>
  <si>
    <t>San Felice a Cancello</t>
  </si>
  <si>
    <t>Lusciano</t>
  </si>
  <si>
    <t>Sant'Arpino</t>
  </si>
  <si>
    <t>Teverola</t>
  </si>
  <si>
    <t>San Marcellino</t>
  </si>
  <si>
    <t>Santa Maria a Vico</t>
  </si>
  <si>
    <t>San Cipriano d'Aversa</t>
  </si>
  <si>
    <t>Casagiove</t>
  </si>
  <si>
    <t>Gricignano di Aversa</t>
  </si>
  <si>
    <t>San Prisco</t>
  </si>
  <si>
    <t>Villa Literno</t>
  </si>
  <si>
    <t>Teano</t>
  </si>
  <si>
    <t>Parete</t>
  </si>
  <si>
    <t>Piedimonte Matese</t>
  </si>
  <si>
    <t>Macerata Campania</t>
  </si>
  <si>
    <t>Capodrise</t>
  </si>
  <si>
    <t>Casaluce</t>
  </si>
  <si>
    <t>Cesa</t>
  </si>
  <si>
    <t>Frignano</t>
  </si>
  <si>
    <t>Succivo</t>
  </si>
  <si>
    <t>Casapulla</t>
  </si>
  <si>
    <t>Cellole</t>
  </si>
  <si>
    <t>Portico di Caserta</t>
  </si>
  <si>
    <t>Recale</t>
  </si>
  <si>
    <t>Alife</t>
  </si>
  <si>
    <t>Vitulazio</t>
  </si>
  <si>
    <t>Carinola</t>
  </si>
  <si>
    <t>Sparanise</t>
  </si>
  <si>
    <t>Villa di Briano</t>
  </si>
  <si>
    <t>Carinaro</t>
  </si>
  <si>
    <t>Curti</t>
  </si>
  <si>
    <t>Casapesenna</t>
  </si>
  <si>
    <t>Grazzanise</t>
  </si>
  <si>
    <t>San Marco Evangelista</t>
  </si>
  <si>
    <t>Vairano Patenora</t>
  </si>
  <si>
    <t>Bellona</t>
  </si>
  <si>
    <t>Pignataro Maggiore</t>
  </si>
  <si>
    <t>Calvi Risorta</t>
  </si>
  <si>
    <t>Cancello ed Arnone</t>
  </si>
  <si>
    <t>San Tammaro</t>
  </si>
  <si>
    <t>Caiazzo</t>
  </si>
  <si>
    <t>Arienzo</t>
  </si>
  <si>
    <t>Cervino</t>
  </si>
  <si>
    <t>Francolise</t>
  </si>
  <si>
    <t>Alvignano</t>
  </si>
  <si>
    <t>Pietramelara</t>
  </si>
  <si>
    <t>Castel Morrone</t>
  </si>
  <si>
    <t>Falciano del Massico</t>
  </si>
  <si>
    <t>Gioia Sannitica</t>
  </si>
  <si>
    <t>Roccamonfina</t>
  </si>
  <si>
    <t>Rocca d'Evandro</t>
  </si>
  <si>
    <t>Mignano Monte Lungo</t>
  </si>
  <si>
    <t>Pastorano</t>
  </si>
  <si>
    <t>Pietravairano</t>
  </si>
  <si>
    <t>Valle di Maddaloni</t>
  </si>
  <si>
    <t>Santa Maria la Fossa</t>
  </si>
  <si>
    <t>Riardo</t>
  </si>
  <si>
    <t>Piana di Monte Verna</t>
  </si>
  <si>
    <t>Sant'Angelo d'Alife</t>
  </si>
  <si>
    <t>Marzano Appio</t>
  </si>
  <si>
    <t>Baia e Latina</t>
  </si>
  <si>
    <t>Galluccio</t>
  </si>
  <si>
    <t>Dragoni</t>
  </si>
  <si>
    <t>Camigliano</t>
  </si>
  <si>
    <t>San Potito Sannitico</t>
  </si>
  <si>
    <t>Caianello</t>
  </si>
  <si>
    <t>Presenzano</t>
  </si>
  <si>
    <t>Pontelatone</t>
  </si>
  <si>
    <t>Ruviano</t>
  </si>
  <si>
    <t>Capriati a Volturno</t>
  </si>
  <si>
    <t>Pratella</t>
  </si>
  <si>
    <t>Castel Campagnano</t>
  </si>
  <si>
    <t>Formicola</t>
  </si>
  <si>
    <t>Prata Sannita</t>
  </si>
  <si>
    <t>Castello del Matese</t>
  </si>
  <si>
    <t>Ailano</t>
  </si>
  <si>
    <t>Raviscanina</t>
  </si>
  <si>
    <t>Conca della Campania</t>
  </si>
  <si>
    <t>Castel di Sasso</t>
  </si>
  <si>
    <t>Liberi</t>
  </si>
  <si>
    <t>San Gregorio Matese</t>
  </si>
  <si>
    <t>San Pietro Infine</t>
  </si>
  <si>
    <t>Tora e Piccilli</t>
  </si>
  <si>
    <t>Roccaromana</t>
  </si>
  <si>
    <t>Valle Agricola</t>
  </si>
  <si>
    <t>Fontegreca</t>
  </si>
  <si>
    <t>Letino</t>
  </si>
  <si>
    <t>Giano Vetusto</t>
  </si>
  <si>
    <t>Gallo Matese</t>
  </si>
  <si>
    <t>Rocchetta e Croce</t>
  </si>
  <si>
    <t>Ciorlano</t>
  </si>
  <si>
    <t>NAPOLI</t>
  </si>
  <si>
    <t>Giugliano in Campania</t>
  </si>
  <si>
    <t>Torre del Greco</t>
  </si>
  <si>
    <t>Pozzuoli</t>
  </si>
  <si>
    <t>Casoria</t>
  </si>
  <si>
    <t>Castellammare di Stabia</t>
  </si>
  <si>
    <t>Afragola</t>
  </si>
  <si>
    <t>Marano di Napoli</t>
  </si>
  <si>
    <t>Acerra</t>
  </si>
  <si>
    <t>Portici</t>
  </si>
  <si>
    <t>Ercolano</t>
  </si>
  <si>
    <t>Casalnuovo di Napoli</t>
  </si>
  <si>
    <t>San Giorgio a Cremano</t>
  </si>
  <si>
    <t>Torre Annunziata</t>
  </si>
  <si>
    <t>Quarto</t>
  </si>
  <si>
    <t>Pomigliano d'Arco</t>
  </si>
  <si>
    <t>Melito di Napoli</t>
  </si>
  <si>
    <t>Caivano</t>
  </si>
  <si>
    <t>Mugnano di Napoli</t>
  </si>
  <si>
    <t>Somma Vesuviana</t>
  </si>
  <si>
    <t>Nola</t>
  </si>
  <si>
    <t>Arzano</t>
  </si>
  <si>
    <t>Sant'Antimo</t>
  </si>
  <si>
    <t>San Giuseppe Vesuviano</t>
  </si>
  <si>
    <t>Villaricca</t>
  </si>
  <si>
    <t>Frattamaggiore</t>
  </si>
  <si>
    <t>Marigliano</t>
  </si>
  <si>
    <t>Gragnano</t>
  </si>
  <si>
    <t>Boscoreale</t>
  </si>
  <si>
    <t>Sant'Anastasia</t>
  </si>
  <si>
    <t>Bacoli</t>
  </si>
  <si>
    <t>Qualiano</t>
  </si>
  <si>
    <t>Pompei</t>
  </si>
  <si>
    <t>Volla</t>
  </si>
  <si>
    <t>Ottaviano</t>
  </si>
  <si>
    <t>Cardito</t>
  </si>
  <si>
    <t>Poggiomarino</t>
  </si>
  <si>
    <t>Vico Equense</t>
  </si>
  <si>
    <t>Ischia</t>
  </si>
  <si>
    <t>Sant'Antonio Abate</t>
  </si>
  <si>
    <t>Casavatore</t>
  </si>
  <si>
    <t>Terzigno</t>
  </si>
  <si>
    <t>Forio</t>
  </si>
  <si>
    <t>Cercola</t>
  </si>
  <si>
    <t>Grumo Nevano</t>
  </si>
  <si>
    <t>Palma Campania</t>
  </si>
  <si>
    <t>Sorrento</t>
  </si>
  <si>
    <t>Saviano</t>
  </si>
  <si>
    <t>Brusciano</t>
  </si>
  <si>
    <t>Frattaminore</t>
  </si>
  <si>
    <t>Massa Lubrense</t>
  </si>
  <si>
    <t>Casandrino</t>
  </si>
  <si>
    <t>Pollena Trocchia</t>
  </si>
  <si>
    <t>Piano di Sorrento</t>
  </si>
  <si>
    <t>Cicciano</t>
  </si>
  <si>
    <t>Monte di Procida</t>
  </si>
  <si>
    <t>Crispano</t>
  </si>
  <si>
    <t>San Gennaro Vesuviano</t>
  </si>
  <si>
    <t>Calvizzano</t>
  </si>
  <si>
    <t>Santa Maria la Carità</t>
  </si>
  <si>
    <t>Procida</t>
  </si>
  <si>
    <t>Boscotrecase</t>
  </si>
  <si>
    <t>Barano d'Ischia</t>
  </si>
  <si>
    <t>Sant'Agnello</t>
  </si>
  <si>
    <t>San Sebastiano al V.</t>
  </si>
  <si>
    <t>Trecase</t>
  </si>
  <si>
    <t>Striano</t>
  </si>
  <si>
    <t>Casamicciola Terme</t>
  </si>
  <si>
    <t>Castello di Cisterna</t>
  </si>
  <si>
    <t>Meta</t>
  </si>
  <si>
    <t>Mariglianella</t>
  </si>
  <si>
    <t>Agerola</t>
  </si>
  <si>
    <t>Capri</t>
  </si>
  <si>
    <t>Cimitile</t>
  </si>
  <si>
    <t>Anacapri</t>
  </si>
  <si>
    <t>Roccarainola</t>
  </si>
  <si>
    <t>San Vitaliano</t>
  </si>
  <si>
    <t>Lettere</t>
  </si>
  <si>
    <t>Scisciano</t>
  </si>
  <si>
    <t>Pimonte</t>
  </si>
  <si>
    <t>Camposano</t>
  </si>
  <si>
    <t>Massa di Somma</t>
  </si>
  <si>
    <t>Lacco Ameno</t>
  </si>
  <si>
    <t>Visciano</t>
  </si>
  <si>
    <t>Casola di Napoli</t>
  </si>
  <si>
    <t>Tufino</t>
  </si>
  <si>
    <t>San Paolo Bel Sito</t>
  </si>
  <si>
    <t>Casamarciano</t>
  </si>
  <si>
    <t>Serrara Fontana</t>
  </si>
  <si>
    <t>Carbonara di Nola</t>
  </si>
  <si>
    <t>Comiziano</t>
  </si>
  <si>
    <t>Liveri</t>
  </si>
  <si>
    <t>SALERNO</t>
  </si>
  <si>
    <t>Cava de' Tirreni</t>
  </si>
  <si>
    <t>Battipaglia</t>
  </si>
  <si>
    <t>Scafati</t>
  </si>
  <si>
    <t>Nocera Inferiore</t>
  </si>
  <si>
    <t>Eboli</t>
  </si>
  <si>
    <t>Pagani</t>
  </si>
  <si>
    <t>Angri</t>
  </si>
  <si>
    <t>Sarno</t>
  </si>
  <si>
    <t>Pontecagnano Faiano</t>
  </si>
  <si>
    <t>Nocera Superiore</t>
  </si>
  <si>
    <t>Capaccio Paestum</t>
  </si>
  <si>
    <t>Mercato San Severino</t>
  </si>
  <si>
    <t>Agropoli</t>
  </si>
  <si>
    <t>Campagna</t>
  </si>
  <si>
    <t>Baronissi</t>
  </si>
  <si>
    <t>Fisciano</t>
  </si>
  <si>
    <t>Castel San Giorgio</t>
  </si>
  <si>
    <t>Bellizzi</t>
  </si>
  <si>
    <t>Sala Consilina</t>
  </si>
  <si>
    <t>Montecorvino Rovella</t>
  </si>
  <si>
    <t>Giffoni Valle Piana</t>
  </si>
  <si>
    <t>Pellezzano</t>
  </si>
  <si>
    <t>Montecorvino Pugliano</t>
  </si>
  <si>
    <t>San Valentino Torio</t>
  </si>
  <si>
    <t>San Marzano sul Sarno</t>
  </si>
  <si>
    <t>Siano</t>
  </si>
  <si>
    <t>Castellabate</t>
  </si>
  <si>
    <t>Roccapiemonte</t>
  </si>
  <si>
    <t>Sant'Egidio del MA</t>
  </si>
  <si>
    <t>Vallo della Lucania</t>
  </si>
  <si>
    <t>Teggiano</t>
  </si>
  <si>
    <t>Vietri sul Mare</t>
  </si>
  <si>
    <t>Camerota</t>
  </si>
  <si>
    <t>Altavilla Silentina</t>
  </si>
  <si>
    <t>Roccadaspide</t>
  </si>
  <si>
    <t>Olevano sul Tusciano</t>
  </si>
  <si>
    <t>Sapri</t>
  </si>
  <si>
    <t>San Cipriano Picentino</t>
  </si>
  <si>
    <t>Montesano sulla M.</t>
  </si>
  <si>
    <t>Albanella</t>
  </si>
  <si>
    <t>Ascea</t>
  </si>
  <si>
    <t>Maiori</t>
  </si>
  <si>
    <t>Bracigliano</t>
  </si>
  <si>
    <t>Padula</t>
  </si>
  <si>
    <t>Casal Velino</t>
  </si>
  <si>
    <t>Polla</t>
  </si>
  <si>
    <t>Centola</t>
  </si>
  <si>
    <t>Giffoni Sei Casali</t>
  </si>
  <si>
    <t>Amalfi</t>
  </si>
  <si>
    <t>Sassano</t>
  </si>
  <si>
    <t>Buccino</t>
  </si>
  <si>
    <t>San Gregorio Magno</t>
  </si>
  <si>
    <t>Tramonti</t>
  </si>
  <si>
    <t>Serre</t>
  </si>
  <si>
    <t>Palomonte</t>
  </si>
  <si>
    <t>Positano</t>
  </si>
  <si>
    <t>San Giovanni a Piro</t>
  </si>
  <si>
    <t>Oliveto Citra</t>
  </si>
  <si>
    <t>Colliano</t>
  </si>
  <si>
    <t>Sicignano degli Alburni</t>
  </si>
  <si>
    <t>Contursi Terme</t>
  </si>
  <si>
    <t>Vibonati</t>
  </si>
  <si>
    <t>Santa Marina</t>
  </si>
  <si>
    <t>Castelnuovo Cilento</t>
  </si>
  <si>
    <t>Sant'Arsenio</t>
  </si>
  <si>
    <t>San Mango Piemonte</t>
  </si>
  <si>
    <t>Minori</t>
  </si>
  <si>
    <t>Acerno</t>
  </si>
  <si>
    <t>Montecorice</t>
  </si>
  <si>
    <t>Caggiano</t>
  </si>
  <si>
    <t>Pisciotta</t>
  </si>
  <si>
    <t>Sanza</t>
  </si>
  <si>
    <t>Buonabitacolo</t>
  </si>
  <si>
    <t>Corbara</t>
  </si>
  <si>
    <t>Ravello</t>
  </si>
  <si>
    <t>Atena Lucana</t>
  </si>
  <si>
    <t>Castel San Lorenzo</t>
  </si>
  <si>
    <t>Pollica</t>
  </si>
  <si>
    <t>Ceraso</t>
  </si>
  <si>
    <t>Novi Velia</t>
  </si>
  <si>
    <t>Auletta</t>
  </si>
  <si>
    <t>Ogliastro Cilento</t>
  </si>
  <si>
    <t>Torre Orsaia</t>
  </si>
  <si>
    <t>Cetara</t>
  </si>
  <si>
    <t>Postiglione</t>
  </si>
  <si>
    <t>Praiano</t>
  </si>
  <si>
    <t>Montano Antilia</t>
  </si>
  <si>
    <t>Salento</t>
  </si>
  <si>
    <t>Caselle in Pittari</t>
  </si>
  <si>
    <t>Moio della Civitella</t>
  </si>
  <si>
    <t>Celle di Bulgheria</t>
  </si>
  <si>
    <t>Torchiara</t>
  </si>
  <si>
    <t>Perdifumo</t>
  </si>
  <si>
    <t>San Rufo</t>
  </si>
  <si>
    <t>San Pietro al Tanagro</t>
  </si>
  <si>
    <t>Roccagloriosa</t>
  </si>
  <si>
    <t>Trentinara</t>
  </si>
  <si>
    <t>Castelcivita</t>
  </si>
  <si>
    <t>Omignano</t>
  </si>
  <si>
    <t>Valva</t>
  </si>
  <si>
    <t>Scala</t>
  </si>
  <si>
    <t>Monte San Giacomo</t>
  </si>
  <si>
    <t>Rofrano</t>
  </si>
  <si>
    <t>Calvanico</t>
  </si>
  <si>
    <t>Aquara</t>
  </si>
  <si>
    <t>Laurino</t>
  </si>
  <si>
    <t>Laviano</t>
  </si>
  <si>
    <t>Casaletto Spartano</t>
  </si>
  <si>
    <t>Giungano</t>
  </si>
  <si>
    <t>Castiglione del G.</t>
  </si>
  <si>
    <t>Piaggine</t>
  </si>
  <si>
    <t>Sessa Cilento</t>
  </si>
  <si>
    <t>Torraca</t>
  </si>
  <si>
    <t>Gioi</t>
  </si>
  <si>
    <t>Felitto</t>
  </si>
  <si>
    <t>Laureana Cilento</t>
  </si>
  <si>
    <t>Cicerale</t>
  </si>
  <si>
    <t>Futani</t>
  </si>
  <si>
    <t>Casalbuono</t>
  </si>
  <si>
    <t>Petina</t>
  </si>
  <si>
    <t>Ricigliano</t>
  </si>
  <si>
    <t>Prignano Cilento</t>
  </si>
  <si>
    <t>Orria</t>
  </si>
  <si>
    <t>Lustra</t>
  </si>
  <si>
    <t>Cannalonga</t>
  </si>
  <si>
    <t>Alfano</t>
  </si>
  <si>
    <t>Ispani</t>
  </si>
  <si>
    <t>Perito</t>
  </si>
  <si>
    <t>Controne</t>
  </si>
  <si>
    <t>San Mauro Cilento</t>
  </si>
  <si>
    <t>Atrani</t>
  </si>
  <si>
    <t>Stio</t>
  </si>
  <si>
    <t>Rutino</t>
  </si>
  <si>
    <t>Bellosguardo</t>
  </si>
  <si>
    <t>Laurito</t>
  </si>
  <si>
    <t>Furore</t>
  </si>
  <si>
    <t>Roscigno</t>
  </si>
  <si>
    <t>Conca dei Marini</t>
  </si>
  <si>
    <t>Stella Cilento</t>
  </si>
  <si>
    <t>Pertosa</t>
  </si>
  <si>
    <t>Magliano Vetere</t>
  </si>
  <si>
    <t>Morigerati</t>
  </si>
  <si>
    <t>Ottati</t>
  </si>
  <si>
    <t>Castelnuovo di Conza</t>
  </si>
  <si>
    <t>San Mauro la Bruca</t>
  </si>
  <si>
    <t>Cuccaro Vetere</t>
  </si>
  <si>
    <t>Sant'Angelo a Fasanella</t>
  </si>
  <si>
    <t>Monteforte Cilento</t>
  </si>
  <si>
    <t>Corleto Monforte</t>
  </si>
  <si>
    <t>Salvitelle</t>
  </si>
  <si>
    <t>Tortorella</t>
  </si>
  <si>
    <t>Sacco</t>
  </si>
  <si>
    <t>Santomenna</t>
  </si>
  <si>
    <t>Romagnano al Monte</t>
  </si>
  <si>
    <t>Campora</t>
  </si>
  <si>
    <t>Serramezzana</t>
  </si>
  <si>
    <t>Valle dell'Angelo</t>
  </si>
  <si>
    <t>BOLOGNA</t>
  </si>
  <si>
    <t>Casalecchio di Reno</t>
  </si>
  <si>
    <t>San Lazzaro di Savena</t>
  </si>
  <si>
    <t>Valsamoggia</t>
  </si>
  <si>
    <t>San Giovanni in P.</t>
  </si>
  <si>
    <t>Castel San Pietro Terme</t>
  </si>
  <si>
    <t>Zola Predosa</t>
  </si>
  <si>
    <t>Budrio</t>
  </si>
  <si>
    <t>Castel Maggiore</t>
  </si>
  <si>
    <t>Pianoro</t>
  </si>
  <si>
    <t>Medicina</t>
  </si>
  <si>
    <t>Molinella</t>
  </si>
  <si>
    <t>Castenaso</t>
  </si>
  <si>
    <t>Sasso Marconi</t>
  </si>
  <si>
    <t>Ozzano dell'Emilia</t>
  </si>
  <si>
    <t>Crevalcore</t>
  </si>
  <si>
    <t>Calderara di Reno</t>
  </si>
  <si>
    <t>San Pietro in Casale</t>
  </si>
  <si>
    <t>Anzola dell'Emilia</t>
  </si>
  <si>
    <t>Granarolo dell'Emilia</t>
  </si>
  <si>
    <t>Monte San Pietro</t>
  </si>
  <si>
    <t>Argelato</t>
  </si>
  <si>
    <t>Malalbergo</t>
  </si>
  <si>
    <t>Minerbio</t>
  </si>
  <si>
    <t>San Giorgio di Piano</t>
  </si>
  <si>
    <t>Sala Bolognese</t>
  </si>
  <si>
    <t>Vergato</t>
  </si>
  <si>
    <t>Sant'Agata Bolognese</t>
  </si>
  <si>
    <t>Pieve di Cento</t>
  </si>
  <si>
    <t>Baricella</t>
  </si>
  <si>
    <t>Alto Reno Terme</t>
  </si>
  <si>
    <t>Marzabotto</t>
  </si>
  <si>
    <t>Dozza</t>
  </si>
  <si>
    <t>Castello d'Argile</t>
  </si>
  <si>
    <t>Monzuno</t>
  </si>
  <si>
    <t>Monterenzio</t>
  </si>
  <si>
    <t>Bentivoglio</t>
  </si>
  <si>
    <t>Galliera</t>
  </si>
  <si>
    <t>Castiglione dei Pepoli</t>
  </si>
  <si>
    <t>Gaggio Montano</t>
  </si>
  <si>
    <t>Mordano</t>
  </si>
  <si>
    <t>Castel Guelfo di B.</t>
  </si>
  <si>
    <t>Loiano</t>
  </si>
  <si>
    <t>San Benedetto Val di S.</t>
  </si>
  <si>
    <t>Grizzana Morandi</t>
  </si>
  <si>
    <t>Monghidoro</t>
  </si>
  <si>
    <t>Casalfiumanese</t>
  </si>
  <si>
    <t>Castel di Casio</t>
  </si>
  <si>
    <t>Borgo Tossignano</t>
  </si>
  <si>
    <t>Lizzano in Belvedere</t>
  </si>
  <si>
    <t>Fontanelice</t>
  </si>
  <si>
    <t>Castel d'Aiano</t>
  </si>
  <si>
    <t>Camugnano</t>
  </si>
  <si>
    <t>Castel del Rio</t>
  </si>
  <si>
    <t>FERRARA</t>
  </si>
  <si>
    <t>Cento</t>
  </si>
  <si>
    <t>Comacchio</t>
  </si>
  <si>
    <t>Argenta</t>
  </si>
  <si>
    <t>Copparo</t>
  </si>
  <si>
    <t>Bondeno</t>
  </si>
  <si>
    <t>Portomaggiore</t>
  </si>
  <si>
    <t>Codigoro</t>
  </si>
  <si>
    <t>Terre del Reno</t>
  </si>
  <si>
    <t>Poggio Renatico</t>
  </si>
  <si>
    <t>Fiscaglia</t>
  </si>
  <si>
    <t>Riva del Po</t>
  </si>
  <si>
    <t>Vigarano Mainarda</t>
  </si>
  <si>
    <t>Tresignana</t>
  </si>
  <si>
    <t>Mesola</t>
  </si>
  <si>
    <t>Ostellato</t>
  </si>
  <si>
    <t>Lagosanto</t>
  </si>
  <si>
    <t>Goro</t>
  </si>
  <si>
    <t>Voghiera</t>
  </si>
  <si>
    <t>Jolanda di Savoia</t>
  </si>
  <si>
    <t>Masi Torello</t>
  </si>
  <si>
    <t>Forlì_Cesena</t>
  </si>
  <si>
    <t>FORLì</t>
  </si>
  <si>
    <t>CESENA</t>
  </si>
  <si>
    <t>Cesenatico</t>
  </si>
  <si>
    <t>Savignano sul Rubicone</t>
  </si>
  <si>
    <t>Forlimpopoli</t>
  </si>
  <si>
    <t>San Mauro Pascoli</t>
  </si>
  <si>
    <t>Bertinoro</t>
  </si>
  <si>
    <t>Gambettola</t>
  </si>
  <si>
    <t>Meldola</t>
  </si>
  <si>
    <t>Gatteo</t>
  </si>
  <si>
    <t>Longiano</t>
  </si>
  <si>
    <t>Mercato Saraceno</t>
  </si>
  <si>
    <t>Castrocaro Terme e TdS</t>
  </si>
  <si>
    <t>Predappio</t>
  </si>
  <si>
    <t>Bagno di Romagna</t>
  </si>
  <si>
    <t>Modigliana</t>
  </si>
  <si>
    <t>Santa Sofia</t>
  </si>
  <si>
    <t>Civitella di Romagna</t>
  </si>
  <si>
    <t>Roncofreddo</t>
  </si>
  <si>
    <t>Sarsina</t>
  </si>
  <si>
    <t>Sogliano al Rubicone</t>
  </si>
  <si>
    <t>Borghi</t>
  </si>
  <si>
    <t>Galeata</t>
  </si>
  <si>
    <t>Rocca San Casciano</t>
  </si>
  <si>
    <t>Verghereto</t>
  </si>
  <si>
    <t>Montiano</t>
  </si>
  <si>
    <t>Dovadola</t>
  </si>
  <si>
    <t>Tredozio</t>
  </si>
  <si>
    <t>Portico e San Benedetto</t>
  </si>
  <si>
    <t>Premilcuore</t>
  </si>
  <si>
    <t>MODENA</t>
  </si>
  <si>
    <t>Carpi</t>
  </si>
  <si>
    <t>Sassuolo</t>
  </si>
  <si>
    <t>Formigine</t>
  </si>
  <si>
    <t>Castelfranco Emilia</t>
  </si>
  <si>
    <t>Vignola</t>
  </si>
  <si>
    <t>Mirandola</t>
  </si>
  <si>
    <t>Maranello</t>
  </si>
  <si>
    <t>Pavullo nel Frignano</t>
  </si>
  <si>
    <t>Fiorano Modenese</t>
  </si>
  <si>
    <t>Nonantola</t>
  </si>
  <si>
    <t>Soliera</t>
  </si>
  <si>
    <t>Finale Emilia</t>
  </si>
  <si>
    <t>Castelnuovo Rangone</t>
  </si>
  <si>
    <t>Spilamberto</t>
  </si>
  <si>
    <t>Castelvetro di Modena</t>
  </si>
  <si>
    <t>San Felice sul Panaro</t>
  </si>
  <si>
    <t>Bomporto</t>
  </si>
  <si>
    <t>Novi di Modena</t>
  </si>
  <si>
    <t>Savignano sul Panaro</t>
  </si>
  <si>
    <t>Campogalliano</t>
  </si>
  <si>
    <t>Serramazzoni</t>
  </si>
  <si>
    <t>Concordia sulla Secchia</t>
  </si>
  <si>
    <t>Cavezzo</t>
  </si>
  <si>
    <t>San Cesario sul Panaro</t>
  </si>
  <si>
    <t>Medolla</t>
  </si>
  <si>
    <t>Ravarino</t>
  </si>
  <si>
    <t>San Prospero</t>
  </si>
  <si>
    <t>Marano sul Panaro</t>
  </si>
  <si>
    <t>Zocca</t>
  </si>
  <si>
    <t>Bastiglia</t>
  </si>
  <si>
    <t>Guiglia</t>
  </si>
  <si>
    <t>Prignano sulla Secchia</t>
  </si>
  <si>
    <t>San Possidonio</t>
  </si>
  <si>
    <t>Montese</t>
  </si>
  <si>
    <t>Camposanto</t>
  </si>
  <si>
    <t>Fanano</t>
  </si>
  <si>
    <t>Lama Mocogno</t>
  </si>
  <si>
    <t>Sestola</t>
  </si>
  <si>
    <t>Pievepelago</t>
  </si>
  <si>
    <t>Montefiorino</t>
  </si>
  <si>
    <t>Palagano</t>
  </si>
  <si>
    <t>Frassinoro</t>
  </si>
  <si>
    <t>Polinago</t>
  </si>
  <si>
    <t>Fiumalbo</t>
  </si>
  <si>
    <t>Montecreto</t>
  </si>
  <si>
    <t>Riolunato</t>
  </si>
  <si>
    <t>PARMA</t>
  </si>
  <si>
    <t>Fidenza</t>
  </si>
  <si>
    <t>Salsomaggiore Terme</t>
  </si>
  <si>
    <t>Collecchio</t>
  </si>
  <si>
    <t>Noceto</t>
  </si>
  <si>
    <t>Sorbolo Mezzani</t>
  </si>
  <si>
    <t>Montechiarugolo</t>
  </si>
  <si>
    <t>Medesano</t>
  </si>
  <si>
    <t>Langhirano</t>
  </si>
  <si>
    <t>Traversetolo</t>
  </si>
  <si>
    <t>Colorno</t>
  </si>
  <si>
    <t>Felino</t>
  </si>
  <si>
    <t>Sissa Trecasali</t>
  </si>
  <si>
    <t>Torrile</t>
  </si>
  <si>
    <t>Fontanellato</t>
  </si>
  <si>
    <t>Busseto</t>
  </si>
  <si>
    <t>Borgo Val di Taro</t>
  </si>
  <si>
    <t>Fornovo di Taro</t>
  </si>
  <si>
    <t>San Secondo Parmense</t>
  </si>
  <si>
    <t>Sala Baganza</t>
  </si>
  <si>
    <t>Fontevivo</t>
  </si>
  <si>
    <t>Lesignano de' Bagni</t>
  </si>
  <si>
    <t>Soragna</t>
  </si>
  <si>
    <t>Neviano degli Arduini</t>
  </si>
  <si>
    <t>Bedonia</t>
  </si>
  <si>
    <t>Polesine Zibello</t>
  </si>
  <si>
    <t>Roccabianca</t>
  </si>
  <si>
    <t>Varano de' Melegari</t>
  </si>
  <si>
    <t>Bardi</t>
  </si>
  <si>
    <t>Albareto</t>
  </si>
  <si>
    <t>Calestano</t>
  </si>
  <si>
    <t>Tizzano Val Parma</t>
  </si>
  <si>
    <t>Berceto</t>
  </si>
  <si>
    <t>Corniglio</t>
  </si>
  <si>
    <t>Solignano</t>
  </si>
  <si>
    <t>Terenzo</t>
  </si>
  <si>
    <t>Varsi</t>
  </si>
  <si>
    <t>Compiano</t>
  </si>
  <si>
    <t>Palanzano</t>
  </si>
  <si>
    <t>Pellegrino Parmense</t>
  </si>
  <si>
    <t>Tornolo</t>
  </si>
  <si>
    <t>Monchio delle Corti</t>
  </si>
  <si>
    <t>Bore</t>
  </si>
  <si>
    <t>Valmozzola</t>
  </si>
  <si>
    <t>PIACENZA</t>
  </si>
  <si>
    <t>Fiorenzuola d'Arda</t>
  </si>
  <si>
    <t>Castel San Giovanni</t>
  </si>
  <si>
    <t>Rottofreno</t>
  </si>
  <si>
    <t>Podenzano</t>
  </si>
  <si>
    <t>Borgonovo Val Tidone</t>
  </si>
  <si>
    <t>Carpaneto Piacentino</t>
  </si>
  <si>
    <t>Rivergaro</t>
  </si>
  <si>
    <t>Pontenure</t>
  </si>
  <si>
    <t>Cadeo</t>
  </si>
  <si>
    <t>Gossolengo</t>
  </si>
  <si>
    <t>San Giorgio Piacentino</t>
  </si>
  <si>
    <t>Castelvetro Piacentino</t>
  </si>
  <si>
    <t>Monticelli d'Ongina</t>
  </si>
  <si>
    <t>Caorso</t>
  </si>
  <si>
    <t>Ponte dell'Olio</t>
  </si>
  <si>
    <t>Alseno</t>
  </si>
  <si>
    <t>Cortemaggiore</t>
  </si>
  <si>
    <t>Castell'Arquato</t>
  </si>
  <si>
    <t>Gragnano Trebbiense</t>
  </si>
  <si>
    <t>Vigolzone</t>
  </si>
  <si>
    <t>Lugagnano Val d'Arda</t>
  </si>
  <si>
    <t>Bobbio</t>
  </si>
  <si>
    <t>Alta Val Tidone</t>
  </si>
  <si>
    <t>Sarmato</t>
  </si>
  <si>
    <t>Bettola</t>
  </si>
  <si>
    <t>Ziano Piacentino</t>
  </si>
  <si>
    <t>Calendasco</t>
  </si>
  <si>
    <t>Gropparello</t>
  </si>
  <si>
    <t>Pianello Val Tidone</t>
  </si>
  <si>
    <t>Travo</t>
  </si>
  <si>
    <t>Gazzola</t>
  </si>
  <si>
    <t>Vernasca</t>
  </si>
  <si>
    <t>Agazzano</t>
  </si>
  <si>
    <t>Villanova sull'Arda</t>
  </si>
  <si>
    <t>Ferriere</t>
  </si>
  <si>
    <t>Farini</t>
  </si>
  <si>
    <t>Besenzone</t>
  </si>
  <si>
    <t>Morfasso</t>
  </si>
  <si>
    <t>Coli</t>
  </si>
  <si>
    <t>San Pietro in Cerro</t>
  </si>
  <si>
    <t>Piozzano</t>
  </si>
  <si>
    <t>Corte Brugnatella</t>
  </si>
  <si>
    <t>Ottone</t>
  </si>
  <si>
    <t>Cerignale</t>
  </si>
  <si>
    <t>Zerba</t>
  </si>
  <si>
    <t>RAVENNA</t>
  </si>
  <si>
    <t>Bagnacavallo</t>
  </si>
  <si>
    <t>Russi</t>
  </si>
  <si>
    <t>Alfonsine</t>
  </si>
  <si>
    <t>Massa Lombarda</t>
  </si>
  <si>
    <t>Conselice</t>
  </si>
  <si>
    <t>Castel Bolognese</t>
  </si>
  <si>
    <t>Fusignano</t>
  </si>
  <si>
    <t>Brisighella</t>
  </si>
  <si>
    <t>Cotignola</t>
  </si>
  <si>
    <t>Riolo Terme</t>
  </si>
  <si>
    <t>Solarolo</t>
  </si>
  <si>
    <t>Sant'Agata sul Santerno</t>
  </si>
  <si>
    <t>Casola Valsenio</t>
  </si>
  <si>
    <t>Bagnara di Romagna</t>
  </si>
  <si>
    <t>REGGIO EMILIA</t>
  </si>
  <si>
    <t>Scandiano</t>
  </si>
  <si>
    <t>Correggio</t>
  </si>
  <si>
    <t>Casalgrande</t>
  </si>
  <si>
    <t>Castellarano</t>
  </si>
  <si>
    <t>Guastalla</t>
  </si>
  <si>
    <t>Rubiera</t>
  </si>
  <si>
    <t>Novellara</t>
  </si>
  <si>
    <t>Quattro Castella</t>
  </si>
  <si>
    <t>Sant'Ilario d'Enza</t>
  </si>
  <si>
    <t>Cadelbosco di Sopra</t>
  </si>
  <si>
    <t>Castelnovo ne' Monti</t>
  </si>
  <si>
    <t>Montecchio Emilia</t>
  </si>
  <si>
    <t>Bibbiano</t>
  </si>
  <si>
    <t>Cavriago</t>
  </si>
  <si>
    <t>Bagnolo in Piano</t>
  </si>
  <si>
    <t>Reggiolo</t>
  </si>
  <si>
    <t>Luzzara</t>
  </si>
  <si>
    <t>Albinea</t>
  </si>
  <si>
    <t>Castelnovo di Sotto</t>
  </si>
  <si>
    <t>San Martino in Rio</t>
  </si>
  <si>
    <t>Poviglio</t>
  </si>
  <si>
    <t>Fabbrico</t>
  </si>
  <si>
    <t>Gualtieri</t>
  </si>
  <si>
    <t>San Polo d'Enza</t>
  </si>
  <si>
    <t>Rio Saliceto</t>
  </si>
  <si>
    <t>Gattatico</t>
  </si>
  <si>
    <t>Campagnola Emilia</t>
  </si>
  <si>
    <t>Brescello</t>
  </si>
  <si>
    <t>Boretto</t>
  </si>
  <si>
    <t>Campegine</t>
  </si>
  <si>
    <t>Casina</t>
  </si>
  <si>
    <t>Toano</t>
  </si>
  <si>
    <t>Vezzano sul Crostolo</t>
  </si>
  <si>
    <t>Ventasso</t>
  </si>
  <si>
    <t>Rolo</t>
  </si>
  <si>
    <t>Carpineti</t>
  </si>
  <si>
    <t>Canossa</t>
  </si>
  <si>
    <t>Villa Minozzo</t>
  </si>
  <si>
    <t>Viano</t>
  </si>
  <si>
    <t>Baiso</t>
  </si>
  <si>
    <t>Vetto</t>
  </si>
  <si>
    <t>RIMINI</t>
  </si>
  <si>
    <t>Riccione</t>
  </si>
  <si>
    <t>Santarcangelo di R.</t>
  </si>
  <si>
    <t>Bellaria-Igea Marina</t>
  </si>
  <si>
    <t>Cattolica</t>
  </si>
  <si>
    <t>Misano Adriatico</t>
  </si>
  <si>
    <t>Coriano</t>
  </si>
  <si>
    <t>Verucchio</t>
  </si>
  <si>
    <t>San Giovanni in M.</t>
  </si>
  <si>
    <t>Novafeltria</t>
  </si>
  <si>
    <t>Morciano di Romagna</t>
  </si>
  <si>
    <t>Montescudo-Monte C.</t>
  </si>
  <si>
    <t>San Clemente</t>
  </si>
  <si>
    <t>Poggio Torriana</t>
  </si>
  <si>
    <t>Saludecio</t>
  </si>
  <si>
    <t>San Leo</t>
  </si>
  <si>
    <t>Pennabilli</t>
  </si>
  <si>
    <t>Montefiore Conca</t>
  </si>
  <si>
    <t>Sant'Agata Feltria</t>
  </si>
  <si>
    <t>Mondaino</t>
  </si>
  <si>
    <t>Gemmano</t>
  </si>
  <si>
    <t>Talamello</t>
  </si>
  <si>
    <t>Montegridolfo</t>
  </si>
  <si>
    <t>Maiolo</t>
  </si>
  <si>
    <t>Casteldelci</t>
  </si>
  <si>
    <t>GORIZIA</t>
  </si>
  <si>
    <t>Monfalcone</t>
  </si>
  <si>
    <t>Ronchi dei Legionari</t>
  </si>
  <si>
    <t>Grado</t>
  </si>
  <si>
    <t>Cormons</t>
  </si>
  <si>
    <t>Staranzano</t>
  </si>
  <si>
    <t>Gradisca d'Isonzo</t>
  </si>
  <si>
    <t>San Canzian d'Isonzo</t>
  </si>
  <si>
    <t>Romans d'Isonzo</t>
  </si>
  <si>
    <t>Fogliano Redipuglia</t>
  </si>
  <si>
    <t>Turriaco</t>
  </si>
  <si>
    <t>Sagrado</t>
  </si>
  <si>
    <t>San Pier d'Isonzo</t>
  </si>
  <si>
    <t>Capriva del Friuli</t>
  </si>
  <si>
    <t>Villesse</t>
  </si>
  <si>
    <t>Savogna d'Isonzo</t>
  </si>
  <si>
    <t>Farra d'Isonzo</t>
  </si>
  <si>
    <t>San Lorenzo Isontino</t>
  </si>
  <si>
    <t>Mossa</t>
  </si>
  <si>
    <t>Mariano del Friuli</t>
  </si>
  <si>
    <t>Doberdò del Lago</t>
  </si>
  <si>
    <t>Medea</t>
  </si>
  <si>
    <t>San Floriano del Collio</t>
  </si>
  <si>
    <t>Moraro</t>
  </si>
  <si>
    <t>Dolegna del Collio</t>
  </si>
  <si>
    <t>PORDENONE</t>
  </si>
  <si>
    <t>Sacile</t>
  </si>
  <si>
    <t>Cordenons</t>
  </si>
  <si>
    <t>Azzano Decimo</t>
  </si>
  <si>
    <t>Porcia</t>
  </si>
  <si>
    <t>San Vito al Tagliamento</t>
  </si>
  <si>
    <t>Fontanafredda</t>
  </si>
  <si>
    <t>Spilimbergo</t>
  </si>
  <si>
    <t>Maniago</t>
  </si>
  <si>
    <t>Fiume Veneto</t>
  </si>
  <si>
    <t>Brugnera</t>
  </si>
  <si>
    <t>Aviano</t>
  </si>
  <si>
    <t>Zoppola</t>
  </si>
  <si>
    <t>Prata di Pordenone</t>
  </si>
  <si>
    <t>Casarsa della Delizia</t>
  </si>
  <si>
    <t>Pasiano di Pordenone</t>
  </si>
  <si>
    <t>Sesto al Reghena</t>
  </si>
  <si>
    <t>Caneva</t>
  </si>
  <si>
    <t>Roveredo in Piano</t>
  </si>
  <si>
    <t>Chions</t>
  </si>
  <si>
    <t>San Giorgio della R.</t>
  </si>
  <si>
    <t>Montereale Valcellina</t>
  </si>
  <si>
    <t>San Quirino</t>
  </si>
  <si>
    <t>Valvasone Arzene</t>
  </si>
  <si>
    <t>Pravisdomini</t>
  </si>
  <si>
    <t>Polcenigo</t>
  </si>
  <si>
    <t>Morsano al Tagliamento</t>
  </si>
  <si>
    <t>Cordovado</t>
  </si>
  <si>
    <t>Budoia</t>
  </si>
  <si>
    <t>Sequals</t>
  </si>
  <si>
    <t>Travesio</t>
  </si>
  <si>
    <t>Vajont</t>
  </si>
  <si>
    <t>Fanna</t>
  </si>
  <si>
    <t>Meduno</t>
  </si>
  <si>
    <t>Cavasso Nuovo</t>
  </si>
  <si>
    <t>Pinzano al Tagliamento</t>
  </si>
  <si>
    <t>San Martino al T.</t>
  </si>
  <si>
    <t>Vivaro</t>
  </si>
  <si>
    <t>Arba</t>
  </si>
  <si>
    <t>Claut</t>
  </si>
  <si>
    <t>Castelnovo del Friuli</t>
  </si>
  <si>
    <t>Vito d'Asio</t>
  </si>
  <si>
    <t>Frisanco</t>
  </si>
  <si>
    <t>Clauzetto</t>
  </si>
  <si>
    <t>Erto e Casso</t>
  </si>
  <si>
    <t>Tramonti di Sotto</t>
  </si>
  <si>
    <t>Cimolais</t>
  </si>
  <si>
    <t>Tramonti di Sopra</t>
  </si>
  <si>
    <t>Andreis</t>
  </si>
  <si>
    <t>Barcis</t>
  </si>
  <si>
    <t>TRIESTE</t>
  </si>
  <si>
    <t>Muggia</t>
  </si>
  <si>
    <t>Duino Aurisina</t>
  </si>
  <si>
    <t>San Dorligo della Valle</t>
  </si>
  <si>
    <t>Sgonico</t>
  </si>
  <si>
    <t>Monrupino</t>
  </si>
  <si>
    <t>UDINE</t>
  </si>
  <si>
    <t>Codroipo</t>
  </si>
  <si>
    <t>Tavagnacco</t>
  </si>
  <si>
    <t>Cervignano del Friuli</t>
  </si>
  <si>
    <t>Latisana</t>
  </si>
  <si>
    <t>Cividale del Friuli</t>
  </si>
  <si>
    <t>Gemona del Friuli</t>
  </si>
  <si>
    <t>Pasian di Prato</t>
  </si>
  <si>
    <t>Tarcento</t>
  </si>
  <si>
    <t>San Daniele del Friuli</t>
  </si>
  <si>
    <t>Campoformido</t>
  </si>
  <si>
    <t>Tricesimo</t>
  </si>
  <si>
    <t>San Giorgio di Nogaro</t>
  </si>
  <si>
    <t>Pozzuolo del Friuli</t>
  </si>
  <si>
    <t>Lignano Sabbiadoro</t>
  </si>
  <si>
    <t>Martignacco</t>
  </si>
  <si>
    <t>Buja</t>
  </si>
  <si>
    <t>Manzano</t>
  </si>
  <si>
    <t>Fiumicello Villa V.</t>
  </si>
  <si>
    <t>Fagagna</t>
  </si>
  <si>
    <t>Rivignano Teor</t>
  </si>
  <si>
    <t>San Giovanni al N.</t>
  </si>
  <si>
    <t>Remanzacco</t>
  </si>
  <si>
    <t>Majano</t>
  </si>
  <si>
    <t>Pavia di Udine</t>
  </si>
  <si>
    <t>Povoletto</t>
  </si>
  <si>
    <t>Basiliano</t>
  </si>
  <si>
    <t>Pagnacco</t>
  </si>
  <si>
    <t>Mortegliano</t>
  </si>
  <si>
    <t>Reana del Rojale</t>
  </si>
  <si>
    <t>Gonars</t>
  </si>
  <si>
    <t>Tarvisio</t>
  </si>
  <si>
    <t>Premariacco</t>
  </si>
  <si>
    <t>Talmassons</t>
  </si>
  <si>
    <t>Buttrio</t>
  </si>
  <si>
    <t>Sedegliano</t>
  </si>
  <si>
    <t>Lestizza</t>
  </si>
  <si>
    <t>Castions di Strada</t>
  </si>
  <si>
    <t>Pradamano</t>
  </si>
  <si>
    <t>Bagnaria Arsa</t>
  </si>
  <si>
    <t>Aquileia</t>
  </si>
  <si>
    <t>Corno di Rosazzo</t>
  </si>
  <si>
    <t>Palazzolo dello Stella</t>
  </si>
  <si>
    <t>Cassacco</t>
  </si>
  <si>
    <t>Ruda</t>
  </si>
  <si>
    <t>Artegna</t>
  </si>
  <si>
    <t>Faedis</t>
  </si>
  <si>
    <t>Osoppo</t>
  </si>
  <si>
    <t>Ragogna</t>
  </si>
  <si>
    <t>Terzo d'Aquileia</t>
  </si>
  <si>
    <t>Carlino</t>
  </si>
  <si>
    <t>Torviscosa</t>
  </si>
  <si>
    <t>Nimis</t>
  </si>
  <si>
    <t>Varmo</t>
  </si>
  <si>
    <t>Mereto di Tomba</t>
  </si>
  <si>
    <t>Porpetto</t>
  </si>
  <si>
    <t>Paularo</t>
  </si>
  <si>
    <t>Moruzzo</t>
  </si>
  <si>
    <t>Muzzana del Turgnano</t>
  </si>
  <si>
    <t>Pocenia</t>
  </si>
  <si>
    <t>Rive d'Arcano</t>
  </si>
  <si>
    <t>Bertiolo</t>
  </si>
  <si>
    <t>Magnano in Riviera</t>
  </si>
  <si>
    <t>Santa Maria la Longa</t>
  </si>
  <si>
    <t>Dignano</t>
  </si>
  <si>
    <t>Aiello del Friuli</t>
  </si>
  <si>
    <t>Trasaghis</t>
  </si>
  <si>
    <t>Villa Santina</t>
  </si>
  <si>
    <t>Colloredo di Monte A.</t>
  </si>
  <si>
    <t>Coseano</t>
  </si>
  <si>
    <t>San Pietro al Natisone</t>
  </si>
  <si>
    <t>Paluzza</t>
  </si>
  <si>
    <t>Torreano</t>
  </si>
  <si>
    <t>Arta Terme</t>
  </si>
  <si>
    <t>Ronchis</t>
  </si>
  <si>
    <t>Venzone</t>
  </si>
  <si>
    <t>Ovaro</t>
  </si>
  <si>
    <t>Bicinicco</t>
  </si>
  <si>
    <t>Marano Lagunare</t>
  </si>
  <si>
    <t>Forgaria nel Friuli</t>
  </si>
  <si>
    <t>Attimis</t>
  </si>
  <si>
    <t>Treppo Grande</t>
  </si>
  <si>
    <t>Moggio Udinese</t>
  </si>
  <si>
    <t>San Vito di Fagagna</t>
  </si>
  <si>
    <t>Moimacco</t>
  </si>
  <si>
    <t>Trivignano Udinese</t>
  </si>
  <si>
    <t>Camino al Tagliamento</t>
  </si>
  <si>
    <t>Precenicco</t>
  </si>
  <si>
    <t>Pontebba</t>
  </si>
  <si>
    <t>Enemonzo</t>
  </si>
  <si>
    <t>Sappada</t>
  </si>
  <si>
    <t>Sutrio</t>
  </si>
  <si>
    <t>San Vito al Torre</t>
  </si>
  <si>
    <t>Campolongo Tapogliano</t>
  </si>
  <si>
    <t>Flaibano</t>
  </si>
  <si>
    <t>San Leonardo</t>
  </si>
  <si>
    <t>Cavazzo Carnico</t>
  </si>
  <si>
    <t>Ampezzo</t>
  </si>
  <si>
    <t>Resia</t>
  </si>
  <si>
    <t>Malborghetto Valbruna</t>
  </si>
  <si>
    <t>Forni di Sopra</t>
  </si>
  <si>
    <t>Pulfero</t>
  </si>
  <si>
    <t>Prato Carnico</t>
  </si>
  <si>
    <t>Socchieve</t>
  </si>
  <si>
    <t>Verzegnis</t>
  </si>
  <si>
    <t>Amaro</t>
  </si>
  <si>
    <t>Visco</t>
  </si>
  <si>
    <t>Prepotto</t>
  </si>
  <si>
    <t>Bordano</t>
  </si>
  <si>
    <t>Treppo Ligosullo</t>
  </si>
  <si>
    <t>Lauco</t>
  </si>
  <si>
    <t>Cercivento</t>
  </si>
  <si>
    <t>Chiopris-Viscone</t>
  </si>
  <si>
    <t>Chiusaforte</t>
  </si>
  <si>
    <t>Lusevera</t>
  </si>
  <si>
    <t>Taipana</t>
  </si>
  <si>
    <t>Forni di Sotto</t>
  </si>
  <si>
    <t>Zuglio</t>
  </si>
  <si>
    <t>Forni Avoltri</t>
  </si>
  <si>
    <t>Montenars</t>
  </si>
  <si>
    <t>Ravascletto</t>
  </si>
  <si>
    <t>Comeglians</t>
  </si>
  <si>
    <t>Raveo</t>
  </si>
  <si>
    <t>Rigolato</t>
  </si>
  <si>
    <t>Sauris</t>
  </si>
  <si>
    <t>Savogna</t>
  </si>
  <si>
    <t>Stregna</t>
  </si>
  <si>
    <t>Grimacco</t>
  </si>
  <si>
    <t>Resiutta</t>
  </si>
  <si>
    <t>Preone</t>
  </si>
  <si>
    <t>Dogna</t>
  </si>
  <si>
    <t>Drenchia</t>
  </si>
  <si>
    <t>FROSINONE</t>
  </si>
  <si>
    <t>Cassino</t>
  </si>
  <si>
    <t>Alatri</t>
  </si>
  <si>
    <t>Sora</t>
  </si>
  <si>
    <t>Ceccano</t>
  </si>
  <si>
    <t>Anagni</t>
  </si>
  <si>
    <t>Ferentino</t>
  </si>
  <si>
    <t>Veroli</t>
  </si>
  <si>
    <t>Pontecorvo</t>
  </si>
  <si>
    <t>Monte San Giovanni C.</t>
  </si>
  <si>
    <t>Isola del Liri</t>
  </si>
  <si>
    <t>Fiuggi</t>
  </si>
  <si>
    <t>Ceprano</t>
  </si>
  <si>
    <t>Boville Ernica</t>
  </si>
  <si>
    <t>Paliano</t>
  </si>
  <si>
    <t>Cervaro</t>
  </si>
  <si>
    <t>Roccasecca</t>
  </si>
  <si>
    <t>Arpino</t>
  </si>
  <si>
    <t>Piedimonte San Germano</t>
  </si>
  <si>
    <t>Sant'Elia Fiumerapido</t>
  </si>
  <si>
    <t>Arce</t>
  </si>
  <si>
    <t>Ripi</t>
  </si>
  <si>
    <t>Aquino</t>
  </si>
  <si>
    <t>Torrice</t>
  </si>
  <si>
    <t>Supino</t>
  </si>
  <si>
    <t>Castro dei Volsci</t>
  </si>
  <si>
    <t>Piglio</t>
  </si>
  <si>
    <t>Amaseno</t>
  </si>
  <si>
    <t>Atina</t>
  </si>
  <si>
    <t>Pofi</t>
  </si>
  <si>
    <t>Castrocielo</t>
  </si>
  <si>
    <t>Esperia</t>
  </si>
  <si>
    <t>Castelliri</t>
  </si>
  <si>
    <t>San Giovanni Incarico</t>
  </si>
  <si>
    <t>Morolo</t>
  </si>
  <si>
    <t>Patrica</t>
  </si>
  <si>
    <t>San Giorgio a Liri</t>
  </si>
  <si>
    <t>Serrone</t>
  </si>
  <si>
    <t>Fontana Liri</t>
  </si>
  <si>
    <t>Pico</t>
  </si>
  <si>
    <t>Broccostella</t>
  </si>
  <si>
    <t>Alvito</t>
  </si>
  <si>
    <t>Casalvieri</t>
  </si>
  <si>
    <t>Villa Santa Lucia</t>
  </si>
  <si>
    <t>Sgurgola</t>
  </si>
  <si>
    <t>Ausonia</t>
  </si>
  <si>
    <t>San Vittore del Lazio</t>
  </si>
  <si>
    <t>Vallecorsa</t>
  </si>
  <si>
    <t>Pignataro Interamna</t>
  </si>
  <si>
    <t>Giuliano di Roma</t>
  </si>
  <si>
    <t>Strangolagalli</t>
  </si>
  <si>
    <t>Arnara</t>
  </si>
  <si>
    <t>Vico nel Lazio</t>
  </si>
  <si>
    <t>Fumone</t>
  </si>
  <si>
    <t>San Donato Val di C.</t>
  </si>
  <si>
    <t>Colfelice</t>
  </si>
  <si>
    <t>Sant'Apollinare</t>
  </si>
  <si>
    <t>Acuto</t>
  </si>
  <si>
    <t>Trevi nel Lazio</t>
  </si>
  <si>
    <t>Villa Santo Stefano</t>
  </si>
  <si>
    <t>Campoli Appennino</t>
  </si>
  <si>
    <t>Trivigliano</t>
  </si>
  <si>
    <t>Coreno Ausonio</t>
  </si>
  <si>
    <t>Guarcino</t>
  </si>
  <si>
    <t>Vallerotonda</t>
  </si>
  <si>
    <t>Pescosolido</t>
  </si>
  <si>
    <t>Sant'Andrea del G.</t>
  </si>
  <si>
    <t>Pastena</t>
  </si>
  <si>
    <t>Torre Cajetani</t>
  </si>
  <si>
    <t>Santopadre</t>
  </si>
  <si>
    <t>Fontechiari</t>
  </si>
  <si>
    <t>Gallinaro</t>
  </si>
  <si>
    <t>Villa Latina</t>
  </si>
  <si>
    <t>Picinisco</t>
  </si>
  <si>
    <t>Posta Fibreno</t>
  </si>
  <si>
    <t>Sant'Ambrogio sul G.</t>
  </si>
  <si>
    <t>Rocca d'Arce</t>
  </si>
  <si>
    <t>Collepardo</t>
  </si>
  <si>
    <t>Vallemaio</t>
  </si>
  <si>
    <t>Castelnuovo Parano</t>
  </si>
  <si>
    <t>Vicalvi</t>
  </si>
  <si>
    <t>Settefrati</t>
  </si>
  <si>
    <t>Belmonte Castello</t>
  </si>
  <si>
    <t>Colle San Magno</t>
  </si>
  <si>
    <t>Casalattico</t>
  </si>
  <si>
    <t>Falvaterra</t>
  </si>
  <si>
    <t>Filettino</t>
  </si>
  <si>
    <t>Terelle</t>
  </si>
  <si>
    <t>San Biagio Saracinisco</t>
  </si>
  <si>
    <t>Viticuso</t>
  </si>
  <si>
    <t>Acquafondata</t>
  </si>
  <si>
    <t>Latina</t>
  </si>
  <si>
    <t>LATINA</t>
  </si>
  <si>
    <t>Aprilia</t>
  </si>
  <si>
    <t>Terracina</t>
  </si>
  <si>
    <t>Fondi</t>
  </si>
  <si>
    <t>Formia</t>
  </si>
  <si>
    <t>Cisterna di Latina</t>
  </si>
  <si>
    <t>Sezze</t>
  </si>
  <si>
    <t>Sabaudia</t>
  </si>
  <si>
    <t>Gaeta</t>
  </si>
  <si>
    <t>Minturno</t>
  </si>
  <si>
    <t>Pontinia</t>
  </si>
  <si>
    <t>Priverno</t>
  </si>
  <si>
    <t>Cori</t>
  </si>
  <si>
    <t>Itri</t>
  </si>
  <si>
    <t>Sermoneta</t>
  </si>
  <si>
    <t>San Felice Circeo</t>
  </si>
  <si>
    <t>Sonnino</t>
  </si>
  <si>
    <t>Santi Cosma e Damiano</t>
  </si>
  <si>
    <t>Monte San Biagio</t>
  </si>
  <si>
    <t>Roccagorga</t>
  </si>
  <si>
    <t>Castelforte</t>
  </si>
  <si>
    <t>Lenola</t>
  </si>
  <si>
    <t>Norma</t>
  </si>
  <si>
    <t>Ponza</t>
  </si>
  <si>
    <t>Sperlonga</t>
  </si>
  <si>
    <t>Maenza</t>
  </si>
  <si>
    <t>Spigno Saturnia</t>
  </si>
  <si>
    <t>Bassiano</t>
  </si>
  <si>
    <t>Prossedi</t>
  </si>
  <si>
    <t>Roccasecca dei Volsci</t>
  </si>
  <si>
    <t>Rocca Massima</t>
  </si>
  <si>
    <t>Ventotene</t>
  </si>
  <si>
    <t>Campodimele</t>
  </si>
  <si>
    <t>RIETI</t>
  </si>
  <si>
    <t>Fara in Sabina</t>
  </si>
  <si>
    <t>Cittaducale</t>
  </si>
  <si>
    <t>Poggio Mirteto</t>
  </si>
  <si>
    <t>Borgorose</t>
  </si>
  <si>
    <t>Montopoli di Sabina</t>
  </si>
  <si>
    <t>Contigliano</t>
  </si>
  <si>
    <t>Magliano Sabina</t>
  </si>
  <si>
    <t>Forano</t>
  </si>
  <si>
    <t>Scandriglia</t>
  </si>
  <si>
    <t>Poggio Moiano</t>
  </si>
  <si>
    <t>Cantalice</t>
  </si>
  <si>
    <t>Poggio Nativo</t>
  </si>
  <si>
    <t>Amatrice</t>
  </si>
  <si>
    <t>Antrodoco</t>
  </si>
  <si>
    <t>Leonessa</t>
  </si>
  <si>
    <t>Stimigliano</t>
  </si>
  <si>
    <t>Pescorocchiano</t>
  </si>
  <si>
    <t>Poggio Bustone</t>
  </si>
  <si>
    <t>Cantalupo in Sabina</t>
  </si>
  <si>
    <t>Greccio</t>
  </si>
  <si>
    <t>Collevecchio</t>
  </si>
  <si>
    <t>Tarano</t>
  </si>
  <si>
    <t>Torricella in Sabina</t>
  </si>
  <si>
    <t>Castel Sant'Angelo</t>
  </si>
  <si>
    <t>Fiamignano</t>
  </si>
  <si>
    <t>Poggio Catino</t>
  </si>
  <si>
    <t>Casperia</t>
  </si>
  <si>
    <t>Torri in Sabina</t>
  </si>
  <si>
    <t>Rivodutri</t>
  </si>
  <si>
    <t>Monteleone Sabino</t>
  </si>
  <si>
    <t>Petrella Salto</t>
  </si>
  <si>
    <t>Selci</t>
  </si>
  <si>
    <t>Castelnuovo di Farfa</t>
  </si>
  <si>
    <t>Toffia</t>
  </si>
  <si>
    <t>Borgo Velino</t>
  </si>
  <si>
    <t>Montebuono</t>
  </si>
  <si>
    <t>Rocca Sinibalda</t>
  </si>
  <si>
    <t>Casaprota</t>
  </si>
  <si>
    <t>Frasso Sabino</t>
  </si>
  <si>
    <t>Monte S. Giovanni iS</t>
  </si>
  <si>
    <t>Posta</t>
  </si>
  <si>
    <t>Belmonte in Sabina</t>
  </si>
  <si>
    <t>Accumoli</t>
  </si>
  <si>
    <t>Borbona</t>
  </si>
  <si>
    <t>Configni</t>
  </si>
  <si>
    <t>Longone Sabino</t>
  </si>
  <si>
    <t>Roccantica</t>
  </si>
  <si>
    <t>Salisano</t>
  </si>
  <si>
    <t>Poggio San Lorenzo</t>
  </si>
  <si>
    <t>Cottanello</t>
  </si>
  <si>
    <t>Mompeo</t>
  </si>
  <si>
    <t>Colli sul Velino</t>
  </si>
  <si>
    <t>Cittareale</t>
  </si>
  <si>
    <t>Collalto Sabino</t>
  </si>
  <si>
    <t>Montasola</t>
  </si>
  <si>
    <t>Orvinio</t>
  </si>
  <si>
    <t>Labro</t>
  </si>
  <si>
    <t>Colle di Tora</t>
  </si>
  <si>
    <t>Morro Reatino</t>
  </si>
  <si>
    <t>Pozzaglia Sabina</t>
  </si>
  <si>
    <t>Montenero Sabino</t>
  </si>
  <si>
    <t>Castel di Tora</t>
  </si>
  <si>
    <t>Concerviano</t>
  </si>
  <si>
    <t>Ascrea</t>
  </si>
  <si>
    <t>Vacone</t>
  </si>
  <si>
    <t>Turania</t>
  </si>
  <si>
    <t>Nespolo</t>
  </si>
  <si>
    <t>Varco Sabino</t>
  </si>
  <si>
    <t>Paganico Sabino</t>
  </si>
  <si>
    <t>Collegiove</t>
  </si>
  <si>
    <t>Micigliano</t>
  </si>
  <si>
    <t>Marcetelli</t>
  </si>
  <si>
    <t>ROMA</t>
  </si>
  <si>
    <t>Guidonia Montecelio</t>
  </si>
  <si>
    <t>Fiumicino</t>
  </si>
  <si>
    <t>Pomezia</t>
  </si>
  <si>
    <t>Tivoli</t>
  </si>
  <si>
    <t>Anzio</t>
  </si>
  <si>
    <t>Velletri</t>
  </si>
  <si>
    <t>Civitavecchia</t>
  </si>
  <si>
    <t>Nettuno</t>
  </si>
  <si>
    <t>Ardea</t>
  </si>
  <si>
    <t>Marino</t>
  </si>
  <si>
    <t>Ladispoli</t>
  </si>
  <si>
    <t>Monterotondo</t>
  </si>
  <si>
    <t>Albano Laziale</t>
  </si>
  <si>
    <t>Ciampino</t>
  </si>
  <si>
    <t>Cerveteri</t>
  </si>
  <si>
    <t>Fonte Nuova</t>
  </si>
  <si>
    <t>Genzano di Roma</t>
  </si>
  <si>
    <t>Mentana</t>
  </si>
  <si>
    <t>Frascati</t>
  </si>
  <si>
    <t>Palestrina</t>
  </si>
  <si>
    <t>Colleferro</t>
  </si>
  <si>
    <t>Grottaferrata</t>
  </si>
  <si>
    <t>Anguillara Sabazia</t>
  </si>
  <si>
    <t>Bracciano</t>
  </si>
  <si>
    <t>Santa Marinella</t>
  </si>
  <si>
    <t>Ariccia</t>
  </si>
  <si>
    <t>Zagarolo</t>
  </si>
  <si>
    <t>Rocca di Papa</t>
  </si>
  <si>
    <t>Valmontone</t>
  </si>
  <si>
    <t>Fiano Romano</t>
  </si>
  <si>
    <t>San Cesareo</t>
  </si>
  <si>
    <t>Artena</t>
  </si>
  <si>
    <t>Lanuvio</t>
  </si>
  <si>
    <t>Lariano</t>
  </si>
  <si>
    <t>Palombara Sabina</t>
  </si>
  <si>
    <t>Formello</t>
  </si>
  <si>
    <t>Monte Compatri</t>
  </si>
  <si>
    <t>Rocca Priora</t>
  </si>
  <si>
    <t>Campagnano di Roma</t>
  </si>
  <si>
    <t>Cave</t>
  </si>
  <si>
    <t>Capena</t>
  </si>
  <si>
    <t>Riano</t>
  </si>
  <si>
    <t>Rignano Flaminio</t>
  </si>
  <si>
    <t>Segni</t>
  </si>
  <si>
    <t>Castel Gandolfo</t>
  </si>
  <si>
    <t>Subiaco</t>
  </si>
  <si>
    <t>Monte Porzio Catone</t>
  </si>
  <si>
    <t>Castelnuovo di Porto</t>
  </si>
  <si>
    <t>Morlupo</t>
  </si>
  <si>
    <t>Sacrofano</t>
  </si>
  <si>
    <t>Manziana</t>
  </si>
  <si>
    <t>Castel Madama</t>
  </si>
  <si>
    <t>Marcellina</t>
  </si>
  <si>
    <t>Olevano Romano</t>
  </si>
  <si>
    <t>Labico</t>
  </si>
  <si>
    <t>Gallicano nel Lazio</t>
  </si>
  <si>
    <t>Genazzano</t>
  </si>
  <si>
    <t>Trevignano Romano</t>
  </si>
  <si>
    <t>Montelibretti</t>
  </si>
  <si>
    <t>Sant'Angelo Romano</t>
  </si>
  <si>
    <t>Tolfa</t>
  </si>
  <si>
    <t>Colonna</t>
  </si>
  <si>
    <t>Carpineto Romano</t>
  </si>
  <si>
    <t>Canale Monterano</t>
  </si>
  <si>
    <t>Allumiere</t>
  </si>
  <si>
    <t>Vicovaro</t>
  </si>
  <si>
    <t>Sant'Oreste</t>
  </si>
  <si>
    <t>San Vito Romano</t>
  </si>
  <si>
    <t>Mazzano Romano</t>
  </si>
  <si>
    <t>San Polo dei Cavalieri</t>
  </si>
  <si>
    <t>Bellegra</t>
  </si>
  <si>
    <t>Moricone</t>
  </si>
  <si>
    <t>Poli</t>
  </si>
  <si>
    <t>Montelanico</t>
  </si>
  <si>
    <t>Civitella San Paolo</t>
  </si>
  <si>
    <t>Nerola</t>
  </si>
  <si>
    <t>Nemi</t>
  </si>
  <si>
    <t>Gavignano</t>
  </si>
  <si>
    <t>Montorio Romano</t>
  </si>
  <si>
    <t>Agosta</t>
  </si>
  <si>
    <t>San Gregorio da Sassola</t>
  </si>
  <si>
    <t>Arsoli</t>
  </si>
  <si>
    <t>Affile</t>
  </si>
  <si>
    <t>Magliano Romano</t>
  </si>
  <si>
    <t>Nazzano</t>
  </si>
  <si>
    <t>Roviano</t>
  </si>
  <si>
    <t>Arcinazzo Romano</t>
  </si>
  <si>
    <t>Ciciliano</t>
  </si>
  <si>
    <t>Monteflavio</t>
  </si>
  <si>
    <t>Gerano</t>
  </si>
  <si>
    <t>Ponzano Romano</t>
  </si>
  <si>
    <t>Cerreto Laziale</t>
  </si>
  <si>
    <t>Torrita Tiberina</t>
  </si>
  <si>
    <t>Rocca Santo Stefano</t>
  </si>
  <si>
    <t>Licenza</t>
  </si>
  <si>
    <t>Mandela</t>
  </si>
  <si>
    <t>Sambuci</t>
  </si>
  <si>
    <t>Anticoli Corrado</t>
  </si>
  <si>
    <t>Castel San Pietro R.</t>
  </si>
  <si>
    <t>Marano Equo</t>
  </si>
  <si>
    <t>Pisoniano</t>
  </si>
  <si>
    <t>Riofreddo</t>
  </si>
  <si>
    <t>Gorga</t>
  </si>
  <si>
    <t>Roiate</t>
  </si>
  <si>
    <t>Casape</t>
  </si>
  <si>
    <t>Cineto Romano</t>
  </si>
  <si>
    <t>Filacciano</t>
  </si>
  <si>
    <t>Camerata Nuova</t>
  </si>
  <si>
    <t>Cervara di Roma</t>
  </si>
  <si>
    <t>Rocca di Cave</t>
  </si>
  <si>
    <t>Jenne</t>
  </si>
  <si>
    <t>Capranica Prenestina</t>
  </si>
  <si>
    <t>Canterano</t>
  </si>
  <si>
    <t>Vallinfreda</t>
  </si>
  <si>
    <t>Vallepietra</t>
  </si>
  <si>
    <t>Roccagiovine</t>
  </si>
  <si>
    <t>Percile</t>
  </si>
  <si>
    <t>Rocca Canterano</t>
  </si>
  <si>
    <t>Saracinesco</t>
  </si>
  <si>
    <t>Vivaro Romano</t>
  </si>
  <si>
    <t>VITERBO</t>
  </si>
  <si>
    <t>Tarquinia</t>
  </si>
  <si>
    <t>Civita Castellana</t>
  </si>
  <si>
    <t>Vetralla</t>
  </si>
  <si>
    <t>Montefiascone</t>
  </si>
  <si>
    <t>Nepi</t>
  </si>
  <si>
    <t>Montalto di Castro</t>
  </si>
  <si>
    <t>Orte</t>
  </si>
  <si>
    <t>Ronciglione</t>
  </si>
  <si>
    <t>Tuscania</t>
  </si>
  <si>
    <t>Fabrica di Roma</t>
  </si>
  <si>
    <t>Soriano nel Cimino</t>
  </si>
  <si>
    <t>Sutri</t>
  </si>
  <si>
    <t>Capranica</t>
  </si>
  <si>
    <t>Acquapendente</t>
  </si>
  <si>
    <t>Caprarola</t>
  </si>
  <si>
    <t>Canino</t>
  </si>
  <si>
    <t>Vitorchiano</t>
  </si>
  <si>
    <t>Bassano Romano</t>
  </si>
  <si>
    <t>Monterosi</t>
  </si>
  <si>
    <t>Vignanello</t>
  </si>
  <si>
    <t>Vasanello</t>
  </si>
  <si>
    <t>Bolsena</t>
  </si>
  <si>
    <t>Oriolo Romano</t>
  </si>
  <si>
    <t>Corchiano</t>
  </si>
  <si>
    <t>Bagnoregio</t>
  </si>
  <si>
    <t>Marta</t>
  </si>
  <si>
    <t>Blera</t>
  </si>
  <si>
    <t>Canepina</t>
  </si>
  <si>
    <t>Valentano</t>
  </si>
  <si>
    <t>Gallese</t>
  </si>
  <si>
    <t>Grotte di Castro</t>
  </si>
  <si>
    <t>Castel Sant'Elia</t>
  </si>
  <si>
    <t>Vallerano</t>
  </si>
  <si>
    <t>Castiglione in Teverina</t>
  </si>
  <si>
    <t>Ischia di Castro</t>
  </si>
  <si>
    <t>Vejano</t>
  </si>
  <si>
    <t>Graffignano</t>
  </si>
  <si>
    <t>Faleria</t>
  </si>
  <si>
    <t>San Lorenzo Nuovo</t>
  </si>
  <si>
    <t>Piansano</t>
  </si>
  <si>
    <t>Carbognano</t>
  </si>
  <si>
    <t>Monte Romano</t>
  </si>
  <si>
    <t>Bomarzo</t>
  </si>
  <si>
    <t>Capodimonte</t>
  </si>
  <si>
    <t>Civitella d'Agliano</t>
  </si>
  <si>
    <t>Farnese</t>
  </si>
  <si>
    <t>Gradoli</t>
  </si>
  <si>
    <t>Celleno</t>
  </si>
  <si>
    <t>Bassano in Teverina</t>
  </si>
  <si>
    <t>Villa S. Giovanni T.</t>
  </si>
  <si>
    <t>Cellere</t>
  </si>
  <si>
    <t>Barbarano Romano</t>
  </si>
  <si>
    <t>Onano</t>
  </si>
  <si>
    <t>Calcata</t>
  </si>
  <si>
    <t>Lubriano</t>
  </si>
  <si>
    <t>Arlena di Castro</t>
  </si>
  <si>
    <t>Latera</t>
  </si>
  <si>
    <t>Proceno</t>
  </si>
  <si>
    <t>Tessennano</t>
  </si>
  <si>
    <t>GENOVA</t>
  </si>
  <si>
    <t>Rapallo</t>
  </si>
  <si>
    <t>Chiavari</t>
  </si>
  <si>
    <t>Sestri Levante</t>
  </si>
  <si>
    <t>Lavagna</t>
  </si>
  <si>
    <t>Arenzano</t>
  </si>
  <si>
    <t>Recco</t>
  </si>
  <si>
    <t>Santa Margherita Ligure</t>
  </si>
  <si>
    <t>Cogoleto</t>
  </si>
  <si>
    <t>Serra Riccò</t>
  </si>
  <si>
    <t>Casarza Ligure</t>
  </si>
  <si>
    <t>Campomorone</t>
  </si>
  <si>
    <t>Sant'Olcese</t>
  </si>
  <si>
    <t>Cogorno</t>
  </si>
  <si>
    <t>Busalla</t>
  </si>
  <si>
    <t>Camogli</t>
  </si>
  <si>
    <t>Bogliasco</t>
  </si>
  <si>
    <t>Ronco Scrivia</t>
  </si>
  <si>
    <t>Sori</t>
  </si>
  <si>
    <t>Ceranesi</t>
  </si>
  <si>
    <t>Carasco</t>
  </si>
  <si>
    <t>Masone</t>
  </si>
  <si>
    <t>Mignanego</t>
  </si>
  <si>
    <t>Casella</t>
  </si>
  <si>
    <t>Savignone</t>
  </si>
  <si>
    <t>Campo Ligure</t>
  </si>
  <si>
    <t>Moneglia</t>
  </si>
  <si>
    <t>Mele</t>
  </si>
  <si>
    <t>Bargagli</t>
  </si>
  <si>
    <t>Rossiglione</t>
  </si>
  <si>
    <t>San Colombano Certenoli</t>
  </si>
  <si>
    <t>Avegno</t>
  </si>
  <si>
    <t>Pieve Ligure</t>
  </si>
  <si>
    <t>Moconesi</t>
  </si>
  <si>
    <t>Cicagna</t>
  </si>
  <si>
    <t>Leivi</t>
  </si>
  <si>
    <t>Zoagli</t>
  </si>
  <si>
    <t>Ne</t>
  </si>
  <si>
    <t>Torriglia</t>
  </si>
  <si>
    <t>Uscio</t>
  </si>
  <si>
    <t>Borzonasca</t>
  </si>
  <si>
    <t>Montoggio</t>
  </si>
  <si>
    <t>Davagna</t>
  </si>
  <si>
    <t>Castiglione Chiavarese</t>
  </si>
  <si>
    <t>Lumarzo</t>
  </si>
  <si>
    <t>Mezzanego</t>
  </si>
  <si>
    <t>Isola del Cantone</t>
  </si>
  <si>
    <t>Santo Stefano d'Aveto</t>
  </si>
  <si>
    <t>Rezzoaglio</t>
  </si>
  <si>
    <t>Neirone</t>
  </si>
  <si>
    <t>Valbrevenna</t>
  </si>
  <si>
    <t>Tribogna</t>
  </si>
  <si>
    <t>Orero</t>
  </si>
  <si>
    <t>Crocefieschi</t>
  </si>
  <si>
    <t>Tiglieto</t>
  </si>
  <si>
    <t>Rovegno</t>
  </si>
  <si>
    <t>Favale di Malvaro</t>
  </si>
  <si>
    <t>Lorsica</t>
  </si>
  <si>
    <t>Portofino</t>
  </si>
  <si>
    <t>Vobbia</t>
  </si>
  <si>
    <t>Fontanigorda</t>
  </si>
  <si>
    <t>Coreglia Ligure</t>
  </si>
  <si>
    <t>Montebruno</t>
  </si>
  <si>
    <t>Propata</t>
  </si>
  <si>
    <t>Gorreto</t>
  </si>
  <si>
    <t>Fascia</t>
  </si>
  <si>
    <t>Rondanina</t>
  </si>
  <si>
    <t>Sanremo</t>
  </si>
  <si>
    <t>IMPERIA</t>
  </si>
  <si>
    <t>Ventimiglia</t>
  </si>
  <si>
    <t>Taggia</t>
  </si>
  <si>
    <t>Bordighera</t>
  </si>
  <si>
    <t>Vallecrosia</t>
  </si>
  <si>
    <t>Diano Marina</t>
  </si>
  <si>
    <t>Camporosso</t>
  </si>
  <si>
    <t>Ospedaletti</t>
  </si>
  <si>
    <t>San Bartolomeo al Mare</t>
  </si>
  <si>
    <t>Riva Ligure</t>
  </si>
  <si>
    <t>Pontedassio</t>
  </si>
  <si>
    <t>Diano Castello</t>
  </si>
  <si>
    <t>Santo Stefano al Mare</t>
  </si>
  <si>
    <t>Dolceacqua</t>
  </si>
  <si>
    <t>Pieve di Teco</t>
  </si>
  <si>
    <t>Dolcedo</t>
  </si>
  <si>
    <t>Vallebona</t>
  </si>
  <si>
    <t>San Biagio della Cima</t>
  </si>
  <si>
    <t>San Lorenzo al Mare</t>
  </si>
  <si>
    <t>Cipressa</t>
  </si>
  <si>
    <t>Castellaro</t>
  </si>
  <si>
    <t>Ceriana</t>
  </si>
  <si>
    <t>Cervo</t>
  </si>
  <si>
    <t>Diano San Pietro</t>
  </si>
  <si>
    <t>Badalucco</t>
  </si>
  <si>
    <t>Soldano</t>
  </si>
  <si>
    <t>Pompeiana</t>
  </si>
  <si>
    <t>Perinaldo</t>
  </si>
  <si>
    <t>Borgomaro</t>
  </si>
  <si>
    <t>Pigna</t>
  </si>
  <si>
    <t>Costarainera</t>
  </si>
  <si>
    <t>Diano Arentino</t>
  </si>
  <si>
    <t>Pornassio</t>
  </si>
  <si>
    <t>Isolabona</t>
  </si>
  <si>
    <t>Apricale</t>
  </si>
  <si>
    <t>Molini di Triora</t>
  </si>
  <si>
    <t>Civezza</t>
  </si>
  <si>
    <t>Chiusanico</t>
  </si>
  <si>
    <t>Ranzo</t>
  </si>
  <si>
    <t>Chiusavecchia</t>
  </si>
  <si>
    <t>Montalto Carpasio</t>
  </si>
  <si>
    <t>Prelà</t>
  </si>
  <si>
    <t>Villa Faraldi</t>
  </si>
  <si>
    <t>Pietrabruna</t>
  </si>
  <si>
    <t>Borghetto d'Arroscia</t>
  </si>
  <si>
    <t>Vasia</t>
  </si>
  <si>
    <t>Airole</t>
  </si>
  <si>
    <t>Triora</t>
  </si>
  <si>
    <t>Bajardo</t>
  </si>
  <si>
    <t>Aurigo</t>
  </si>
  <si>
    <t>Rezzo</t>
  </si>
  <si>
    <t>Seborga</t>
  </si>
  <si>
    <t>Rocchetta Nervina</t>
  </si>
  <si>
    <t>Lucinasco</t>
  </si>
  <si>
    <t>Castel Vittorio</t>
  </si>
  <si>
    <t>Cesio</t>
  </si>
  <si>
    <t>Caravonica</t>
  </si>
  <si>
    <t>Vessalico</t>
  </si>
  <si>
    <t>Terzorio</t>
  </si>
  <si>
    <t>Olivetta San Michele</t>
  </si>
  <si>
    <t>Cosio d'Arroscia</t>
  </si>
  <si>
    <t>Mendatica</t>
  </si>
  <si>
    <t>Aquila d'Arroscia</t>
  </si>
  <si>
    <t>Montegrosso Pian Latte</t>
  </si>
  <si>
    <t>Armo</t>
  </si>
  <si>
    <t>La Spezia</t>
  </si>
  <si>
    <t>LA SPEZIA</t>
  </si>
  <si>
    <t>Sarzana</t>
  </si>
  <si>
    <t>Arcola</t>
  </si>
  <si>
    <t>Lerici</t>
  </si>
  <si>
    <t>Santo Stefano di Magra</t>
  </si>
  <si>
    <t>Luni</t>
  </si>
  <si>
    <t>Castelnuovo Magra</t>
  </si>
  <si>
    <t>Bolano</t>
  </si>
  <si>
    <t>Vezzano Ligure</t>
  </si>
  <si>
    <t>Follo</t>
  </si>
  <si>
    <t>Levanto</t>
  </si>
  <si>
    <t>Ameglia</t>
  </si>
  <si>
    <t>Riccò del Golfo di S.</t>
  </si>
  <si>
    <t>Portovenere</t>
  </si>
  <si>
    <t>Beverino</t>
  </si>
  <si>
    <t>Varese Ligure</t>
  </si>
  <si>
    <t>Riomaggiore</t>
  </si>
  <si>
    <t>Monterosso al Mare</t>
  </si>
  <si>
    <t>Sesta Godano</t>
  </si>
  <si>
    <t>Deiva Marina</t>
  </si>
  <si>
    <t>Brugnato</t>
  </si>
  <si>
    <t>Calice al Cornoviglio</t>
  </si>
  <si>
    <t>Borghetto di Vara</t>
  </si>
  <si>
    <t>Bonassola</t>
  </si>
  <si>
    <t>Vernazza</t>
  </si>
  <si>
    <t>Rocchetta di Vara</t>
  </si>
  <si>
    <t>Framura</t>
  </si>
  <si>
    <t>Maissana</t>
  </si>
  <si>
    <t>Pignone</t>
  </si>
  <si>
    <t>Carro</t>
  </si>
  <si>
    <t>Zignago</t>
  </si>
  <si>
    <t>Carrodano</t>
  </si>
  <si>
    <t>SAVONA</t>
  </si>
  <si>
    <t>Albenga</t>
  </si>
  <si>
    <t>Cairo Montenotte</t>
  </si>
  <si>
    <t>Varazze</t>
  </si>
  <si>
    <t>Finale Ligure</t>
  </si>
  <si>
    <t>Loano</t>
  </si>
  <si>
    <t>Alassio</t>
  </si>
  <si>
    <t>Albisola Superiore</t>
  </si>
  <si>
    <t>Pietra Ligure</t>
  </si>
  <si>
    <t>Vado Ligure</t>
  </si>
  <si>
    <t>Andora</t>
  </si>
  <si>
    <t>Quiliano</t>
  </si>
  <si>
    <t>Ceriale</t>
  </si>
  <si>
    <t>Carcare</t>
  </si>
  <si>
    <t>Albissola Marina</t>
  </si>
  <si>
    <t>Celle Ligure</t>
  </si>
  <si>
    <t>Borghetto Santo Spirito</t>
  </si>
  <si>
    <t>Spotorno</t>
  </si>
  <si>
    <t>Cengio</t>
  </si>
  <si>
    <t>Millesimo</t>
  </si>
  <si>
    <t>Stella</t>
  </si>
  <si>
    <t>Villanova d'Albenga</t>
  </si>
  <si>
    <t>Toirano</t>
  </si>
  <si>
    <t>Noli</t>
  </si>
  <si>
    <t>Tovo San Giacomo</t>
  </si>
  <si>
    <t>Boissano</t>
  </si>
  <si>
    <t>Borgio Verezzi</t>
  </si>
  <si>
    <t>Cisano sul Neva</t>
  </si>
  <si>
    <t>Altare</t>
  </si>
  <si>
    <t>Dego</t>
  </si>
  <si>
    <t>Laigueglia</t>
  </si>
  <si>
    <t>Sassello</t>
  </si>
  <si>
    <t>Calice Ligure</t>
  </si>
  <si>
    <t>Ortovero</t>
  </si>
  <si>
    <t>Calizzano</t>
  </si>
  <si>
    <t>Garlenda</t>
  </si>
  <si>
    <t>Mallare</t>
  </si>
  <si>
    <t>Bergeggi</t>
  </si>
  <si>
    <t>Cosseria</t>
  </si>
  <si>
    <t>Giustenice</t>
  </si>
  <si>
    <t>Magliolo</t>
  </si>
  <si>
    <t>Pallare</t>
  </si>
  <si>
    <t>Orco Feglino</t>
  </si>
  <si>
    <t>Vezzi Portio</t>
  </si>
  <si>
    <t>Murialdo</t>
  </si>
  <si>
    <t>Pontinvrea</t>
  </si>
  <si>
    <t>Stellanello</t>
  </si>
  <si>
    <t>Piana Crixia</t>
  </si>
  <si>
    <t>Roccavignale</t>
  </si>
  <si>
    <t>Bardineto</t>
  </si>
  <si>
    <t>Casanova Lerrone</t>
  </si>
  <si>
    <t>Urbe</t>
  </si>
  <si>
    <t>Plodio</t>
  </si>
  <si>
    <t>Arnasco</t>
  </si>
  <si>
    <t>Rialto</t>
  </si>
  <si>
    <t>Balestrino</t>
  </si>
  <si>
    <t>Mioglia</t>
  </si>
  <si>
    <t>Osiglia</t>
  </si>
  <si>
    <t>Giusvalla</t>
  </si>
  <si>
    <t>Vendone</t>
  </si>
  <si>
    <t>Bormida</t>
  </si>
  <si>
    <t>Castelbianco</t>
  </si>
  <si>
    <t>Zuccarello</t>
  </si>
  <si>
    <t>Erli</t>
  </si>
  <si>
    <t>Onzo</t>
  </si>
  <si>
    <t>Nasino</t>
  </si>
  <si>
    <t>Testico</t>
  </si>
  <si>
    <t>Castelvecchio di RB</t>
  </si>
  <si>
    <t>Massimino</t>
  </si>
  <si>
    <t>BERGAMO</t>
  </si>
  <si>
    <t>Seriate</t>
  </si>
  <si>
    <t>Dalmine</t>
  </si>
  <si>
    <t>Romano di Lombardia</t>
  </si>
  <si>
    <t>Albino</t>
  </si>
  <si>
    <t>Caravaggio</t>
  </si>
  <si>
    <t>Alzano Lombardo</t>
  </si>
  <si>
    <t>Stezzano</t>
  </si>
  <si>
    <t>Osio Sotto</t>
  </si>
  <si>
    <t>Ponte San Pietro</t>
  </si>
  <si>
    <t>Nembro</t>
  </si>
  <si>
    <t>Cologno al Serio</t>
  </si>
  <si>
    <t>Treviolo</t>
  </si>
  <si>
    <t>Martinengo</t>
  </si>
  <si>
    <t>Castelli Calepio</t>
  </si>
  <si>
    <t>Bonate Sopra</t>
  </si>
  <si>
    <t>Scanzorosciate</t>
  </si>
  <si>
    <t>Urgnano</t>
  </si>
  <si>
    <t>Trescore Balneario</t>
  </si>
  <si>
    <t>Sorisole</t>
  </si>
  <si>
    <t>Costa Volpino</t>
  </si>
  <si>
    <t>Zogno</t>
  </si>
  <si>
    <t>Torre Boldone</t>
  </si>
  <si>
    <t>Zanica</t>
  </si>
  <si>
    <t>Clusone</t>
  </si>
  <si>
    <t>Brembate</t>
  </si>
  <si>
    <t>Calusco d'Adda</t>
  </si>
  <si>
    <t>Albano Sant'Alessandro</t>
  </si>
  <si>
    <t>Villongo</t>
  </si>
  <si>
    <t>Capriate San Gervasio</t>
  </si>
  <si>
    <t>Verdello</t>
  </si>
  <si>
    <t>Terno d'Isola</t>
  </si>
  <si>
    <t>Fara Gera d'Adda</t>
  </si>
  <si>
    <t>Brembate di Sopra</t>
  </si>
  <si>
    <t>Azzano San Paolo</t>
  </si>
  <si>
    <t>Verdellino</t>
  </si>
  <si>
    <t>Curno</t>
  </si>
  <si>
    <t>Mozzo</t>
  </si>
  <si>
    <t>Grumello del Monte</t>
  </si>
  <si>
    <t>Mapello</t>
  </si>
  <si>
    <t>Ponteranica</t>
  </si>
  <si>
    <t>Villa di Serio</t>
  </si>
  <si>
    <t>Sarnico</t>
  </si>
  <si>
    <t>Bonate Sotto</t>
  </si>
  <si>
    <t>Villa d'Almè</t>
  </si>
  <si>
    <t>Gorle</t>
  </si>
  <si>
    <t>Grassobbio</t>
  </si>
  <si>
    <t>Cisano Bergamasco</t>
  </si>
  <si>
    <t>Bolgare</t>
  </si>
  <si>
    <t>Almenno San Bartolomeo</t>
  </si>
  <si>
    <t>Boltiere</t>
  </si>
  <si>
    <t>Ghisalba</t>
  </si>
  <si>
    <t>Chiuduno</t>
  </si>
  <si>
    <t>Pedrengo</t>
  </si>
  <si>
    <t>Calcinate</t>
  </si>
  <si>
    <t>Brignano Gera d'Adda</t>
  </si>
  <si>
    <t>Ranica</t>
  </si>
  <si>
    <t>San Paolo d'Argon</t>
  </si>
  <si>
    <t>Spirano</t>
  </si>
  <si>
    <t>Palosco</t>
  </si>
  <si>
    <t>Almenno San Salvatore</t>
  </si>
  <si>
    <t>Brusaporto</t>
  </si>
  <si>
    <t>Ciserano</t>
  </si>
  <si>
    <t>Almè</t>
  </si>
  <si>
    <t>Gandino</t>
  </si>
  <si>
    <t>Calcio</t>
  </si>
  <si>
    <t>Sovere</t>
  </si>
  <si>
    <t>Osio Sopra</t>
  </si>
  <si>
    <t>Lovere</t>
  </si>
  <si>
    <t>Cividate al Piano</t>
  </si>
  <si>
    <t>Gorlago</t>
  </si>
  <si>
    <t>Bottanuco</t>
  </si>
  <si>
    <t>Telgate</t>
  </si>
  <si>
    <t>Gazzaniga</t>
  </si>
  <si>
    <t>Pontirolo Nuovo</t>
  </si>
  <si>
    <t>Presezzo</t>
  </si>
  <si>
    <t>Arcene</t>
  </si>
  <si>
    <t>San Pellegrino Terme</t>
  </si>
  <si>
    <t>San Giovanni Bianco</t>
  </si>
  <si>
    <t>Carobbio degli Angeli</t>
  </si>
  <si>
    <t>Carvico</t>
  </si>
  <si>
    <t>Villa d'Adda</t>
  </si>
  <si>
    <t>Pradalunga</t>
  </si>
  <si>
    <t>Vertova</t>
  </si>
  <si>
    <t>Mozzanica</t>
  </si>
  <si>
    <t>Sotto il Monte G. XXIII</t>
  </si>
  <si>
    <t>Fontanella</t>
  </si>
  <si>
    <t>Palazzago</t>
  </si>
  <si>
    <t>Canonica d'Adda</t>
  </si>
  <si>
    <t>Leffe</t>
  </si>
  <si>
    <t>Comun Nuovo</t>
  </si>
  <si>
    <t>Bagnatica</t>
  </si>
  <si>
    <t>Valbrembo</t>
  </si>
  <si>
    <t>Val Brembilla</t>
  </si>
  <si>
    <t>Cene</t>
  </si>
  <si>
    <t>Calvenzano</t>
  </si>
  <si>
    <t>Bariano</t>
  </si>
  <si>
    <t>Rovetta</t>
  </si>
  <si>
    <t>Casirate d'Adda</t>
  </si>
  <si>
    <t>Covo</t>
  </si>
  <si>
    <t>Lallio</t>
  </si>
  <si>
    <t>Paladina</t>
  </si>
  <si>
    <t>Casazza</t>
  </si>
  <si>
    <t>Madone</t>
  </si>
  <si>
    <t>Sant'Omobono Terme</t>
  </si>
  <si>
    <t>Cenate Sotto</t>
  </si>
  <si>
    <t>Rogno</t>
  </si>
  <si>
    <t>Suisio</t>
  </si>
  <si>
    <t>Levate</t>
  </si>
  <si>
    <t>Credaro</t>
  </si>
  <si>
    <t>Chignolo d'Isola</t>
  </si>
  <si>
    <t>Ardesio</t>
  </si>
  <si>
    <t>Fornovo San Giovanni</t>
  </si>
  <si>
    <t>Endine Gaiano</t>
  </si>
  <si>
    <t>Castione della P.</t>
  </si>
  <si>
    <t>Costa di Mezzate</t>
  </si>
  <si>
    <t>Pontida</t>
  </si>
  <si>
    <t>Montello</t>
  </si>
  <si>
    <t>Antegnate</t>
  </si>
  <si>
    <t>Casnigo</t>
  </si>
  <si>
    <t>Filago</t>
  </si>
  <si>
    <t>Foresto Sparso</t>
  </si>
  <si>
    <t>Caprino Bergamasco</t>
  </si>
  <si>
    <t>Misano di Gera d'Adda</t>
  </si>
  <si>
    <t>Fiorano al Serio</t>
  </si>
  <si>
    <t>Mornico al Serio</t>
  </si>
  <si>
    <t>Lurano</t>
  </si>
  <si>
    <t>Castel Rozzone</t>
  </si>
  <si>
    <t>Zandobbio</t>
  </si>
  <si>
    <t>Parre</t>
  </si>
  <si>
    <t>Arzago d'Adda</t>
  </si>
  <si>
    <t>Cavernago</t>
  </si>
  <si>
    <t>Cenate Sopra</t>
  </si>
  <si>
    <t>Morengo</t>
  </si>
  <si>
    <t>Sedrina</t>
  </si>
  <si>
    <t>Torre de' Roveri</t>
  </si>
  <si>
    <t>Medolago</t>
  </si>
  <si>
    <t>Berbenno</t>
  </si>
  <si>
    <t>Ambivere</t>
  </si>
  <si>
    <t>Adrara San Martino</t>
  </si>
  <si>
    <t>Torre de' Busi</t>
  </si>
  <si>
    <t>Pagazzano</t>
  </si>
  <si>
    <t>Serina</t>
  </si>
  <si>
    <t>Solza</t>
  </si>
  <si>
    <t>Selvino</t>
  </si>
  <si>
    <t>Tavernola Bergamasca</t>
  </si>
  <si>
    <t>Entratico</t>
  </si>
  <si>
    <t>Barzana</t>
  </si>
  <si>
    <t>Cortenuova</t>
  </si>
  <si>
    <t>Predore</t>
  </si>
  <si>
    <t>Villa d'Ogna</t>
  </si>
  <si>
    <t>Ponte Nossa</t>
  </si>
  <si>
    <t>Solto Collina</t>
  </si>
  <si>
    <t>Peia</t>
  </si>
  <si>
    <t>Orio al Serio</t>
  </si>
  <si>
    <t>Pumenengo</t>
  </si>
  <si>
    <t>Colzate</t>
  </si>
  <si>
    <t>Cazzano Sant'Andrea</t>
  </si>
  <si>
    <t>Pognano</t>
  </si>
  <si>
    <t>Cerete</t>
  </si>
  <si>
    <t>Gorno</t>
  </si>
  <si>
    <t>Vilminore di Scalve</t>
  </si>
  <si>
    <t>Gandosso</t>
  </si>
  <si>
    <t>Pianico</t>
  </si>
  <si>
    <t>Berzo San Fermo</t>
  </si>
  <si>
    <t>Ubiale Clanezzo</t>
  </si>
  <si>
    <t>Vigano San Martino</t>
  </si>
  <si>
    <t>Castro</t>
  </si>
  <si>
    <t>Fara Olivana con Sola</t>
  </si>
  <si>
    <t>Capizzone</t>
  </si>
  <si>
    <t>Ranzanico</t>
  </si>
  <si>
    <t>Piazza Brembana</t>
  </si>
  <si>
    <t>Gromo</t>
  </si>
  <si>
    <t>Borgo di Terzo</t>
  </si>
  <si>
    <t>Schilpario</t>
  </si>
  <si>
    <t>Monasterolo del C.</t>
  </si>
  <si>
    <t>Viadanica</t>
  </si>
  <si>
    <t>Fino del Monte</t>
  </si>
  <si>
    <t>Colere</t>
  </si>
  <si>
    <t>Premolo</t>
  </si>
  <si>
    <t>Torre Pallavicina</t>
  </si>
  <si>
    <t>Strozza</t>
  </si>
  <si>
    <t>Piario</t>
  </si>
  <si>
    <t>Valbondione</t>
  </si>
  <si>
    <t>Spinone al Lago</t>
  </si>
  <si>
    <t>Oltre il Colle</t>
  </si>
  <si>
    <t>Gandellino</t>
  </si>
  <si>
    <t>Bossico</t>
  </si>
  <si>
    <t>Corna Imagna</t>
  </si>
  <si>
    <t>Riva di Solto</t>
  </si>
  <si>
    <t>Rota d'Imagna</t>
  </si>
  <si>
    <t>Grone</t>
  </si>
  <si>
    <t>Onore</t>
  </si>
  <si>
    <t>Dossena</t>
  </si>
  <si>
    <t>Costa Serina</t>
  </si>
  <si>
    <t>Luzzana</t>
  </si>
  <si>
    <t>Gaverina Terme</t>
  </si>
  <si>
    <t>Adrara San Rocco</t>
  </si>
  <si>
    <t>Locatello</t>
  </si>
  <si>
    <t>Roncola</t>
  </si>
  <si>
    <t>Bedulita</t>
  </si>
  <si>
    <t>Songavazzo</t>
  </si>
  <si>
    <t>Branzi</t>
  </si>
  <si>
    <t>Barbata</t>
  </si>
  <si>
    <t>Bracca</t>
  </si>
  <si>
    <t>Algua</t>
  </si>
  <si>
    <t>Isso</t>
  </si>
  <si>
    <t>Camerata Cornello</t>
  </si>
  <si>
    <t>Bianzano</t>
  </si>
  <si>
    <t>Valgoglio</t>
  </si>
  <si>
    <t>Lenna</t>
  </si>
  <si>
    <t>Oneta</t>
  </si>
  <si>
    <t>Fonteno</t>
  </si>
  <si>
    <t>Vigolo</t>
  </si>
  <si>
    <t>Costa Valle Imagna</t>
  </si>
  <si>
    <t>Aviatico</t>
  </si>
  <si>
    <t>Taleggio</t>
  </si>
  <si>
    <t>Santa Brigida</t>
  </si>
  <si>
    <t>Olmo al Brembo</t>
  </si>
  <si>
    <t>Roncobello</t>
  </si>
  <si>
    <t>Azzone</t>
  </si>
  <si>
    <t>Piazzatorre</t>
  </si>
  <si>
    <t>Parzanica</t>
  </si>
  <si>
    <t>Carona</t>
  </si>
  <si>
    <t>Cornalba</t>
  </si>
  <si>
    <t>Valtorta</t>
  </si>
  <si>
    <t>Cusio</t>
  </si>
  <si>
    <t>Valnegra</t>
  </si>
  <si>
    <t>Fuipiano Valle Imagna</t>
  </si>
  <si>
    <t>Vedeseta</t>
  </si>
  <si>
    <t>Moio de' Calvi</t>
  </si>
  <si>
    <t>Foppolo</t>
  </si>
  <si>
    <t>Averara</t>
  </si>
  <si>
    <t>Isola di Fondra</t>
  </si>
  <si>
    <t>Mezzoldo</t>
  </si>
  <si>
    <t>Oltressenda Alta</t>
  </si>
  <si>
    <t>Ornica</t>
  </si>
  <si>
    <t>Valleve</t>
  </si>
  <si>
    <t>Brumano</t>
  </si>
  <si>
    <t>Cassiglio</t>
  </si>
  <si>
    <t>Piazzolo</t>
  </si>
  <si>
    <t>Blello</t>
  </si>
  <si>
    <t>BRESCIA</t>
  </si>
  <si>
    <t>Desenzano del Garda</t>
  </si>
  <si>
    <t>Montichiari</t>
  </si>
  <si>
    <t>Lumezzane</t>
  </si>
  <si>
    <t>Palazzolo sull'Oglio</t>
  </si>
  <si>
    <t>Rovato</t>
  </si>
  <si>
    <t>Chiari</t>
  </si>
  <si>
    <t>Ghedi</t>
  </si>
  <si>
    <t>Gussago</t>
  </si>
  <si>
    <t>Lonato del Garda</t>
  </si>
  <si>
    <t>Concesio</t>
  </si>
  <si>
    <t>Darfo Boario Terme</t>
  </si>
  <si>
    <t>Ospitaletto</t>
  </si>
  <si>
    <t>Leno</t>
  </si>
  <si>
    <t>Travagliato</t>
  </si>
  <si>
    <t>Rezzato</t>
  </si>
  <si>
    <t>Sarezzo</t>
  </si>
  <si>
    <t>Manerbio</t>
  </si>
  <si>
    <t>Carpenedolo</t>
  </si>
  <si>
    <t>Calcinato</t>
  </si>
  <si>
    <t>Bagnolo Mella</t>
  </si>
  <si>
    <t>Orzinuovi</t>
  </si>
  <si>
    <t>Mazzano</t>
  </si>
  <si>
    <t>Bedizzole</t>
  </si>
  <si>
    <t>Gavardo</t>
  </si>
  <si>
    <t>Gardone Val Trompia</t>
  </si>
  <si>
    <t>Castenedolo</t>
  </si>
  <si>
    <t>Castel Mella</t>
  </si>
  <si>
    <t>Cazzago San Martino</t>
  </si>
  <si>
    <t>Botticino</t>
  </si>
  <si>
    <t>Villa Carcina</t>
  </si>
  <si>
    <t>Nave</t>
  </si>
  <si>
    <t>Salò</t>
  </si>
  <si>
    <t>Rodengo Saiano</t>
  </si>
  <si>
    <t>Capriolo</t>
  </si>
  <si>
    <t>Roncadelle</t>
  </si>
  <si>
    <t>Borgosatollo</t>
  </si>
  <si>
    <t>Iseo</t>
  </si>
  <si>
    <t>Flero</t>
  </si>
  <si>
    <t>Erbusco</t>
  </si>
  <si>
    <t>Coccaglio</t>
  </si>
  <si>
    <t>Castegnato</t>
  </si>
  <si>
    <t>Calvisano</t>
  </si>
  <si>
    <t>Sirmione</t>
  </si>
  <si>
    <t>Verolanuova</t>
  </si>
  <si>
    <t>Vobarno</t>
  </si>
  <si>
    <t>Pisogne</t>
  </si>
  <si>
    <t>Toscolano-Maderno</t>
  </si>
  <si>
    <t>Cologne</t>
  </si>
  <si>
    <t>Bovezzo</t>
  </si>
  <si>
    <t>Provaglio d'Iseo</t>
  </si>
  <si>
    <t>Castrezzato</t>
  </si>
  <si>
    <t>Adro</t>
  </si>
  <si>
    <t>Corte Franca</t>
  </si>
  <si>
    <t>Pontevico</t>
  </si>
  <si>
    <t>Passirano</t>
  </si>
  <si>
    <t>Prevalle</t>
  </si>
  <si>
    <t>Pontoglio</t>
  </si>
  <si>
    <t>Castelcovati</t>
  </si>
  <si>
    <t>Torbole Casaglia</t>
  </si>
  <si>
    <t>Quinzano d'Oglio</t>
  </si>
  <si>
    <t>Villanuova sul Clisi</t>
  </si>
  <si>
    <t>Rudiano</t>
  </si>
  <si>
    <t>Dello</t>
  </si>
  <si>
    <t>Trenzano</t>
  </si>
  <si>
    <t>Borgo San Giacomo</t>
  </si>
  <si>
    <t>Manerba del Garda</t>
  </si>
  <si>
    <t>Esine</t>
  </si>
  <si>
    <t>Poncarale</t>
  </si>
  <si>
    <t>Gottolengo</t>
  </si>
  <si>
    <t>Montirone</t>
  </si>
  <si>
    <t>Cellatica</t>
  </si>
  <si>
    <t>Paratico</t>
  </si>
  <si>
    <t>Breno</t>
  </si>
  <si>
    <t>Nuvolera</t>
  </si>
  <si>
    <t>San Zeno Naviglio</t>
  </si>
  <si>
    <t>Pian Camuno</t>
  </si>
  <si>
    <t>Roccafranca</t>
  </si>
  <si>
    <t>Piancogno</t>
  </si>
  <si>
    <t>Padenghe sul Garda</t>
  </si>
  <si>
    <t>Gambara</t>
  </si>
  <si>
    <t>Capriano del Colle</t>
  </si>
  <si>
    <t>Collebeato</t>
  </si>
  <si>
    <t>Monticelli Brusati</t>
  </si>
  <si>
    <t>Edolo</t>
  </si>
  <si>
    <t>Roè Volciano</t>
  </si>
  <si>
    <t>San Paolo</t>
  </si>
  <si>
    <t>Vestone</t>
  </si>
  <si>
    <t>Marcheno</t>
  </si>
  <si>
    <t>Isorella</t>
  </si>
  <si>
    <t>Offlaga</t>
  </si>
  <si>
    <t>Comezzano-Cizzago</t>
  </si>
  <si>
    <t>Nuvolento</t>
  </si>
  <si>
    <t>Sabbio Chiese</t>
  </si>
  <si>
    <t>Bagolino</t>
  </si>
  <si>
    <t>Bienno</t>
  </si>
  <si>
    <t>Lograto</t>
  </si>
  <si>
    <t>Pompiano</t>
  </si>
  <si>
    <t>Verolavecchia</t>
  </si>
  <si>
    <t>Urago d'Oglio</t>
  </si>
  <si>
    <t>Paderno Franciacorta</t>
  </si>
  <si>
    <t>Artogne</t>
  </si>
  <si>
    <t>Calvagese della Riviera</t>
  </si>
  <si>
    <t>Pozzolengo</t>
  </si>
  <si>
    <t>Mairano</t>
  </si>
  <si>
    <t>Puegnago sul Garda</t>
  </si>
  <si>
    <t>San Felice del Benaco</t>
  </si>
  <si>
    <t>Azzano Mella</t>
  </si>
  <si>
    <t>Remedello</t>
  </si>
  <si>
    <t>Sale Marasino</t>
  </si>
  <si>
    <t>Ome</t>
  </si>
  <si>
    <t>Marone</t>
  </si>
  <si>
    <t>Malonno</t>
  </si>
  <si>
    <t>Serle</t>
  </si>
  <si>
    <t>Pralboino</t>
  </si>
  <si>
    <t>Gargnano</t>
  </si>
  <si>
    <t>Berlingo</t>
  </si>
  <si>
    <t>Pavone del Mella</t>
  </si>
  <si>
    <t>Cividate Camuno</t>
  </si>
  <si>
    <t>Polpenazze del Garda</t>
  </si>
  <si>
    <t>Muscoline</t>
  </si>
  <si>
    <t>Gardone Riviera</t>
  </si>
  <si>
    <t>San Gervasio Bresciano</t>
  </si>
  <si>
    <t>Borno</t>
  </si>
  <si>
    <t>Moniga del Garda</t>
  </si>
  <si>
    <t>Polaveno</t>
  </si>
  <si>
    <t>Berzo Inferiore</t>
  </si>
  <si>
    <t>Orzivecchi</t>
  </si>
  <si>
    <t>Alfianello</t>
  </si>
  <si>
    <t>Capo di Ponte</t>
  </si>
  <si>
    <t>Angolo Terme</t>
  </si>
  <si>
    <t>Bassano Bresciano</t>
  </si>
  <si>
    <t>Barbariga</t>
  </si>
  <si>
    <t>Gianico</t>
  </si>
  <si>
    <t>Caino</t>
  </si>
  <si>
    <t>Bovegno</t>
  </si>
  <si>
    <t>Paitone</t>
  </si>
  <si>
    <t>Tremosine sul Garda</t>
  </si>
  <si>
    <t>Collio</t>
  </si>
  <si>
    <t>Fiesse</t>
  </si>
  <si>
    <t>Niardo</t>
  </si>
  <si>
    <t>Malegno</t>
  </si>
  <si>
    <t>Visano</t>
  </si>
  <si>
    <t>Corteno Golgi</t>
  </si>
  <si>
    <t>Sulzano</t>
  </si>
  <si>
    <t>Odolo</t>
  </si>
  <si>
    <t>Soiano del Lago</t>
  </si>
  <si>
    <t>Ceto</t>
  </si>
  <si>
    <t>Idro</t>
  </si>
  <si>
    <t>Ponte di Legno</t>
  </si>
  <si>
    <t>Milzano</t>
  </si>
  <si>
    <t>Monte Isola</t>
  </si>
  <si>
    <t>Brandico</t>
  </si>
  <si>
    <t>Casto</t>
  </si>
  <si>
    <t>Agnosine</t>
  </si>
  <si>
    <t>Lodrino</t>
  </si>
  <si>
    <t>Berzo Demo</t>
  </si>
  <si>
    <t>Cigole</t>
  </si>
  <si>
    <t>Preseglie</t>
  </si>
  <si>
    <t>Acquafredda</t>
  </si>
  <si>
    <t>Pezzaze</t>
  </si>
  <si>
    <t>Maclodio</t>
  </si>
  <si>
    <t>Vezza d'Oglio</t>
  </si>
  <si>
    <t>Ossimo</t>
  </si>
  <si>
    <t>Vallio Terme</t>
  </si>
  <si>
    <t>Sellero</t>
  </si>
  <si>
    <t>Corzano</t>
  </si>
  <si>
    <t>Seniga</t>
  </si>
  <si>
    <t>Villachiara</t>
  </si>
  <si>
    <t>Bione</t>
  </si>
  <si>
    <t>Sonico</t>
  </si>
  <si>
    <t>Tavernole sul Mella</t>
  </si>
  <si>
    <t>Tignale</t>
  </si>
  <si>
    <t>Barghe</t>
  </si>
  <si>
    <t>Limone sul Garda</t>
  </si>
  <si>
    <t>Cedegolo</t>
  </si>
  <si>
    <t>Temù</t>
  </si>
  <si>
    <t>Zone</t>
  </si>
  <si>
    <t>Ono San Pietro</t>
  </si>
  <si>
    <t>Provaglio Val Sabbia</t>
  </si>
  <si>
    <t>Saviore dell'Adamello</t>
  </si>
  <si>
    <t>Cevo</t>
  </si>
  <si>
    <t>Mura</t>
  </si>
  <si>
    <t>Brione</t>
  </si>
  <si>
    <t>Braone</t>
  </si>
  <si>
    <t>Cerveno</t>
  </si>
  <si>
    <t>Vione</t>
  </si>
  <si>
    <t>Marmentino</t>
  </si>
  <si>
    <t>Pertica Bassa</t>
  </si>
  <si>
    <t>Losine</t>
  </si>
  <si>
    <t>Paspardo</t>
  </si>
  <si>
    <t>Longhena</t>
  </si>
  <si>
    <t>Pertica Alta</t>
  </si>
  <si>
    <t>Cimbergo</t>
  </si>
  <si>
    <t>Monno</t>
  </si>
  <si>
    <t>Treviso Bresciano</t>
  </si>
  <si>
    <t>Lavenone</t>
  </si>
  <si>
    <t>Anfo</t>
  </si>
  <si>
    <t>Lozio</t>
  </si>
  <si>
    <t>Incudine</t>
  </si>
  <si>
    <t>Capovalle</t>
  </si>
  <si>
    <t>Paisco Loveno</t>
  </si>
  <si>
    <t>Valvestino</t>
  </si>
  <si>
    <t>Irma</t>
  </si>
  <si>
    <t>Magasa</t>
  </si>
  <si>
    <t>COMO</t>
  </si>
  <si>
    <t>Mariano Comense</t>
  </si>
  <si>
    <t>Erba</t>
  </si>
  <si>
    <t>Olgiate Comasco</t>
  </si>
  <si>
    <t>Lomazzo</t>
  </si>
  <si>
    <t>Fino Mornasco</t>
  </si>
  <si>
    <t>Lurate Caccivio</t>
  </si>
  <si>
    <t>Turate</t>
  </si>
  <si>
    <t>Cermenate</t>
  </si>
  <si>
    <t>Inverigo</t>
  </si>
  <si>
    <t>Mozzate</t>
  </si>
  <si>
    <t>Villa Guardia</t>
  </si>
  <si>
    <t>Cadorago</t>
  </si>
  <si>
    <t>San Fermo della B.</t>
  </si>
  <si>
    <t>Rovellasca</t>
  </si>
  <si>
    <t>Appiano Gentile</t>
  </si>
  <si>
    <t>Cabiate</t>
  </si>
  <si>
    <t>Cernobbio</t>
  </si>
  <si>
    <t>Carugo</t>
  </si>
  <si>
    <t>Bregnano</t>
  </si>
  <si>
    <t>Albavilla</t>
  </si>
  <si>
    <t>Rovello Porro</t>
  </si>
  <si>
    <t>Lipomo</t>
  </si>
  <si>
    <t>Tavernerio</t>
  </si>
  <si>
    <t>Guanzate</t>
  </si>
  <si>
    <t>Capiago Intimiano</t>
  </si>
  <si>
    <t>Colverde</t>
  </si>
  <si>
    <t>Lurago d'Erba</t>
  </si>
  <si>
    <t>Montano Lucino</t>
  </si>
  <si>
    <t>Canzo</t>
  </si>
  <si>
    <t>Figino Serenza</t>
  </si>
  <si>
    <t>Tremezzina</t>
  </si>
  <si>
    <t>Arosio</t>
  </si>
  <si>
    <t>Casnate con Bernate</t>
  </si>
  <si>
    <t>Porlezza</t>
  </si>
  <si>
    <t>Uggiate-Trevano</t>
  </si>
  <si>
    <t>Alzate Brianza</t>
  </si>
  <si>
    <t>Binago</t>
  </si>
  <si>
    <t>Faloppio</t>
  </si>
  <si>
    <t>Solbiate con Cagno</t>
  </si>
  <si>
    <t>Carimate</t>
  </si>
  <si>
    <t>Locate Varesino</t>
  </si>
  <si>
    <t>Ponte Lambro</t>
  </si>
  <si>
    <t>Albese con Cassano</t>
  </si>
  <si>
    <t>Gravedona ed Uniti</t>
  </si>
  <si>
    <t>Vertemate con Minoprio</t>
  </si>
  <si>
    <t>Merone</t>
  </si>
  <si>
    <t>Bulgarograsso</t>
  </si>
  <si>
    <t>Limido Comasco</t>
  </si>
  <si>
    <t>Bellagio</t>
  </si>
  <si>
    <t>Asso</t>
  </si>
  <si>
    <t>Centro Valle Intelvi</t>
  </si>
  <si>
    <t>Cucciago</t>
  </si>
  <si>
    <t>Dongo</t>
  </si>
  <si>
    <t>Cassina Rizzardi</t>
  </si>
  <si>
    <t>Maslianico</t>
  </si>
  <si>
    <t>Fenegrò</t>
  </si>
  <si>
    <t>Senna Comasco</t>
  </si>
  <si>
    <t>Carlazzo</t>
  </si>
  <si>
    <t>Menaggio</t>
  </si>
  <si>
    <t>Veniano</t>
  </si>
  <si>
    <t>Carbonate</t>
  </si>
  <si>
    <t>Alta Valle Intelvi</t>
  </si>
  <si>
    <t>Novedrate</t>
  </si>
  <si>
    <t>Grandate</t>
  </si>
  <si>
    <t>Beregazzo con Figliaro</t>
  </si>
  <si>
    <t>Albiolo</t>
  </si>
  <si>
    <t>Orsenigo</t>
  </si>
  <si>
    <t>Luisago</t>
  </si>
  <si>
    <t>Valmorea</t>
  </si>
  <si>
    <t>Valbrona</t>
  </si>
  <si>
    <t>Lurago Marinone</t>
  </si>
  <si>
    <t>Eupilio</t>
  </si>
  <si>
    <t>Montorfano</t>
  </si>
  <si>
    <t>Lambrugo</t>
  </si>
  <si>
    <t>Oltrona di San Mamette</t>
  </si>
  <si>
    <t>Monguzzo</t>
  </si>
  <si>
    <t>Brenna</t>
  </si>
  <si>
    <t>Cirimido</t>
  </si>
  <si>
    <t>Lezzeno</t>
  </si>
  <si>
    <t>Campione d'Italia</t>
  </si>
  <si>
    <t>Longone al Segrino</t>
  </si>
  <si>
    <t>Anzano del Parco</t>
  </si>
  <si>
    <t>San Siro</t>
  </si>
  <si>
    <t>Ronago</t>
  </si>
  <si>
    <t>Brunate</t>
  </si>
  <si>
    <t>Bizzarone</t>
  </si>
  <si>
    <t>Caslino d'Erba</t>
  </si>
  <si>
    <t>Moltrasio</t>
  </si>
  <si>
    <t>Valsolda</t>
  </si>
  <si>
    <t>Domaso</t>
  </si>
  <si>
    <t>Pusiano</t>
  </si>
  <si>
    <t>Rodero</t>
  </si>
  <si>
    <t>Grandola ed Uniti</t>
  </si>
  <si>
    <t>Castelmarte</t>
  </si>
  <si>
    <t>Alserio</t>
  </si>
  <si>
    <t>Sorico</t>
  </si>
  <si>
    <t>Nesso</t>
  </si>
  <si>
    <t>Faggeto Lario</t>
  </si>
  <si>
    <t>Blevio</t>
  </si>
  <si>
    <t>Carate Urio</t>
  </si>
  <si>
    <t>Torno</t>
  </si>
  <si>
    <t>Pianello del Lario</t>
  </si>
  <si>
    <t>Gera Lario</t>
  </si>
  <si>
    <t>San Bartolomeo Val C.</t>
  </si>
  <si>
    <t>Musso</t>
  </si>
  <si>
    <t>Proserpio</t>
  </si>
  <si>
    <t>Laglio</t>
  </si>
  <si>
    <t>Castelnuovo Bozzente</t>
  </si>
  <si>
    <t>Schignano</t>
  </si>
  <si>
    <t>Plesio</t>
  </si>
  <si>
    <t>Corrido</t>
  </si>
  <si>
    <t>Vercana</t>
  </si>
  <si>
    <t>Garzeno</t>
  </si>
  <si>
    <t>Pognana Lario</t>
  </si>
  <si>
    <t>Cremia</t>
  </si>
  <si>
    <t>Magreglio</t>
  </si>
  <si>
    <t>Argegno</t>
  </si>
  <si>
    <t>Sormano</t>
  </si>
  <si>
    <t>Griante</t>
  </si>
  <si>
    <t>Dizzasco</t>
  </si>
  <si>
    <t>Stazzona</t>
  </si>
  <si>
    <t>Barni</t>
  </si>
  <si>
    <t>Claino con Osteno</t>
  </si>
  <si>
    <t>Cerano d'Intelvi</t>
  </si>
  <si>
    <t>Laino</t>
  </si>
  <si>
    <t>Sala Comacina</t>
  </si>
  <si>
    <t>Colonno</t>
  </si>
  <si>
    <t>Caglio</t>
  </si>
  <si>
    <t>Lasnigo</t>
  </si>
  <si>
    <t>Bene Lario</t>
  </si>
  <si>
    <t>Brienno</t>
  </si>
  <si>
    <t>San Nazzaro Val C.</t>
  </si>
  <si>
    <t>Rezzago</t>
  </si>
  <si>
    <t>Blessagno</t>
  </si>
  <si>
    <t>Dosso del Liro</t>
  </si>
  <si>
    <t>Ponna</t>
  </si>
  <si>
    <t>Pigra</t>
  </si>
  <si>
    <t>Trezzone</t>
  </si>
  <si>
    <t>Montemezzo</t>
  </si>
  <si>
    <t>Cusino</t>
  </si>
  <si>
    <t>Veleso</t>
  </si>
  <si>
    <t>Cavargna</t>
  </si>
  <si>
    <t>Zelbio</t>
  </si>
  <si>
    <t>Peglio</t>
  </si>
  <si>
    <t>Livo</t>
  </si>
  <si>
    <t>Val Rezzo</t>
  </si>
  <si>
    <t>CREMONA</t>
  </si>
  <si>
    <t>Casalmaggiore</t>
  </si>
  <si>
    <t>Castelleone</t>
  </si>
  <si>
    <t>Pandino</t>
  </si>
  <si>
    <t>Soresina</t>
  </si>
  <si>
    <t>Rivolta d'Adda</t>
  </si>
  <si>
    <t>Soncino</t>
  </si>
  <si>
    <t>Spino d'Adda</t>
  </si>
  <si>
    <t>Pizzighettone</t>
  </si>
  <si>
    <t>Offanengo</t>
  </si>
  <si>
    <t>Castelverde</t>
  </si>
  <si>
    <t>Bagnolo Cremasco</t>
  </si>
  <si>
    <t>Vailate</t>
  </si>
  <si>
    <t>Piadena Drizzona</t>
  </si>
  <si>
    <t>Vescovato</t>
  </si>
  <si>
    <t>Agnadello</t>
  </si>
  <si>
    <t>Dovera</t>
  </si>
  <si>
    <t>Palazzo Pignano</t>
  </si>
  <si>
    <t>Casalbuttano ed Uniti</t>
  </si>
  <si>
    <t>Vaiano Cremasco</t>
  </si>
  <si>
    <t>Sergnano</t>
  </si>
  <si>
    <t>Ripalta Cremasca</t>
  </si>
  <si>
    <t>Persico Dosimo</t>
  </si>
  <si>
    <t>Sesto ed Uniti</t>
  </si>
  <si>
    <t>Romanengo</t>
  </si>
  <si>
    <t>Sospiro</t>
  </si>
  <si>
    <t>Ostiano</t>
  </si>
  <si>
    <t>Madignano</t>
  </si>
  <si>
    <t>Trescore Cremasco</t>
  </si>
  <si>
    <t>Gussola</t>
  </si>
  <si>
    <t>Pianengo</t>
  </si>
  <si>
    <t>Montodine</t>
  </si>
  <si>
    <t>Robecco d'Oglio</t>
  </si>
  <si>
    <t>Capralba</t>
  </si>
  <si>
    <t>Monte Cremasco</t>
  </si>
  <si>
    <t>Chieve</t>
  </si>
  <si>
    <t>San Bassano</t>
  </si>
  <si>
    <t>Capergnanica</t>
  </si>
  <si>
    <t>Torre de' Picenardi</t>
  </si>
  <si>
    <t>Martignana di Po</t>
  </si>
  <si>
    <t>Annicco</t>
  </si>
  <si>
    <t>Izano</t>
  </si>
  <si>
    <t>Gadesco-Pieve Delmona</t>
  </si>
  <si>
    <t>Rivarolo del Re ed U.</t>
  </si>
  <si>
    <t>San Giovanni in Croce</t>
  </si>
  <si>
    <t>Casale Cremasco-V.</t>
  </si>
  <si>
    <t>Casaletto Vaprio</t>
  </si>
  <si>
    <t>Cremosano</t>
  </si>
  <si>
    <t>Grumello CeU</t>
  </si>
  <si>
    <t>Ricengo</t>
  </si>
  <si>
    <t>Malagnino</t>
  </si>
  <si>
    <t>Trigolo</t>
  </si>
  <si>
    <t>Casalmorano</t>
  </si>
  <si>
    <t>Pieve San Giacomo</t>
  </si>
  <si>
    <t>Credera Rubbiano</t>
  </si>
  <si>
    <t>Stagno Lombardo</t>
  </si>
  <si>
    <t>Pescarolo ed Uniti</t>
  </si>
  <si>
    <t>Bonemerse</t>
  </si>
  <si>
    <t>Grontardo</t>
  </si>
  <si>
    <t>Spinadesco</t>
  </si>
  <si>
    <t>Pozzaglio ed Uniti</t>
  </si>
  <si>
    <t>Paderno Ponchielli</t>
  </si>
  <si>
    <t>Corte de' Frati</t>
  </si>
  <si>
    <t>San Daniele Po</t>
  </si>
  <si>
    <t>Scandolara Ravara</t>
  </si>
  <si>
    <t>Gerre de' Caprioli</t>
  </si>
  <si>
    <t>Pieve d'Olmi</t>
  </si>
  <si>
    <t>Camisano</t>
  </si>
  <si>
    <t>Cingia de' Botti</t>
  </si>
  <si>
    <t>Fiesco</t>
  </si>
  <si>
    <t>Calvatone</t>
  </si>
  <si>
    <t>Genivolta</t>
  </si>
  <si>
    <t>Acquanegra Cremonese</t>
  </si>
  <si>
    <t>Isola Dovarese</t>
  </si>
  <si>
    <t>Salvirola</t>
  </si>
  <si>
    <t>Casaletto Ceredano</t>
  </si>
  <si>
    <t>Pieranica</t>
  </si>
  <si>
    <t>Corte de' Cortesi C.</t>
  </si>
  <si>
    <t>Formigara</t>
  </si>
  <si>
    <t>Ripalta Arpina</t>
  </si>
  <si>
    <t>Olmeneta</t>
  </si>
  <si>
    <t>Solarolo Rainerio</t>
  </si>
  <si>
    <t>Cicognolo</t>
  </si>
  <si>
    <t>Quintano</t>
  </si>
  <si>
    <t>Motta Baluffi</t>
  </si>
  <si>
    <t>Gabbioneta-Binanuova</t>
  </si>
  <si>
    <t>Moscazzano</t>
  </si>
  <si>
    <t>Campagnola Cremasca</t>
  </si>
  <si>
    <t>Crotta d'Adda</t>
  </si>
  <si>
    <t>Pessina Cremonese</t>
  </si>
  <si>
    <t>Azzanello</t>
  </si>
  <si>
    <t>Gombito</t>
  </si>
  <si>
    <t>Spineda</t>
  </si>
  <si>
    <t>Bordolano</t>
  </si>
  <si>
    <t>Torricella del Pizzo</t>
  </si>
  <si>
    <t>Casteldidone</t>
  </si>
  <si>
    <t>Cappella Cantone</t>
  </si>
  <si>
    <t>Casaletto di Sopra</t>
  </si>
  <si>
    <t>Ripalta Guerina</t>
  </si>
  <si>
    <t>Scandolara Ripa d'Oglio</t>
  </si>
  <si>
    <t>Cella Dati</t>
  </si>
  <si>
    <t>Volongo</t>
  </si>
  <si>
    <t>Torlino Vimercati</t>
  </si>
  <si>
    <t>Tornata</t>
  </si>
  <si>
    <t>Castel Gabbiano</t>
  </si>
  <si>
    <t>Cumignano sul Naviglio</t>
  </si>
  <si>
    <t>Ticengo</t>
  </si>
  <si>
    <t>Cappella de' Picenardi</t>
  </si>
  <si>
    <t>San Martino del Lago</t>
  </si>
  <si>
    <t>Voltido</t>
  </si>
  <si>
    <t>Derovere</t>
  </si>
  <si>
    <t>Castelvisconti</t>
  </si>
  <si>
    <t>LECCO</t>
  </si>
  <si>
    <t>Merate</t>
  </si>
  <si>
    <t>Calolziocorte</t>
  </si>
  <si>
    <t>Casatenovo</t>
  </si>
  <si>
    <t>Valmadrera</t>
  </si>
  <si>
    <t>Mandello del Lario</t>
  </si>
  <si>
    <t>Oggiono</t>
  </si>
  <si>
    <t>Missaglia</t>
  </si>
  <si>
    <t>Galbiate</t>
  </si>
  <si>
    <t>Colico</t>
  </si>
  <si>
    <t>Olginate</t>
  </si>
  <si>
    <t>Olgiate Molgora</t>
  </si>
  <si>
    <t>Robbiate</t>
  </si>
  <si>
    <t>Verderio</t>
  </si>
  <si>
    <t>Calco</t>
  </si>
  <si>
    <t>Barzanò</t>
  </si>
  <si>
    <t>Lomagna</t>
  </si>
  <si>
    <t>Costa Masnaga</t>
  </si>
  <si>
    <t>Osnago</t>
  </si>
  <si>
    <t>La Valletta Brianza</t>
  </si>
  <si>
    <t>Brivio</t>
  </si>
  <si>
    <t>Malgrate</t>
  </si>
  <si>
    <t>Cassago Brianza</t>
  </si>
  <si>
    <t>Monticello Brianza</t>
  </si>
  <si>
    <t>Ballabio</t>
  </si>
  <si>
    <t>Cernusco Lombardone</t>
  </si>
  <si>
    <t>Paderno d'Adda</t>
  </si>
  <si>
    <t>Civate</t>
  </si>
  <si>
    <t>Nibionno</t>
  </si>
  <si>
    <t>Molteno</t>
  </si>
  <si>
    <t>Valgreghentino</t>
  </si>
  <si>
    <t>Bosisio Parini</t>
  </si>
  <si>
    <t>Abbadia Lariana</t>
  </si>
  <si>
    <t>Bellano</t>
  </si>
  <si>
    <t>Rogeno</t>
  </si>
  <si>
    <t>Bulciago</t>
  </si>
  <si>
    <t>Airuno</t>
  </si>
  <si>
    <t>Sirtori</t>
  </si>
  <si>
    <t>Vercurago</t>
  </si>
  <si>
    <t>Garlate</t>
  </si>
  <si>
    <t>Montevecchia</t>
  </si>
  <si>
    <t>Castello di Brianza</t>
  </si>
  <si>
    <t>Dervio</t>
  </si>
  <si>
    <t>Dolzago</t>
  </si>
  <si>
    <t>Garbagnate Monastero</t>
  </si>
  <si>
    <t>Imbersago</t>
  </si>
  <si>
    <t>Barzago</t>
  </si>
  <si>
    <t>Cesana Brianza</t>
  </si>
  <si>
    <t>Sirone</t>
  </si>
  <si>
    <t>Annone di Brianza</t>
  </si>
  <si>
    <t>Primaluna</t>
  </si>
  <si>
    <t>Premana</t>
  </si>
  <si>
    <t>Pescate</t>
  </si>
  <si>
    <t>Santa Maria Hoè</t>
  </si>
  <si>
    <t>Lierna</t>
  </si>
  <si>
    <t>Viganò</t>
  </si>
  <si>
    <t>Introbio</t>
  </si>
  <si>
    <t>Pasturo</t>
  </si>
  <si>
    <t>Monte Marenzo</t>
  </si>
  <si>
    <t>Suello</t>
  </si>
  <si>
    <t>Colle Brianza</t>
  </si>
  <si>
    <t>Cremella</t>
  </si>
  <si>
    <t>Cremeno</t>
  </si>
  <si>
    <t>Carenno</t>
  </si>
  <si>
    <t>Barzio</t>
  </si>
  <si>
    <t>Oliveto Lario</t>
  </si>
  <si>
    <t>Ello</t>
  </si>
  <si>
    <t>Cortenova</t>
  </si>
  <si>
    <t>Perledo</t>
  </si>
  <si>
    <t>Casargo</t>
  </si>
  <si>
    <t>Esino Lario</t>
  </si>
  <si>
    <t>Varenna</t>
  </si>
  <si>
    <t>Erve</t>
  </si>
  <si>
    <t>Valvarrone</t>
  </si>
  <si>
    <t>Taceno</t>
  </si>
  <si>
    <t>Cassina Valsassina</t>
  </si>
  <si>
    <t>Moggio</t>
  </si>
  <si>
    <t>Margno</t>
  </si>
  <si>
    <t>Pagnona</t>
  </si>
  <si>
    <t>Dorio</t>
  </si>
  <si>
    <t>Vendrogno</t>
  </si>
  <si>
    <t>Crandola Valsassina</t>
  </si>
  <si>
    <t>Sueglio</t>
  </si>
  <si>
    <t>Parlasco</t>
  </si>
  <si>
    <t>Morterone</t>
  </si>
  <si>
    <t>Lodi</t>
  </si>
  <si>
    <t>LODI</t>
  </si>
  <si>
    <t>Codogno</t>
  </si>
  <si>
    <t>Casalpusterlengo</t>
  </si>
  <si>
    <t>Sant'Angelo Lodigiano</t>
  </si>
  <si>
    <t>Lodi Vecchio</t>
  </si>
  <si>
    <t>Zelo Buon Persico</t>
  </si>
  <si>
    <t>Tavazzano con V.</t>
  </si>
  <si>
    <t>Mulazzano</t>
  </si>
  <si>
    <t>Castiglione d'Adda</t>
  </si>
  <si>
    <t>Massalengo</t>
  </si>
  <si>
    <t>Borghetto Lodigiano</t>
  </si>
  <si>
    <t>Somaglia</t>
  </si>
  <si>
    <t>San Martino in Strada</t>
  </si>
  <si>
    <t>Sordio</t>
  </si>
  <si>
    <t>San Rocco al Porto</t>
  </si>
  <si>
    <t>Casalmaiocco</t>
  </si>
  <si>
    <t>Maleo</t>
  </si>
  <si>
    <t>Caselle Lurani</t>
  </si>
  <si>
    <t>Casaletto Lodigiano</t>
  </si>
  <si>
    <t>Cornegliano Laudense</t>
  </si>
  <si>
    <t>Castiraga Vidardo</t>
  </si>
  <si>
    <t>Brembio</t>
  </si>
  <si>
    <t>Guardamiglio</t>
  </si>
  <si>
    <t>Salerano sul Lambro</t>
  </si>
  <si>
    <t>Graffignana</t>
  </si>
  <si>
    <t>Livraga</t>
  </si>
  <si>
    <t>Borgo San Giovanni</t>
  </si>
  <si>
    <t>Comazzo</t>
  </si>
  <si>
    <t>Fombio</t>
  </si>
  <si>
    <t>Crespiatica</t>
  </si>
  <si>
    <t>Montanaso Lombardo</t>
  </si>
  <si>
    <t>Cervignano d'Adda</t>
  </si>
  <si>
    <t>Cavenago d'Adda</t>
  </si>
  <si>
    <t>Orio Litta</t>
  </si>
  <si>
    <t>Secugnago</t>
  </si>
  <si>
    <t>Santo Stefano Lodigiano</t>
  </si>
  <si>
    <t>Villanova del Sillaro</t>
  </si>
  <si>
    <t>Senna Lodigiana</t>
  </si>
  <si>
    <t>San Fiorano</t>
  </si>
  <si>
    <t>Boffalora d'Adda</t>
  </si>
  <si>
    <t>Pieve Fissiraga</t>
  </si>
  <si>
    <t>Merlino</t>
  </si>
  <si>
    <t>Marudo</t>
  </si>
  <si>
    <t>Valera Fratta</t>
  </si>
  <si>
    <t>Ospedaletto Lodigiano</t>
  </si>
  <si>
    <t>Castelnuovo Bocca d'A.</t>
  </si>
  <si>
    <t>Caselle Landi</t>
  </si>
  <si>
    <t>Turano Lodigiano</t>
  </si>
  <si>
    <t>Corte Palasio</t>
  </si>
  <si>
    <t>Castelgerundo</t>
  </si>
  <si>
    <t>Ossago Lodigiano</t>
  </si>
  <si>
    <t>Mairago</t>
  </si>
  <si>
    <t>Galgagnano</t>
  </si>
  <si>
    <t>Corno Giovine</t>
  </si>
  <si>
    <t>Bertonico</t>
  </si>
  <si>
    <t>Terranova dei Passerini</t>
  </si>
  <si>
    <t>Meleti</t>
  </si>
  <si>
    <t>Abbadia Cerreto</t>
  </si>
  <si>
    <t>Cornovecchio</t>
  </si>
  <si>
    <t>Maccastorna</t>
  </si>
  <si>
    <t>MANTOVA</t>
  </si>
  <si>
    <t>Castiglione delle S.</t>
  </si>
  <si>
    <t>Suzzara</t>
  </si>
  <si>
    <t>Viadana</t>
  </si>
  <si>
    <t>Porto Mantovano</t>
  </si>
  <si>
    <t>Curtatone</t>
  </si>
  <si>
    <t>Borgo Virgilio</t>
  </si>
  <si>
    <t>Castel Goffredo</t>
  </si>
  <si>
    <t>San Giorgio Bigarello</t>
  </si>
  <si>
    <t>Goito</t>
  </si>
  <si>
    <t>Asola</t>
  </si>
  <si>
    <t>Gonzaga</t>
  </si>
  <si>
    <t>Roverbella</t>
  </si>
  <si>
    <t>Marmirolo</t>
  </si>
  <si>
    <t>Volta Mantovana</t>
  </si>
  <si>
    <t>Sermide e Felonica</t>
  </si>
  <si>
    <t>Pegognaga</t>
  </si>
  <si>
    <t>Roncoferraro</t>
  </si>
  <si>
    <t>San Benedetto Po</t>
  </si>
  <si>
    <t>Poggio Rusco</t>
  </si>
  <si>
    <t>Ostiglia</t>
  </si>
  <si>
    <t>Marcaria</t>
  </si>
  <si>
    <t>Guidizzolo</t>
  </si>
  <si>
    <t>Bagnolo San Vito</t>
  </si>
  <si>
    <t>Borgo Mantovano</t>
  </si>
  <si>
    <t>Quistello</t>
  </si>
  <si>
    <t>Moglia</t>
  </si>
  <si>
    <t>Rodigo</t>
  </si>
  <si>
    <t>Castellucchio</t>
  </si>
  <si>
    <t>Monzambano</t>
  </si>
  <si>
    <t>Castel d'Ario</t>
  </si>
  <si>
    <t>Canneto sull'Oglio</t>
  </si>
  <si>
    <t>Bozzolo</t>
  </si>
  <si>
    <t>Sabbioneta</t>
  </si>
  <si>
    <t>Medole</t>
  </si>
  <si>
    <t>Cavriana</t>
  </si>
  <si>
    <t>Dosolo</t>
  </si>
  <si>
    <t>Castelbelforte</t>
  </si>
  <si>
    <t>Gazoldo degli Ippoliti</t>
  </si>
  <si>
    <t>Acquanegra sul Chiese</t>
  </si>
  <si>
    <t>Casaloldo</t>
  </si>
  <si>
    <t>Solferino</t>
  </si>
  <si>
    <t>Ceresara</t>
  </si>
  <si>
    <t>Motteggiana</t>
  </si>
  <si>
    <t>Rivarolo Mantovano</t>
  </si>
  <si>
    <t>Ponti sul Mincio</t>
  </si>
  <si>
    <t>Casalmoro</t>
  </si>
  <si>
    <t>Gazzuolo</t>
  </si>
  <si>
    <t>Villimpenta</t>
  </si>
  <si>
    <t>Sustinente</t>
  </si>
  <si>
    <t>Borgocarbonara</t>
  </si>
  <si>
    <t>San Martino dall'Argine</t>
  </si>
  <si>
    <t>Pomponesco</t>
  </si>
  <si>
    <t>Piubega</t>
  </si>
  <si>
    <t>San Giacomo delle S.</t>
  </si>
  <si>
    <t>Casalromano</t>
  </si>
  <si>
    <t>Magnacavallo</t>
  </si>
  <si>
    <t>Serravalle a Po</t>
  </si>
  <si>
    <t>Redondesco</t>
  </si>
  <si>
    <t>San Giovanni del Dosso</t>
  </si>
  <si>
    <t>Quingentole</t>
  </si>
  <si>
    <t>Schivenoglia</t>
  </si>
  <si>
    <t>Commessaggio</t>
  </si>
  <si>
    <t>Mariana Mantovana</t>
  </si>
  <si>
    <t>MILANO</t>
  </si>
  <si>
    <t>Sesto San Giovanni</t>
  </si>
  <si>
    <t>Cinisello Balsamo</t>
  </si>
  <si>
    <t>Legnano</t>
  </si>
  <si>
    <t>Rho</t>
  </si>
  <si>
    <t>Cologno Monzese</t>
  </si>
  <si>
    <t>Paderno Dugnano</t>
  </si>
  <si>
    <t>Rozzano</t>
  </si>
  <si>
    <t>San Giuliano Milanese</t>
  </si>
  <si>
    <t>Pioltello</t>
  </si>
  <si>
    <t>Bollate</t>
  </si>
  <si>
    <t>Segrate</t>
  </si>
  <si>
    <t>Corsico</t>
  </si>
  <si>
    <t>Cernusco sul Naviglio</t>
  </si>
  <si>
    <t>San Donato Milanese</t>
  </si>
  <si>
    <t>Abbiategrasso</t>
  </si>
  <si>
    <t>Parabiago</t>
  </si>
  <si>
    <t>Garbagnate Milanese</t>
  </si>
  <si>
    <t>Buccinasco</t>
  </si>
  <si>
    <t>Bresso</t>
  </si>
  <si>
    <t>Lainate</t>
  </si>
  <si>
    <t>Magenta</t>
  </si>
  <si>
    <t>Cesano Boscone</t>
  </si>
  <si>
    <t>Peschiera Borromeo</t>
  </si>
  <si>
    <t>Senago</t>
  </si>
  <si>
    <t>Trezzano sul Naviglio</t>
  </si>
  <si>
    <t>Gorgonzola</t>
  </si>
  <si>
    <t>Cornaredo</t>
  </si>
  <si>
    <t>Cormano</t>
  </si>
  <si>
    <t>Settimo Milanese</t>
  </si>
  <si>
    <t>Novate Milanese</t>
  </si>
  <si>
    <t>Arese</t>
  </si>
  <si>
    <t>Cassano d'Adda</t>
  </si>
  <si>
    <t>Cusano Milanino</t>
  </si>
  <si>
    <t>Corbetta</t>
  </si>
  <si>
    <t>Melzo</t>
  </si>
  <si>
    <t>Melegnano</t>
  </si>
  <si>
    <t>Bareggio</t>
  </si>
  <si>
    <t>Nerviano</t>
  </si>
  <si>
    <t>Vimodrone</t>
  </si>
  <si>
    <t>Pieve Emanuele</t>
  </si>
  <si>
    <t>Carugate</t>
  </si>
  <si>
    <t>Cerro Maggiore</t>
  </si>
  <si>
    <t>Cesate</t>
  </si>
  <si>
    <t>Rescaldina</t>
  </si>
  <si>
    <t>Solaro</t>
  </si>
  <si>
    <t>Opera</t>
  </si>
  <si>
    <t>Cassina de' Pecchi</t>
  </si>
  <si>
    <t>Busto Garolfo</t>
  </si>
  <si>
    <t>Canegrate</t>
  </si>
  <si>
    <t>Sedriano</t>
  </si>
  <si>
    <t>Mediglia</t>
  </si>
  <si>
    <t>Trezzo sull'Adda</t>
  </si>
  <si>
    <t>Arluno</t>
  </si>
  <si>
    <t>Baranzate</t>
  </si>
  <si>
    <t>Pero</t>
  </si>
  <si>
    <t>Paullo</t>
  </si>
  <si>
    <t>Castano Primo</t>
  </si>
  <si>
    <t>Inzago</t>
  </si>
  <si>
    <t>Locate di Triulzi</t>
  </si>
  <si>
    <t>Vignate</t>
  </si>
  <si>
    <t>Magnago</t>
  </si>
  <si>
    <t>Vanzago</t>
  </si>
  <si>
    <t>Vittuone</t>
  </si>
  <si>
    <t>Gaggiano</t>
  </si>
  <si>
    <t>Vaprio d'Adda</t>
  </si>
  <si>
    <t>Assago</t>
  </si>
  <si>
    <t>Pessano con Bornago</t>
  </si>
  <si>
    <t>Lacchiarella</t>
  </si>
  <si>
    <t>Gessate</t>
  </si>
  <si>
    <t>Inveruno</t>
  </si>
  <si>
    <t>Pozzuolo Martesana</t>
  </si>
  <si>
    <t>Bussero</t>
  </si>
  <si>
    <t>Pogliano Milanese</t>
  </si>
  <si>
    <t>San Vittore Olona</t>
  </si>
  <si>
    <t>Cuggiono</t>
  </si>
  <si>
    <t>Motta Visconti</t>
  </si>
  <si>
    <t>Basiglio</t>
  </si>
  <si>
    <t>San Colombano al Lambro</t>
  </si>
  <si>
    <t>Pregnana Milanese</t>
  </si>
  <si>
    <t>Settala</t>
  </si>
  <si>
    <t>Binasco</t>
  </si>
  <si>
    <t>Turbigo</t>
  </si>
  <si>
    <t>Cambiago</t>
  </si>
  <si>
    <t>Zibido San Giacomo</t>
  </si>
  <si>
    <t>Robecco sul Naviglio</t>
  </si>
  <si>
    <t>San Giorgio su Legnano</t>
  </si>
  <si>
    <t>Arconate</t>
  </si>
  <si>
    <t>Dairago</t>
  </si>
  <si>
    <t>Pozzo d'Adda</t>
  </si>
  <si>
    <t>Marcallo con Casone</t>
  </si>
  <si>
    <t>Villa Cortese</t>
  </si>
  <si>
    <t>Pantigliate</t>
  </si>
  <si>
    <t>Truccazzano</t>
  </si>
  <si>
    <t>Rosate</t>
  </si>
  <si>
    <t>Vermezzo con Zelo</t>
  </si>
  <si>
    <t>Casorezzo</t>
  </si>
  <si>
    <t>Vanzaghello</t>
  </si>
  <si>
    <t>Trezzano Rosa</t>
  </si>
  <si>
    <t>Cerro al Lambro</t>
  </si>
  <si>
    <t>Santo Stefano Ticino</t>
  </si>
  <si>
    <t>Cisliano</t>
  </si>
  <si>
    <t>Robecchetto con Induno</t>
  </si>
  <si>
    <t>Albairate</t>
  </si>
  <si>
    <t>Buscate</t>
  </si>
  <si>
    <t>Noviglio</t>
  </si>
  <si>
    <t>Rodano</t>
  </si>
  <si>
    <t>San Zenone al Lambro</t>
  </si>
  <si>
    <t>Ossona</t>
  </si>
  <si>
    <t>Carpiano</t>
  </si>
  <si>
    <t>Mesero</t>
  </si>
  <si>
    <t>Boffalora sopra Ticino</t>
  </si>
  <si>
    <t>Cusago</t>
  </si>
  <si>
    <t>Liscate</t>
  </si>
  <si>
    <t>Casarile</t>
  </si>
  <si>
    <t>Vizzolo Predabissi</t>
  </si>
  <si>
    <t>Bellinzago Lombardo</t>
  </si>
  <si>
    <t>Basiano</t>
  </si>
  <si>
    <t>Masate</t>
  </si>
  <si>
    <t>Tribiano</t>
  </si>
  <si>
    <t>Vernate</t>
  </si>
  <si>
    <t>Dresano</t>
  </si>
  <si>
    <t>Bernate Ticino</t>
  </si>
  <si>
    <t>Grezzago</t>
  </si>
  <si>
    <t>Bubbiano</t>
  </si>
  <si>
    <t>Colturano</t>
  </si>
  <si>
    <t>Besate</t>
  </si>
  <si>
    <t>Cassinetta di Lugagnano</t>
  </si>
  <si>
    <t>Gudo Visconti</t>
  </si>
  <si>
    <t>Ozzero</t>
  </si>
  <si>
    <t>Calvignasco</t>
  </si>
  <si>
    <t>Morimondo</t>
  </si>
  <si>
    <t>Nosate</t>
  </si>
  <si>
    <t>Monza_Brianza</t>
  </si>
  <si>
    <t>MONZA</t>
  </si>
  <si>
    <t>Lissone</t>
  </si>
  <si>
    <t>Seregno</t>
  </si>
  <si>
    <t>Desio</t>
  </si>
  <si>
    <t>Cesano Maderno</t>
  </si>
  <si>
    <t>Brugherio</t>
  </si>
  <si>
    <t>Limbiate</t>
  </si>
  <si>
    <t>Vimercate</t>
  </si>
  <si>
    <t>Giussano</t>
  </si>
  <si>
    <t>Seveso</t>
  </si>
  <si>
    <t>Muggiò</t>
  </si>
  <si>
    <t>Nova Milanese</t>
  </si>
  <si>
    <t>Meda</t>
  </si>
  <si>
    <t>Carate Brianza</t>
  </si>
  <si>
    <t>Arcore</t>
  </si>
  <si>
    <t>Bovisio-Masciago</t>
  </si>
  <si>
    <t>Lentate sul Seveso</t>
  </si>
  <si>
    <t>Concorezzo</t>
  </si>
  <si>
    <t>Agrate Brianza</t>
  </si>
  <si>
    <t>Besana in Brianza</t>
  </si>
  <si>
    <t>Villasanta</t>
  </si>
  <si>
    <t>Varedo</t>
  </si>
  <si>
    <t>Biassono</t>
  </si>
  <si>
    <t>Bernareggio</t>
  </si>
  <si>
    <t>Cornate d'Adda</t>
  </si>
  <si>
    <t>Usmate Velate</t>
  </si>
  <si>
    <t>Verano Brianza</t>
  </si>
  <si>
    <t>Triuggio</t>
  </si>
  <si>
    <t>Lesmo</t>
  </si>
  <si>
    <t>Cogliate</t>
  </si>
  <si>
    <t>Sovico</t>
  </si>
  <si>
    <t>Lazzate</t>
  </si>
  <si>
    <t>Vedano al Lambro</t>
  </si>
  <si>
    <t>Macherio</t>
  </si>
  <si>
    <t>Bellusco</t>
  </si>
  <si>
    <t>Cavenago di Brianza</t>
  </si>
  <si>
    <t>Carnate</t>
  </si>
  <si>
    <t>Barlassina</t>
  </si>
  <si>
    <t>Busnago</t>
  </si>
  <si>
    <t>Ceriano Laghetto</t>
  </si>
  <si>
    <t>Albiate</t>
  </si>
  <si>
    <t>Briosco</t>
  </si>
  <si>
    <t>Misinto</t>
  </si>
  <si>
    <t>Caponago</t>
  </si>
  <si>
    <t>Ornago</t>
  </si>
  <si>
    <t>Roncello</t>
  </si>
  <si>
    <t>Mezzago</t>
  </si>
  <si>
    <t>Sulbiate</t>
  </si>
  <si>
    <t>Veduggio con Colzano</t>
  </si>
  <si>
    <t>Burago di Molgora</t>
  </si>
  <si>
    <t>Renate</t>
  </si>
  <si>
    <t>Ronco Briantino</t>
  </si>
  <si>
    <t>Correzzana</t>
  </si>
  <si>
    <t>Camparada</t>
  </si>
  <si>
    <t>Aicurzio</t>
  </si>
  <si>
    <t>PAVIA</t>
  </si>
  <si>
    <t>Vigevano</t>
  </si>
  <si>
    <t>Voghera</t>
  </si>
  <si>
    <t>Mortara</t>
  </si>
  <si>
    <t>Stradella</t>
  </si>
  <si>
    <t>Gambolò</t>
  </si>
  <si>
    <t>Garlasco</t>
  </si>
  <si>
    <t>Broni</t>
  </si>
  <si>
    <t>Casorate Primo</t>
  </si>
  <si>
    <t>Cassolnovo</t>
  </si>
  <si>
    <t>Cava Manara</t>
  </si>
  <si>
    <t>Casteggio</t>
  </si>
  <si>
    <t>Mede</t>
  </si>
  <si>
    <t>Vidigulfo</t>
  </si>
  <si>
    <t>San Martino Siccomario</t>
  </si>
  <si>
    <t>Landriano</t>
  </si>
  <si>
    <t>Belgioioso</t>
  </si>
  <si>
    <t>Siziano</t>
  </si>
  <si>
    <t>Robbio</t>
  </si>
  <si>
    <t>Certosa di Pavia</t>
  </si>
  <si>
    <t>Cilavegna</t>
  </si>
  <si>
    <t>Sannazzaro de' Burgondi</t>
  </si>
  <si>
    <t>Rivanazzano Terme</t>
  </si>
  <si>
    <t>Giussago</t>
  </si>
  <si>
    <t>Cura Carpignano</t>
  </si>
  <si>
    <t>Dorno</t>
  </si>
  <si>
    <t>Gropello Cairoli</t>
  </si>
  <si>
    <t>Travacò Siccomario</t>
  </si>
  <si>
    <t>Chignolo Po</t>
  </si>
  <si>
    <t>San Genesio ed Uniti</t>
  </si>
  <si>
    <t>Tromello</t>
  </si>
  <si>
    <t>Miradolo Terme</t>
  </si>
  <si>
    <t>Albuzzano</t>
  </si>
  <si>
    <t>Torrevecchia Pia</t>
  </si>
  <si>
    <t>Bressana Bottarone</t>
  </si>
  <si>
    <t>Vellezzo Bellini</t>
  </si>
  <si>
    <t>Godiasco Salice Terme</t>
  </si>
  <si>
    <t>Zinasco</t>
  </si>
  <si>
    <t>Varzi</t>
  </si>
  <si>
    <t>Villanterio</t>
  </si>
  <si>
    <t>Linarolo</t>
  </si>
  <si>
    <t>Gravellona Lomellina</t>
  </si>
  <si>
    <t>Bornasco</t>
  </si>
  <si>
    <t>Borgarello</t>
  </si>
  <si>
    <t>Bereguardo</t>
  </si>
  <si>
    <t>Pieve Porto Morone</t>
  </si>
  <si>
    <t>Corteolona e Genzone</t>
  </si>
  <si>
    <t>Marcignago</t>
  </si>
  <si>
    <t>Casei Gerola</t>
  </si>
  <si>
    <t>Lungavilla</t>
  </si>
  <si>
    <t>Torre d'Isola</t>
  </si>
  <si>
    <t>Santa Maria della Versa</t>
  </si>
  <si>
    <t>Trivolzio</t>
  </si>
  <si>
    <t>Ceranova</t>
  </si>
  <si>
    <t>Valle Lomellina</t>
  </si>
  <si>
    <t>Lomello</t>
  </si>
  <si>
    <t>Santa Cristina e B.</t>
  </si>
  <si>
    <t>Pieve del Cairo</t>
  </si>
  <si>
    <t>Parona</t>
  </si>
  <si>
    <t>Palestro</t>
  </si>
  <si>
    <t>Zerbolò</t>
  </si>
  <si>
    <t>Bascapè</t>
  </si>
  <si>
    <t>Magherno</t>
  </si>
  <si>
    <t>Zeccone</t>
  </si>
  <si>
    <t>Pinarolo Po</t>
  </si>
  <si>
    <t>Copiano</t>
  </si>
  <si>
    <t>Marzano</t>
  </si>
  <si>
    <t>Montù Beccaria</t>
  </si>
  <si>
    <t>Torrazza Coste</t>
  </si>
  <si>
    <t>Santa Giuletta</t>
  </si>
  <si>
    <t>Confienza</t>
  </si>
  <si>
    <t>Sartirana Lomellina</t>
  </si>
  <si>
    <t>Montebello della B.</t>
  </si>
  <si>
    <t>Retorbido</t>
  </si>
  <si>
    <t>Roncaro</t>
  </si>
  <si>
    <t>Candia Lomellina</t>
  </si>
  <si>
    <t>Arena Po</t>
  </si>
  <si>
    <t>Vistarino</t>
  </si>
  <si>
    <t>Valle Salimbene</t>
  </si>
  <si>
    <t>Inverno e Monteleone</t>
  </si>
  <si>
    <t>Portalbera</t>
  </si>
  <si>
    <t>Carbonara al Ticino</t>
  </si>
  <si>
    <t>Borgo Priolo</t>
  </si>
  <si>
    <t>Gerenzago</t>
  </si>
  <si>
    <t>Canneto Pavese</t>
  </si>
  <si>
    <t>Mezzanino</t>
  </si>
  <si>
    <t>Cigognola</t>
  </si>
  <si>
    <t>Verrua Po</t>
  </si>
  <si>
    <t>Cervesina</t>
  </si>
  <si>
    <t>Frascarolo</t>
  </si>
  <si>
    <t>Sommo</t>
  </si>
  <si>
    <t>Castello d'Agogna</t>
  </si>
  <si>
    <t>Lardirago</t>
  </si>
  <si>
    <t>Ferrera Erbognone</t>
  </si>
  <si>
    <t>Ottobiano</t>
  </si>
  <si>
    <t>Campospinoso</t>
  </si>
  <si>
    <t>Colli Verdi</t>
  </si>
  <si>
    <t>Mezzana Bigli</t>
  </si>
  <si>
    <t>Castelletto di B.</t>
  </si>
  <si>
    <t>San Giorgio di L.</t>
  </si>
  <si>
    <t>Redavalle</t>
  </si>
  <si>
    <t>Corvino San Quirico</t>
  </si>
  <si>
    <t>Trovo</t>
  </si>
  <si>
    <t>Zeme</t>
  </si>
  <si>
    <t>Zavattarello</t>
  </si>
  <si>
    <t>Bastida Pancarana</t>
  </si>
  <si>
    <t>Codevilla</t>
  </si>
  <si>
    <t>Borgo San Siro</t>
  </si>
  <si>
    <t>Sant'Alessio con V.</t>
  </si>
  <si>
    <t>Torre d'Arese</t>
  </si>
  <si>
    <t>Scaldasole</t>
  </si>
  <si>
    <t>Montalto Pavese</t>
  </si>
  <si>
    <t>Rovescala</t>
  </si>
  <si>
    <t>Casatisma</t>
  </si>
  <si>
    <t>Pieve Albignola</t>
  </si>
  <si>
    <t>Cornale e Bastida</t>
  </si>
  <si>
    <t>Barbianello</t>
  </si>
  <si>
    <t>Alagna</t>
  </si>
  <si>
    <t>Pietra de' Giorgi</t>
  </si>
  <si>
    <t>Torricella Verzate</t>
  </si>
  <si>
    <t>Filighera</t>
  </si>
  <si>
    <t>Corana</t>
  </si>
  <si>
    <t>Sant'Angelo Lomellina</t>
  </si>
  <si>
    <t>Ponte Nizza</t>
  </si>
  <si>
    <t>Villanova d'Ardenghi</t>
  </si>
  <si>
    <t>Breme</t>
  </si>
  <si>
    <t>Castana</t>
  </si>
  <si>
    <t>Monticelli Pavese</t>
  </si>
  <si>
    <t>Cergnago</t>
  </si>
  <si>
    <t>Olevano di Lomellina</t>
  </si>
  <si>
    <t>Pizzale</t>
  </si>
  <si>
    <t>Romagnese</t>
  </si>
  <si>
    <t>Silvano Pietra</t>
  </si>
  <si>
    <t>Bagnaria</t>
  </si>
  <si>
    <t>Battuda</t>
  </si>
  <si>
    <t>Rognano</t>
  </si>
  <si>
    <t>San Damiano al Colle</t>
  </si>
  <si>
    <t>Val di Nizza</t>
  </si>
  <si>
    <t>Bosnasco</t>
  </si>
  <si>
    <t>Mornico Losana</t>
  </si>
  <si>
    <t>Suardi</t>
  </si>
  <si>
    <t>Torre Beretti e C.</t>
  </si>
  <si>
    <t>Rosasco</t>
  </si>
  <si>
    <t>Spessa</t>
  </si>
  <si>
    <t>San Zenone al Po</t>
  </si>
  <si>
    <t>Castelnovetto</t>
  </si>
  <si>
    <t>Brallo di Pregola</t>
  </si>
  <si>
    <t>Robecco Pavese</t>
  </si>
  <si>
    <t>Montecalvo Versiggia</t>
  </si>
  <si>
    <t>Albonese</t>
  </si>
  <si>
    <t>Mezzana Rabattone</t>
  </si>
  <si>
    <t>San Cipriano Po</t>
  </si>
  <si>
    <t>Santa Margherita di S.</t>
  </si>
  <si>
    <t>Zenevredo</t>
  </si>
  <si>
    <t>Casanova Lonati</t>
  </si>
  <si>
    <t>Montescano</t>
  </si>
  <si>
    <t>Borgoratto Mormorolo</t>
  </si>
  <si>
    <t>Rea</t>
  </si>
  <si>
    <t>Zerbo</t>
  </si>
  <si>
    <t>Costa de' Nobili</t>
  </si>
  <si>
    <t>Cozzo</t>
  </si>
  <si>
    <t>Verretto</t>
  </si>
  <si>
    <t>Langosco</t>
  </si>
  <si>
    <t>Fortunago</t>
  </si>
  <si>
    <t>Badia Pavese</t>
  </si>
  <si>
    <t>Menconico</t>
  </si>
  <si>
    <t>Torre de' Negri</t>
  </si>
  <si>
    <t>Pancarana</t>
  </si>
  <si>
    <t>Nicorvo</t>
  </si>
  <si>
    <t>Montesegale</t>
  </si>
  <si>
    <t>Albaredo Arnaboldi</t>
  </si>
  <si>
    <t>Cecima</t>
  </si>
  <si>
    <t>Rocca Susella</t>
  </si>
  <si>
    <t>Valeggio</t>
  </si>
  <si>
    <t>Semiana</t>
  </si>
  <si>
    <t>Gambarana</t>
  </si>
  <si>
    <t>Galliavola</t>
  </si>
  <si>
    <t>Golferenzo</t>
  </si>
  <si>
    <t>Ceretto Lomellina</t>
  </si>
  <si>
    <t>Oliva Gessi</t>
  </si>
  <si>
    <t>Lirio</t>
  </si>
  <si>
    <t>Volpara</t>
  </si>
  <si>
    <t>Calvignano</t>
  </si>
  <si>
    <t>Velezzo Lomellina</t>
  </si>
  <si>
    <t>Rocca de' Giorgi</t>
  </si>
  <si>
    <t>Villa Biscossi</t>
  </si>
  <si>
    <t>SONDRIO</t>
  </si>
  <si>
    <t>Morbegno</t>
  </si>
  <si>
    <t>Tirano</t>
  </si>
  <si>
    <t>Chiavenna</t>
  </si>
  <si>
    <t>Livigno</t>
  </si>
  <si>
    <t>Cosio Valtellino</t>
  </si>
  <si>
    <t>Talamona</t>
  </si>
  <si>
    <t>Teglio</t>
  </si>
  <si>
    <t>Grosio</t>
  </si>
  <si>
    <t>Bormio</t>
  </si>
  <si>
    <t>Valdidentro</t>
  </si>
  <si>
    <t>Berbenno di Valtellina</t>
  </si>
  <si>
    <t>Sondalo</t>
  </si>
  <si>
    <t>Dubino</t>
  </si>
  <si>
    <t>Valdisotto</t>
  </si>
  <si>
    <t>Delebio</t>
  </si>
  <si>
    <t>Ardenno</t>
  </si>
  <si>
    <t>Albosaggia</t>
  </si>
  <si>
    <t>Montagna in Valtellina</t>
  </si>
  <si>
    <t>Prata Camportaccio</t>
  </si>
  <si>
    <t>Villa di Tirano</t>
  </si>
  <si>
    <t>Samolaco</t>
  </si>
  <si>
    <t>Traona</t>
  </si>
  <si>
    <t>Valfurva</t>
  </si>
  <si>
    <t>Chiuro</t>
  </si>
  <si>
    <t>Chiesa in Valmalenco</t>
  </si>
  <si>
    <t>Ponte in Valtellina</t>
  </si>
  <si>
    <t>Piateda</t>
  </si>
  <si>
    <t>Buglio in Monte</t>
  </si>
  <si>
    <t>Tresivio</t>
  </si>
  <si>
    <t>Gordona</t>
  </si>
  <si>
    <t>Piuro</t>
  </si>
  <si>
    <t>Novate Mezzola</t>
  </si>
  <si>
    <t>Poggiridenti</t>
  </si>
  <si>
    <t>Mese</t>
  </si>
  <si>
    <t>Grosotto</t>
  </si>
  <si>
    <t>Castione Andevenno</t>
  </si>
  <si>
    <t>Aprica</t>
  </si>
  <si>
    <t>Piantedo</t>
  </si>
  <si>
    <t>Colorina</t>
  </si>
  <si>
    <t>Caspoggio</t>
  </si>
  <si>
    <t>Bianzone</t>
  </si>
  <si>
    <t>Lanzada</t>
  </si>
  <si>
    <t>Civo</t>
  </si>
  <si>
    <t>Verceia</t>
  </si>
  <si>
    <t>Caiolo</t>
  </si>
  <si>
    <t>Mazzo di Valtellina</t>
  </si>
  <si>
    <t>Villa di Chiavenna</t>
  </si>
  <si>
    <t>Mello</t>
  </si>
  <si>
    <t>Campodolcino</t>
  </si>
  <si>
    <t>Val Masino</t>
  </si>
  <si>
    <t>Forcola</t>
  </si>
  <si>
    <t>Cercino</t>
  </si>
  <si>
    <t>Torre di Santa Maria</t>
  </si>
  <si>
    <t>Mantello</t>
  </si>
  <si>
    <t>Postalesio</t>
  </si>
  <si>
    <t>Lovero</t>
  </si>
  <si>
    <t>Tovo di Sant'Agata</t>
  </si>
  <si>
    <t>Castello dell'Acqua</t>
  </si>
  <si>
    <t>Fusine</t>
  </si>
  <si>
    <t>Andalo Valtellino</t>
  </si>
  <si>
    <t>Rogolo</t>
  </si>
  <si>
    <t>Faedo Valtellino</t>
  </si>
  <si>
    <t>Madesimo</t>
  </si>
  <si>
    <t>Sernio</t>
  </si>
  <si>
    <t>Dazio</t>
  </si>
  <si>
    <t>Cedrasco</t>
  </si>
  <si>
    <t>San Giacomo Filippo</t>
  </si>
  <si>
    <t>Cino</t>
  </si>
  <si>
    <t>Albaredo per San Marco</t>
  </si>
  <si>
    <t>Rasura</t>
  </si>
  <si>
    <t>Vervio</t>
  </si>
  <si>
    <t>Tartano</t>
  </si>
  <si>
    <t>Gerola Alta</t>
  </si>
  <si>
    <t>Bema</t>
  </si>
  <si>
    <t>Spriana</t>
  </si>
  <si>
    <t>Pedesina</t>
  </si>
  <si>
    <t>Busto Arsizio</t>
  </si>
  <si>
    <t>VARESE</t>
  </si>
  <si>
    <t>Gallarate</t>
  </si>
  <si>
    <t>Saronno</t>
  </si>
  <si>
    <t>Cassano Magnago</t>
  </si>
  <si>
    <t>Tradate</t>
  </si>
  <si>
    <t>Somma Lombardo</t>
  </si>
  <si>
    <t>Caronno Pertusella</t>
  </si>
  <si>
    <t>Malnate</t>
  </si>
  <si>
    <t>Samarate</t>
  </si>
  <si>
    <t>Cardano al Campo</t>
  </si>
  <si>
    <t>Castellanza</t>
  </si>
  <si>
    <t>Luino</t>
  </si>
  <si>
    <t>Olgiate Olona</t>
  </si>
  <si>
    <t>Fagnano Olona</t>
  </si>
  <si>
    <t>Lonate Pozzolo</t>
  </si>
  <si>
    <t>Sesto Calende</t>
  </si>
  <si>
    <t>Gerenzano</t>
  </si>
  <si>
    <t>Uboldo</t>
  </si>
  <si>
    <t>Cislago</t>
  </si>
  <si>
    <t>Induno Olona</t>
  </si>
  <si>
    <t>Arcisate</t>
  </si>
  <si>
    <t>Gavirate</t>
  </si>
  <si>
    <t>Besozzo</t>
  </si>
  <si>
    <t>Vergiate</t>
  </si>
  <si>
    <t>Laveno-Mombello</t>
  </si>
  <si>
    <t>Gorla Minore</t>
  </si>
  <si>
    <t>Marnate</t>
  </si>
  <si>
    <t>Origgio</t>
  </si>
  <si>
    <t>Castiglione Olona</t>
  </si>
  <si>
    <t>Cairate</t>
  </si>
  <si>
    <t>Vedano Olona</t>
  </si>
  <si>
    <t>Venegono Superiore</t>
  </si>
  <si>
    <t>Ferno</t>
  </si>
  <si>
    <t>Carnago</t>
  </si>
  <si>
    <t>Sumirago</t>
  </si>
  <si>
    <t>Venegono Inferiore</t>
  </si>
  <si>
    <t>Lavena Ponte Tresa</t>
  </si>
  <si>
    <t>Cavaria con Premezzo</t>
  </si>
  <si>
    <t>Casorate Sempione</t>
  </si>
  <si>
    <t>Besnate</t>
  </si>
  <si>
    <t>Angera</t>
  </si>
  <si>
    <t>Solbiate Olona</t>
  </si>
  <si>
    <t>Ispra</t>
  </si>
  <si>
    <t>Viggiù</t>
  </si>
  <si>
    <t>Jerago con Orago</t>
  </si>
  <si>
    <t>Albizzate</t>
  </si>
  <si>
    <t>Castronno</t>
  </si>
  <si>
    <t>Lonate Ceppino</t>
  </si>
  <si>
    <t>Mornago</t>
  </si>
  <si>
    <t>Gorla Maggiore</t>
  </si>
  <si>
    <t>Arsago Seprio</t>
  </si>
  <si>
    <t>Caronno Varesino</t>
  </si>
  <si>
    <t>Cocquio-Trevisago</t>
  </si>
  <si>
    <t>Cantello</t>
  </si>
  <si>
    <t>Azzate</t>
  </si>
  <si>
    <t>Gazzada Schianno</t>
  </si>
  <si>
    <t>Oggiona con Santo S.</t>
  </si>
  <si>
    <t>Bisuschio</t>
  </si>
  <si>
    <t>Morazzone</t>
  </si>
  <si>
    <t>Solbiate Arno</t>
  </si>
  <si>
    <t>Travedona-Monate</t>
  </si>
  <si>
    <t>Germignaga</t>
  </si>
  <si>
    <t>Cittiglio</t>
  </si>
  <si>
    <t>Leggiuno</t>
  </si>
  <si>
    <t>Casciago</t>
  </si>
  <si>
    <t>Taino</t>
  </si>
  <si>
    <t>Cuasso al Monte</t>
  </si>
  <si>
    <t>Marchirolo</t>
  </si>
  <si>
    <t>Cuveglio</t>
  </si>
  <si>
    <t>Biandronno</t>
  </si>
  <si>
    <t>Brebbia</t>
  </si>
  <si>
    <t>Saltrio</t>
  </si>
  <si>
    <t>Buguggiate</t>
  </si>
  <si>
    <t>Cugliate-Fabiasco</t>
  </si>
  <si>
    <t>Daverio</t>
  </si>
  <si>
    <t>Porto Ceresio</t>
  </si>
  <si>
    <t>Cunardo</t>
  </si>
  <si>
    <t>Comerio</t>
  </si>
  <si>
    <t>Gemonio</t>
  </si>
  <si>
    <t>Golasecca</t>
  </si>
  <si>
    <t>Cadrezzate con Osmate</t>
  </si>
  <si>
    <t>Casale Litta</t>
  </si>
  <si>
    <t>Maccagno con Pino e V.</t>
  </si>
  <si>
    <t>Besano</t>
  </si>
  <si>
    <t>Caravate</t>
  </si>
  <si>
    <t>Ternate</t>
  </si>
  <si>
    <t>Varano Borghi</t>
  </si>
  <si>
    <t>Porto Valtravaglia</t>
  </si>
  <si>
    <t>Bodio Lomnago</t>
  </si>
  <si>
    <t>Gornate Olona</t>
  </si>
  <si>
    <t>Cadegliano-Viconago</t>
  </si>
  <si>
    <t>Castelveccana</t>
  </si>
  <si>
    <t>Monvalle</t>
  </si>
  <si>
    <t>Clivio</t>
  </si>
  <si>
    <t>Mercallo</t>
  </si>
  <si>
    <t>Barasso</t>
  </si>
  <si>
    <t>Cuvio</t>
  </si>
  <si>
    <t>Brenta</t>
  </si>
  <si>
    <t>Bardello</t>
  </si>
  <si>
    <t>Valganna</t>
  </si>
  <si>
    <t>Mesenzana</t>
  </si>
  <si>
    <t>Sangiano</t>
  </si>
  <si>
    <t>Montegrino Valtravaglia</t>
  </si>
  <si>
    <t>Dumenza</t>
  </si>
  <si>
    <t>Casalzuigno</t>
  </si>
  <si>
    <t>Luvinate</t>
  </si>
  <si>
    <t>Ranco</t>
  </si>
  <si>
    <t>Castelseprio</t>
  </si>
  <si>
    <t>Malgesso</t>
  </si>
  <si>
    <t>Grantola</t>
  </si>
  <si>
    <t>Lozza</t>
  </si>
  <si>
    <t>Brissago-Valtravaglia</t>
  </si>
  <si>
    <t>Brezzo di Bedero</t>
  </si>
  <si>
    <t>Brusimpiano</t>
  </si>
  <si>
    <t>Comabbio</t>
  </si>
  <si>
    <t>Inarzo</t>
  </si>
  <si>
    <t>Galliate Lombardo</t>
  </si>
  <si>
    <t>Brunello</t>
  </si>
  <si>
    <t>Rancio Valcuvia</t>
  </si>
  <si>
    <t>Bregano</t>
  </si>
  <si>
    <t>Cazzago Brabbia</t>
  </si>
  <si>
    <t>Orino</t>
  </si>
  <si>
    <t>Brinzio</t>
  </si>
  <si>
    <t>Cremenaga</t>
  </si>
  <si>
    <t>Azzio</t>
  </si>
  <si>
    <t>Ferrera di Varese</t>
  </si>
  <si>
    <t>Cassano Valcuvia</t>
  </si>
  <si>
    <t>Bedero Valcuvia</t>
  </si>
  <si>
    <t>Crosio della Valle</t>
  </si>
  <si>
    <t>Vizzola Ticino</t>
  </si>
  <si>
    <t>Castello Cabiaglio</t>
  </si>
  <si>
    <t>Agra</t>
  </si>
  <si>
    <t>Marzio</t>
  </si>
  <si>
    <t>Masciago Primo</t>
  </si>
  <si>
    <t>Tronzano Lago Maggiore</t>
  </si>
  <si>
    <t>Curiglia con M.</t>
  </si>
  <si>
    <t>Duno</t>
  </si>
  <si>
    <t>ANCONA</t>
  </si>
  <si>
    <t>Jesi</t>
  </si>
  <si>
    <t>Osimo</t>
  </si>
  <si>
    <t>Falconara Marittima</t>
  </si>
  <si>
    <t>Castelfidardo</t>
  </si>
  <si>
    <t>Chiaravalle</t>
  </si>
  <si>
    <t>Loreto</t>
  </si>
  <si>
    <t>Montemarciano</t>
  </si>
  <si>
    <t>Filottrano</t>
  </si>
  <si>
    <t>Trecastelli</t>
  </si>
  <si>
    <t>Camerano</t>
  </si>
  <si>
    <t>Sassoferrato</t>
  </si>
  <si>
    <t>Monte San Vito</t>
  </si>
  <si>
    <t>Ostra</t>
  </si>
  <si>
    <t>Maiolati Spontini</t>
  </si>
  <si>
    <t>Castelbellino</t>
  </si>
  <si>
    <t>Corinaldo</t>
  </si>
  <si>
    <t>Agugliano</t>
  </si>
  <si>
    <t>Cupramontana</t>
  </si>
  <si>
    <t>Polverigi</t>
  </si>
  <si>
    <t>Arcevia</t>
  </si>
  <si>
    <t>Santa Maria Nuova</t>
  </si>
  <si>
    <t>Sirolo</t>
  </si>
  <si>
    <t>Numana</t>
  </si>
  <si>
    <t>Serra de' Conti</t>
  </si>
  <si>
    <t>Cerreto d'Esi</t>
  </si>
  <si>
    <t>Castelplanio</t>
  </si>
  <si>
    <t>Monsano</t>
  </si>
  <si>
    <t>Ostra Vetere</t>
  </si>
  <si>
    <t>Monte Roberto</t>
  </si>
  <si>
    <t>Serra San Quirico</t>
  </si>
  <si>
    <t>Camerata Picena</t>
  </si>
  <si>
    <t>Staffolo</t>
  </si>
  <si>
    <t>Belvedere Ostrense</t>
  </si>
  <si>
    <t>Offagna</t>
  </si>
  <si>
    <t>San Marcello</t>
  </si>
  <si>
    <t>Rosora</t>
  </si>
  <si>
    <t>Montecarotto</t>
  </si>
  <si>
    <t>Morro d'Alba</t>
  </si>
  <si>
    <t>Genga</t>
  </si>
  <si>
    <t>Castelleone di Suasa</t>
  </si>
  <si>
    <t>Barbara</t>
  </si>
  <si>
    <t>Mergo</t>
  </si>
  <si>
    <t>San Paolo di Jesi</t>
  </si>
  <si>
    <t>Poggio San Marcello</t>
  </si>
  <si>
    <t>ASCOLI PICENO</t>
  </si>
  <si>
    <t>San Benedetto del T.</t>
  </si>
  <si>
    <t>Grottammare</t>
  </si>
  <si>
    <t>Monteprandone</t>
  </si>
  <si>
    <t>Folignano</t>
  </si>
  <si>
    <t>Castel di Lama</t>
  </si>
  <si>
    <t>Spinetoli</t>
  </si>
  <si>
    <t>Cupra Marittima</t>
  </si>
  <si>
    <t>Offida</t>
  </si>
  <si>
    <t>Monsampolo del Tronto</t>
  </si>
  <si>
    <t>Ripatransone</t>
  </si>
  <si>
    <t>Acquaviva Picena</t>
  </si>
  <si>
    <t>Colli del Tronto</t>
  </si>
  <si>
    <t>Comunanza</t>
  </si>
  <si>
    <t>Castignano</t>
  </si>
  <si>
    <t>Acquasanta Terme</t>
  </si>
  <si>
    <t>Maltignano</t>
  </si>
  <si>
    <t>Castorano</t>
  </si>
  <si>
    <t>Montalto delle Marche</t>
  </si>
  <si>
    <t>Montefiore dell'Aso</t>
  </si>
  <si>
    <t>Venarotta</t>
  </si>
  <si>
    <t>Roccafluvione</t>
  </si>
  <si>
    <t>Appignano del Tronto</t>
  </si>
  <si>
    <t>Massignano</t>
  </si>
  <si>
    <t>Force</t>
  </si>
  <si>
    <t>Arquata del Tronto</t>
  </si>
  <si>
    <t>Carassai</t>
  </si>
  <si>
    <t>Cossignano</t>
  </si>
  <si>
    <t>Rotella</t>
  </si>
  <si>
    <t>Montemonaco</t>
  </si>
  <si>
    <t>Montedinove</t>
  </si>
  <si>
    <t>Montegallo</t>
  </si>
  <si>
    <t>Palmiano</t>
  </si>
  <si>
    <t>FERMO</t>
  </si>
  <si>
    <t>Porto Sant'Elpidio</t>
  </si>
  <si>
    <t>Sant'Elpidio a Mare</t>
  </si>
  <si>
    <t>Porto San Giorgio</t>
  </si>
  <si>
    <t>Montegranaro</t>
  </si>
  <si>
    <t>Monte Urano</t>
  </si>
  <si>
    <t>Montegiorgio</t>
  </si>
  <si>
    <t>Amandola</t>
  </si>
  <si>
    <t>Altidona</t>
  </si>
  <si>
    <t>Grottazzolina</t>
  </si>
  <si>
    <t>Falerone</t>
  </si>
  <si>
    <t>Pedaso</t>
  </si>
  <si>
    <t>Monte San Pietrangeli</t>
  </si>
  <si>
    <t>Petritoli</t>
  </si>
  <si>
    <t>Servigliano</t>
  </si>
  <si>
    <t>Monterubbiano</t>
  </si>
  <si>
    <t>Rapagnano</t>
  </si>
  <si>
    <t>Torre San Patrizio</t>
  </si>
  <si>
    <t>Campofilone</t>
  </si>
  <si>
    <t>Montappone</t>
  </si>
  <si>
    <t>Ponzano di Fermo</t>
  </si>
  <si>
    <t>Magliano di Tenna</t>
  </si>
  <si>
    <t>Santa Vittoria in M.</t>
  </si>
  <si>
    <t>Lapedona</t>
  </si>
  <si>
    <t>Montefortino</t>
  </si>
  <si>
    <t>Massa Fermana</t>
  </si>
  <si>
    <t>Francavilla d'Ete</t>
  </si>
  <si>
    <t>Montottone</t>
  </si>
  <si>
    <t>Monte Giberto</t>
  </si>
  <si>
    <t>Ortezzano</t>
  </si>
  <si>
    <t>Montelparo</t>
  </si>
  <si>
    <t>Monte Vidon Corrado</t>
  </si>
  <si>
    <t>Monsampietro Morico</t>
  </si>
  <si>
    <t>Belmonte Piceno</t>
  </si>
  <si>
    <t>Moresco</t>
  </si>
  <si>
    <t>Monte Vidon Combatte</t>
  </si>
  <si>
    <t>Montefalcone Appennino</t>
  </si>
  <si>
    <t>Monteleone di Fermo</t>
  </si>
  <si>
    <t>Smerillo</t>
  </si>
  <si>
    <t>Monte Rinaldo</t>
  </si>
  <si>
    <t>Civitanova Marche</t>
  </si>
  <si>
    <t>MACERATA</t>
  </si>
  <si>
    <t>Recanati</t>
  </si>
  <si>
    <t>Tolentino</t>
  </si>
  <si>
    <t>Potenza Picena</t>
  </si>
  <si>
    <t>Corridonia</t>
  </si>
  <si>
    <t>Porto Recanati</t>
  </si>
  <si>
    <t>San Severino Marche</t>
  </si>
  <si>
    <t>Cingoli</t>
  </si>
  <si>
    <t>Morrovalle</t>
  </si>
  <si>
    <t>Matelica</t>
  </si>
  <si>
    <t>Treia</t>
  </si>
  <si>
    <t>Monte San Giusto</t>
  </si>
  <si>
    <t>Montecosaro</t>
  </si>
  <si>
    <t>Montecassiano</t>
  </si>
  <si>
    <t>Camerino</t>
  </si>
  <si>
    <t>Pollenza</t>
  </si>
  <si>
    <t>Mogliano</t>
  </si>
  <si>
    <t>Castelraimondo</t>
  </si>
  <si>
    <t>Appignano</t>
  </si>
  <si>
    <t>Montelupone</t>
  </si>
  <si>
    <t>Montefano</t>
  </si>
  <si>
    <t>San Ginesio</t>
  </si>
  <si>
    <t>Sarnano</t>
  </si>
  <si>
    <t>Urbisaglia</t>
  </si>
  <si>
    <t>Loro Piceno</t>
  </si>
  <si>
    <t>Apiro</t>
  </si>
  <si>
    <t>Petriolo</t>
  </si>
  <si>
    <t>Esanatoglia</t>
  </si>
  <si>
    <t>Belforte del Chienti</t>
  </si>
  <si>
    <t>Caldarola</t>
  </si>
  <si>
    <t>Sant'Angelo in Pontano</t>
  </si>
  <si>
    <t>Pieve Torina</t>
  </si>
  <si>
    <t>Fiuminata</t>
  </si>
  <si>
    <t>Colmurano</t>
  </si>
  <si>
    <t>Pioraco</t>
  </si>
  <si>
    <t>Visso</t>
  </si>
  <si>
    <t>Penna San Giovanni</t>
  </si>
  <si>
    <t>Valfornace</t>
  </si>
  <si>
    <t>Serravalle di Chienti</t>
  </si>
  <si>
    <t>Serrapetrona</t>
  </si>
  <si>
    <t>Muccia</t>
  </si>
  <si>
    <t>Ripe San Ginesio</t>
  </si>
  <si>
    <t>Gualdo</t>
  </si>
  <si>
    <t>Monte San Martino</t>
  </si>
  <si>
    <t>Fiastra</t>
  </si>
  <si>
    <t>Gagliole</t>
  </si>
  <si>
    <t>Camporotondo di F.</t>
  </si>
  <si>
    <t>Cessapalombo</t>
  </si>
  <si>
    <t>Sefro</t>
  </si>
  <si>
    <t>Ussita</t>
  </si>
  <si>
    <t>Castelsantangelo SN</t>
  </si>
  <si>
    <t>Poggio San Vicino</t>
  </si>
  <si>
    <t>Bolognola</t>
  </si>
  <si>
    <t>Monte Cavallo</t>
  </si>
  <si>
    <t>PESARO</t>
  </si>
  <si>
    <t>Fano</t>
  </si>
  <si>
    <t>Vallefoglia</t>
  </si>
  <si>
    <t>URBINO</t>
  </si>
  <si>
    <t>Mondolfo</t>
  </si>
  <si>
    <t>Colli al Metauro</t>
  </si>
  <si>
    <t>Fossombrone</t>
  </si>
  <si>
    <t>Fermignano</t>
  </si>
  <si>
    <t>Cagli</t>
  </si>
  <si>
    <t>Tavullia</t>
  </si>
  <si>
    <t>Cartoceto</t>
  </si>
  <si>
    <t>Montelabbate</t>
  </si>
  <si>
    <t>Urbania</t>
  </si>
  <si>
    <t>Pergola</t>
  </si>
  <si>
    <t>Gabicce Mare</t>
  </si>
  <si>
    <t>Terre Roveresche</t>
  </si>
  <si>
    <t>Sassocorvaro Auditore</t>
  </si>
  <si>
    <t>Gradara</t>
  </si>
  <si>
    <t>San Costanzo</t>
  </si>
  <si>
    <t>Acqualagna</t>
  </si>
  <si>
    <t>Sant'Angelo in Vado</t>
  </si>
  <si>
    <t>Mondavio</t>
  </si>
  <si>
    <t>San Lorenzo in Campo</t>
  </si>
  <si>
    <t>Monte Porzio</t>
  </si>
  <si>
    <t>Petriano</t>
  </si>
  <si>
    <t>Montecalvo in Foglia</t>
  </si>
  <si>
    <t>Montefelcino</t>
  </si>
  <si>
    <t>Cantiano</t>
  </si>
  <si>
    <t>Piandimeleto</t>
  </si>
  <si>
    <t>Mombaroccio</t>
  </si>
  <si>
    <t>Macerata Feltria</t>
  </si>
  <si>
    <t>Piobbico</t>
  </si>
  <si>
    <t>Apecchio</t>
  </si>
  <si>
    <t>Carpegna</t>
  </si>
  <si>
    <t>Monteciccardo</t>
  </si>
  <si>
    <t>Sant'Ippolito</t>
  </si>
  <si>
    <t>Lunano</t>
  </si>
  <si>
    <t>Sassofeltrio</t>
  </si>
  <si>
    <t>Mercatello sul Metauro</t>
  </si>
  <si>
    <t>Frontone</t>
  </si>
  <si>
    <t>Monte Grimano Terme</t>
  </si>
  <si>
    <t>Montecopiolo</t>
  </si>
  <si>
    <t>Mercatino Conca</t>
  </si>
  <si>
    <t>Serra Sant'Abbondio</t>
  </si>
  <si>
    <t>Fratte Rosa</t>
  </si>
  <si>
    <t>Tavoleto</t>
  </si>
  <si>
    <t>Belforte all'Isauro</t>
  </si>
  <si>
    <t>Monte Cerignone</t>
  </si>
  <si>
    <t>Pietrarubbia</t>
  </si>
  <si>
    <t>Borgo Pace</t>
  </si>
  <si>
    <t>Isola del Piano</t>
  </si>
  <si>
    <t>Frontino</t>
  </si>
  <si>
    <t>CAMPOBASSO</t>
  </si>
  <si>
    <t>Termoli</t>
  </si>
  <si>
    <t>Bojano</t>
  </si>
  <si>
    <t>Campomarino</t>
  </si>
  <si>
    <t>Larino</t>
  </si>
  <si>
    <t>Montenero di Bisaccia</t>
  </si>
  <si>
    <t>Guglionesi</t>
  </si>
  <si>
    <t>Riccia</t>
  </si>
  <si>
    <t>San Martino in Pensilis</t>
  </si>
  <si>
    <t>Trivento</t>
  </si>
  <si>
    <t>Santa Croce di Magliano</t>
  </si>
  <si>
    <t>Petacciato</t>
  </si>
  <si>
    <t>Cercemaggiore</t>
  </si>
  <si>
    <t>Vinchiaturo</t>
  </si>
  <si>
    <t>Ferrazzano</t>
  </si>
  <si>
    <t>Ripalimosani</t>
  </si>
  <si>
    <t>Baranello</t>
  </si>
  <si>
    <t>Ururi</t>
  </si>
  <si>
    <t>Campodipietra</t>
  </si>
  <si>
    <t>Portocannone</t>
  </si>
  <si>
    <t>Mirabello Sannitico</t>
  </si>
  <si>
    <t>Casacalenda</t>
  </si>
  <si>
    <t>Sepino</t>
  </si>
  <si>
    <t>Colletorto</t>
  </si>
  <si>
    <t>Jelsi</t>
  </si>
  <si>
    <t>Sant'Elia a Pianisi</t>
  </si>
  <si>
    <t>Oratino</t>
  </si>
  <si>
    <t>Palata</t>
  </si>
  <si>
    <t>Montefalcone nel Sannio</t>
  </si>
  <si>
    <t>Castelmauro</t>
  </si>
  <si>
    <t>San Giacomo degli S.</t>
  </si>
  <si>
    <t>Gambatesa</t>
  </si>
  <si>
    <t>Bonefro</t>
  </si>
  <si>
    <t>Montecilfone</t>
  </si>
  <si>
    <t>Toro</t>
  </si>
  <si>
    <t>Pietracatella</t>
  </si>
  <si>
    <t>Fossalto</t>
  </si>
  <si>
    <t>Spinete</t>
  </si>
  <si>
    <t>Rotello</t>
  </si>
  <si>
    <t>Busso</t>
  </si>
  <si>
    <t>Mafalda</t>
  </si>
  <si>
    <t>Petrella Tifernina</t>
  </si>
  <si>
    <t>Matrice</t>
  </si>
  <si>
    <t>Montagano</t>
  </si>
  <si>
    <t>San Giuliano di Puglia</t>
  </si>
  <si>
    <t>Guardialfiera</t>
  </si>
  <si>
    <t>San Giuliano del Sannio</t>
  </si>
  <si>
    <t>Castropignano</t>
  </si>
  <si>
    <t>Tufara</t>
  </si>
  <si>
    <t>Campolieto</t>
  </si>
  <si>
    <t>San Massimo</t>
  </si>
  <si>
    <t>Gildone</t>
  </si>
  <si>
    <t>Colle d'Anchise</t>
  </si>
  <si>
    <t>Guardiaregia</t>
  </si>
  <si>
    <t>Roccavivara</t>
  </si>
  <si>
    <t>Torella del Sannio</t>
  </si>
  <si>
    <t>Limosano</t>
  </si>
  <si>
    <t>Tavenna</t>
  </si>
  <si>
    <t>Lucito</t>
  </si>
  <si>
    <t>Salcito</t>
  </si>
  <si>
    <t>Cercepiccola</t>
  </si>
  <si>
    <t>Campochiaro</t>
  </si>
  <si>
    <t>Acquaviva Collecroce</t>
  </si>
  <si>
    <t>San Felice del Molise</t>
  </si>
  <si>
    <t>Morrone del Sannio</t>
  </si>
  <si>
    <t>Castellino del Biferno</t>
  </si>
  <si>
    <t>San Giovanni in Galdo</t>
  </si>
  <si>
    <t>Macchia Valfortore</t>
  </si>
  <si>
    <t>Casalciprano</t>
  </si>
  <si>
    <t>Ripabottoni</t>
  </si>
  <si>
    <t>San Polo Matese</t>
  </si>
  <si>
    <t>Monacilioni</t>
  </si>
  <si>
    <t>Lupara</t>
  </si>
  <si>
    <t>Duronia</t>
  </si>
  <si>
    <t>Montorio nei Frentani</t>
  </si>
  <si>
    <t>Civitacampomarano</t>
  </si>
  <si>
    <t>Montelongo</t>
  </si>
  <si>
    <t>Sant'Angelo Limosano</t>
  </si>
  <si>
    <t>Montemitro</t>
  </si>
  <si>
    <t>Castelbottaccio</t>
  </si>
  <si>
    <t>Pietracupa</t>
  </si>
  <si>
    <t>San Biase</t>
  </si>
  <si>
    <t>Provvidenti</t>
  </si>
  <si>
    <t>ISERNIA</t>
  </si>
  <si>
    <t>Venafro</t>
  </si>
  <si>
    <t>Agnone</t>
  </si>
  <si>
    <t>Frosolone</t>
  </si>
  <si>
    <t>Montaquila</t>
  </si>
  <si>
    <t>Pozzilli</t>
  </si>
  <si>
    <t>Sesto Campano</t>
  </si>
  <si>
    <t>Monteroduni</t>
  </si>
  <si>
    <t>Fornelli</t>
  </si>
  <si>
    <t>Macchiagodena</t>
  </si>
  <si>
    <t>Pesche</t>
  </si>
  <si>
    <t>Castelpetroso</t>
  </si>
  <si>
    <t>Sant'Agapito</t>
  </si>
  <si>
    <t>Colli a Volturno</t>
  </si>
  <si>
    <t>Carovilli</t>
  </si>
  <si>
    <t>Cerro al Volturno</t>
  </si>
  <si>
    <t>Carpinone</t>
  </si>
  <si>
    <t>Rionero Sannitico</t>
  </si>
  <si>
    <t>Macchia d'Isernia</t>
  </si>
  <si>
    <t>Rocchetta a Volturno</t>
  </si>
  <si>
    <t>Miranda</t>
  </si>
  <si>
    <t>Roccamandolfi</t>
  </si>
  <si>
    <t>Civitanova del Sannio</t>
  </si>
  <si>
    <t>Capracotta</t>
  </si>
  <si>
    <t>Pescolanciano</t>
  </si>
  <si>
    <t>Cantalupo nel Sannio</t>
  </si>
  <si>
    <t>Sessano del Molise</t>
  </si>
  <si>
    <t>Belmonte del Sannio</t>
  </si>
  <si>
    <t>Pietrabbondante</t>
  </si>
  <si>
    <t>Santa Maria del Molise</t>
  </si>
  <si>
    <t>Bagnoli del Trigno</t>
  </si>
  <si>
    <t>Vastogirardi</t>
  </si>
  <si>
    <t>Longano</t>
  </si>
  <si>
    <t>Forlì del Sannio</t>
  </si>
  <si>
    <t>Scapoli</t>
  </si>
  <si>
    <t>Filignano</t>
  </si>
  <si>
    <t>Poggio Sannita</t>
  </si>
  <si>
    <t>Roccasicura</t>
  </si>
  <si>
    <t>Montenero Val Cocchiara</t>
  </si>
  <si>
    <t>Castel San Vincenzo</t>
  </si>
  <si>
    <t>San Pietro Avellana</t>
  </si>
  <si>
    <t>Pettoranello del Molise</t>
  </si>
  <si>
    <t>Acquaviva d'Isernia</t>
  </si>
  <si>
    <t>Sant'Angelo del Pesco</t>
  </si>
  <si>
    <t>Castel del Giudice</t>
  </si>
  <si>
    <t>Pizzone</t>
  </si>
  <si>
    <t>Sant'Elena Sannita</t>
  </si>
  <si>
    <t>Pescopennataro</t>
  </si>
  <si>
    <t>Chiauci</t>
  </si>
  <si>
    <t>Conca Casale</t>
  </si>
  <si>
    <t>Castelpizzuto</t>
  </si>
  <si>
    <t>Castelverrino</t>
  </si>
  <si>
    <t>ALESSANDRIA</t>
  </si>
  <si>
    <t>Casale Monferrato</t>
  </si>
  <si>
    <t>Novi Ligure</t>
  </si>
  <si>
    <t>Acqui Terme</t>
  </si>
  <si>
    <t>Valenza</t>
  </si>
  <si>
    <t>Ovada</t>
  </si>
  <si>
    <t>Arquata Scrivia</t>
  </si>
  <si>
    <t>Serravalle Scrivia</t>
  </si>
  <si>
    <t>Castelnuovo Scrivia</t>
  </si>
  <si>
    <t>Pozzolo Formigaro</t>
  </si>
  <si>
    <t>Castellazzo Bormida</t>
  </si>
  <si>
    <t>Gavi</t>
  </si>
  <si>
    <t>San Salvatore M.</t>
  </si>
  <si>
    <t>Sale</t>
  </si>
  <si>
    <t>Pontecurone</t>
  </si>
  <si>
    <t>Viguzzolo</t>
  </si>
  <si>
    <t>Cassine</t>
  </si>
  <si>
    <t>Stazzano</t>
  </si>
  <si>
    <t>Bosco Marengo</t>
  </si>
  <si>
    <t>Felizzano</t>
  </si>
  <si>
    <t>Basaluzzo</t>
  </si>
  <si>
    <t>Vignole Borbera</t>
  </si>
  <si>
    <t>Molare</t>
  </si>
  <si>
    <t>Predosa</t>
  </si>
  <si>
    <t>Castelletto d'Orba</t>
  </si>
  <si>
    <t>Borghetto di Borbera</t>
  </si>
  <si>
    <t>Frugarolo</t>
  </si>
  <si>
    <t>Strevi</t>
  </si>
  <si>
    <t>Silvano d'Orba</t>
  </si>
  <si>
    <t>Villanova Monferrato</t>
  </si>
  <si>
    <t>Capriata d'Orba</t>
  </si>
  <si>
    <t>Cassano Spinola</t>
  </si>
  <si>
    <t>Bistagno</t>
  </si>
  <si>
    <t>Alluvioni Piovera</t>
  </si>
  <si>
    <t>Bassignana</t>
  </si>
  <si>
    <t>Solero</t>
  </si>
  <si>
    <t>Fubine Monferrato</t>
  </si>
  <si>
    <t>Quattordio</t>
  </si>
  <si>
    <t>Tagliolo Monferrato</t>
  </si>
  <si>
    <t>Rosignano Monferrato</t>
  </si>
  <si>
    <t>Castelletto Monferrato</t>
  </si>
  <si>
    <t>Rocca Grimalda</t>
  </si>
  <si>
    <t>Pontestura</t>
  </si>
  <si>
    <t>Quargnento</t>
  </si>
  <si>
    <t>Rivalta Bormida</t>
  </si>
  <si>
    <t>Lu e Cuccaro Monferrato</t>
  </si>
  <si>
    <t>Ozzano Monferrato</t>
  </si>
  <si>
    <t>Borgo San Martino</t>
  </si>
  <si>
    <t>Morano sul Po</t>
  </si>
  <si>
    <t>Frassineto Po</t>
  </si>
  <si>
    <t>Masio</t>
  </si>
  <si>
    <t>Murisengo</t>
  </si>
  <si>
    <t>Cerrina Monferrato</t>
  </si>
  <si>
    <t>Balzola</t>
  </si>
  <si>
    <t>Ticineto</t>
  </si>
  <si>
    <t>Mirabello Monferrato</t>
  </si>
  <si>
    <t>Melazzo</t>
  </si>
  <si>
    <t>Occimiano</t>
  </si>
  <si>
    <t>Pasturana</t>
  </si>
  <si>
    <t>Sezzadio</t>
  </si>
  <si>
    <t>Visone</t>
  </si>
  <si>
    <t>Oviglio</t>
  </si>
  <si>
    <t>Casal Cermelli</t>
  </si>
  <si>
    <t>San Giorgio Monferrato</t>
  </si>
  <si>
    <t>Pecetto di Valenza</t>
  </si>
  <si>
    <t>Volpedo</t>
  </si>
  <si>
    <t>Bosio</t>
  </si>
  <si>
    <t>Sarezzano</t>
  </si>
  <si>
    <t>Carbonara Scrivia</t>
  </si>
  <si>
    <t>Gabiano</t>
  </si>
  <si>
    <t>Cremolino</t>
  </si>
  <si>
    <t>Ponzone</t>
  </si>
  <si>
    <t>Mombello Monferrato</t>
  </si>
  <si>
    <t>Spigno Monferrato</t>
  </si>
  <si>
    <t>Valmacca</t>
  </si>
  <si>
    <t>Vignale Monferrato</t>
  </si>
  <si>
    <t>Casalnoceto</t>
  </si>
  <si>
    <t>Conzano</t>
  </si>
  <si>
    <t>Carpeneto</t>
  </si>
  <si>
    <t>Terruggia</t>
  </si>
  <si>
    <t>Pietra Marazzi</t>
  </si>
  <si>
    <t>Villalvernia</t>
  </si>
  <si>
    <t>Cassinelle</t>
  </si>
  <si>
    <t>Terzo</t>
  </si>
  <si>
    <t>Gamalero</t>
  </si>
  <si>
    <t>Lerma</t>
  </si>
  <si>
    <t>Alfiano Natta</t>
  </si>
  <si>
    <t>Camino</t>
  </si>
  <si>
    <t>Alice Bel Colle</t>
  </si>
  <si>
    <t>Cartosio</t>
  </si>
  <si>
    <t>Bergamasco</t>
  </si>
  <si>
    <t>Voltaggio</t>
  </si>
  <si>
    <t>Giarole</t>
  </si>
  <si>
    <t>Castelnuovo Bormida</t>
  </si>
  <si>
    <t>Isola Sant'Antonio</t>
  </si>
  <si>
    <t>Trisobbio</t>
  </si>
  <si>
    <t>Villaromagnano</t>
  </si>
  <si>
    <t>Fresonara</t>
  </si>
  <si>
    <t>Garbagna</t>
  </si>
  <si>
    <t>Parodi Ligure</t>
  </si>
  <si>
    <t>Ricaldone</t>
  </si>
  <si>
    <t>Montaldo Bormida</t>
  </si>
  <si>
    <t>Morsasco</t>
  </si>
  <si>
    <t>Tassarolo</t>
  </si>
  <si>
    <t>Ottiglio</t>
  </si>
  <si>
    <t>Fabbrica Curone</t>
  </si>
  <si>
    <t>Molino dei Torti</t>
  </si>
  <si>
    <t>San Sebastiano Curone</t>
  </si>
  <si>
    <t>San Cristoforo</t>
  </si>
  <si>
    <t>Ponti</t>
  </si>
  <si>
    <t>Monleale</t>
  </si>
  <si>
    <t>Borgoratto Alessandrino</t>
  </si>
  <si>
    <t>Montechiaro d'Acqui</t>
  </si>
  <si>
    <t>Serralunga di Crea</t>
  </si>
  <si>
    <t>Pareto</t>
  </si>
  <si>
    <t>Belforte Monferrato</t>
  </si>
  <si>
    <t>Francavilla Bisio</t>
  </si>
  <si>
    <t>Cabella Ligure</t>
  </si>
  <si>
    <t>Frassinello Monferrato</t>
  </si>
  <si>
    <t>Carrosio</t>
  </si>
  <si>
    <t>Cella Monte</t>
  </si>
  <si>
    <t>Camagna Monferrato</t>
  </si>
  <si>
    <t>Prasco</t>
  </si>
  <si>
    <t>Grondona</t>
  </si>
  <si>
    <t>Villadeati</t>
  </si>
  <si>
    <t>Cantalupo Ligure</t>
  </si>
  <si>
    <t>Coniolo</t>
  </si>
  <si>
    <t>Castelletto Merli</t>
  </si>
  <si>
    <t>Carezzano</t>
  </si>
  <si>
    <t>Brignano-Frascata</t>
  </si>
  <si>
    <t>Frascaro</t>
  </si>
  <si>
    <t>Altavilla Monferrato</t>
  </si>
  <si>
    <t>Odalengo Grande</t>
  </si>
  <si>
    <t>Morbello</t>
  </si>
  <si>
    <t>Castelspina</t>
  </si>
  <si>
    <t>Rivarone</t>
  </si>
  <si>
    <t>Cereseto</t>
  </si>
  <si>
    <t>Orsara Bormida</t>
  </si>
  <si>
    <t>Sant'Agata Fossili</t>
  </si>
  <si>
    <t>Castellar Guidobono</t>
  </si>
  <si>
    <t>Sardigliano</t>
  </si>
  <si>
    <t>Casaleggio Boiro</t>
  </si>
  <si>
    <t>Spineto Scrivia</t>
  </si>
  <si>
    <t>Pomaro Monferrato</t>
  </si>
  <si>
    <t>Alzano Scrivia</t>
  </si>
  <si>
    <t>Ponzano Monferrato</t>
  </si>
  <si>
    <t>Sala Monferrato</t>
  </si>
  <si>
    <t>Bozzole</t>
  </si>
  <si>
    <t>Costa Vescovato</t>
  </si>
  <si>
    <t>Carentino</t>
  </si>
  <si>
    <t>Gremiasco</t>
  </si>
  <si>
    <t>Fraconalto</t>
  </si>
  <si>
    <t>Montecastello</t>
  </si>
  <si>
    <t>Villamiroglio</t>
  </si>
  <si>
    <t>Montegioco</t>
  </si>
  <si>
    <t>Guazzora</t>
  </si>
  <si>
    <t>Cerreto Grue</t>
  </si>
  <si>
    <t>Montemarzino</t>
  </si>
  <si>
    <t>Albera Ligure</t>
  </si>
  <si>
    <t>Pozzol Groppo</t>
  </si>
  <si>
    <t>Treville</t>
  </si>
  <si>
    <t>Cavatore</t>
  </si>
  <si>
    <t>Avolasca</t>
  </si>
  <si>
    <t>Odalengo Piccolo</t>
  </si>
  <si>
    <t>Montacuto</t>
  </si>
  <si>
    <t>Montaldeo</t>
  </si>
  <si>
    <t>Grognardo</t>
  </si>
  <si>
    <t>Rocchetta Ligure</t>
  </si>
  <si>
    <t>Solonghello</t>
  </si>
  <si>
    <t>Momperone</t>
  </si>
  <si>
    <t>Moncestino</t>
  </si>
  <si>
    <t>Paderna</t>
  </si>
  <si>
    <t>Merana</t>
  </si>
  <si>
    <t>Dernice</t>
  </si>
  <si>
    <t>Denice</t>
  </si>
  <si>
    <t>Mongiardino Ligure</t>
  </si>
  <si>
    <t>Berzano di Tortona</t>
  </si>
  <si>
    <t>Castelletto d'Erro</t>
  </si>
  <si>
    <t>Casasco</t>
  </si>
  <si>
    <t>Volpeglino</t>
  </si>
  <si>
    <t>Roccaforte Ligure</t>
  </si>
  <si>
    <t>Olivola</t>
  </si>
  <si>
    <t>Castellania Coppi</t>
  </si>
  <si>
    <t>Carrega Ligure</t>
  </si>
  <si>
    <t>Malvicino</t>
  </si>
  <si>
    <t>ASTI</t>
  </si>
  <si>
    <t>Canelli</t>
  </si>
  <si>
    <t>Nizza Monferrato</t>
  </si>
  <si>
    <t>San Damiano d'Asti</t>
  </si>
  <si>
    <t>Costigliole d'Asti</t>
  </si>
  <si>
    <t>Villanova d'Asti</t>
  </si>
  <si>
    <t>Castagnole delle Lanze</t>
  </si>
  <si>
    <t>Castelnuovo Don Bosco</t>
  </si>
  <si>
    <t>Villafranca d'Asti</t>
  </si>
  <si>
    <t>Moncalvo</t>
  </si>
  <si>
    <t>Castell'Alfero</t>
  </si>
  <si>
    <t>Buttigliera d'Asti</t>
  </si>
  <si>
    <t>Valfenera</t>
  </si>
  <si>
    <t>Montegrosso d'Asti</t>
  </si>
  <si>
    <t>Incisa Scapaccino</t>
  </si>
  <si>
    <t>Mombercelli</t>
  </si>
  <si>
    <t>Isola d'Asti</t>
  </si>
  <si>
    <t>Portacomaro</t>
  </si>
  <si>
    <t>Castello di Annone</t>
  </si>
  <si>
    <t>Calamandrana</t>
  </si>
  <si>
    <t>Tigliole</t>
  </si>
  <si>
    <t>Montiglio Monferrato</t>
  </si>
  <si>
    <t>Agliano Terme</t>
  </si>
  <si>
    <t>Refrancore</t>
  </si>
  <si>
    <t>Ferrere</t>
  </si>
  <si>
    <t>Cocconato</t>
  </si>
  <si>
    <t>Rocchetta Tanaro</t>
  </si>
  <si>
    <t>Calliano</t>
  </si>
  <si>
    <t>Montechiaro d'Asti</t>
  </si>
  <si>
    <t>Calosso</t>
  </si>
  <si>
    <t>Cisterna d'Asti</t>
  </si>
  <si>
    <t>San Paolo Solbrito</t>
  </si>
  <si>
    <t>Castagnole Monferrato</t>
  </si>
  <si>
    <t>Baldichieri d'Asti</t>
  </si>
  <si>
    <t>Montemagno</t>
  </si>
  <si>
    <t>Mombaruzzo</t>
  </si>
  <si>
    <t>Dusino San Michele</t>
  </si>
  <si>
    <t>San Marzano Oliveto</t>
  </si>
  <si>
    <t>Monale</t>
  </si>
  <si>
    <t>Cantarana</t>
  </si>
  <si>
    <t>Antignano</t>
  </si>
  <si>
    <t>Montafia</t>
  </si>
  <si>
    <t>Monastero Bormida</t>
  </si>
  <si>
    <t>Mongardino</t>
  </si>
  <si>
    <t>Rocca d'Arazzo</t>
  </si>
  <si>
    <t>Moncucco Torinese</t>
  </si>
  <si>
    <t>Viarigi</t>
  </si>
  <si>
    <t>Castelnuovo Belbo</t>
  </si>
  <si>
    <t>Bubbio</t>
  </si>
  <si>
    <t>Tonco</t>
  </si>
  <si>
    <t>Vigliano d'Asti</t>
  </si>
  <si>
    <t>Revigliasco d'Asti</t>
  </si>
  <si>
    <t>Frinco</t>
  </si>
  <si>
    <t>Montaldo Scarampi</t>
  </si>
  <si>
    <t>Castelnuovo Calcea</t>
  </si>
  <si>
    <t>Cellarengo</t>
  </si>
  <si>
    <t>San Martino Alfieri</t>
  </si>
  <si>
    <t>Casorzo</t>
  </si>
  <si>
    <t>Cortazzone</t>
  </si>
  <si>
    <t>Grazzano Badoglio</t>
  </si>
  <si>
    <t>Castel Boglione</t>
  </si>
  <si>
    <t>Vesime</t>
  </si>
  <si>
    <t>Cerro Tanaro</t>
  </si>
  <si>
    <t>Cassinasco</t>
  </si>
  <si>
    <t>Piovà Massaia</t>
  </si>
  <si>
    <t>Grana</t>
  </si>
  <si>
    <t>Piea</t>
  </si>
  <si>
    <t>Vinchio</t>
  </si>
  <si>
    <t>Aramengo</t>
  </si>
  <si>
    <t>Fontanile</t>
  </si>
  <si>
    <t>Cortiglione</t>
  </si>
  <si>
    <t>Settime</t>
  </si>
  <si>
    <t>Scurzolengo</t>
  </si>
  <si>
    <t>Moasca</t>
  </si>
  <si>
    <t>Cossombrato</t>
  </si>
  <si>
    <t>Albugnano</t>
  </si>
  <si>
    <t>Robella</t>
  </si>
  <si>
    <t>Cunico</t>
  </si>
  <si>
    <t>Celle Enomondo</t>
  </si>
  <si>
    <t>Penango</t>
  </si>
  <si>
    <t>Cinaglio</t>
  </si>
  <si>
    <t>Camerano Casasco</t>
  </si>
  <si>
    <t>Passerano Marmorito</t>
  </si>
  <si>
    <t>Berzano di San Pietro</t>
  </si>
  <si>
    <t>Roccaverano</t>
  </si>
  <si>
    <t>Castel Rocchero</t>
  </si>
  <si>
    <t>Cessole</t>
  </si>
  <si>
    <t>Roatto</t>
  </si>
  <si>
    <t>Villa San Secondo</t>
  </si>
  <si>
    <t>Maretto</t>
  </si>
  <si>
    <t>Azzano d'Asti</t>
  </si>
  <si>
    <t>Rocchetta Palafea</t>
  </si>
  <si>
    <t>Loazzolo</t>
  </si>
  <si>
    <t>Montabone</t>
  </si>
  <si>
    <t>Belveglio</t>
  </si>
  <si>
    <t>Cortandone</t>
  </si>
  <si>
    <t>Bruno</t>
  </si>
  <si>
    <t>Capriglio</t>
  </si>
  <si>
    <t>Castellero</t>
  </si>
  <si>
    <t>Vaglio Serra</t>
  </si>
  <si>
    <t>Cortanze</t>
  </si>
  <si>
    <t>Coazzolo</t>
  </si>
  <si>
    <t>Sessame</t>
  </si>
  <si>
    <t>Maranzana</t>
  </si>
  <si>
    <t>Viale</t>
  </si>
  <si>
    <t>Tonengo</t>
  </si>
  <si>
    <t>Chiusano d'Asti</t>
  </si>
  <si>
    <t>Corsione</t>
  </si>
  <si>
    <t>Cerreto d'Asti</t>
  </si>
  <si>
    <t>Pino d'Asti</t>
  </si>
  <si>
    <t>Mombaldone</t>
  </si>
  <si>
    <t>Moransengo</t>
  </si>
  <si>
    <t>Quaranti</t>
  </si>
  <si>
    <t>Castelletto Molina</t>
  </si>
  <si>
    <t>Soglio</t>
  </si>
  <si>
    <t>Serole</t>
  </si>
  <si>
    <t>San Giorgio Scarampi</t>
  </si>
  <si>
    <t>Olmo Gentile</t>
  </si>
  <si>
    <t>BIELLA</t>
  </si>
  <si>
    <t>Cossato</t>
  </si>
  <si>
    <t>Valdilana</t>
  </si>
  <si>
    <t>Vigliano Biellese</t>
  </si>
  <si>
    <t>Candelo</t>
  </si>
  <si>
    <t>Occhieppo Inferiore</t>
  </si>
  <si>
    <t>Mongrando</t>
  </si>
  <si>
    <t>Ponderano</t>
  </si>
  <si>
    <t>Gaglianico</t>
  </si>
  <si>
    <t>Cavaglià</t>
  </si>
  <si>
    <t>Andorno Micca</t>
  </si>
  <si>
    <t>Cerrione</t>
  </si>
  <si>
    <t>Lessona</t>
  </si>
  <si>
    <t>Occhieppo Superiore</t>
  </si>
  <si>
    <t>Sandigliano</t>
  </si>
  <si>
    <t>Valdengo</t>
  </si>
  <si>
    <t>Tollegno</t>
  </si>
  <si>
    <t>Pralungo</t>
  </si>
  <si>
    <t>Pray</t>
  </si>
  <si>
    <t>Pollone</t>
  </si>
  <si>
    <t>Masserano</t>
  </si>
  <si>
    <t>Quaregna Cerreto</t>
  </si>
  <si>
    <t>Brusnengo</t>
  </si>
  <si>
    <t>Salussola</t>
  </si>
  <si>
    <t>Coggiola</t>
  </si>
  <si>
    <t>Sagliano Micca</t>
  </si>
  <si>
    <t>Pettinengo</t>
  </si>
  <si>
    <t>Graglia</t>
  </si>
  <si>
    <t>Ronco Biellese</t>
  </si>
  <si>
    <t>Crevacuore</t>
  </si>
  <si>
    <t>Viverone</t>
  </si>
  <si>
    <t>Mottalciata</t>
  </si>
  <si>
    <t>Sordevolo</t>
  </si>
  <si>
    <t>Verrone</t>
  </si>
  <si>
    <t>Portula</t>
  </si>
  <si>
    <t>Benna</t>
  </si>
  <si>
    <t>Camburzano</t>
  </si>
  <si>
    <t>Zubiena</t>
  </si>
  <si>
    <t>Strona</t>
  </si>
  <si>
    <t>Zumaglia</t>
  </si>
  <si>
    <t>Netro</t>
  </si>
  <si>
    <t>Valle San Nicolao</t>
  </si>
  <si>
    <t>Tavigliano</t>
  </si>
  <si>
    <t>Bioglio</t>
  </si>
  <si>
    <t>Roppolo</t>
  </si>
  <si>
    <t>Borriana</t>
  </si>
  <si>
    <t>Castelletto Cervo</t>
  </si>
  <si>
    <t>Sostegno</t>
  </si>
  <si>
    <t>Donato</t>
  </si>
  <si>
    <t>Muzzano</t>
  </si>
  <si>
    <t>Sala Biellese</t>
  </si>
  <si>
    <t>Miagliano</t>
  </si>
  <si>
    <t>Massazza</t>
  </si>
  <si>
    <t>Dorzano</t>
  </si>
  <si>
    <t>Piatto</t>
  </si>
  <si>
    <t>Campiglia Cervo</t>
  </si>
  <si>
    <t>Mezzana Mortigliengo</t>
  </si>
  <si>
    <t>Curino</t>
  </si>
  <si>
    <t>Veglio</t>
  </si>
  <si>
    <t>Casapinta</t>
  </si>
  <si>
    <t>Zimone</t>
  </si>
  <si>
    <t>Magnano</t>
  </si>
  <si>
    <t>Camandona</t>
  </si>
  <si>
    <t>Villa del Bosco</t>
  </si>
  <si>
    <t>Ailoche</t>
  </si>
  <si>
    <t>Ternengo</t>
  </si>
  <si>
    <t>Vallanzengo</t>
  </si>
  <si>
    <t>Torrazzo</t>
  </si>
  <si>
    <t>Caprile</t>
  </si>
  <si>
    <t>Villanova Biellese</t>
  </si>
  <si>
    <t>Piedicavallo</t>
  </si>
  <si>
    <t>Callabiana</t>
  </si>
  <si>
    <t>Gifflenga</t>
  </si>
  <si>
    <t>Rosazza</t>
  </si>
  <si>
    <t>CUNEO</t>
  </si>
  <si>
    <t>Alba</t>
  </si>
  <si>
    <t>Bra</t>
  </si>
  <si>
    <t>Mondovì</t>
  </si>
  <si>
    <t>Saluzzo</t>
  </si>
  <si>
    <t>Borgo San Dalmazzo</t>
  </si>
  <si>
    <t>Busca</t>
  </si>
  <si>
    <t>Racconigi</t>
  </si>
  <si>
    <t>Boves</t>
  </si>
  <si>
    <t>Cherasco</t>
  </si>
  <si>
    <t>Barge</t>
  </si>
  <si>
    <t>Centallo</t>
  </si>
  <si>
    <t>Dronero</t>
  </si>
  <si>
    <t>Caraglio</t>
  </si>
  <si>
    <t>Verzuolo</t>
  </si>
  <si>
    <t>Sommariva del Bosco</t>
  </si>
  <si>
    <t>Bagnolo Piemonte</t>
  </si>
  <si>
    <t>Villanova Mondovì</t>
  </si>
  <si>
    <t>Ceva</t>
  </si>
  <si>
    <t>Canale</t>
  </si>
  <si>
    <t>Peveragno</t>
  </si>
  <si>
    <t>Cavallermaggiore</t>
  </si>
  <si>
    <t>Cervasca</t>
  </si>
  <si>
    <t>Montà</t>
  </si>
  <si>
    <t>Dogliani</t>
  </si>
  <si>
    <t>Carrù</t>
  </si>
  <si>
    <t>Revello</t>
  </si>
  <si>
    <t>Bernezzo</t>
  </si>
  <si>
    <t>Moretta</t>
  </si>
  <si>
    <t>Santo Stefano Belbo</t>
  </si>
  <si>
    <t>Manta</t>
  </si>
  <si>
    <t>Bene Vagienna</t>
  </si>
  <si>
    <t>Chiusa di Pesio</t>
  </si>
  <si>
    <t>Diano d'Alba</t>
  </si>
  <si>
    <t>Guarene</t>
  </si>
  <si>
    <t>Narzole</t>
  </si>
  <si>
    <t>Neive</t>
  </si>
  <si>
    <t>Beinette</t>
  </si>
  <si>
    <t>Pocapaglia</t>
  </si>
  <si>
    <t>Marene</t>
  </si>
  <si>
    <t>Costigliole Saluzzo</t>
  </si>
  <si>
    <t>Vicoforte</t>
  </si>
  <si>
    <t>Caramagna Piemonte</t>
  </si>
  <si>
    <t>Garessio</t>
  </si>
  <si>
    <t>Sanfrè</t>
  </si>
  <si>
    <t>Villafalletto</t>
  </si>
  <si>
    <t>Santa Vittoria d'Alba</t>
  </si>
  <si>
    <t>La Morra</t>
  </si>
  <si>
    <t>Sommariva Perno</t>
  </si>
  <si>
    <t>Piasco</t>
  </si>
  <si>
    <t>Paesana</t>
  </si>
  <si>
    <t>Genola</t>
  </si>
  <si>
    <t>Roccavione</t>
  </si>
  <si>
    <t>Vignolo</t>
  </si>
  <si>
    <t>Monticello d'Alba</t>
  </si>
  <si>
    <t>Sant'Albano Stura</t>
  </si>
  <si>
    <t>Sanfront</t>
  </si>
  <si>
    <t>Vezza d'Alba</t>
  </si>
  <si>
    <t>Cortemilia</t>
  </si>
  <si>
    <t>Cervere</t>
  </si>
  <si>
    <t>Robilante</t>
  </si>
  <si>
    <t>Trinità</t>
  </si>
  <si>
    <t>Magliano Alpi</t>
  </si>
  <si>
    <t>Govone</t>
  </si>
  <si>
    <t>Magliano Alfieri</t>
  </si>
  <si>
    <t>Castagnito</t>
  </si>
  <si>
    <t>Tarantasca</t>
  </si>
  <si>
    <t>Corneliano d'Alba</t>
  </si>
  <si>
    <t>Roccaforte Mondovì</t>
  </si>
  <si>
    <t>Scarnafigi</t>
  </si>
  <si>
    <t>Pianfei</t>
  </si>
  <si>
    <t>Ceresole Alba</t>
  </si>
  <si>
    <t>Grinzane Cavour</t>
  </si>
  <si>
    <t>Morozzo</t>
  </si>
  <si>
    <t>Monforte d'Alba</t>
  </si>
  <si>
    <t>Priocca</t>
  </si>
  <si>
    <t>Envie</t>
  </si>
  <si>
    <t>Demonte</t>
  </si>
  <si>
    <t>San Michele Mondovì</t>
  </si>
  <si>
    <t>Farigliano</t>
  </si>
  <si>
    <t>Roddi</t>
  </si>
  <si>
    <t>Rocca de' Baldi</t>
  </si>
  <si>
    <t>Monteu Roero</t>
  </si>
  <si>
    <t>Ormea</t>
  </si>
  <si>
    <t>Roccabruna</t>
  </si>
  <si>
    <t>Villar San Costanzo</t>
  </si>
  <si>
    <t>Frabosa Sottana</t>
  </si>
  <si>
    <t>Limone Piemonte</t>
  </si>
  <si>
    <t>Margarita</t>
  </si>
  <si>
    <t>Casalgrasso</t>
  </si>
  <si>
    <t>Lagnasco</t>
  </si>
  <si>
    <t>Venasca</t>
  </si>
  <si>
    <t>Monasterolo di S.</t>
  </si>
  <si>
    <t>Castelletto Stura</t>
  </si>
  <si>
    <t>Santo Stefano Roero</t>
  </si>
  <si>
    <t>Piobesi d'Alba</t>
  </si>
  <si>
    <t>Mango</t>
  </si>
  <si>
    <t>Monastero di Vasco</t>
  </si>
  <si>
    <t>Saliceto</t>
  </si>
  <si>
    <t>Vernante</t>
  </si>
  <si>
    <t>Cardè</t>
  </si>
  <si>
    <t>Polonghera</t>
  </si>
  <si>
    <t>Baldissero d'Alba</t>
  </si>
  <si>
    <t>Brossasco</t>
  </si>
  <si>
    <t>Rifreddo</t>
  </si>
  <si>
    <t>Bagnasco</t>
  </si>
  <si>
    <t>Niella Tanaro</t>
  </si>
  <si>
    <t>Sampeyre</t>
  </si>
  <si>
    <t>Novello</t>
  </si>
  <si>
    <t>Piozzo</t>
  </si>
  <si>
    <t>Rodello</t>
  </si>
  <si>
    <t>Cossano Belbo</t>
  </si>
  <si>
    <t>Murello</t>
  </si>
  <si>
    <t>Castellinaldo d'Alba</t>
  </si>
  <si>
    <t>Valdieri</t>
  </si>
  <si>
    <t>Rossana</t>
  </si>
  <si>
    <t>Entracque</t>
  </si>
  <si>
    <t>Montaldo Roero</t>
  </si>
  <si>
    <t>Murazzano</t>
  </si>
  <si>
    <t>Castiglione Tinella</t>
  </si>
  <si>
    <t>Lesegno</t>
  </si>
  <si>
    <t>Clavesana</t>
  </si>
  <si>
    <t>Valgrana</t>
  </si>
  <si>
    <t>Treiso</t>
  </si>
  <si>
    <t>Frabosa Soprana</t>
  </si>
  <si>
    <t>Montanera</t>
  </si>
  <si>
    <t>Martiniana Po</t>
  </si>
  <si>
    <t>Roccasparvera</t>
  </si>
  <si>
    <t>Lequio Tanaro</t>
  </si>
  <si>
    <t>Villanova Solaro</t>
  </si>
  <si>
    <t>Torre San Giorgio</t>
  </si>
  <si>
    <t>Salmour</t>
  </si>
  <si>
    <t>Castiglione Falletto</t>
  </si>
  <si>
    <t>Barolo</t>
  </si>
  <si>
    <t>Priola</t>
  </si>
  <si>
    <t>Cavallerleone</t>
  </si>
  <si>
    <t>Bastia Mondovì</t>
  </si>
  <si>
    <t>Bossolasco</t>
  </si>
  <si>
    <t>Barbaresco</t>
  </si>
  <si>
    <t>Monesiglio</t>
  </si>
  <si>
    <t>Mombasiglio</t>
  </si>
  <si>
    <t>Vinadio</t>
  </si>
  <si>
    <t>Camerana</t>
  </si>
  <si>
    <t>Gaiola</t>
  </si>
  <si>
    <t>Monchiero</t>
  </si>
  <si>
    <t>Serralunga d'Alba</t>
  </si>
  <si>
    <t>Verduno</t>
  </si>
  <si>
    <t>Pagno</t>
  </si>
  <si>
    <t>Montaldo di Mondovì</t>
  </si>
  <si>
    <t>Monterosso Grana</t>
  </si>
  <si>
    <t>Priero</t>
  </si>
  <si>
    <t>Vottignasco</t>
  </si>
  <si>
    <t>Sinio</t>
  </si>
  <si>
    <t>Sale delle Langhe</t>
  </si>
  <si>
    <t>Roburent</t>
  </si>
  <si>
    <t>Faule</t>
  </si>
  <si>
    <t>Castino</t>
  </si>
  <si>
    <t>Montelupo Albese</t>
  </si>
  <si>
    <t>Torre Mondovì</t>
  </si>
  <si>
    <t>Benevello</t>
  </si>
  <si>
    <t>Lequio Berria</t>
  </si>
  <si>
    <t>Cerretto Langhe</t>
  </si>
  <si>
    <t>Prunetto</t>
  </si>
  <si>
    <t>Roddino</t>
  </si>
  <si>
    <t>Nucetto</t>
  </si>
  <si>
    <t>San Damiano Macra</t>
  </si>
  <si>
    <t>Borgomale</t>
  </si>
  <si>
    <t>Neviglie</t>
  </si>
  <si>
    <t>Belvedere Langhe</t>
  </si>
  <si>
    <t>Cravanzana</t>
  </si>
  <si>
    <t>Ruffia</t>
  </si>
  <si>
    <t>Niella Belbo</t>
  </si>
  <si>
    <t>Viola</t>
  </si>
  <si>
    <t>Gambasca</t>
  </si>
  <si>
    <t>Pezzolo Valle Uzzone</t>
  </si>
  <si>
    <t>Somano</t>
  </si>
  <si>
    <t>Castelletto Uzzone</t>
  </si>
  <si>
    <t>Trezzo Tinella</t>
  </si>
  <si>
    <t>Briaglia</t>
  </si>
  <si>
    <t>Feisoglio</t>
  </si>
  <si>
    <t>Serravalle Langhe</t>
  </si>
  <si>
    <t>Castellino Tanaro</t>
  </si>
  <si>
    <t>Pamparato</t>
  </si>
  <si>
    <t>Melle</t>
  </si>
  <si>
    <t>Brondello</t>
  </si>
  <si>
    <t>Gorzegno</t>
  </si>
  <si>
    <t>Perletto</t>
  </si>
  <si>
    <t>Frassino</t>
  </si>
  <si>
    <t>Mombarcaro</t>
  </si>
  <si>
    <t>Montezemolo</t>
  </si>
  <si>
    <t>Pradleves</t>
  </si>
  <si>
    <t>Montemale di Cuneo</t>
  </si>
  <si>
    <t>Albaretto della Torre</t>
  </si>
  <si>
    <t>Marsaglia</t>
  </si>
  <si>
    <t>Aisone</t>
  </si>
  <si>
    <t>Moiola</t>
  </si>
  <si>
    <t>Battifollo</t>
  </si>
  <si>
    <t>Levice</t>
  </si>
  <si>
    <t>Paroldo</t>
  </si>
  <si>
    <t>Arguello</t>
  </si>
  <si>
    <t>Lisio</t>
  </si>
  <si>
    <t>Cigliè</t>
  </si>
  <si>
    <t>Bosia</t>
  </si>
  <si>
    <t>Scagnello</t>
  </si>
  <si>
    <t>Cartignano</t>
  </si>
  <si>
    <t>Sale San Giovanni</t>
  </si>
  <si>
    <t>Torre Bormida</t>
  </si>
  <si>
    <t>Prazzo</t>
  </si>
  <si>
    <t>Crissolo</t>
  </si>
  <si>
    <t>San Benedetto Belbo</t>
  </si>
  <si>
    <t>Pontechianale</t>
  </si>
  <si>
    <t>Rocchetta Belbo</t>
  </si>
  <si>
    <t>Casteldelfino</t>
  </si>
  <si>
    <t>Acceglio</t>
  </si>
  <si>
    <t>Gottasecca</t>
  </si>
  <si>
    <t>Rocca Cigliè</t>
  </si>
  <si>
    <t>Alto</t>
  </si>
  <si>
    <t>Perlo</t>
  </si>
  <si>
    <t>Valloriate</t>
  </si>
  <si>
    <t>Roaschia</t>
  </si>
  <si>
    <t>Castelnuovo di Ceva</t>
  </si>
  <si>
    <t>Bellino</t>
  </si>
  <si>
    <t>Rittana</t>
  </si>
  <si>
    <t>Stroppo</t>
  </si>
  <si>
    <t>Roascio</t>
  </si>
  <si>
    <t>Bonvicino</t>
  </si>
  <si>
    <t>Caprauna</t>
  </si>
  <si>
    <t>Elva</t>
  </si>
  <si>
    <t>Celle di Macra</t>
  </si>
  <si>
    <t>Sambuco</t>
  </si>
  <si>
    <t>Cissone</t>
  </si>
  <si>
    <t>Ostana</t>
  </si>
  <si>
    <t>Monasterolo Casotto</t>
  </si>
  <si>
    <t>Isasca</t>
  </si>
  <si>
    <t>Canosio</t>
  </si>
  <si>
    <t>Oncino</t>
  </si>
  <si>
    <t>Argentera</t>
  </si>
  <si>
    <t>Pietraporzio</t>
  </si>
  <si>
    <t>Igliano</t>
  </si>
  <si>
    <t>Marmora</t>
  </si>
  <si>
    <t>Castelmagno</t>
  </si>
  <si>
    <t>Bergolo</t>
  </si>
  <si>
    <t>Macra</t>
  </si>
  <si>
    <t>Torresina</t>
  </si>
  <si>
    <t>Briga Alta</t>
  </si>
  <si>
    <t>NOVARA</t>
  </si>
  <si>
    <t>Borgomanero</t>
  </si>
  <si>
    <t>Trecate</t>
  </si>
  <si>
    <t>Galliate</t>
  </si>
  <si>
    <t>Oleggio</t>
  </si>
  <si>
    <t>Arona</t>
  </si>
  <si>
    <t>Cameri</t>
  </si>
  <si>
    <t>Castelletto sopra T.</t>
  </si>
  <si>
    <t>Bellinzago Novarese</t>
  </si>
  <si>
    <t>Cerano</t>
  </si>
  <si>
    <t>Romentino</t>
  </si>
  <si>
    <t>Gozzano</t>
  </si>
  <si>
    <t>Gattico-Veruno</t>
  </si>
  <si>
    <t>Borgo Ticino</t>
  </si>
  <si>
    <t>Varallo Pombia</t>
  </si>
  <si>
    <t>Grignasco</t>
  </si>
  <si>
    <t>Invorio</t>
  </si>
  <si>
    <t>Romagnano Sesia</t>
  </si>
  <si>
    <t>Ghemme</t>
  </si>
  <si>
    <t>San Maurizio d'Opaglio</t>
  </si>
  <si>
    <t>Briga Novarese</t>
  </si>
  <si>
    <t>Suno</t>
  </si>
  <si>
    <t>Fontaneto d'Agogna</t>
  </si>
  <si>
    <t>Cureggio</t>
  </si>
  <si>
    <t>Dormelletto</t>
  </si>
  <si>
    <t>Carpignano Sesia</t>
  </si>
  <si>
    <t>Caltignaga</t>
  </si>
  <si>
    <t>Momo</t>
  </si>
  <si>
    <t>Meina</t>
  </si>
  <si>
    <t>Lesa</t>
  </si>
  <si>
    <t>Armeno</t>
  </si>
  <si>
    <t>Paruzzaro</t>
  </si>
  <si>
    <t>Oleggio Castello</t>
  </si>
  <si>
    <t>Pombia</t>
  </si>
  <si>
    <t>Vespolate</t>
  </si>
  <si>
    <t>Fara Novarese</t>
  </si>
  <si>
    <t>Borgolavezzaro</t>
  </si>
  <si>
    <t>San Pietro Mosezzo</t>
  </si>
  <si>
    <t>Prato Sesia</t>
  </si>
  <si>
    <t>Nebbiuno</t>
  </si>
  <si>
    <t>Gargallo</t>
  </si>
  <si>
    <t>Maggiora</t>
  </si>
  <si>
    <t>Marano Ticino</t>
  </si>
  <si>
    <t>Cressa</t>
  </si>
  <si>
    <t>Agrate Conturbia</t>
  </si>
  <si>
    <t>Casalino</t>
  </si>
  <si>
    <t>Garbagna Novarese</t>
  </si>
  <si>
    <t>Sizzano</t>
  </si>
  <si>
    <t>Pogno</t>
  </si>
  <si>
    <t>Divignano</t>
  </si>
  <si>
    <t>Granozzo con Monticello</t>
  </si>
  <si>
    <t>Pettenasco</t>
  </si>
  <si>
    <t>Cavallirio</t>
  </si>
  <si>
    <t>Orta San Giulio</t>
  </si>
  <si>
    <t>Biandrate</t>
  </si>
  <si>
    <t>Bogogno</t>
  </si>
  <si>
    <t>Comignago</t>
  </si>
  <si>
    <t>Mezzomerico</t>
  </si>
  <si>
    <t>Boca</t>
  </si>
  <si>
    <t>Bolzano Novarese</t>
  </si>
  <si>
    <t>Cavaglio d'Agogna</t>
  </si>
  <si>
    <t>Briona</t>
  </si>
  <si>
    <t>Sozzago</t>
  </si>
  <si>
    <t>Massino Visconti</t>
  </si>
  <si>
    <t>Vaprio d'Agogna</t>
  </si>
  <si>
    <t>Recetto</t>
  </si>
  <si>
    <t>Ameno</t>
  </si>
  <si>
    <t>Pella</t>
  </si>
  <si>
    <t>Casalbeltrame</t>
  </si>
  <si>
    <t>Tornaco</t>
  </si>
  <si>
    <t>Casaleggio Novara</t>
  </si>
  <si>
    <t>Vicolungo</t>
  </si>
  <si>
    <t>Casalvolone</t>
  </si>
  <si>
    <t>Nibbiola</t>
  </si>
  <si>
    <t>Pisano</t>
  </si>
  <si>
    <t>Miasino</t>
  </si>
  <si>
    <t>Barengo</t>
  </si>
  <si>
    <t>Soriso</t>
  </si>
  <si>
    <t>San Nazzaro Sesia</t>
  </si>
  <si>
    <t>Landiona</t>
  </si>
  <si>
    <t>Sillavengo</t>
  </si>
  <si>
    <t>Vinzaglio</t>
  </si>
  <si>
    <t>Terdobbiate</t>
  </si>
  <si>
    <t>Colazza</t>
  </si>
  <si>
    <t>Cavaglietto</t>
  </si>
  <si>
    <t>Castellazzo Novarese</t>
  </si>
  <si>
    <t>Mandello Vitta</t>
  </si>
  <si>
    <t>TORINO</t>
  </si>
  <si>
    <t>Moncalieri</t>
  </si>
  <si>
    <t>Collegno</t>
  </si>
  <si>
    <t>Rivoli</t>
  </si>
  <si>
    <t>Nichelino</t>
  </si>
  <si>
    <t>Settimo Torinese</t>
  </si>
  <si>
    <t>Grugliasco</t>
  </si>
  <si>
    <t>Chieri</t>
  </si>
  <si>
    <t>Pinerolo</t>
  </si>
  <si>
    <t>Venaria Reale</t>
  </si>
  <si>
    <t>Carmagnola</t>
  </si>
  <si>
    <t>Chivasso</t>
  </si>
  <si>
    <t>Orbassano</t>
  </si>
  <si>
    <t>Rivalta di Torino</t>
  </si>
  <si>
    <t>San Mauro Torinese</t>
  </si>
  <si>
    <t>Ciriè</t>
  </si>
  <si>
    <t>Piossasco</t>
  </si>
  <si>
    <t>Beinasco</t>
  </si>
  <si>
    <t>Leini</t>
  </si>
  <si>
    <t>Giaveno</t>
  </si>
  <si>
    <t>Alpignano</t>
  </si>
  <si>
    <t>Volpiano</t>
  </si>
  <si>
    <t>Pianezza</t>
  </si>
  <si>
    <t>Vinovo</t>
  </si>
  <si>
    <t>Caselle Torinese</t>
  </si>
  <si>
    <t>Avigliana</t>
  </si>
  <si>
    <t>Rivarolo Canavese</t>
  </si>
  <si>
    <t>Borgaro Torinese</t>
  </si>
  <si>
    <t>Trofarello</t>
  </si>
  <si>
    <t>Santena</t>
  </si>
  <si>
    <t>Poirino</t>
  </si>
  <si>
    <t>San Maurizio Canavese</t>
  </si>
  <si>
    <t>Castellamonte</t>
  </si>
  <si>
    <t>Cuorgnè</t>
  </si>
  <si>
    <t>Gassino Torinese</t>
  </si>
  <si>
    <t>Carignano</t>
  </si>
  <si>
    <t>Druento</t>
  </si>
  <si>
    <t>La Loggia</t>
  </si>
  <si>
    <t>Brandizzo</t>
  </si>
  <si>
    <t>Bruino</t>
  </si>
  <si>
    <t>Volvera</t>
  </si>
  <si>
    <t>Pino Torinese</t>
  </si>
  <si>
    <t>None</t>
  </si>
  <si>
    <t>Cumiana</t>
  </si>
  <si>
    <t>Caluso</t>
  </si>
  <si>
    <t>Mappano</t>
  </si>
  <si>
    <t>Luserna San Giovanni</t>
  </si>
  <si>
    <t>Nole</t>
  </si>
  <si>
    <t>Castiglione Torinese</t>
  </si>
  <si>
    <t>Buttigliera Alta</t>
  </si>
  <si>
    <t>Almese</t>
  </si>
  <si>
    <t>Strambino</t>
  </si>
  <si>
    <t>Susa</t>
  </si>
  <si>
    <t>San Benigno Canavese</t>
  </si>
  <si>
    <t>Cambiano</t>
  </si>
  <si>
    <t>Bussoleno</t>
  </si>
  <si>
    <t>Candiolo</t>
  </si>
  <si>
    <t>Cavour</t>
  </si>
  <si>
    <t>Favria</t>
  </si>
  <si>
    <t>Montanaro</t>
  </si>
  <si>
    <t>Vigone</t>
  </si>
  <si>
    <t>Lanzo Torinese</t>
  </si>
  <si>
    <t>Rosta</t>
  </si>
  <si>
    <t>San Francesco al Campo</t>
  </si>
  <si>
    <t>Verolengo</t>
  </si>
  <si>
    <t>Riva presso Chieri</t>
  </si>
  <si>
    <t>Sant'Ambrogio di Torino</t>
  </si>
  <si>
    <t>Villastellone</t>
  </si>
  <si>
    <t>Villafranca Piemonte</t>
  </si>
  <si>
    <t>Bricherasio</t>
  </si>
  <si>
    <t>Condove</t>
  </si>
  <si>
    <t>Torre Pellice</t>
  </si>
  <si>
    <t>Sant'Antonino di Susa</t>
  </si>
  <si>
    <t>Mazzè</t>
  </si>
  <si>
    <t>Villar Perosa</t>
  </si>
  <si>
    <t>Pecetto Torinese</t>
  </si>
  <si>
    <t>San Carlo Canavese</t>
  </si>
  <si>
    <t>Givoletto</t>
  </si>
  <si>
    <t>Val della Torre</t>
  </si>
  <si>
    <t>Pavone Canavese</t>
  </si>
  <si>
    <t>Mathi</t>
  </si>
  <si>
    <t>Trana</t>
  </si>
  <si>
    <t>Piobesi Torinese</t>
  </si>
  <si>
    <t>Sangano</t>
  </si>
  <si>
    <t>Airasca</t>
  </si>
  <si>
    <t>Baldissero Torinese</t>
  </si>
  <si>
    <t>Borgofranco d'Ivrea</t>
  </si>
  <si>
    <t>San Secondo di Pinerolo</t>
  </si>
  <si>
    <t>Bibiana</t>
  </si>
  <si>
    <t>Villarbasse</t>
  </si>
  <si>
    <t>Cafasse</t>
  </si>
  <si>
    <t>Montalto Dora</t>
  </si>
  <si>
    <t>Oulx</t>
  </si>
  <si>
    <t>Piscina</t>
  </si>
  <si>
    <t>San Giusto Canavese</t>
  </si>
  <si>
    <t>Forno Canavese</t>
  </si>
  <si>
    <t>Pont-Canavese</t>
  </si>
  <si>
    <t>Scalenghe</t>
  </si>
  <si>
    <t>Banchette</t>
  </si>
  <si>
    <t>Coazze</t>
  </si>
  <si>
    <t>Corio</t>
  </si>
  <si>
    <t>San Gillio</t>
  </si>
  <si>
    <t>Perosa Argentina</t>
  </si>
  <si>
    <t>Balangero</t>
  </si>
  <si>
    <t>Bardonecchia</t>
  </si>
  <si>
    <t>Bosconero</t>
  </si>
  <si>
    <t>San Raffaele Cimena</t>
  </si>
  <si>
    <t>Robassomero</t>
  </si>
  <si>
    <t>Valperga</t>
  </si>
  <si>
    <t>Caselette</t>
  </si>
  <si>
    <t>Torrazza Piemonte</t>
  </si>
  <si>
    <t>Pinasca</t>
  </si>
  <si>
    <t>Villar Dora</t>
  </si>
  <si>
    <t>Frossasco</t>
  </si>
  <si>
    <t>Fiano</t>
  </si>
  <si>
    <t>Romano Canavese</t>
  </si>
  <si>
    <t>Agliè</t>
  </si>
  <si>
    <t>Cantalupa</t>
  </si>
  <si>
    <t>Rivara</t>
  </si>
  <si>
    <t>San Giorgio Canavese</t>
  </si>
  <si>
    <t>Rubiana</t>
  </si>
  <si>
    <t>Foglizzo</t>
  </si>
  <si>
    <t>Feletto</t>
  </si>
  <si>
    <t>Castagnole Piemonte</t>
  </si>
  <si>
    <t>Borgone Susa</t>
  </si>
  <si>
    <t>Bollengo</t>
  </si>
  <si>
    <t>Pancalieri</t>
  </si>
  <si>
    <t>Caprie</t>
  </si>
  <si>
    <t>Cavagnolo</t>
  </si>
  <si>
    <t>Chiaverano</t>
  </si>
  <si>
    <t>Roletto</t>
  </si>
  <si>
    <t>Andezeno</t>
  </si>
  <si>
    <t>Villar Focchiardo</t>
  </si>
  <si>
    <t>San Sebastiano da Po</t>
  </si>
  <si>
    <t>Pralormo</t>
  </si>
  <si>
    <t>Casalborgone</t>
  </si>
  <si>
    <t>Rondissone</t>
  </si>
  <si>
    <t>Salassa</t>
  </si>
  <si>
    <t>Lessolo</t>
  </si>
  <si>
    <t>Cercenasco</t>
  </si>
  <si>
    <t>La Cassa</t>
  </si>
  <si>
    <t>Castagneto Po</t>
  </si>
  <si>
    <t>Reano</t>
  </si>
  <si>
    <t>San Germano Chisone</t>
  </si>
  <si>
    <t>Lombardore</t>
  </si>
  <si>
    <t>Rocca Canavese</t>
  </si>
  <si>
    <t>Albiano d'Ivrea</t>
  </si>
  <si>
    <t>Front</t>
  </si>
  <si>
    <t>Busano</t>
  </si>
  <si>
    <t>Chiusa di San Michele</t>
  </si>
  <si>
    <t>Chianocco</t>
  </si>
  <si>
    <t>Barbania</t>
  </si>
  <si>
    <t>Rivarossa</t>
  </si>
  <si>
    <t>Samone</t>
  </si>
  <si>
    <t>Settimo Vittone</t>
  </si>
  <si>
    <t>Brusasco</t>
  </si>
  <si>
    <t>Bruzolo</t>
  </si>
  <si>
    <t>Cascinette d'Ivrea</t>
  </si>
  <si>
    <t>Coassolo Torinese</t>
  </si>
  <si>
    <t>Oglianico</t>
  </si>
  <si>
    <t>Sciolze</t>
  </si>
  <si>
    <t>Vauda Canavese</t>
  </si>
  <si>
    <t>Locana</t>
  </si>
  <si>
    <t>Lauriano</t>
  </si>
  <si>
    <t>San Pietro Val Lemina</t>
  </si>
  <si>
    <t>Vaie</t>
  </si>
  <si>
    <t>Verrua Savoia</t>
  </si>
  <si>
    <t>Piverone</t>
  </si>
  <si>
    <t>Buriasco</t>
  </si>
  <si>
    <t>Campiglione Fenile</t>
  </si>
  <si>
    <t>Marentino</t>
  </si>
  <si>
    <t>Prarostino</t>
  </si>
  <si>
    <t>Val di Chy</t>
  </si>
  <si>
    <t>Vische</t>
  </si>
  <si>
    <t>Azeglio</t>
  </si>
  <si>
    <t>Candia Canavese</t>
  </si>
  <si>
    <t>Mercenasco</t>
  </si>
  <si>
    <t>Ozegna</t>
  </si>
  <si>
    <t>Villanova Canavese</t>
  </si>
  <si>
    <t>Virle Piemonte</t>
  </si>
  <si>
    <t>Macello</t>
  </si>
  <si>
    <t>Germagnano</t>
  </si>
  <si>
    <t>Loranzè</t>
  </si>
  <si>
    <t>Osasco</t>
  </si>
  <si>
    <t>Rivalba</t>
  </si>
  <si>
    <t>Burolo</t>
  </si>
  <si>
    <t>Pavarolo</t>
  </si>
  <si>
    <t>Sauze d'Oulx</t>
  </si>
  <si>
    <t>Arignano</t>
  </si>
  <si>
    <t>Villar Pellice</t>
  </si>
  <si>
    <t>Villareggia</t>
  </si>
  <si>
    <t>Ceres</t>
  </si>
  <si>
    <t>Lombriasco</t>
  </si>
  <si>
    <t>Porte</t>
  </si>
  <si>
    <t>Valchiusa</t>
  </si>
  <si>
    <t>Quincinetto</t>
  </si>
  <si>
    <t>Grosso</t>
  </si>
  <si>
    <t>Viù</t>
  </si>
  <si>
    <t>Pomaretto</t>
  </si>
  <si>
    <t>Montalenghe</t>
  </si>
  <si>
    <t>Cuceglio</t>
  </si>
  <si>
    <t>Sparone</t>
  </si>
  <si>
    <t>San Giorio di Susa</t>
  </si>
  <si>
    <t>Valgioie</t>
  </si>
  <si>
    <t>Cesana Torinese</t>
  </si>
  <si>
    <t>Sestriere</t>
  </si>
  <si>
    <t>Osasio</t>
  </si>
  <si>
    <t>Caravino</t>
  </si>
  <si>
    <t>Chiomonte</t>
  </si>
  <si>
    <t>Venaus</t>
  </si>
  <si>
    <t>Angrogna</t>
  </si>
  <si>
    <t>Monteu da Po</t>
  </si>
  <si>
    <t>Moriondo Torinese</t>
  </si>
  <si>
    <t>Palazzo Canavese</t>
  </si>
  <si>
    <t>Varisella</t>
  </si>
  <si>
    <t>Scarmagno</t>
  </si>
  <si>
    <t>San Martino Canavese</t>
  </si>
  <si>
    <t>Bairo</t>
  </si>
  <si>
    <t>Roure</t>
  </si>
  <si>
    <t>Mezzenile</t>
  </si>
  <si>
    <t>Vestignè</t>
  </si>
  <si>
    <t>Tavagnasco</t>
  </si>
  <si>
    <t>Borgomasino</t>
  </si>
  <si>
    <t>Meana di Susa</t>
  </si>
  <si>
    <t>Rueglio</t>
  </si>
  <si>
    <t>Pragelato</t>
  </si>
  <si>
    <t>Vallo Torinese</t>
  </si>
  <si>
    <t>Orio Canavese</t>
  </si>
  <si>
    <t>Carema</t>
  </si>
  <si>
    <t>Fiorano Canavese</t>
  </si>
  <si>
    <t>Pertusio</t>
  </si>
  <si>
    <t>Prascorsano</t>
  </si>
  <si>
    <t>Montaldo Torinese</t>
  </si>
  <si>
    <t>Inverso Pinasca</t>
  </si>
  <si>
    <t>Gravere</t>
  </si>
  <si>
    <t>Mattie</t>
  </si>
  <si>
    <t>Mompantero</t>
  </si>
  <si>
    <t>Perrero</t>
  </si>
  <si>
    <t>Pessinetto</t>
  </si>
  <si>
    <t>Salbertrand</t>
  </si>
  <si>
    <t>Giaglione</t>
  </si>
  <si>
    <t>Torre Canavese</t>
  </si>
  <si>
    <t>Barone Canavese</t>
  </si>
  <si>
    <t>Borgiallo</t>
  </si>
  <si>
    <t>Cantoira</t>
  </si>
  <si>
    <t>Colleretto Giacosa</t>
  </si>
  <si>
    <t>Lusigliè</t>
  </si>
  <si>
    <t>Garzigliana</t>
  </si>
  <si>
    <t>Bobbio Pellice</t>
  </si>
  <si>
    <t>Baldissero Canavese</t>
  </si>
  <si>
    <t>San Didero</t>
  </si>
  <si>
    <t>Novalesa</t>
  </si>
  <si>
    <t>Vistrorio</t>
  </si>
  <si>
    <t>Vidracco</t>
  </si>
  <si>
    <t>Traves</t>
  </si>
  <si>
    <t>Perosa Canavese</t>
  </si>
  <si>
    <t>Pratiglione</t>
  </si>
  <si>
    <t>Fenestrelle</t>
  </si>
  <si>
    <t>Andrate</t>
  </si>
  <si>
    <t>Lusernetta</t>
  </si>
  <si>
    <t>Cossano Canavese</t>
  </si>
  <si>
    <t>Salerano Canavese</t>
  </si>
  <si>
    <t>Settimo Rottaro</t>
  </si>
  <si>
    <t>Ala di Stura</t>
  </si>
  <si>
    <t>Levone</t>
  </si>
  <si>
    <t>Brozolo</t>
  </si>
  <si>
    <t>Parella</t>
  </si>
  <si>
    <t>Castelnuovo Nigra</t>
  </si>
  <si>
    <t>Maglione</t>
  </si>
  <si>
    <t>Brosso</t>
  </si>
  <si>
    <t>Mombello di Torino</t>
  </si>
  <si>
    <t>Ciconio</t>
  </si>
  <si>
    <t>Issiglio</t>
  </si>
  <si>
    <t>Isolabella</t>
  </si>
  <si>
    <t>Chialamberto</t>
  </si>
  <si>
    <t>San Colombano Belmonte</t>
  </si>
  <si>
    <t>Monastero di Lanzo</t>
  </si>
  <si>
    <t>Quassolo</t>
  </si>
  <si>
    <t>Quagliuzzo</t>
  </si>
  <si>
    <t>Cinzano</t>
  </si>
  <si>
    <t>Traversella</t>
  </si>
  <si>
    <t>Colleretto Castelnuovo</t>
  </si>
  <si>
    <t>Ronco Canavese</t>
  </si>
  <si>
    <t>Nomaglio</t>
  </si>
  <si>
    <t>Frassinetto</t>
  </si>
  <si>
    <t>Canischio</t>
  </si>
  <si>
    <t>Strambinello</t>
  </si>
  <si>
    <t>San Ponso</t>
  </si>
  <si>
    <t>Cintano</t>
  </si>
  <si>
    <t>Exilles</t>
  </si>
  <si>
    <t>Sauze di Cesana</t>
  </si>
  <si>
    <t>Alpette</t>
  </si>
  <si>
    <t>Vialfrè</t>
  </si>
  <si>
    <t>Prali</t>
  </si>
  <si>
    <t>Rorà</t>
  </si>
  <si>
    <t>Chiesanuova</t>
  </si>
  <si>
    <t>Pramollo</t>
  </si>
  <si>
    <t>Claviere</t>
  </si>
  <si>
    <t>Lemie</t>
  </si>
  <si>
    <t>Usseglio</t>
  </si>
  <si>
    <t>Groscavallo</t>
  </si>
  <si>
    <t>Usseaux</t>
  </si>
  <si>
    <t>Ceresole Reale</t>
  </si>
  <si>
    <t>Noasca</t>
  </si>
  <si>
    <t>Balme</t>
  </si>
  <si>
    <t>Valprato Soana</t>
  </si>
  <si>
    <t>Salza di Pinerolo</t>
  </si>
  <si>
    <t>Massello</t>
  </si>
  <si>
    <t>Ribordone</t>
  </si>
  <si>
    <t>Ingria</t>
  </si>
  <si>
    <t>Moncenisio</t>
  </si>
  <si>
    <t>Verbania_Cusio_Ossola</t>
  </si>
  <si>
    <t>VERBANIA</t>
  </si>
  <si>
    <t>Domodossola</t>
  </si>
  <si>
    <t>Omegna</t>
  </si>
  <si>
    <t>Gravellona Toce</t>
  </si>
  <si>
    <t>Villadossola</t>
  </si>
  <si>
    <t>Cannobio</t>
  </si>
  <si>
    <t>Baveno</t>
  </si>
  <si>
    <t>Stresa</t>
  </si>
  <si>
    <t>Crevoladossola</t>
  </si>
  <si>
    <t>Casale Corte Cerro</t>
  </si>
  <si>
    <t>Ornavasso</t>
  </si>
  <si>
    <t>Pieve Vergonte</t>
  </si>
  <si>
    <t>Ghiffa</t>
  </si>
  <si>
    <t>Mergozzo</t>
  </si>
  <si>
    <t>Varzo</t>
  </si>
  <si>
    <t>Arizzano</t>
  </si>
  <si>
    <t>Premosello-Chiovenda</t>
  </si>
  <si>
    <t>Vogogna</t>
  </si>
  <si>
    <t>Trontano</t>
  </si>
  <si>
    <t>Cambiasca</t>
  </si>
  <si>
    <t>Piedimulera</t>
  </si>
  <si>
    <t>Masera</t>
  </si>
  <si>
    <t>Beura-Cardezza</t>
  </si>
  <si>
    <t>Crodo</t>
  </si>
  <si>
    <t>Malesco</t>
  </si>
  <si>
    <t>San Bernardino Verbano</t>
  </si>
  <si>
    <t>Santa Maria Maggiore</t>
  </si>
  <si>
    <t>Montecrestese</t>
  </si>
  <si>
    <t>Valstrona</t>
  </si>
  <si>
    <t>Vignone</t>
  </si>
  <si>
    <t>Pallanzeno</t>
  </si>
  <si>
    <t>Druogno</t>
  </si>
  <si>
    <t>Gignese</t>
  </si>
  <si>
    <t>Cannero Riviera</t>
  </si>
  <si>
    <t>Baceno</t>
  </si>
  <si>
    <t>Oggebbio</t>
  </si>
  <si>
    <t>Nonio</t>
  </si>
  <si>
    <t>Craveggia</t>
  </si>
  <si>
    <t>Bee</t>
  </si>
  <si>
    <t>Re</t>
  </si>
  <si>
    <t>Premeno</t>
  </si>
  <si>
    <t>Toceno</t>
  </si>
  <si>
    <t>Brovello-Carpugnino</t>
  </si>
  <si>
    <t>Cossogno</t>
  </si>
  <si>
    <t>Calasca-Castiglione</t>
  </si>
  <si>
    <t>Cesara</t>
  </si>
  <si>
    <t>Premia</t>
  </si>
  <si>
    <t>Macugnaga</t>
  </si>
  <si>
    <t>Belgirate</t>
  </si>
  <si>
    <t>Valle Cannobina</t>
  </si>
  <si>
    <t>Bannio Anzino</t>
  </si>
  <si>
    <t>Formazza</t>
  </si>
  <si>
    <t>Antrona Schieranco</t>
  </si>
  <si>
    <t>Trarego Viggiona</t>
  </si>
  <si>
    <t>Anzola d'Ossola</t>
  </si>
  <si>
    <t>Madonna del Sasso</t>
  </si>
  <si>
    <t>Montescheno</t>
  </si>
  <si>
    <t>Quarna Sotto</t>
  </si>
  <si>
    <t>Miazzina</t>
  </si>
  <si>
    <t>Vanzone con San Carlo</t>
  </si>
  <si>
    <t>Borgomezzavalle</t>
  </si>
  <si>
    <t>Ceppo Morelli</t>
  </si>
  <si>
    <t>Villette</t>
  </si>
  <si>
    <t>Quarna Sopra</t>
  </si>
  <si>
    <t>Arola</t>
  </si>
  <si>
    <t>Loreglia</t>
  </si>
  <si>
    <t>Gurro</t>
  </si>
  <si>
    <t>Germagno</t>
  </si>
  <si>
    <t>Bognanco</t>
  </si>
  <si>
    <t>Trasquera</t>
  </si>
  <si>
    <t>Caprezzo</t>
  </si>
  <si>
    <t>Massiola</t>
  </si>
  <si>
    <t>Intragna</t>
  </si>
  <si>
    <t>Aurano</t>
  </si>
  <si>
    <t>VERCELLI</t>
  </si>
  <si>
    <t>Borgosesia</t>
  </si>
  <si>
    <t>Santhià</t>
  </si>
  <si>
    <t>Gattinara</t>
  </si>
  <si>
    <t>Crescentino</t>
  </si>
  <si>
    <t>Varallo</t>
  </si>
  <si>
    <t>Trino</t>
  </si>
  <si>
    <t>Serravalle Sesia</t>
  </si>
  <si>
    <t>Cigliano</t>
  </si>
  <si>
    <t>Livorno Ferraris</t>
  </si>
  <si>
    <t>Quarona</t>
  </si>
  <si>
    <t>Saluggia</t>
  </si>
  <si>
    <t>Tronzano Vercellese</t>
  </si>
  <si>
    <t>Alice Castello</t>
  </si>
  <si>
    <t>Borgo d'Ale</t>
  </si>
  <si>
    <t>Roasio</t>
  </si>
  <si>
    <t>Borgo Vercelli</t>
  </si>
  <si>
    <t>Valduggia</t>
  </si>
  <si>
    <t>Bianzè</t>
  </si>
  <si>
    <t>Villata</t>
  </si>
  <si>
    <t>San Germano Vercellese</t>
  </si>
  <si>
    <t>Asigliano Vercellese</t>
  </si>
  <si>
    <t>Moncrivello</t>
  </si>
  <si>
    <t>Pezzana</t>
  </si>
  <si>
    <t>Stroppiana</t>
  </si>
  <si>
    <t>Palazzolo Vercellese</t>
  </si>
  <si>
    <t>Caresanablot</t>
  </si>
  <si>
    <t>Fontanetto Po</t>
  </si>
  <si>
    <t>Desana</t>
  </si>
  <si>
    <t>Caresana</t>
  </si>
  <si>
    <t>Cellio con Breia</t>
  </si>
  <si>
    <t>Rovasenda</t>
  </si>
  <si>
    <t>Buronzo</t>
  </si>
  <si>
    <t>Arborio</t>
  </si>
  <si>
    <t>Ghislarengo</t>
  </si>
  <si>
    <t>Lenta</t>
  </si>
  <si>
    <t>Lozzolo</t>
  </si>
  <si>
    <t>Carisio</t>
  </si>
  <si>
    <t>Olcenengo</t>
  </si>
  <si>
    <t>Motta de' Conti</t>
  </si>
  <si>
    <t>Costanzana</t>
  </si>
  <si>
    <t>Prarolo</t>
  </si>
  <si>
    <t>Alagna Valsesia</t>
  </si>
  <si>
    <t>Tricerro</t>
  </si>
  <si>
    <t>Postua</t>
  </si>
  <si>
    <t>Ronsecco</t>
  </si>
  <si>
    <t>Lignana</t>
  </si>
  <si>
    <t>Lamporo</t>
  </si>
  <si>
    <t>Formigliana</t>
  </si>
  <si>
    <t>Rive</t>
  </si>
  <si>
    <t>Villarboit</t>
  </si>
  <si>
    <t>Crova</t>
  </si>
  <si>
    <t>Quinto Vercellese</t>
  </si>
  <si>
    <t>Scopa</t>
  </si>
  <si>
    <t>Scopello</t>
  </si>
  <si>
    <t>Greggio</t>
  </si>
  <si>
    <t>Guardabosone</t>
  </si>
  <si>
    <t>Albano Vercellese</t>
  </si>
  <si>
    <t>Pertengo</t>
  </si>
  <si>
    <t>San Giacomo Vercellese</t>
  </si>
  <si>
    <t>Civiasco</t>
  </si>
  <si>
    <t>Cravagliana</t>
  </si>
  <si>
    <t>Campertogno</t>
  </si>
  <si>
    <t>Balocco</t>
  </si>
  <si>
    <t>Salasco</t>
  </si>
  <si>
    <t>Casanova Elvo</t>
  </si>
  <si>
    <t>Oldenico</t>
  </si>
  <si>
    <t>Fobello</t>
  </si>
  <si>
    <t>Piode</t>
  </si>
  <si>
    <t>Rossa</t>
  </si>
  <si>
    <t>Boccioleto</t>
  </si>
  <si>
    <t>Vocca</t>
  </si>
  <si>
    <t>Alto Sermenza</t>
  </si>
  <si>
    <t>Pila</t>
  </si>
  <si>
    <t>Rimella</t>
  </si>
  <si>
    <t>Balmuccia</t>
  </si>
  <si>
    <t>Sali Vercellese</t>
  </si>
  <si>
    <t>Mollia</t>
  </si>
  <si>
    <t>Collobiano</t>
  </si>
  <si>
    <t>Carcoforo</t>
  </si>
  <si>
    <t>Rassa</t>
  </si>
  <si>
    <t>Cervatto</t>
  </si>
  <si>
    <t>BARI</t>
  </si>
  <si>
    <t>Molfetta</t>
  </si>
  <si>
    <t>Bitonto</t>
  </si>
  <si>
    <t>Corato</t>
  </si>
  <si>
    <t>Gravina in Puglia</t>
  </si>
  <si>
    <t>Modugno</t>
  </si>
  <si>
    <t>Gioia del Colle</t>
  </si>
  <si>
    <t>Triggiano</t>
  </si>
  <si>
    <t>Terlizzi</t>
  </si>
  <si>
    <t>Putignano</t>
  </si>
  <si>
    <t>Santeramo in Colle</t>
  </si>
  <si>
    <t>Noicattaro</t>
  </si>
  <si>
    <t>Conversano</t>
  </si>
  <si>
    <t>Mola di Bari</t>
  </si>
  <si>
    <t>Ruvo di Puglia</t>
  </si>
  <si>
    <t>Palo del Colle</t>
  </si>
  <si>
    <t>Acquaviva delle Fonti</t>
  </si>
  <si>
    <t>Giovinazzo</t>
  </si>
  <si>
    <t>Casamassima</t>
  </si>
  <si>
    <t>Castellana Grotte</t>
  </si>
  <si>
    <t>Noci</t>
  </si>
  <si>
    <t>Rutigliano</t>
  </si>
  <si>
    <t>Polignano a Mare</t>
  </si>
  <si>
    <t>Valenzano</t>
  </si>
  <si>
    <t>Adelfia</t>
  </si>
  <si>
    <t>Capurso</t>
  </si>
  <si>
    <t>Cassano delle Murge</t>
  </si>
  <si>
    <t>Locorotondo</t>
  </si>
  <si>
    <t>Turi</t>
  </si>
  <si>
    <t>Grumo Appula</t>
  </si>
  <si>
    <t>Bitetto</t>
  </si>
  <si>
    <t>Bitritto</t>
  </si>
  <si>
    <t>Alberobello</t>
  </si>
  <si>
    <t>Sannicandro di Bari</t>
  </si>
  <si>
    <t>Toritto</t>
  </si>
  <si>
    <t>Sammichele di Bari</t>
  </si>
  <si>
    <t>Cellamare</t>
  </si>
  <si>
    <t>Binetto</t>
  </si>
  <si>
    <t>Poggiorsini</t>
  </si>
  <si>
    <t>Barletta_Andria_Trani</t>
  </si>
  <si>
    <t>ANDRIA</t>
  </si>
  <si>
    <t>BARLETTA</t>
  </si>
  <si>
    <t>TRANI</t>
  </si>
  <si>
    <t>Bisceglie</t>
  </si>
  <si>
    <t>Canosa di Puglia</t>
  </si>
  <si>
    <t>Trinitapoli</t>
  </si>
  <si>
    <t>San Ferdinando di P.</t>
  </si>
  <si>
    <t>Margherita di Savoia</t>
  </si>
  <si>
    <t>Minervino Murge</t>
  </si>
  <si>
    <t>Spinazzola</t>
  </si>
  <si>
    <t>BRINDISI</t>
  </si>
  <si>
    <t>Fasano</t>
  </si>
  <si>
    <t>Francavilla Fontana</t>
  </si>
  <si>
    <t>Ostuni</t>
  </si>
  <si>
    <t>Mesagne</t>
  </si>
  <si>
    <t>Ceglie Messapica</t>
  </si>
  <si>
    <t>San Vito dei Normanni</t>
  </si>
  <si>
    <t>Carovigno</t>
  </si>
  <si>
    <t>Oria</t>
  </si>
  <si>
    <t>Latiano</t>
  </si>
  <si>
    <t>San Pietro Vernotico</t>
  </si>
  <si>
    <t>Cisternino</t>
  </si>
  <si>
    <t>Torre Santa Susanna</t>
  </si>
  <si>
    <t>San Pancrazio Salentino</t>
  </si>
  <si>
    <t>Villa Castelli</t>
  </si>
  <si>
    <t>Erchie</t>
  </si>
  <si>
    <t>San Donaci</t>
  </si>
  <si>
    <t>Cellino San Marco</t>
  </si>
  <si>
    <t>San Michele Salentino</t>
  </si>
  <si>
    <t>Torchiarolo</t>
  </si>
  <si>
    <t>FOGGIA</t>
  </si>
  <si>
    <t>Cerignola</t>
  </si>
  <si>
    <t>Manfredonia</t>
  </si>
  <si>
    <t>San Severo</t>
  </si>
  <si>
    <t>Lucera</t>
  </si>
  <si>
    <t>San Giovanni Rotondo</t>
  </si>
  <si>
    <t>Orta Nova</t>
  </si>
  <si>
    <t>Torremaggiore</t>
  </si>
  <si>
    <t>San Nicandro Garganico</t>
  </si>
  <si>
    <t>Vieste</t>
  </si>
  <si>
    <t>San Marco in Lamis</t>
  </si>
  <si>
    <t>Apricena</t>
  </si>
  <si>
    <t>Monte Sant'Angelo</t>
  </si>
  <si>
    <t>Vico del Gargano</t>
  </si>
  <si>
    <t>Cagnano Varano</t>
  </si>
  <si>
    <t>Troia</t>
  </si>
  <si>
    <t>Carapelle</t>
  </si>
  <si>
    <t>Lesina</t>
  </si>
  <si>
    <t>Mattinata</t>
  </si>
  <si>
    <t>Ascoli Satriano</t>
  </si>
  <si>
    <t>Stornara</t>
  </si>
  <si>
    <t>San Paolo di Civitate</t>
  </si>
  <si>
    <t>Stornarella</t>
  </si>
  <si>
    <t>Peschici</t>
  </si>
  <si>
    <t>Ischitella</t>
  </si>
  <si>
    <t>Carpino</t>
  </si>
  <si>
    <t>Serracapriola</t>
  </si>
  <si>
    <t>Deliceto</t>
  </si>
  <si>
    <t>Rodi Garganico</t>
  </si>
  <si>
    <t>Zapponeta</t>
  </si>
  <si>
    <t>Bovino</t>
  </si>
  <si>
    <t>Ordona</t>
  </si>
  <si>
    <t>Candela</t>
  </si>
  <si>
    <t>Biccari</t>
  </si>
  <si>
    <t>Orsara di Puglia</t>
  </si>
  <si>
    <t>Pietramontecorvino</t>
  </si>
  <si>
    <t>Poggio Imperiale</t>
  </si>
  <si>
    <t>Accadia</t>
  </si>
  <si>
    <t>Castelluccio dei Sauri</t>
  </si>
  <si>
    <t>Rignano Garganico</t>
  </si>
  <si>
    <t>Sant'Agata di Puglia</t>
  </si>
  <si>
    <t>Rocchetta Sant'Antonio</t>
  </si>
  <si>
    <t>Casalvecchio di Puglia</t>
  </si>
  <si>
    <t>Volturino</t>
  </si>
  <si>
    <t>Chieuti</t>
  </si>
  <si>
    <t>Celenza Valfortore</t>
  </si>
  <si>
    <t>Casalnuovo Monterotaro</t>
  </si>
  <si>
    <t>Castelnuovo della D.</t>
  </si>
  <si>
    <t>Castelluccio V.</t>
  </si>
  <si>
    <t>Anzano di Puglia</t>
  </si>
  <si>
    <t>Roseto Valfortore</t>
  </si>
  <si>
    <t>Monteleone di Puglia</t>
  </si>
  <si>
    <t>San Marco la Catola</t>
  </si>
  <si>
    <t>Carlantino</t>
  </si>
  <si>
    <t>Alberona</t>
  </si>
  <si>
    <t>Panni</t>
  </si>
  <si>
    <t>Motta Montecorvino</t>
  </si>
  <si>
    <t>Faeto</t>
  </si>
  <si>
    <t>Isole Tremiti</t>
  </si>
  <si>
    <t>Volturara Appula</t>
  </si>
  <si>
    <t>Celle di San Vito</t>
  </si>
  <si>
    <t>LECCE</t>
  </si>
  <si>
    <t>Nardò</t>
  </si>
  <si>
    <t>Galatina</t>
  </si>
  <si>
    <t>Copertino</t>
  </si>
  <si>
    <t>Gallipoli</t>
  </si>
  <si>
    <t>Casarano</t>
  </si>
  <si>
    <t>Tricase</t>
  </si>
  <si>
    <t>Galatone</t>
  </si>
  <si>
    <t>Surbo</t>
  </si>
  <si>
    <t>Trepuzzi</t>
  </si>
  <si>
    <t>Maglie</t>
  </si>
  <si>
    <t>Squinzano</t>
  </si>
  <si>
    <t>Leverano</t>
  </si>
  <si>
    <t>Monteroni di Lecce</t>
  </si>
  <si>
    <t>Veglie</t>
  </si>
  <si>
    <t>Cavallino</t>
  </si>
  <si>
    <t>Ugento</t>
  </si>
  <si>
    <t>Carmiano</t>
  </si>
  <si>
    <t>Lizzanello</t>
  </si>
  <si>
    <t>Taviano</t>
  </si>
  <si>
    <t>Taurisano</t>
  </si>
  <si>
    <t>Matino</t>
  </si>
  <si>
    <t>Racale</t>
  </si>
  <si>
    <t>Campi Salentina</t>
  </si>
  <si>
    <t>Melendugno</t>
  </si>
  <si>
    <t>Presicce-Acquarica</t>
  </si>
  <si>
    <t>Ruffano</t>
  </si>
  <si>
    <t>Aradeo</t>
  </si>
  <si>
    <t>Martano</t>
  </si>
  <si>
    <t>Cutrofiano</t>
  </si>
  <si>
    <t>Parabita</t>
  </si>
  <si>
    <t>Lequile</t>
  </si>
  <si>
    <t>Salice Salentino</t>
  </si>
  <si>
    <t>San Cesario di Lecce</t>
  </si>
  <si>
    <t>Novoli</t>
  </si>
  <si>
    <t>Melissano</t>
  </si>
  <si>
    <t>Vernole</t>
  </si>
  <si>
    <t>Scorrano</t>
  </si>
  <si>
    <t>Calimera</t>
  </si>
  <si>
    <t>Alliste</t>
  </si>
  <si>
    <t>Alessano</t>
  </si>
  <si>
    <t>Porto Cesareo</t>
  </si>
  <si>
    <t>Poggiardo</t>
  </si>
  <si>
    <t>Otranto</t>
  </si>
  <si>
    <t>Collepasso</t>
  </si>
  <si>
    <t>Sannicola</t>
  </si>
  <si>
    <t>Corigliano d'Otranto</t>
  </si>
  <si>
    <t>San Donato di Lecce</t>
  </si>
  <si>
    <t>Guagnano</t>
  </si>
  <si>
    <t>Alezio</t>
  </si>
  <si>
    <t>Corsano</t>
  </si>
  <si>
    <t>Soleto</t>
  </si>
  <si>
    <t>Tuglie</t>
  </si>
  <si>
    <t>Neviano</t>
  </si>
  <si>
    <t>Castrignano del Capo</t>
  </si>
  <si>
    <t>Gagliano del Capo</t>
  </si>
  <si>
    <t>Muro Leccese</t>
  </si>
  <si>
    <t>Andrano</t>
  </si>
  <si>
    <t>Specchia</t>
  </si>
  <si>
    <t>Salve</t>
  </si>
  <si>
    <t>Uggiano la Chiesa</t>
  </si>
  <si>
    <t>Supersano</t>
  </si>
  <si>
    <t>Cursi</t>
  </si>
  <si>
    <t>Arnesano</t>
  </si>
  <si>
    <t>Sogliano Cavour</t>
  </si>
  <si>
    <t>Castrignano de' Greci</t>
  </si>
  <si>
    <t>Carpignano Salentino</t>
  </si>
  <si>
    <t>Spongano</t>
  </si>
  <si>
    <t>Minervino di Lecce</t>
  </si>
  <si>
    <t>San Pietro in Lama</t>
  </si>
  <si>
    <t>Miggiano</t>
  </si>
  <si>
    <t>Morciano di Leuca</t>
  </si>
  <si>
    <t>Santa Cesarea Terme</t>
  </si>
  <si>
    <t>Diso</t>
  </si>
  <si>
    <t>Tiggiano</t>
  </si>
  <si>
    <t>Castri di Lecce</t>
  </si>
  <si>
    <t>Botrugno</t>
  </si>
  <si>
    <t>Montesano Salentino</t>
  </si>
  <si>
    <t>Caprarica di Lecce</t>
  </si>
  <si>
    <t>Ortelle</t>
  </si>
  <si>
    <t>Nociglia</t>
  </si>
  <si>
    <t>Sternatia</t>
  </si>
  <si>
    <t>Melpignano</t>
  </si>
  <si>
    <t>San Cassiano</t>
  </si>
  <si>
    <t>Giurdignano</t>
  </si>
  <si>
    <t>Zollino</t>
  </si>
  <si>
    <t>Seclì</t>
  </si>
  <si>
    <t>Bagnolo del Salento</t>
  </si>
  <si>
    <t>Patù</t>
  </si>
  <si>
    <t>Cannole</t>
  </si>
  <si>
    <t>Martignano</t>
  </si>
  <si>
    <t>Surano</t>
  </si>
  <si>
    <t>Sanarica</t>
  </si>
  <si>
    <t>Palmariggi</t>
  </si>
  <si>
    <t>Giuggianello</t>
  </si>
  <si>
    <t>TARANTO</t>
  </si>
  <si>
    <t>Martina Franca</t>
  </si>
  <si>
    <t>Massafra</t>
  </si>
  <si>
    <t>Grottaglie</t>
  </si>
  <si>
    <t>Manduria</t>
  </si>
  <si>
    <t>Ginosa</t>
  </si>
  <si>
    <t>Castellaneta</t>
  </si>
  <si>
    <t>Palagiano</t>
  </si>
  <si>
    <t>Sava</t>
  </si>
  <si>
    <t>Mottola</t>
  </si>
  <si>
    <t>Laterza</t>
  </si>
  <si>
    <t>San Giorgio Ionico</t>
  </si>
  <si>
    <t>Statte</t>
  </si>
  <si>
    <t>Crispiano</t>
  </si>
  <si>
    <t>Pulsano</t>
  </si>
  <si>
    <t>Lizzano</t>
  </si>
  <si>
    <t>San Marzano di San G.</t>
  </si>
  <si>
    <t>Leporano</t>
  </si>
  <si>
    <t>Palagianello</t>
  </si>
  <si>
    <t>Carosino</t>
  </si>
  <si>
    <t>Avetrana</t>
  </si>
  <si>
    <t>Monteiasi</t>
  </si>
  <si>
    <t>Maruggio</t>
  </si>
  <si>
    <t>Fragagnano</t>
  </si>
  <si>
    <t>Torricella</t>
  </si>
  <si>
    <t>Montemesola</t>
  </si>
  <si>
    <t>Faggiano</t>
  </si>
  <si>
    <t>Monteparano</t>
  </si>
  <si>
    <t>Roccaforzata</t>
  </si>
  <si>
    <t>CAGLIARI</t>
  </si>
  <si>
    <t>Quartu Sant'Elena</t>
  </si>
  <si>
    <t>Selargius</t>
  </si>
  <si>
    <t>Assemini</t>
  </si>
  <si>
    <t>Capoterra</t>
  </si>
  <si>
    <t>Sestu</t>
  </si>
  <si>
    <t>Monserrato</t>
  </si>
  <si>
    <t>Sinnai</t>
  </si>
  <si>
    <t>Quartucciu</t>
  </si>
  <si>
    <t>Elmas</t>
  </si>
  <si>
    <t>Uta</t>
  </si>
  <si>
    <t>Decimomannu</t>
  </si>
  <si>
    <t>Maracalagonis</t>
  </si>
  <si>
    <t>Pula</t>
  </si>
  <si>
    <t>Settimo San Pietro</t>
  </si>
  <si>
    <t>Sarroch</t>
  </si>
  <si>
    <t>Villa San Pietro</t>
  </si>
  <si>
    <t>NUORO</t>
  </si>
  <si>
    <t>Siniscola</t>
  </si>
  <si>
    <t>Tortolì</t>
  </si>
  <si>
    <t>Macomer</t>
  </si>
  <si>
    <t>Dorgali</t>
  </si>
  <si>
    <t>Orosei</t>
  </si>
  <si>
    <t>Oliena</t>
  </si>
  <si>
    <t>Lanusei</t>
  </si>
  <si>
    <t>Orgosolo</t>
  </si>
  <si>
    <t>Bari Sardo</t>
  </si>
  <si>
    <t>Tertenia</t>
  </si>
  <si>
    <t>Fonni</t>
  </si>
  <si>
    <t>Baunei</t>
  </si>
  <si>
    <t>Jerzu</t>
  </si>
  <si>
    <t>Villagrande Strisaili</t>
  </si>
  <si>
    <t>Posada</t>
  </si>
  <si>
    <t>Torpè</t>
  </si>
  <si>
    <t>Orani</t>
  </si>
  <si>
    <t>Bitti</t>
  </si>
  <si>
    <t>Gavoi</t>
  </si>
  <si>
    <t>Bolotana</t>
  </si>
  <si>
    <t>Mamoiada</t>
  </si>
  <si>
    <t>Galtellì</t>
  </si>
  <si>
    <t>Arzana</t>
  </si>
  <si>
    <t>Irgoli</t>
  </si>
  <si>
    <t>Orune</t>
  </si>
  <si>
    <t>Desulo</t>
  </si>
  <si>
    <t>Ottana</t>
  </si>
  <si>
    <t>Lotzorai</t>
  </si>
  <si>
    <t>Ilbono</t>
  </si>
  <si>
    <t>Silanus</t>
  </si>
  <si>
    <t>Borore</t>
  </si>
  <si>
    <t>Orotelli</t>
  </si>
  <si>
    <t>Tonara</t>
  </si>
  <si>
    <t>Cardedu</t>
  </si>
  <si>
    <t>Perdasdefogu</t>
  </si>
  <si>
    <t>Meana Sardo</t>
  </si>
  <si>
    <t>Sindia</t>
  </si>
  <si>
    <t>Sarule</t>
  </si>
  <si>
    <t>Lodè</t>
  </si>
  <si>
    <t>Sorgono</t>
  </si>
  <si>
    <t>Ovodda</t>
  </si>
  <si>
    <t>Ulassai</t>
  </si>
  <si>
    <t>Gairo</t>
  </si>
  <si>
    <t>Lula</t>
  </si>
  <si>
    <t>Girasole</t>
  </si>
  <si>
    <t>Bortigali</t>
  </si>
  <si>
    <t>Loceri</t>
  </si>
  <si>
    <t>Ollolai</t>
  </si>
  <si>
    <t>Aritzo</t>
  </si>
  <si>
    <t>Urzulei</t>
  </si>
  <si>
    <t>Ortueri</t>
  </si>
  <si>
    <t>Triei</t>
  </si>
  <si>
    <t>Atzara</t>
  </si>
  <si>
    <t>Talana</t>
  </si>
  <si>
    <t>Oniferi</t>
  </si>
  <si>
    <t>Olzai</t>
  </si>
  <si>
    <t>Austis</t>
  </si>
  <si>
    <t>Osini</t>
  </si>
  <si>
    <t>Gadoni</t>
  </si>
  <si>
    <t>Onifai</t>
  </si>
  <si>
    <t>Teti</t>
  </si>
  <si>
    <t>Dualchi</t>
  </si>
  <si>
    <t>Belvì</t>
  </si>
  <si>
    <t>Elini</t>
  </si>
  <si>
    <t>Birori</t>
  </si>
  <si>
    <t>Ussassai</t>
  </si>
  <si>
    <t>Loculi</t>
  </si>
  <si>
    <t>Lei</t>
  </si>
  <si>
    <t>Tiana</t>
  </si>
  <si>
    <t>Onanì</t>
  </si>
  <si>
    <t>Lodine</t>
  </si>
  <si>
    <t>Noragugume</t>
  </si>
  <si>
    <t>Osidda</t>
  </si>
  <si>
    <t>Oristano</t>
  </si>
  <si>
    <t>ORISTANO</t>
  </si>
  <si>
    <t>Terralba</t>
  </si>
  <si>
    <t>Cabras</t>
  </si>
  <si>
    <t>Bosa</t>
  </si>
  <si>
    <t>Santa Giusta</t>
  </si>
  <si>
    <t>Marrubiu</t>
  </si>
  <si>
    <t>Ghilarza</t>
  </si>
  <si>
    <t>Mogoro</t>
  </si>
  <si>
    <t>Arborea</t>
  </si>
  <si>
    <t>Samugheo</t>
  </si>
  <si>
    <t>Uras</t>
  </si>
  <si>
    <t>Abbasanta</t>
  </si>
  <si>
    <t>San Nicolò d'Arcidano</t>
  </si>
  <si>
    <t>Cuglieri</t>
  </si>
  <si>
    <t>San Vero Milis</t>
  </si>
  <si>
    <t>Solarussa</t>
  </si>
  <si>
    <t>Santu Lussurgiu</t>
  </si>
  <si>
    <t>Simaxis</t>
  </si>
  <si>
    <t>Paulilatino</t>
  </si>
  <si>
    <t>Riola Sardo</t>
  </si>
  <si>
    <t>Sedilo</t>
  </si>
  <si>
    <t>Laconi</t>
  </si>
  <si>
    <t>Narbolia</t>
  </si>
  <si>
    <t>Nurachi</t>
  </si>
  <si>
    <t>Seneghe</t>
  </si>
  <si>
    <t>Villaurbana</t>
  </si>
  <si>
    <t>Bonarcado</t>
  </si>
  <si>
    <t>Palmas Arborea</t>
  </si>
  <si>
    <t>Milis</t>
  </si>
  <si>
    <t>Scano di Montiferro</t>
  </si>
  <si>
    <t>Ales</t>
  </si>
  <si>
    <t>Baratili San Pietro</t>
  </si>
  <si>
    <t>Norbello</t>
  </si>
  <si>
    <t>Busachi</t>
  </si>
  <si>
    <t>Ollastra</t>
  </si>
  <si>
    <t>Zeddiani</t>
  </si>
  <si>
    <t>Tresnuraghes</t>
  </si>
  <si>
    <t>Suni</t>
  </si>
  <si>
    <t>Zerfaliu</t>
  </si>
  <si>
    <t>Masullas</t>
  </si>
  <si>
    <t>Tramatza</t>
  </si>
  <si>
    <t>Siamaggiore</t>
  </si>
  <si>
    <t>Fordongianus</t>
  </si>
  <si>
    <t>Gonnostramatza</t>
  </si>
  <si>
    <t>Ardauli</t>
  </si>
  <si>
    <t>Siamanna</t>
  </si>
  <si>
    <t>Usellus</t>
  </si>
  <si>
    <t>Gonnosnò</t>
  </si>
  <si>
    <t>Morgongiori</t>
  </si>
  <si>
    <t>Bauladu</t>
  </si>
  <si>
    <t>Ruinas</t>
  </si>
  <si>
    <t>Neoneli</t>
  </si>
  <si>
    <t>Magomadas</t>
  </si>
  <si>
    <t>Baressa</t>
  </si>
  <si>
    <t>Ulà Tirso</t>
  </si>
  <si>
    <t>Sini</t>
  </si>
  <si>
    <t>Nughedu Santa Vittoria</t>
  </si>
  <si>
    <t>Gonnoscodina</t>
  </si>
  <si>
    <t>Montresta</t>
  </si>
  <si>
    <t>Senis</t>
  </si>
  <si>
    <t>Mogorella</t>
  </si>
  <si>
    <t>Flussio</t>
  </si>
  <si>
    <t>Aidomaggiore</t>
  </si>
  <si>
    <t>Assolo</t>
  </si>
  <si>
    <t>Allai</t>
  </si>
  <si>
    <t>Sorradile</t>
  </si>
  <si>
    <t>Siapiccia</t>
  </si>
  <si>
    <t>Nureci</t>
  </si>
  <si>
    <t>Villa Sant'Antonio</t>
  </si>
  <si>
    <t>Asuni</t>
  </si>
  <si>
    <t>Simala</t>
  </si>
  <si>
    <t>Villa Verde</t>
  </si>
  <si>
    <t>Villanova Truschedu</t>
  </si>
  <si>
    <t>Curcuris</t>
  </si>
  <si>
    <t>Pau</t>
  </si>
  <si>
    <t>Pompu</t>
  </si>
  <si>
    <t>Albagiara</t>
  </si>
  <si>
    <t>Tinnura</t>
  </si>
  <si>
    <t>Siris</t>
  </si>
  <si>
    <t>Sagama</t>
  </si>
  <si>
    <t>Sennariolo</t>
  </si>
  <si>
    <t>Boroneddu</t>
  </si>
  <si>
    <t>Modolo</t>
  </si>
  <si>
    <t>Tadasuni</t>
  </si>
  <si>
    <t>Bidonì</t>
  </si>
  <si>
    <t>Soddì</t>
  </si>
  <si>
    <t>Baradili</t>
  </si>
  <si>
    <t>SASSARI</t>
  </si>
  <si>
    <t>Olbia</t>
  </si>
  <si>
    <t>Alghero</t>
  </si>
  <si>
    <t>Porto Torres</t>
  </si>
  <si>
    <t>Sorso</t>
  </si>
  <si>
    <t>Tempio Pausania</t>
  </si>
  <si>
    <t>Arzachena</t>
  </si>
  <si>
    <t>La Maddalena</t>
  </si>
  <si>
    <t>Ozieri</t>
  </si>
  <si>
    <t>Ittiri</t>
  </si>
  <si>
    <t>Sennori</t>
  </si>
  <si>
    <t>Castelsardo</t>
  </si>
  <si>
    <t>Ossi</t>
  </si>
  <si>
    <t>Santa Teresa Gallura</t>
  </si>
  <si>
    <t>Budoni</t>
  </si>
  <si>
    <t>San Teodoro</t>
  </si>
  <si>
    <t>Ploaghe</t>
  </si>
  <si>
    <t>Valledoria</t>
  </si>
  <si>
    <t>Usini</t>
  </si>
  <si>
    <t>Palau</t>
  </si>
  <si>
    <t>Olmedo</t>
  </si>
  <si>
    <t>Calangianus</t>
  </si>
  <si>
    <t>Buddusò</t>
  </si>
  <si>
    <t>Loiri Porto San Paolo</t>
  </si>
  <si>
    <t>Bono</t>
  </si>
  <si>
    <t>Bonorva</t>
  </si>
  <si>
    <t>Oschiri</t>
  </si>
  <si>
    <t>Pattada</t>
  </si>
  <si>
    <t>Osilo</t>
  </si>
  <si>
    <t>Uri</t>
  </si>
  <si>
    <t>Thiesi</t>
  </si>
  <si>
    <t>Nulvi</t>
  </si>
  <si>
    <t>Berchidda</t>
  </si>
  <si>
    <t>Pozzomaggiore</t>
  </si>
  <si>
    <t>Luras</t>
  </si>
  <si>
    <t>Golfo Aranci</t>
  </si>
  <si>
    <t>Tissi</t>
  </si>
  <si>
    <t>Monti</t>
  </si>
  <si>
    <t>Perfugas</t>
  </si>
  <si>
    <t>Telti</t>
  </si>
  <si>
    <t>Villanova Monteleone</t>
  </si>
  <si>
    <t>Trinità d'Agultu e V.</t>
  </si>
  <si>
    <t>Padru</t>
  </si>
  <si>
    <t>Mores</t>
  </si>
  <si>
    <t>Badesi</t>
  </si>
  <si>
    <t>Alà dei Sardi</t>
  </si>
  <si>
    <t>Luogosanto</t>
  </si>
  <si>
    <t>Benetutti</t>
  </si>
  <si>
    <t>Viddalba</t>
  </si>
  <si>
    <t>Stintino</t>
  </si>
  <si>
    <t>Chiaramonti</t>
  </si>
  <si>
    <t>Tula</t>
  </si>
  <si>
    <t>Florinas</t>
  </si>
  <si>
    <t>Sant'Antonio di Gallura</t>
  </si>
  <si>
    <t>Aggius</t>
  </si>
  <si>
    <t>Santa Maria Coghinas</t>
  </si>
  <si>
    <t>Nule</t>
  </si>
  <si>
    <t>Sedini</t>
  </si>
  <si>
    <t>Codrongianos</t>
  </si>
  <si>
    <t>Aglientu</t>
  </si>
  <si>
    <t>Torralba</t>
  </si>
  <si>
    <t>Bonnanaro</t>
  </si>
  <si>
    <t>Bultei</t>
  </si>
  <si>
    <t>Burgos</t>
  </si>
  <si>
    <t>Laerru</t>
  </si>
  <si>
    <t>Muros</t>
  </si>
  <si>
    <t>Siligo</t>
  </si>
  <si>
    <t>Cossoine</t>
  </si>
  <si>
    <t>Illorai</t>
  </si>
  <si>
    <t>Nughedu San Nicolò</t>
  </si>
  <si>
    <t>Ardara</t>
  </si>
  <si>
    <t>Bortigiadas</t>
  </si>
  <si>
    <t>Erula</t>
  </si>
  <si>
    <t>Putifigari</t>
  </si>
  <si>
    <t>Bottidda</t>
  </si>
  <si>
    <t>Cargeghe</t>
  </si>
  <si>
    <t>Padria</t>
  </si>
  <si>
    <t>Anela</t>
  </si>
  <si>
    <t>Tergu</t>
  </si>
  <si>
    <t>Mara</t>
  </si>
  <si>
    <t>Banari</t>
  </si>
  <si>
    <t>Romana</t>
  </si>
  <si>
    <t>Giave</t>
  </si>
  <si>
    <t>Bulzi</t>
  </si>
  <si>
    <t>Martis</t>
  </si>
  <si>
    <t>Ittireddu</t>
  </si>
  <si>
    <t>Cheremule</t>
  </si>
  <si>
    <t>Bessude</t>
  </si>
  <si>
    <t>Esporlatu</t>
  </si>
  <si>
    <t>Borutta</t>
  </si>
  <si>
    <t>Semestene</t>
  </si>
  <si>
    <t>Monteleone Rocca Doria</t>
  </si>
  <si>
    <t>Sud_Sardegna</t>
  </si>
  <si>
    <t>CARBONIA</t>
  </si>
  <si>
    <t>Iglesias</t>
  </si>
  <si>
    <t>Villacidro</t>
  </si>
  <si>
    <t>Guspini</t>
  </si>
  <si>
    <t>Sant'Antioco</t>
  </si>
  <si>
    <t>Dolianova</t>
  </si>
  <si>
    <t>Serramanna</t>
  </si>
  <si>
    <t>San Gavino Monreale</t>
  </si>
  <si>
    <t>Sanluri</t>
  </si>
  <si>
    <t>San Sperate</t>
  </si>
  <si>
    <t>Villasor</t>
  </si>
  <si>
    <t>Gonnosfanadiga</t>
  </si>
  <si>
    <t>Arbus</t>
  </si>
  <si>
    <t>Carloforte</t>
  </si>
  <si>
    <t>Domusnovas</t>
  </si>
  <si>
    <t>San Giovanni Suergiu</t>
  </si>
  <si>
    <t>Muravera</t>
  </si>
  <si>
    <t>Samassi</t>
  </si>
  <si>
    <t>Portoscuso</t>
  </si>
  <si>
    <t>Gonnesa</t>
  </si>
  <si>
    <t>Senorbì</t>
  </si>
  <si>
    <t>Serrenti</t>
  </si>
  <si>
    <t>Villaputzu</t>
  </si>
  <si>
    <t>Monastir</t>
  </si>
  <si>
    <t>Decimoputzu</t>
  </si>
  <si>
    <t>Ussana</t>
  </si>
  <si>
    <t>Sardara</t>
  </si>
  <si>
    <t>Siliqua</t>
  </si>
  <si>
    <t>Villasimius</t>
  </si>
  <si>
    <t>San Vito</t>
  </si>
  <si>
    <t>Villamassargia</t>
  </si>
  <si>
    <t>Teulada</t>
  </si>
  <si>
    <t>Santadi</t>
  </si>
  <si>
    <t>Narcao</t>
  </si>
  <si>
    <t>Fluminimaggiore</t>
  </si>
  <si>
    <t>Calasetta</t>
  </si>
  <si>
    <t>Burcei</t>
  </si>
  <si>
    <t>Sant'Anna Arresi</t>
  </si>
  <si>
    <t>Pabillonis</t>
  </si>
  <si>
    <t>Serdiana</t>
  </si>
  <si>
    <t>Guasila</t>
  </si>
  <si>
    <t>Villamar</t>
  </si>
  <si>
    <t>Isili</t>
  </si>
  <si>
    <t>Villaspeciosa</t>
  </si>
  <si>
    <t>Nuraminis</t>
  </si>
  <si>
    <t>Orroli</t>
  </si>
  <si>
    <t>Escalaplano</t>
  </si>
  <si>
    <t>Nurri</t>
  </si>
  <si>
    <t>Mandas</t>
  </si>
  <si>
    <t>Donori</t>
  </si>
  <si>
    <t>Giba</t>
  </si>
  <si>
    <t>Siurgus Donigala</t>
  </si>
  <si>
    <t>Vallermosa</t>
  </si>
  <si>
    <t>Soleminis</t>
  </si>
  <si>
    <t>Sant'Andrea Frius</t>
  </si>
  <si>
    <t>Lunamatrona</t>
  </si>
  <si>
    <t>Domus de Maria</t>
  </si>
  <si>
    <t>Castiadas</t>
  </si>
  <si>
    <t>Samatzai</t>
  </si>
  <si>
    <t>Furtei</t>
  </si>
  <si>
    <t>Nuxis</t>
  </si>
  <si>
    <t>Musei</t>
  </si>
  <si>
    <t>Perdaxius</t>
  </si>
  <si>
    <t>Selegas</t>
  </si>
  <si>
    <t>Villanovafranca</t>
  </si>
  <si>
    <t>Masainas</t>
  </si>
  <si>
    <t>Seui</t>
  </si>
  <si>
    <t>Barumini</t>
  </si>
  <si>
    <t>Nurallao</t>
  </si>
  <si>
    <t>San Basilio</t>
  </si>
  <si>
    <t>Gesturi</t>
  </si>
  <si>
    <t>Gergei</t>
  </si>
  <si>
    <t>Pimentel</t>
  </si>
  <si>
    <t>Segariu</t>
  </si>
  <si>
    <t>Silius</t>
  </si>
  <si>
    <t>Suelli</t>
  </si>
  <si>
    <t>Barrali</t>
  </si>
  <si>
    <t>Villaperuccio</t>
  </si>
  <si>
    <t>Villanova Tulo</t>
  </si>
  <si>
    <t>Tratalias</t>
  </si>
  <si>
    <t>Buggerru</t>
  </si>
  <si>
    <t>Villasalto</t>
  </si>
  <si>
    <t>Tuili</t>
  </si>
  <si>
    <t>Guamaggiore</t>
  </si>
  <si>
    <t>Sadali</t>
  </si>
  <si>
    <t>Ortacesus</t>
  </si>
  <si>
    <t>Nuragus</t>
  </si>
  <si>
    <t>Piscinas</t>
  </si>
  <si>
    <t>Gesico</t>
  </si>
  <si>
    <t>Collinas</t>
  </si>
  <si>
    <t>Seulo</t>
  </si>
  <si>
    <t>Genoni</t>
  </si>
  <si>
    <t>Ballao</t>
  </si>
  <si>
    <t>San Nicolò Gerrei</t>
  </si>
  <si>
    <t>Villanovaforru</t>
  </si>
  <si>
    <t>Serri</t>
  </si>
  <si>
    <t>Siddi</t>
  </si>
  <si>
    <t>Esterzili</t>
  </si>
  <si>
    <t>Pauli Arbarei</t>
  </si>
  <si>
    <t>Escolca</t>
  </si>
  <si>
    <t>Ussaramanna</t>
  </si>
  <si>
    <t>Goni</t>
  </si>
  <si>
    <t>Armungia</t>
  </si>
  <si>
    <t>Turri</t>
  </si>
  <si>
    <t>Genuri</t>
  </si>
  <si>
    <t>Las Plassas</t>
  </si>
  <si>
    <t>Setzu</t>
  </si>
  <si>
    <t>AGRIGENTO</t>
  </si>
  <si>
    <t>Sciacca</t>
  </si>
  <si>
    <t>Licata</t>
  </si>
  <si>
    <t>Canicattì</t>
  </si>
  <si>
    <t>Favara</t>
  </si>
  <si>
    <t>Palma di Montechiaro</t>
  </si>
  <si>
    <t>Ribera</t>
  </si>
  <si>
    <t>Porto Empedocle</t>
  </si>
  <si>
    <t>Raffadali</t>
  </si>
  <si>
    <t>Menfi</t>
  </si>
  <si>
    <t>Ravanusa</t>
  </si>
  <si>
    <t>Campobello di Licata</t>
  </si>
  <si>
    <t>Aragona</t>
  </si>
  <si>
    <t>Racalmuto</t>
  </si>
  <si>
    <t>San Giovanni Gemini</t>
  </si>
  <si>
    <t>Casteltermini</t>
  </si>
  <si>
    <t>Naro</t>
  </si>
  <si>
    <t>Lampedusa e Linosa</t>
  </si>
  <si>
    <t>Santa Margherita di B.</t>
  </si>
  <si>
    <t>Cammarata</t>
  </si>
  <si>
    <t>Sambuca di Sicilia</t>
  </si>
  <si>
    <t>Grotte</t>
  </si>
  <si>
    <t>Realmonte</t>
  </si>
  <si>
    <t>Siculiana</t>
  </si>
  <si>
    <t>Santo Stefano Quisquina</t>
  </si>
  <si>
    <t>Cattolica Eraclea</t>
  </si>
  <si>
    <t>Bivona</t>
  </si>
  <si>
    <t>Caltabellotta</t>
  </si>
  <si>
    <t>Cianciana</t>
  </si>
  <si>
    <t>San Biagio Platani</t>
  </si>
  <si>
    <t>Montevago</t>
  </si>
  <si>
    <t>Castrofilippo</t>
  </si>
  <si>
    <t>Alessandria della Rocca</t>
  </si>
  <si>
    <t>Burgio</t>
  </si>
  <si>
    <t>Montallegro</t>
  </si>
  <si>
    <t>Santa Elisabetta</t>
  </si>
  <si>
    <t>Camastra</t>
  </si>
  <si>
    <t>Lucca Sicula</t>
  </si>
  <si>
    <t>Villafranca Sicula</t>
  </si>
  <si>
    <t>Calamonaci</t>
  </si>
  <si>
    <t>Sant'Angelo Muxaro</t>
  </si>
  <si>
    <t>Joppolo Giancaxio</t>
  </si>
  <si>
    <t>Comitini</t>
  </si>
  <si>
    <t>Gela</t>
  </si>
  <si>
    <t>CALTANISSETTA</t>
  </si>
  <si>
    <t>Niscemi</t>
  </si>
  <si>
    <t>San Cataldo</t>
  </si>
  <si>
    <t>Mazzarino</t>
  </si>
  <si>
    <t>Riesi</t>
  </si>
  <si>
    <t>Mussomeli</t>
  </si>
  <si>
    <t>Sommatino</t>
  </si>
  <si>
    <t>Serradifalco</t>
  </si>
  <si>
    <t>Santa Caterina V.</t>
  </si>
  <si>
    <t>Butera</t>
  </si>
  <si>
    <t>Delia</t>
  </si>
  <si>
    <t>Vallelunga Pratameno</t>
  </si>
  <si>
    <t>Campofranco</t>
  </si>
  <si>
    <t>Milena</t>
  </si>
  <si>
    <t>Resuttano</t>
  </si>
  <si>
    <t>Marianopoli</t>
  </si>
  <si>
    <t>Villalba</t>
  </si>
  <si>
    <t>Montedoro</t>
  </si>
  <si>
    <t>Sutera</t>
  </si>
  <si>
    <t>Acquaviva Platani</t>
  </si>
  <si>
    <t>Bompensiere</t>
  </si>
  <si>
    <t>CATANIA</t>
  </si>
  <si>
    <t>Misterbianco</t>
  </si>
  <si>
    <t>Paternò</t>
  </si>
  <si>
    <t>Adrano</t>
  </si>
  <si>
    <t>Mascalucia</t>
  </si>
  <si>
    <t>Aci Catena</t>
  </si>
  <si>
    <t>Belpasso</t>
  </si>
  <si>
    <t>Gravina di Catania</t>
  </si>
  <si>
    <t>Biancavilla</t>
  </si>
  <si>
    <t>San Giovanni la Punta</t>
  </si>
  <si>
    <t>Tremestieri Etneo</t>
  </si>
  <si>
    <t>Bronte</t>
  </si>
  <si>
    <t>Aci Castello</t>
  </si>
  <si>
    <t>Aci Sant'Antonio</t>
  </si>
  <si>
    <t>Scordia</t>
  </si>
  <si>
    <t>Palagonia</t>
  </si>
  <si>
    <t>Pedara</t>
  </si>
  <si>
    <t>Riposto</t>
  </si>
  <si>
    <t>Mascali</t>
  </si>
  <si>
    <t>Grammichele</t>
  </si>
  <si>
    <t>Motta Sant'Anastasia</t>
  </si>
  <si>
    <t>San Gregorio di Catania</t>
  </si>
  <si>
    <t>Trecastagni</t>
  </si>
  <si>
    <t>Ramacca</t>
  </si>
  <si>
    <t>Randazzo</t>
  </si>
  <si>
    <t>Zafferana Etnea</t>
  </si>
  <si>
    <t>Fiumefreddo di Sicilia</t>
  </si>
  <si>
    <t>Sant'Agata li Battiati</t>
  </si>
  <si>
    <t>Viagrande</t>
  </si>
  <si>
    <t>Santa Venerina</t>
  </si>
  <si>
    <t>San Pietro Clarenza</t>
  </si>
  <si>
    <t>Valverde</t>
  </si>
  <si>
    <t>Santa Maria di Licodia</t>
  </si>
  <si>
    <t>Nicolosi</t>
  </si>
  <si>
    <t>Militello in Val di C.</t>
  </si>
  <si>
    <t>Vizzini</t>
  </si>
  <si>
    <t>Linguaglossa</t>
  </si>
  <si>
    <t>Calatabiano</t>
  </si>
  <si>
    <t>Camporotondo Etneo</t>
  </si>
  <si>
    <t>Mirabella Imbaccari</t>
  </si>
  <si>
    <t>Castel di Iudica</t>
  </si>
  <si>
    <t>Mazzarrone</t>
  </si>
  <si>
    <t>Ragalna</t>
  </si>
  <si>
    <t>Piedimonte Etneo</t>
  </si>
  <si>
    <t>Maletto</t>
  </si>
  <si>
    <t>Maniace</t>
  </si>
  <si>
    <t>Aci Bonaccorsi</t>
  </si>
  <si>
    <t>San Michele di Ganzaria</t>
  </si>
  <si>
    <t>Castiglione di Sicilia</t>
  </si>
  <si>
    <t>Licodia Eubea</t>
  </si>
  <si>
    <t>Raddusa</t>
  </si>
  <si>
    <t>San Cono</t>
  </si>
  <si>
    <t>Sant'Alfio</t>
  </si>
  <si>
    <t>Milo</t>
  </si>
  <si>
    <t>ENNA</t>
  </si>
  <si>
    <t>Piazza Armerina</t>
  </si>
  <si>
    <t>Leonforte</t>
  </si>
  <si>
    <t>Barrafranca</t>
  </si>
  <si>
    <t>Troina</t>
  </si>
  <si>
    <t>Agira</t>
  </si>
  <si>
    <t>Valguarnera Caropepe</t>
  </si>
  <si>
    <t>Regalbuto</t>
  </si>
  <si>
    <t>Pietraperzia</t>
  </si>
  <si>
    <t>Centuripe</t>
  </si>
  <si>
    <t>Assoro</t>
  </si>
  <si>
    <t>Aidone</t>
  </si>
  <si>
    <t>Villarosa</t>
  </si>
  <si>
    <t>Catenanuova</t>
  </si>
  <si>
    <t>Calascibetta</t>
  </si>
  <si>
    <t>Gagliano Castelferrato</t>
  </si>
  <si>
    <t>Nissoria</t>
  </si>
  <si>
    <t>Cerami</t>
  </si>
  <si>
    <t>Sperlinga</t>
  </si>
  <si>
    <t>MESSINA</t>
  </si>
  <si>
    <t>Barcellona Pozzo di G.</t>
  </si>
  <si>
    <t>Milazzo</t>
  </si>
  <si>
    <t>Capo d'Orlando</t>
  </si>
  <si>
    <t>Patti</t>
  </si>
  <si>
    <t>Lipari</t>
  </si>
  <si>
    <t>Sant'Agata di Militello</t>
  </si>
  <si>
    <t>Taormina</t>
  </si>
  <si>
    <t>Santa Teresa di Riva</t>
  </si>
  <si>
    <t>Giardini-Naxos</t>
  </si>
  <si>
    <t>Villafranca Tirrena</t>
  </si>
  <si>
    <t>Torregrotta</t>
  </si>
  <si>
    <t>Terme Vigliatore</t>
  </si>
  <si>
    <t>San Filippo del Mela</t>
  </si>
  <si>
    <t>Gioiosa Marea</t>
  </si>
  <si>
    <t>Rometta</t>
  </si>
  <si>
    <t>Pace del Mela</t>
  </si>
  <si>
    <t>Tortorici</t>
  </si>
  <si>
    <t>Brolo</t>
  </si>
  <si>
    <t>Acquedolci</t>
  </si>
  <si>
    <t>Spadafora</t>
  </si>
  <si>
    <t>Santo Stefano di C.</t>
  </si>
  <si>
    <t>Mistretta</t>
  </si>
  <si>
    <t>Santa Lucia del Mela</t>
  </si>
  <si>
    <t>Torrenova</t>
  </si>
  <si>
    <t>Capri Leone</t>
  </si>
  <si>
    <t>Roccalumera</t>
  </si>
  <si>
    <t>Venetico</t>
  </si>
  <si>
    <t>Piraino</t>
  </si>
  <si>
    <t>Saponara</t>
  </si>
  <si>
    <t>Furnari</t>
  </si>
  <si>
    <t>Francavilla di Sicilia</t>
  </si>
  <si>
    <t>Naso</t>
  </si>
  <si>
    <t>Nizza di Sicilia</t>
  </si>
  <si>
    <t>San Fratello</t>
  </si>
  <si>
    <t>Furci Siculo</t>
  </si>
  <si>
    <t>Caronia</t>
  </si>
  <si>
    <t>Gaggi</t>
  </si>
  <si>
    <t>Capizzi</t>
  </si>
  <si>
    <t>Castell'Umberto</t>
  </si>
  <si>
    <t>Sant'Angelo di Brolo</t>
  </si>
  <si>
    <t>Letojanni</t>
  </si>
  <si>
    <t>Tusa</t>
  </si>
  <si>
    <t>San Piero Patti</t>
  </si>
  <si>
    <t>Falcone</t>
  </si>
  <si>
    <t>San Pier Niceto</t>
  </si>
  <si>
    <t>Monforte San Giorgio</t>
  </si>
  <si>
    <t>Sinagra</t>
  </si>
  <si>
    <t>Galati Mamertino</t>
  </si>
  <si>
    <t>Alì Terme</t>
  </si>
  <si>
    <t>Castroreale</t>
  </si>
  <si>
    <t>Merì</t>
  </si>
  <si>
    <t>Cesarò</t>
  </si>
  <si>
    <t>Montalbano Elicona</t>
  </si>
  <si>
    <t>Oliveri</t>
  </si>
  <si>
    <t>Rodì Milici</t>
  </si>
  <si>
    <t>Scaletta Zanclea</t>
  </si>
  <si>
    <t>San Marco d'Alunzio</t>
  </si>
  <si>
    <t>Alcara li Fusi</t>
  </si>
  <si>
    <t>Savoca</t>
  </si>
  <si>
    <t>Gualtieri Sicaminò</t>
  </si>
  <si>
    <t>Librizzi</t>
  </si>
  <si>
    <t>Montagnareale</t>
  </si>
  <si>
    <t>Itala</t>
  </si>
  <si>
    <t>Sant'Alessio Siculo</t>
  </si>
  <si>
    <t>Mazzarrà Sant'Andrea</t>
  </si>
  <si>
    <t>Graniti</t>
  </si>
  <si>
    <t>Longi</t>
  </si>
  <si>
    <t>Ficarra</t>
  </si>
  <si>
    <t>Fiumedinisi</t>
  </si>
  <si>
    <t>Valdina</t>
  </si>
  <si>
    <t>Novara di Sicilia</t>
  </si>
  <si>
    <t>Pettineo</t>
  </si>
  <si>
    <t>Militello Rosmarino</t>
  </si>
  <si>
    <t>Castel di Lucio</t>
  </si>
  <si>
    <t>San Salvatore di F.</t>
  </si>
  <si>
    <t>Pagliara</t>
  </si>
  <si>
    <t>Castelmola</t>
  </si>
  <si>
    <t>Roccavaldina</t>
  </si>
  <si>
    <t>Fondachelli-Fantina</t>
  </si>
  <si>
    <t>Malfa</t>
  </si>
  <si>
    <t>Ucria</t>
  </si>
  <si>
    <t>Raccuja</t>
  </si>
  <si>
    <t>Mirto</t>
  </si>
  <si>
    <t>Santa Domenica Vittoria</t>
  </si>
  <si>
    <t>Forza d'Agrò</t>
  </si>
  <si>
    <t>Santa Marina Salina</t>
  </si>
  <si>
    <t>Antillo</t>
  </si>
  <si>
    <t>Tripi</t>
  </si>
  <si>
    <t>Motta Camastra</t>
  </si>
  <si>
    <t>Casalvecchio Siculo</t>
  </si>
  <si>
    <t>Reitano</t>
  </si>
  <si>
    <t>Limina</t>
  </si>
  <si>
    <t>Alì</t>
  </si>
  <si>
    <t>Moio Alcantara</t>
  </si>
  <si>
    <t>Leni</t>
  </si>
  <si>
    <t>Motta d'Affermo</t>
  </si>
  <si>
    <t>Malvagna</t>
  </si>
  <si>
    <t>Frazzanò</t>
  </si>
  <si>
    <t>Roccella Valdemone</t>
  </si>
  <si>
    <t>Basicò</t>
  </si>
  <si>
    <t>Mongiuffi Melia</t>
  </si>
  <si>
    <t>Mandanici</t>
  </si>
  <si>
    <t>Condrò</t>
  </si>
  <si>
    <t>Floresta</t>
  </si>
  <si>
    <t>Gallodoro</t>
  </si>
  <si>
    <t>Roccafiorita</t>
  </si>
  <si>
    <t>PALERMO</t>
  </si>
  <si>
    <t>Carini</t>
  </si>
  <si>
    <t>Monreale</t>
  </si>
  <si>
    <t>Partinico</t>
  </si>
  <si>
    <t>Misilmeri</t>
  </si>
  <si>
    <t>Termini Imerese</t>
  </si>
  <si>
    <t>Villabate</t>
  </si>
  <si>
    <t>Cefalù</t>
  </si>
  <si>
    <t>Ficarazzi</t>
  </si>
  <si>
    <t>Terrasini</t>
  </si>
  <si>
    <t>Cinisi</t>
  </si>
  <si>
    <t>Casteldaccia</t>
  </si>
  <si>
    <t>Capaci</t>
  </si>
  <si>
    <t>Belmonte Mezzagno</t>
  </si>
  <si>
    <t>Santa Flavia</t>
  </si>
  <si>
    <t>Trabia</t>
  </si>
  <si>
    <t>Altofonte</t>
  </si>
  <si>
    <t>Castelbuono</t>
  </si>
  <si>
    <t>San Giuseppe Jato</t>
  </si>
  <si>
    <t>Altavilla Milicia</t>
  </si>
  <si>
    <t>Campofelice di Roccella</t>
  </si>
  <si>
    <t>Borgetto</t>
  </si>
  <si>
    <t>Isola delle Femmine</t>
  </si>
  <si>
    <t>Lercara Friddi</t>
  </si>
  <si>
    <t>Gangi</t>
  </si>
  <si>
    <t>Balestrate</t>
  </si>
  <si>
    <t>Marineo</t>
  </si>
  <si>
    <t>Montelepre</t>
  </si>
  <si>
    <t>Piana degli Albanesi</t>
  </si>
  <si>
    <t>San Cipirello</t>
  </si>
  <si>
    <t>Cerda</t>
  </si>
  <si>
    <t>Prizzi</t>
  </si>
  <si>
    <t>Bisacquino</t>
  </si>
  <si>
    <t>Torretta</t>
  </si>
  <si>
    <t>Bolognetta</t>
  </si>
  <si>
    <t>Collesano</t>
  </si>
  <si>
    <t>Caltavuturo</t>
  </si>
  <si>
    <t>Lascari</t>
  </si>
  <si>
    <t>Alia</t>
  </si>
  <si>
    <t>Valledolmo</t>
  </si>
  <si>
    <t>Villafrati</t>
  </si>
  <si>
    <t>Castellana Sicula</t>
  </si>
  <si>
    <t>Polizzi Generosa</t>
  </si>
  <si>
    <t>Camporeale</t>
  </si>
  <si>
    <t>Montemaggiore Belsito</t>
  </si>
  <si>
    <t>Petralia Soprana</t>
  </si>
  <si>
    <t>Trappeto</t>
  </si>
  <si>
    <t>Castronovo di Sicilia</t>
  </si>
  <si>
    <t>Pollina</t>
  </si>
  <si>
    <t>Mezzojuso</t>
  </si>
  <si>
    <t>Sciara</t>
  </si>
  <si>
    <t>Chiusa Sclafani</t>
  </si>
  <si>
    <t>Petralia Sottana</t>
  </si>
  <si>
    <t>Vicari</t>
  </si>
  <si>
    <t>Roccapalumba</t>
  </si>
  <si>
    <t>Giardinello</t>
  </si>
  <si>
    <t>Palazzo Adriano</t>
  </si>
  <si>
    <t>Baucina</t>
  </si>
  <si>
    <t>Alimena</t>
  </si>
  <si>
    <t>Ventimiglia di Sicilia</t>
  </si>
  <si>
    <t>Giuliana</t>
  </si>
  <si>
    <t>Geraci Siculo</t>
  </si>
  <si>
    <t>Contessa Entellina</t>
  </si>
  <si>
    <t>San Mauro Castelverde</t>
  </si>
  <si>
    <t>Isnello</t>
  </si>
  <si>
    <t>Roccamena</t>
  </si>
  <si>
    <t>Ustica</t>
  </si>
  <si>
    <t>Bompietro</t>
  </si>
  <si>
    <t>Campofiorito</t>
  </si>
  <si>
    <t>Aliminusa</t>
  </si>
  <si>
    <t>Godrano</t>
  </si>
  <si>
    <t>Cefalà Diana</t>
  </si>
  <si>
    <t>Santa Cristina Gela</t>
  </si>
  <si>
    <t>Blufi</t>
  </si>
  <si>
    <t>Gratteri</t>
  </si>
  <si>
    <t>Scillato</t>
  </si>
  <si>
    <t>Campofelice di Fitalia</t>
  </si>
  <si>
    <t>Sclafani Bagni</t>
  </si>
  <si>
    <t>RAGUSA</t>
  </si>
  <si>
    <t>Vittoria</t>
  </si>
  <si>
    <t>Modica</t>
  </si>
  <si>
    <t>Comiso</t>
  </si>
  <si>
    <t>Pozzallo</t>
  </si>
  <si>
    <t>Ispica</t>
  </si>
  <si>
    <t>Acate</t>
  </si>
  <si>
    <t>Santa Croce Camerina</t>
  </si>
  <si>
    <t>Chiaramonte Gulfi</t>
  </si>
  <si>
    <t>Monterosso Almo</t>
  </si>
  <si>
    <t>Giarratana</t>
  </si>
  <si>
    <t>SIRACUSA</t>
  </si>
  <si>
    <t>Augusta</t>
  </si>
  <si>
    <t>Avola</t>
  </si>
  <si>
    <t>Noto</t>
  </si>
  <si>
    <t>Lentini</t>
  </si>
  <si>
    <t>Floridia</t>
  </si>
  <si>
    <t>Pachino</t>
  </si>
  <si>
    <t>Rosolini</t>
  </si>
  <si>
    <t>Carlentini</t>
  </si>
  <si>
    <t>Melilli</t>
  </si>
  <si>
    <t>Francofonte</t>
  </si>
  <si>
    <t>Priolo Gargallo</t>
  </si>
  <si>
    <t>Palazzolo Acreide</t>
  </si>
  <si>
    <t>Sortino</t>
  </si>
  <si>
    <t>Solarino</t>
  </si>
  <si>
    <t>Canicattini Bagni</t>
  </si>
  <si>
    <t>Portopalo di Capo P.</t>
  </si>
  <si>
    <t>Ferla</t>
  </si>
  <si>
    <t>Buccheri</t>
  </si>
  <si>
    <t>Buscemi</t>
  </si>
  <si>
    <t>Cassaro</t>
  </si>
  <si>
    <t>TRAPANI</t>
  </si>
  <si>
    <t>Mazara del Vallo</t>
  </si>
  <si>
    <t>Castelvetrano</t>
  </si>
  <si>
    <t>Erice</t>
  </si>
  <si>
    <t>Castellammare del Golfo</t>
  </si>
  <si>
    <t>Valderice</t>
  </si>
  <si>
    <t>Campobello di Mazara</t>
  </si>
  <si>
    <t>Paceco</t>
  </si>
  <si>
    <t>Salemi</t>
  </si>
  <si>
    <t>Partanna</t>
  </si>
  <si>
    <t>Petrosino</t>
  </si>
  <si>
    <t>Pantelleria</t>
  </si>
  <si>
    <t>Calatafimi-Segesta</t>
  </si>
  <si>
    <t>Custonaci</t>
  </si>
  <si>
    <t>Santa Ninfa</t>
  </si>
  <si>
    <t>San Vito Lo Capo</t>
  </si>
  <si>
    <t>Favignana</t>
  </si>
  <si>
    <t>Gibellina</t>
  </si>
  <si>
    <t>Buseto Palizzolo</t>
  </si>
  <si>
    <t>Vita</t>
  </si>
  <si>
    <t>Salaparuta</t>
  </si>
  <si>
    <t>Poggioreale</t>
  </si>
  <si>
    <t>AREZZO</t>
  </si>
  <si>
    <t>Montevarchi</t>
  </si>
  <si>
    <t>Cortona</t>
  </si>
  <si>
    <t>San Giovanni Valdarno</t>
  </si>
  <si>
    <t>Sansepolcro</t>
  </si>
  <si>
    <t>Castiglion Fiorentino</t>
  </si>
  <si>
    <t>Terranuova Bracciolini</t>
  </si>
  <si>
    <t>Bibbiena</t>
  </si>
  <si>
    <t>Bucine</t>
  </si>
  <si>
    <t>Castelfranco Piandiscò</t>
  </si>
  <si>
    <t>Cavriglia</t>
  </si>
  <si>
    <t>Foiano della Chiana</t>
  </si>
  <si>
    <t>Civitella in Val di C.</t>
  </si>
  <si>
    <t>Monte San Savino</t>
  </si>
  <si>
    <t>Laterina Pergine V.</t>
  </si>
  <si>
    <t>Subbiano</t>
  </si>
  <si>
    <t>Poppi</t>
  </si>
  <si>
    <t>Loro Ciuffenna</t>
  </si>
  <si>
    <t>Pratovecchio Stia</t>
  </si>
  <si>
    <t>Anghiari</t>
  </si>
  <si>
    <t>Capolona</t>
  </si>
  <si>
    <t>Lucignano</t>
  </si>
  <si>
    <t>Marciano della Chiana</t>
  </si>
  <si>
    <t>Castel Focognano</t>
  </si>
  <si>
    <t>Pieve Santo Stefano</t>
  </si>
  <si>
    <t>Castel San Niccolò</t>
  </si>
  <si>
    <t>Castiglion Fibocchi</t>
  </si>
  <si>
    <t>Chiusi della Verna</t>
  </si>
  <si>
    <t>Monterchi</t>
  </si>
  <si>
    <t>Caprese Michelangelo</t>
  </si>
  <si>
    <t>Sestino</t>
  </si>
  <si>
    <t>Badia Tedalda</t>
  </si>
  <si>
    <t>Talla</t>
  </si>
  <si>
    <t>Chitignano</t>
  </si>
  <si>
    <t>Ortignano Raggiolo</t>
  </si>
  <si>
    <t>Montemignaio</t>
  </si>
  <si>
    <t>FIRENZE</t>
  </si>
  <si>
    <t>Scandicci</t>
  </si>
  <si>
    <t>Sesto Fiorentino</t>
  </si>
  <si>
    <t>Empoli</t>
  </si>
  <si>
    <t>Campi Bisenzio</t>
  </si>
  <si>
    <t>Bagno a Ripoli</t>
  </si>
  <si>
    <t>Figline e Incisa V.</t>
  </si>
  <si>
    <t>Fucecchio</t>
  </si>
  <si>
    <t>Pontassieve</t>
  </si>
  <si>
    <t>Lastra a Signa</t>
  </si>
  <si>
    <t>Signa</t>
  </si>
  <si>
    <t>Borgo San Lorenzo</t>
  </si>
  <si>
    <t>Calenzano</t>
  </si>
  <si>
    <t>Castelfiorentino</t>
  </si>
  <si>
    <t>San Casciano in VdP</t>
  </si>
  <si>
    <t>Reggello</t>
  </si>
  <si>
    <t>Certaldo</t>
  </si>
  <si>
    <t>Impruneta</t>
  </si>
  <si>
    <t>Vinci</t>
  </si>
  <si>
    <t>Montelupo Fiorentino</t>
  </si>
  <si>
    <t>Fiesole</t>
  </si>
  <si>
    <t>Greve in Chianti</t>
  </si>
  <si>
    <t>Montespertoli</t>
  </si>
  <si>
    <t>Scarperia e San Piero</t>
  </si>
  <si>
    <t>Barberino Tavarnelle</t>
  </si>
  <si>
    <t>Barberino di Mugello</t>
  </si>
  <si>
    <t>Cerreto Guidi</t>
  </si>
  <si>
    <t>Rignano sull'Arno</t>
  </si>
  <si>
    <t>Vicchio</t>
  </si>
  <si>
    <t>Capraia e Limite</t>
  </si>
  <si>
    <t>Pelago</t>
  </si>
  <si>
    <t>Rufina</t>
  </si>
  <si>
    <t>Dicomano</t>
  </si>
  <si>
    <t>Vaglia</t>
  </si>
  <si>
    <t>Gambassi Terme</t>
  </si>
  <si>
    <t>Firenzuola</t>
  </si>
  <si>
    <t>Montaione</t>
  </si>
  <si>
    <t>Marradi</t>
  </si>
  <si>
    <t>Londa</t>
  </si>
  <si>
    <t>Palazzuolo sul Senio</t>
  </si>
  <si>
    <t>San Godenzo</t>
  </si>
  <si>
    <t>GROSSETO</t>
  </si>
  <si>
    <t>Follonica</t>
  </si>
  <si>
    <t>Orbetello</t>
  </si>
  <si>
    <t>Monte Argentario</t>
  </si>
  <si>
    <t>Roccastrada</t>
  </si>
  <si>
    <t>Gavorrano</t>
  </si>
  <si>
    <t>Massa Marittima</t>
  </si>
  <si>
    <t>Manciano</t>
  </si>
  <si>
    <t>Castiglione della P.</t>
  </si>
  <si>
    <t>Castel del Piano</t>
  </si>
  <si>
    <t>Scansano</t>
  </si>
  <si>
    <t>Arcidosso</t>
  </si>
  <si>
    <t>Capalbio</t>
  </si>
  <si>
    <t>Scarlino</t>
  </si>
  <si>
    <t>Pitigliano</t>
  </si>
  <si>
    <t>Magliano in Toscana</t>
  </si>
  <si>
    <t>Sorano</t>
  </si>
  <si>
    <t>Civitella Paganico</t>
  </si>
  <si>
    <t>Santa Fiora</t>
  </si>
  <si>
    <t>Cinigiano</t>
  </si>
  <si>
    <t>Campagnatico</t>
  </si>
  <si>
    <t>Isola del Giglio</t>
  </si>
  <si>
    <t>Castell'Azzara</t>
  </si>
  <si>
    <t>Monterotondo Marittimo</t>
  </si>
  <si>
    <t>Montieri</t>
  </si>
  <si>
    <t>Semproniano</t>
  </si>
  <si>
    <t>Seggiano</t>
  </si>
  <si>
    <t>Roccalbegna</t>
  </si>
  <si>
    <t>LIVORNO</t>
  </si>
  <si>
    <t>Piombino</t>
  </si>
  <si>
    <t>Rosignano Marittimo</t>
  </si>
  <si>
    <t>Cecina</t>
  </si>
  <si>
    <t>Collesalvetti</t>
  </si>
  <si>
    <t>Campiglia Marittima</t>
  </si>
  <si>
    <t>Portoferraio</t>
  </si>
  <si>
    <t>Castagneto Carducci</t>
  </si>
  <si>
    <t>San Vincenzo</t>
  </si>
  <si>
    <t>Campo nell'Elba</t>
  </si>
  <si>
    <t>Capoliveri</t>
  </si>
  <si>
    <t>Porto Azzurro</t>
  </si>
  <si>
    <t>Rio</t>
  </si>
  <si>
    <t>Bibbona</t>
  </si>
  <si>
    <t>Suvereto</t>
  </si>
  <si>
    <t>Marciana</t>
  </si>
  <si>
    <t>Marciana Marina</t>
  </si>
  <si>
    <t>Sassetta</t>
  </si>
  <si>
    <t>Capraia Isola</t>
  </si>
  <si>
    <t>Lucca</t>
  </si>
  <si>
    <t>LUCCA</t>
  </si>
  <si>
    <t>Viareggio</t>
  </si>
  <si>
    <t>Capannori</t>
  </si>
  <si>
    <t>Camaiore</t>
  </si>
  <si>
    <t>Pietrasanta</t>
  </si>
  <si>
    <t>Massarosa</t>
  </si>
  <si>
    <t>Altopascio</t>
  </si>
  <si>
    <t>Seravezza</t>
  </si>
  <si>
    <t>Barga</t>
  </si>
  <si>
    <t>Porcari</t>
  </si>
  <si>
    <t>Forte dei Marmi</t>
  </si>
  <si>
    <t>Borgo a Mozzano</t>
  </si>
  <si>
    <t>Bagni di Lucca</t>
  </si>
  <si>
    <t>Castelnuovo di G.</t>
  </si>
  <si>
    <t>Coreglia Antelminelli</t>
  </si>
  <si>
    <t>Montecarlo</t>
  </si>
  <si>
    <t>Gallicano</t>
  </si>
  <si>
    <t>Pescaglia</t>
  </si>
  <si>
    <t>Stazzema</t>
  </si>
  <si>
    <t>Pieve Fosciana</t>
  </si>
  <si>
    <t>Piazza al Serchio</t>
  </si>
  <si>
    <t>Camporgiano</t>
  </si>
  <si>
    <t>Minucciano</t>
  </si>
  <si>
    <t>Castiglione di G.</t>
  </si>
  <si>
    <t>Villa Basilica</t>
  </si>
  <si>
    <t>San Romano in G.</t>
  </si>
  <si>
    <t>Villa Collemandina</t>
  </si>
  <si>
    <t>Molazzana</t>
  </si>
  <si>
    <t>Sillano Giuncugnano</t>
  </si>
  <si>
    <t>Vagli Sotto</t>
  </si>
  <si>
    <t>Fabbriche di Vergemoli</t>
  </si>
  <si>
    <t>Fosciandora</t>
  </si>
  <si>
    <t>Careggine</t>
  </si>
  <si>
    <t>Massa_Carrara</t>
  </si>
  <si>
    <t>MASSA</t>
  </si>
  <si>
    <t>Carrara</t>
  </si>
  <si>
    <t>Aulla</t>
  </si>
  <si>
    <t>Montignoso</t>
  </si>
  <si>
    <t>Fivizzano</t>
  </si>
  <si>
    <t>Pontremoli</t>
  </si>
  <si>
    <t>Licciana Nardi</t>
  </si>
  <si>
    <t>Villafranca in L.</t>
  </si>
  <si>
    <t>Fosdinovo</t>
  </si>
  <si>
    <t>Mulazzo</t>
  </si>
  <si>
    <t>Filattiera</t>
  </si>
  <si>
    <t>Podenzana</t>
  </si>
  <si>
    <t>Tresana</t>
  </si>
  <si>
    <t>Bagnone</t>
  </si>
  <si>
    <t>Zeri</t>
  </si>
  <si>
    <t>Casola in Lunigiana</t>
  </si>
  <si>
    <t>Comano</t>
  </si>
  <si>
    <t>PISA</t>
  </si>
  <si>
    <t>Cascina</t>
  </si>
  <si>
    <t>San Giuliano Terme</t>
  </si>
  <si>
    <t>Pontedera</t>
  </si>
  <si>
    <t>San Miniato</t>
  </si>
  <si>
    <t>Ponsacco</t>
  </si>
  <si>
    <t>Santa Croce sull'Arno</t>
  </si>
  <si>
    <t>Castelfranco di Sotto</t>
  </si>
  <si>
    <t>Santa Maria a Monte</t>
  </si>
  <si>
    <t>Calcinaia</t>
  </si>
  <si>
    <t>Casciana Terme Lari</t>
  </si>
  <si>
    <t>Vecchiano</t>
  </si>
  <si>
    <t>Montopoli in Val d'Arno</t>
  </si>
  <si>
    <t>Volterra</t>
  </si>
  <si>
    <t>Vicopisano</t>
  </si>
  <si>
    <t>Bientina</t>
  </si>
  <si>
    <t>Calci</t>
  </si>
  <si>
    <t>Capannoli</t>
  </si>
  <si>
    <t>Pomarance</t>
  </si>
  <si>
    <t>Buti</t>
  </si>
  <si>
    <t>Crespina Lorenzana</t>
  </si>
  <si>
    <t>Peccioli</t>
  </si>
  <si>
    <t>Palaia</t>
  </si>
  <si>
    <t>Terricciola</t>
  </si>
  <si>
    <t>Fauglia</t>
  </si>
  <si>
    <t>Montescudaio</t>
  </si>
  <si>
    <t>Castelnuovo di VdC</t>
  </si>
  <si>
    <t>Castellina Marittima</t>
  </si>
  <si>
    <t>Montecatini Val di C.</t>
  </si>
  <si>
    <t>Santa Luce</t>
  </si>
  <si>
    <t>Riparbella</t>
  </si>
  <si>
    <t>Chianni</t>
  </si>
  <si>
    <t>Lajatico</t>
  </si>
  <si>
    <t>Guardistallo</t>
  </si>
  <si>
    <t>Casale Marittimo</t>
  </si>
  <si>
    <t>Monteverdi Marittimo</t>
  </si>
  <si>
    <t>Orciano Pisano</t>
  </si>
  <si>
    <t>PISTOIA</t>
  </si>
  <si>
    <t>Quarrata</t>
  </si>
  <si>
    <t>Monsummano Terme</t>
  </si>
  <si>
    <t>Montecatini-Terme</t>
  </si>
  <si>
    <t>Pescia</t>
  </si>
  <si>
    <t>Agliana</t>
  </si>
  <si>
    <t>Serravalle Pistoiese</t>
  </si>
  <si>
    <t>Montale</t>
  </si>
  <si>
    <t>Pieve a Nievole</t>
  </si>
  <si>
    <t>Buggiano</t>
  </si>
  <si>
    <t>Ponte Buggianese</t>
  </si>
  <si>
    <t>San Marcello Piteglio</t>
  </si>
  <si>
    <t>Massa e Cozzile</t>
  </si>
  <si>
    <t>Lamporecchio</t>
  </si>
  <si>
    <t>Larciano</t>
  </si>
  <si>
    <t>Uzzano</t>
  </si>
  <si>
    <t>Chiesina Uzzanese</t>
  </si>
  <si>
    <t>Marliana</t>
  </si>
  <si>
    <t>Abetone Cutigliano</t>
  </si>
  <si>
    <t>Sambuca Pistoiese</t>
  </si>
  <si>
    <t>Prato</t>
  </si>
  <si>
    <t>PRATO</t>
  </si>
  <si>
    <t>Montemurlo</t>
  </si>
  <si>
    <t>Carmignano</t>
  </si>
  <si>
    <t>Poggio a Caiano</t>
  </si>
  <si>
    <t>Vaiano</t>
  </si>
  <si>
    <t>Vernio</t>
  </si>
  <si>
    <t>Cantagallo</t>
  </si>
  <si>
    <t>SIENA</t>
  </si>
  <si>
    <t>Poggibonsi</t>
  </si>
  <si>
    <t>Colle di Val d'Elsa</t>
  </si>
  <si>
    <t>Montepulciano</t>
  </si>
  <si>
    <t>Sinalunga</t>
  </si>
  <si>
    <t>Monteriggioni</t>
  </si>
  <si>
    <t>Sovicille</t>
  </si>
  <si>
    <t>Castelnuovo Berardenga</t>
  </si>
  <si>
    <t>Monteroni d'Arbia</t>
  </si>
  <si>
    <t>Chiusi</t>
  </si>
  <si>
    <t>San Gimignano</t>
  </si>
  <si>
    <t>Torrita di Siena</t>
  </si>
  <si>
    <t>Chianciano Terme</t>
  </si>
  <si>
    <t>Asciano</t>
  </si>
  <si>
    <t>Abbadia San Salvatore</t>
  </si>
  <si>
    <t>Montalcino</t>
  </si>
  <si>
    <t>Rapolano Terme</t>
  </si>
  <si>
    <t>Sarteano</t>
  </si>
  <si>
    <t>Piancastagnaio</t>
  </si>
  <si>
    <t>Casole d'Elsa</t>
  </si>
  <si>
    <t>Buonconvento</t>
  </si>
  <si>
    <t>Castellina in Chianti</t>
  </si>
  <si>
    <t>Gaiole in Chianti</t>
  </si>
  <si>
    <t>San Quirico d'Orcia</t>
  </si>
  <si>
    <t>Cetona</t>
  </si>
  <si>
    <t>Murlo</t>
  </si>
  <si>
    <t>Castiglione d'Orcia</t>
  </si>
  <si>
    <t>Pienza</t>
  </si>
  <si>
    <t>Chiusdino</t>
  </si>
  <si>
    <t>San Casciano dei Bagni</t>
  </si>
  <si>
    <t>Radda in Chianti</t>
  </si>
  <si>
    <t>Monticiano</t>
  </si>
  <si>
    <t>Trequanda</t>
  </si>
  <si>
    <t>Radicofani</t>
  </si>
  <si>
    <t>Radicondoli</t>
  </si>
  <si>
    <t>BOLZANO</t>
  </si>
  <si>
    <t>Merano</t>
  </si>
  <si>
    <t>Bressanone</t>
  </si>
  <si>
    <t>Laives</t>
  </si>
  <si>
    <t>Brunico</t>
  </si>
  <si>
    <t>Appiano sulla SdV</t>
  </si>
  <si>
    <t>Lana</t>
  </si>
  <si>
    <t>Caldaro sulla SdV</t>
  </si>
  <si>
    <t>Renon</t>
  </si>
  <si>
    <t>Sarentino</t>
  </si>
  <si>
    <t>Vipiteno</t>
  </si>
  <si>
    <t>Castelrotto</t>
  </si>
  <si>
    <t>Silandro</t>
  </si>
  <si>
    <t>Valle Aurina</t>
  </si>
  <si>
    <t>Naturno</t>
  </si>
  <si>
    <t>Campo Tures</t>
  </si>
  <si>
    <t>Egna</t>
  </si>
  <si>
    <t>Malles Venosta</t>
  </si>
  <si>
    <t>Chiusa</t>
  </si>
  <si>
    <t>Laces</t>
  </si>
  <si>
    <t>Lagundo</t>
  </si>
  <si>
    <t>Ortisei</t>
  </si>
  <si>
    <t>Varna</t>
  </si>
  <si>
    <t>Racines</t>
  </si>
  <si>
    <t>Terlano</t>
  </si>
  <si>
    <t>Lasa</t>
  </si>
  <si>
    <t>Nova Ponente</t>
  </si>
  <si>
    <t>San Lorenzo di Sebato</t>
  </si>
  <si>
    <t>Salorno</t>
  </si>
  <si>
    <t>Ora</t>
  </si>
  <si>
    <t>Parcines</t>
  </si>
  <si>
    <t>Prato allo Stelvio</t>
  </si>
  <si>
    <t>Fiè allo Sciliar</t>
  </si>
  <si>
    <t>San Leonardo in P.</t>
  </si>
  <si>
    <t>Badia</t>
  </si>
  <si>
    <t>Termeno sulla SdV</t>
  </si>
  <si>
    <t>Cornedo all'Isarco</t>
  </si>
  <si>
    <t>San Candido</t>
  </si>
  <si>
    <t>Dobbiaco</t>
  </si>
  <si>
    <t>Vandoies</t>
  </si>
  <si>
    <t>Gais</t>
  </si>
  <si>
    <t>San Martino in Passiria</t>
  </si>
  <si>
    <t>Naz-Sciaves</t>
  </si>
  <si>
    <t>Valdaora</t>
  </si>
  <si>
    <t>Rio di Pusteria</t>
  </si>
  <si>
    <t>Val di Vizze</t>
  </si>
  <si>
    <t>Marebbe</t>
  </si>
  <si>
    <t>San Genesio Atesino</t>
  </si>
  <si>
    <t>Velturno</t>
  </si>
  <si>
    <t>Rasun-Anterselva</t>
  </si>
  <si>
    <t>Monguelfo-Tesido</t>
  </si>
  <si>
    <t>Scena</t>
  </si>
  <si>
    <t>Ultimo</t>
  </si>
  <si>
    <t>Chienes</t>
  </si>
  <si>
    <t>Falzes</t>
  </si>
  <si>
    <t>Bronzolo</t>
  </si>
  <si>
    <t>Marlengo</t>
  </si>
  <si>
    <t>Laion</t>
  </si>
  <si>
    <t>Campo di Trens</t>
  </si>
  <si>
    <t>Selva di Val Gardena</t>
  </si>
  <si>
    <t>Funes</t>
  </si>
  <si>
    <t>Tirolo</t>
  </si>
  <si>
    <t>Curon Venosta</t>
  </si>
  <si>
    <t>Valle di Casies</t>
  </si>
  <si>
    <t>Castelbello-Ciardes</t>
  </si>
  <si>
    <t>Cortaccia sulla SdV</t>
  </si>
  <si>
    <t>Brennero</t>
  </si>
  <si>
    <t>Moso in Passiria</t>
  </si>
  <si>
    <t>Nalles</t>
  </si>
  <si>
    <t>Santa Cristina V.</t>
  </si>
  <si>
    <t>Nova Levante</t>
  </si>
  <si>
    <t>Tesimo</t>
  </si>
  <si>
    <t>Sesto</t>
  </si>
  <si>
    <t>Villandro</t>
  </si>
  <si>
    <t>Postal</t>
  </si>
  <si>
    <t>Sluderno</t>
  </si>
  <si>
    <t>San Martino in Badia</t>
  </si>
  <si>
    <t>Terento</t>
  </si>
  <si>
    <t>Barbiano</t>
  </si>
  <si>
    <t>Gargazzone</t>
  </si>
  <si>
    <t>Montagna</t>
  </si>
  <si>
    <t>Meltina</t>
  </si>
  <si>
    <t>Aldino</t>
  </si>
  <si>
    <t>Villabassa</t>
  </si>
  <si>
    <t>Luson</t>
  </si>
  <si>
    <t>Perca</t>
  </si>
  <si>
    <t>San Pancrazio</t>
  </si>
  <si>
    <t>Cermes</t>
  </si>
  <si>
    <t>Selva dei Molini</t>
  </si>
  <si>
    <t>La Valle</t>
  </si>
  <si>
    <t>Corvara in Badia</t>
  </si>
  <si>
    <t>Rifiano</t>
  </si>
  <si>
    <t>Magrè sulla SdV</t>
  </si>
  <si>
    <t>Rodengo</t>
  </si>
  <si>
    <t>Senales</t>
  </si>
  <si>
    <t>Stelvio</t>
  </si>
  <si>
    <t>Vadena</t>
  </si>
  <si>
    <t>Trodena nel parco n.</t>
  </si>
  <si>
    <t>Andriano</t>
  </si>
  <si>
    <t>Tires</t>
  </si>
  <si>
    <t>Fortezza</t>
  </si>
  <si>
    <t>Tubre</t>
  </si>
  <si>
    <t>Verano</t>
  </si>
  <si>
    <t>Glorenza</t>
  </si>
  <si>
    <t>Martello</t>
  </si>
  <si>
    <t>Avelengo</t>
  </si>
  <si>
    <t>Senale-San Felice</t>
  </si>
  <si>
    <t>Plaus</t>
  </si>
  <si>
    <t>Cortina sulla SdV</t>
  </si>
  <si>
    <t>Braies</t>
  </si>
  <si>
    <t>Predoi</t>
  </si>
  <si>
    <t>Anterivo</t>
  </si>
  <si>
    <t>Caines</t>
  </si>
  <si>
    <t>Lauregno</t>
  </si>
  <si>
    <t>Proves</t>
  </si>
  <si>
    <t>Ponte Gardena</t>
  </si>
  <si>
    <t>TRENTO</t>
  </si>
  <si>
    <t>Rovereto</t>
  </si>
  <si>
    <t>Pergine Valsugana</t>
  </si>
  <si>
    <t>Arco</t>
  </si>
  <si>
    <t>Riva del Garda</t>
  </si>
  <si>
    <t>Mori</t>
  </si>
  <si>
    <t>Lavis</t>
  </si>
  <si>
    <t>Ala</t>
  </si>
  <si>
    <t>Levico Terme</t>
  </si>
  <si>
    <t>Mezzolombardo</t>
  </si>
  <si>
    <t>Cles</t>
  </si>
  <si>
    <t>Borgo Valsugana</t>
  </si>
  <si>
    <t>Predaia</t>
  </si>
  <si>
    <t>Mezzocorona</t>
  </si>
  <si>
    <t>Primiero SMdC</t>
  </si>
  <si>
    <t>Ledro</t>
  </si>
  <si>
    <t>Altopiano della V.</t>
  </si>
  <si>
    <t>Vallelaghi</t>
  </si>
  <si>
    <t>Dro</t>
  </si>
  <si>
    <t>Baselga di Pinè</t>
  </si>
  <si>
    <t>Ville d'Anaunia</t>
  </si>
  <si>
    <t>Storo</t>
  </si>
  <si>
    <t>Predazzo</t>
  </si>
  <si>
    <t>Cavalese</t>
  </si>
  <si>
    <t>Avio</t>
  </si>
  <si>
    <t>Civezzano</t>
  </si>
  <si>
    <t>Brentonico</t>
  </si>
  <si>
    <t>Villa Lagarina</t>
  </si>
  <si>
    <t>Caldonazzo</t>
  </si>
  <si>
    <t>Tione di Trento</t>
  </si>
  <si>
    <t>San Giovanni di Fassa</t>
  </si>
  <si>
    <t>Castel Ivano</t>
  </si>
  <si>
    <t>San Michele all'Adige</t>
  </si>
  <si>
    <t>Aldeno</t>
  </si>
  <si>
    <t>Folgaria</t>
  </si>
  <si>
    <t>Terre d'Adige</t>
  </si>
  <si>
    <t>Pinzolo</t>
  </si>
  <si>
    <t>Volano</t>
  </si>
  <si>
    <t>Tesero</t>
  </si>
  <si>
    <t>Comano Terme</t>
  </si>
  <si>
    <t>Cavedine</t>
  </si>
  <si>
    <t>Sella Giudicarie</t>
  </si>
  <si>
    <t>Roncegno Terme</t>
  </si>
  <si>
    <t>Madruzzo</t>
  </si>
  <si>
    <t>Nago-Torbole</t>
  </si>
  <si>
    <t>Isera</t>
  </si>
  <si>
    <t>Besenello</t>
  </si>
  <si>
    <t>Moena</t>
  </si>
  <si>
    <t>Giovo</t>
  </si>
  <si>
    <t>Pomarolo</t>
  </si>
  <si>
    <t>Cembra Lisignago</t>
  </si>
  <si>
    <t>Castello-Molina di F.</t>
  </si>
  <si>
    <t>Malé</t>
  </si>
  <si>
    <t>Grigno</t>
  </si>
  <si>
    <t>Dimaro Folgarida</t>
  </si>
  <si>
    <t>Nogaredo</t>
  </si>
  <si>
    <t>Tenno</t>
  </si>
  <si>
    <t>Borgo Chiese</t>
  </si>
  <si>
    <t>Telve</t>
  </si>
  <si>
    <t>Canazei</t>
  </si>
  <si>
    <t>Peio</t>
  </si>
  <si>
    <t>Vermiglio</t>
  </si>
  <si>
    <t>Porte di Rendena</t>
  </si>
  <si>
    <t>Ziano di Fiemme</t>
  </si>
  <si>
    <t>Roverè della Luna</t>
  </si>
  <si>
    <t>Altavalle</t>
  </si>
  <si>
    <t>Mezzano</t>
  </si>
  <si>
    <t>San Lorenzo Dorsino</t>
  </si>
  <si>
    <t>Bleggio Superiore</t>
  </si>
  <si>
    <t>Trambileno</t>
  </si>
  <si>
    <t>Bedollo</t>
  </si>
  <si>
    <t>Albiano</t>
  </si>
  <si>
    <t>Campodenno</t>
  </si>
  <si>
    <t>Canal San Bovo</t>
  </si>
  <si>
    <t>Pieve di Bono-Prezzo</t>
  </si>
  <si>
    <t>Segonzano</t>
  </si>
  <si>
    <t>Fondo</t>
  </si>
  <si>
    <t>Scurelle</t>
  </si>
  <si>
    <t>Contà</t>
  </si>
  <si>
    <t>Tre Ville</t>
  </si>
  <si>
    <t>Romeno</t>
  </si>
  <si>
    <t>Vallarsa</t>
  </si>
  <si>
    <t>Calceranica al Lago</t>
  </si>
  <si>
    <t>Rabbi</t>
  </si>
  <si>
    <t>Nomi</t>
  </si>
  <si>
    <t>Fornace</t>
  </si>
  <si>
    <t>Ton</t>
  </si>
  <si>
    <t>Revò</t>
  </si>
  <si>
    <t>Spormaggiore</t>
  </si>
  <si>
    <t>Spiazzo</t>
  </si>
  <si>
    <t>Denno</t>
  </si>
  <si>
    <t>Castello Tesino</t>
  </si>
  <si>
    <t>Imer</t>
  </si>
  <si>
    <t>Stenico</t>
  </si>
  <si>
    <t>Lavarone</t>
  </si>
  <si>
    <t>Valdaone</t>
  </si>
  <si>
    <t>Sant'Orsola Terme</t>
  </si>
  <si>
    <t>Molveno</t>
  </si>
  <si>
    <t>Fiavè</t>
  </si>
  <si>
    <t>Caldes</t>
  </si>
  <si>
    <t>Andalo</t>
  </si>
  <si>
    <t>Novaledo</t>
  </si>
  <si>
    <t>Carano</t>
  </si>
  <si>
    <t>Cavareno</t>
  </si>
  <si>
    <t>Castelnuovo</t>
  </si>
  <si>
    <t>Ronzo-Chienis</t>
  </si>
  <si>
    <t>Tenna</t>
  </si>
  <si>
    <t>Commezzadura</t>
  </si>
  <si>
    <t>Carisolo</t>
  </si>
  <si>
    <t>Sanzeno</t>
  </si>
  <si>
    <t>Fai della Paganella</t>
  </si>
  <si>
    <t>Mezzana</t>
  </si>
  <si>
    <t>Lona-Lases</t>
  </si>
  <si>
    <t>Ossana</t>
  </si>
  <si>
    <t>Varena</t>
  </si>
  <si>
    <t>Panchià</t>
  </si>
  <si>
    <t>Sover</t>
  </si>
  <si>
    <t>Sarnonico</t>
  </si>
  <si>
    <t>Rumo</t>
  </si>
  <si>
    <t>Ospedaletto</t>
  </si>
  <si>
    <t>Pellizzano</t>
  </si>
  <si>
    <t>Giustino</t>
  </si>
  <si>
    <t>Brez</t>
  </si>
  <si>
    <t>Campitello di Fassa</t>
  </si>
  <si>
    <t>Borgo Lares</t>
  </si>
  <si>
    <t>Terragnolo</t>
  </si>
  <si>
    <t>Sporminore</t>
  </si>
  <si>
    <t>Cimone</t>
  </si>
  <si>
    <t>Soraga di Fassa</t>
  </si>
  <si>
    <t>Torcegno</t>
  </si>
  <si>
    <t>Caderzone Terme</t>
  </si>
  <si>
    <t>Croviana</t>
  </si>
  <si>
    <t>Bondone</t>
  </si>
  <si>
    <t>Daiano</t>
  </si>
  <si>
    <t>Cloz</t>
  </si>
  <si>
    <t>Pieve Tesino</t>
  </si>
  <si>
    <t>Faedo</t>
  </si>
  <si>
    <t>Terzolas</t>
  </si>
  <si>
    <t>Romallo</t>
  </si>
  <si>
    <t>Castelfondo</t>
  </si>
  <si>
    <t>Telve di Sopra</t>
  </si>
  <si>
    <t>Capriana</t>
  </si>
  <si>
    <t>Drena</t>
  </si>
  <si>
    <t>Mazzin</t>
  </si>
  <si>
    <t>Strembo</t>
  </si>
  <si>
    <t>Cavedago</t>
  </si>
  <si>
    <t>Amblar-Don</t>
  </si>
  <si>
    <t>Carzano</t>
  </si>
  <si>
    <t>Fierozzo</t>
  </si>
  <si>
    <t>Valfloriana</t>
  </si>
  <si>
    <t>Ronchi Valsugana</t>
  </si>
  <si>
    <t>Malosco</t>
  </si>
  <si>
    <t>Bieno</t>
  </si>
  <si>
    <t>Dambel</t>
  </si>
  <si>
    <t>Ronzone</t>
  </si>
  <si>
    <t>Garniga Terme</t>
  </si>
  <si>
    <t>Ruffrè-Mendola</t>
  </si>
  <si>
    <t>Bocenago</t>
  </si>
  <si>
    <t>Pelugo</t>
  </si>
  <si>
    <t>Sfruz</t>
  </si>
  <si>
    <t>Cinte Tesino</t>
  </si>
  <si>
    <t>Frassilongo</t>
  </si>
  <si>
    <t>Cagnò</t>
  </si>
  <si>
    <t>Cis</t>
  </si>
  <si>
    <t>Luserna</t>
  </si>
  <si>
    <t>Bresimo</t>
  </si>
  <si>
    <t>Cavizzana</t>
  </si>
  <si>
    <t>Castel Condino</t>
  </si>
  <si>
    <t>Sagron Mis</t>
  </si>
  <si>
    <t>Vignola-Falesina</t>
  </si>
  <si>
    <t>Palù del Fersina</t>
  </si>
  <si>
    <t>Massimeno</t>
  </si>
  <si>
    <t>PERUGIA</t>
  </si>
  <si>
    <t>Città di Castello</t>
  </si>
  <si>
    <t>Bastia Umbra</t>
  </si>
  <si>
    <t>Corciano</t>
  </si>
  <si>
    <t>Marsciano</t>
  </si>
  <si>
    <t>Castiglione del Lago</t>
  </si>
  <si>
    <t>Gualdo Tadino</t>
  </si>
  <si>
    <t>Magione</t>
  </si>
  <si>
    <t>San Giustino</t>
  </si>
  <si>
    <t>Deruta</t>
  </si>
  <si>
    <t>Spello</t>
  </si>
  <si>
    <t>Trevi</t>
  </si>
  <si>
    <t>Città della Pieve</t>
  </si>
  <si>
    <t>Torgiano</t>
  </si>
  <si>
    <t>Gualdo Cattaneo</t>
  </si>
  <si>
    <t>Passignano sul T.</t>
  </si>
  <si>
    <t>Nocera Umbra</t>
  </si>
  <si>
    <t>Montefalco</t>
  </si>
  <si>
    <t>Panicale</t>
  </si>
  <si>
    <t>Bevagna</t>
  </si>
  <si>
    <t>Norcia</t>
  </si>
  <si>
    <t>Cannara</t>
  </si>
  <si>
    <t>Bettona</t>
  </si>
  <si>
    <t>Giano dell'Umbria</t>
  </si>
  <si>
    <t>Tuoro sul Trasimeno</t>
  </si>
  <si>
    <t>Massa Martana</t>
  </si>
  <si>
    <t>Piegaro</t>
  </si>
  <si>
    <t>Collazzone</t>
  </si>
  <si>
    <t>Citerna</t>
  </si>
  <si>
    <t>Valfabbrica</t>
  </si>
  <si>
    <t>Castel Ritaldi</t>
  </si>
  <si>
    <t>Cascia</t>
  </si>
  <si>
    <t>Fossato di Vico</t>
  </si>
  <si>
    <t>Sigillo</t>
  </si>
  <si>
    <t>Campello sul Clitunno</t>
  </si>
  <si>
    <t>Pietralunga</t>
  </si>
  <si>
    <t>Fratta Todina</t>
  </si>
  <si>
    <t>Montone</t>
  </si>
  <si>
    <t>Monte Castello di Vibio</t>
  </si>
  <si>
    <t>Valtopina</t>
  </si>
  <si>
    <t>Scheggia e Pascelupo</t>
  </si>
  <si>
    <t>Costacciaro</t>
  </si>
  <si>
    <t>Monte Santa Maria T.</t>
  </si>
  <si>
    <t>Cerreto di Spoleto</t>
  </si>
  <si>
    <t>Sellano</t>
  </si>
  <si>
    <t>Paciano</t>
  </si>
  <si>
    <t>Preci</t>
  </si>
  <si>
    <t>Lisciano Niccone</t>
  </si>
  <si>
    <t>Monteleone di Spoleto</t>
  </si>
  <si>
    <t>Sant'Anatolia di Narco</t>
  </si>
  <si>
    <t>Scheggino</t>
  </si>
  <si>
    <t>Vallo di Nera</t>
  </si>
  <si>
    <t>Poggiodomo</t>
  </si>
  <si>
    <t>TERNI</t>
  </si>
  <si>
    <t>Narni</t>
  </si>
  <si>
    <t>Amelia</t>
  </si>
  <si>
    <t>Montecastrilli</t>
  </si>
  <si>
    <t>San Gemini</t>
  </si>
  <si>
    <t>Stroncone</t>
  </si>
  <si>
    <t>Acquasparta</t>
  </si>
  <si>
    <t>Castel Viscardo</t>
  </si>
  <si>
    <t>Fabro</t>
  </si>
  <si>
    <t>Arrone</t>
  </si>
  <si>
    <t>Baschi</t>
  </si>
  <si>
    <t>Avigliano Umbro</t>
  </si>
  <si>
    <t>San Venanzo</t>
  </si>
  <si>
    <t>Castel Giorgio</t>
  </si>
  <si>
    <t>Attigliano</t>
  </si>
  <si>
    <t>Porano</t>
  </si>
  <si>
    <t>Giove</t>
  </si>
  <si>
    <t>Ferentillo</t>
  </si>
  <si>
    <t>Otricoli</t>
  </si>
  <si>
    <t>Calvi dell'Umbria</t>
  </si>
  <si>
    <t>Guardea</t>
  </si>
  <si>
    <t>Allerona</t>
  </si>
  <si>
    <t>Montecchio</t>
  </si>
  <si>
    <t>Ficulle</t>
  </si>
  <si>
    <t>Alviano</t>
  </si>
  <si>
    <t>Lugnano in Teverina</t>
  </si>
  <si>
    <t>Monteleone d'Orvieto</t>
  </si>
  <si>
    <t>Montefranco</t>
  </si>
  <si>
    <t>Montegabbione</t>
  </si>
  <si>
    <t>Penna in Teverina</t>
  </si>
  <si>
    <t>Parrano</t>
  </si>
  <si>
    <t>Polino</t>
  </si>
  <si>
    <t>AOSTA</t>
  </si>
  <si>
    <t>Sarre</t>
  </si>
  <si>
    <t>Châtillon</t>
  </si>
  <si>
    <t>Saint-Vincent</t>
  </si>
  <si>
    <t>Quart</t>
  </si>
  <si>
    <t>Pont-Saint-Martin</t>
  </si>
  <si>
    <t>Saint-Christophe</t>
  </si>
  <si>
    <t>Gressan</t>
  </si>
  <si>
    <t>Saint-Pierre</t>
  </si>
  <si>
    <t>Nus</t>
  </si>
  <si>
    <t>Courmayeur</t>
  </si>
  <si>
    <t>Verrès</t>
  </si>
  <si>
    <t>Donnas</t>
  </si>
  <si>
    <t>Charvensod</t>
  </si>
  <si>
    <t>Valtournenche</t>
  </si>
  <si>
    <t>Morgex</t>
  </si>
  <si>
    <t>Aymavilles</t>
  </si>
  <si>
    <t>La Salle</t>
  </si>
  <si>
    <t>Fénis</t>
  </si>
  <si>
    <t>Montjovet</t>
  </si>
  <si>
    <t>Gignod</t>
  </si>
  <si>
    <t>Pollein</t>
  </si>
  <si>
    <t>Issogne</t>
  </si>
  <si>
    <t>Ayas</t>
  </si>
  <si>
    <t>Cogne</t>
  </si>
  <si>
    <t>Saint-Marcel</t>
  </si>
  <si>
    <t>Verrayes</t>
  </si>
  <si>
    <t>Villeneuve</t>
  </si>
  <si>
    <t>Arnad</t>
  </si>
  <si>
    <t>Hône</t>
  </si>
  <si>
    <t>Pré-Saint-Didier</t>
  </si>
  <si>
    <t>Roisan</t>
  </si>
  <si>
    <t>Brissogne</t>
  </si>
  <si>
    <t>Chambave</t>
  </si>
  <si>
    <t>Brusson</t>
  </si>
  <si>
    <t>Arvier</t>
  </si>
  <si>
    <t>Gressoney-Saint-Jean</t>
  </si>
  <si>
    <t>Pontey</t>
  </si>
  <si>
    <t>La Thuile</t>
  </si>
  <si>
    <t>Challand-Saint-Anselme</t>
  </si>
  <si>
    <t>Jovençan</t>
  </si>
  <si>
    <t>Champdepraz</t>
  </si>
  <si>
    <t>Introd</t>
  </si>
  <si>
    <t>Valpelline</t>
  </si>
  <si>
    <t>Antey-Saint-André</t>
  </si>
  <si>
    <t>Torgnon</t>
  </si>
  <si>
    <t>Challand-Saint-Victor</t>
  </si>
  <si>
    <t>Doues</t>
  </si>
  <si>
    <t>Etroubles</t>
  </si>
  <si>
    <t>Perloz</t>
  </si>
  <si>
    <t>Gaby</t>
  </si>
  <si>
    <t>Lillianes</t>
  </si>
  <si>
    <t>Fontainemore</t>
  </si>
  <si>
    <t>Champorcher</t>
  </si>
  <si>
    <t>Issime</t>
  </si>
  <si>
    <t>Saint-Denis</t>
  </si>
  <si>
    <t>Saint-Rhémy-en-Bosses</t>
  </si>
  <si>
    <t>Saint-Nicolas</t>
  </si>
  <si>
    <t>Avise</t>
  </si>
  <si>
    <t>Gressoney-La-Trinité</t>
  </si>
  <si>
    <t>Bionaz</t>
  </si>
  <si>
    <t>Emarèse</t>
  </si>
  <si>
    <t>Allein</t>
  </si>
  <si>
    <t>Oyace</t>
  </si>
  <si>
    <t>Saint-Oyen</t>
  </si>
  <si>
    <t>Valgrisenche</t>
  </si>
  <si>
    <t>Pontboset</t>
  </si>
  <si>
    <t>Rhêmes-Saint-Georges</t>
  </si>
  <si>
    <t>Valsavarenche</t>
  </si>
  <si>
    <t>Ollomont</t>
  </si>
  <si>
    <t>Bard</t>
  </si>
  <si>
    <t>La Magdeleine</t>
  </si>
  <si>
    <t>Chamois</t>
  </si>
  <si>
    <t>Rhêmes-Notre-Dame</t>
  </si>
  <si>
    <t>BELLUNO</t>
  </si>
  <si>
    <t>Feltre</t>
  </si>
  <si>
    <t>Borgo Valbelluna</t>
  </si>
  <si>
    <t>Sedico</t>
  </si>
  <si>
    <t>Ponte nelle Alpi</t>
  </si>
  <si>
    <t>Alpago</t>
  </si>
  <si>
    <t>Santa Giustina</t>
  </si>
  <si>
    <t>Cortina d'Ampezzo</t>
  </si>
  <si>
    <t>Limana</t>
  </si>
  <si>
    <t>Longarone</t>
  </si>
  <si>
    <t>Pedavena</t>
  </si>
  <si>
    <t>Agordo</t>
  </si>
  <si>
    <t>Cesiomaggiore</t>
  </si>
  <si>
    <t>Pieve di Cadore</t>
  </si>
  <si>
    <t>Auronzo di Cadore</t>
  </si>
  <si>
    <t>Fonzaso</t>
  </si>
  <si>
    <t>Val di Zoldo</t>
  </si>
  <si>
    <t>Quero Vas</t>
  </si>
  <si>
    <t>Sospirolo</t>
  </si>
  <si>
    <t>Lamon</t>
  </si>
  <si>
    <t>Alano di Piave</t>
  </si>
  <si>
    <t>Santo Stefano di Cadore</t>
  </si>
  <si>
    <t>Seren del Grappa</t>
  </si>
  <si>
    <t>Domegge di Cadore</t>
  </si>
  <si>
    <t>Arsiè</t>
  </si>
  <si>
    <t>Comelico Superiore</t>
  </si>
  <si>
    <t>Calalzo di Cadore</t>
  </si>
  <si>
    <t>San Vito di Cadore</t>
  </si>
  <si>
    <t>Valle di Cadore</t>
  </si>
  <si>
    <t>Falcade</t>
  </si>
  <si>
    <t>Taibon Agordino</t>
  </si>
  <si>
    <t>San Pietro di Cadore</t>
  </si>
  <si>
    <t>San Gregorio nelle Alpi</t>
  </si>
  <si>
    <t>Sovramonte</t>
  </si>
  <si>
    <t>Vigo di Cadore</t>
  </si>
  <si>
    <t>Lozzo di Cadore</t>
  </si>
  <si>
    <t>Tambre</t>
  </si>
  <si>
    <t>Chies d'Alpago</t>
  </si>
  <si>
    <t>Livinallongo del CdL</t>
  </si>
  <si>
    <t>Cencenighe Agordino</t>
  </si>
  <si>
    <t>Rocca Pietore</t>
  </si>
  <si>
    <t>Alleghe</t>
  </si>
  <si>
    <t>Canale d'Agordo</t>
  </si>
  <si>
    <t>La Valle Agordina</t>
  </si>
  <si>
    <t>Vodo Cadore</t>
  </si>
  <si>
    <t>Voltago Agordino</t>
  </si>
  <si>
    <t>Borca di Cadore</t>
  </si>
  <si>
    <t>Rivamonte Agordino</t>
  </si>
  <si>
    <t>San Tomaso Agordino</t>
  </si>
  <si>
    <t>Gosaldo</t>
  </si>
  <si>
    <t>Lorenzago di Cadore</t>
  </si>
  <si>
    <t>Selva di Cadore</t>
  </si>
  <si>
    <t>Vallada Agordina</t>
  </si>
  <si>
    <t>Danta di Cadore</t>
  </si>
  <si>
    <t>San Nicolò di Comelico</t>
  </si>
  <si>
    <t>Cibiana di Cadore</t>
  </si>
  <si>
    <t>Soverzene</t>
  </si>
  <si>
    <t>Colle Santa Lucia</t>
  </si>
  <si>
    <t>Perarolo di Cadore</t>
  </si>
  <si>
    <t>Ospitale di Cadore</t>
  </si>
  <si>
    <t>Zoppè di Cadore</t>
  </si>
  <si>
    <t>PADOVA</t>
  </si>
  <si>
    <t>Albignasego</t>
  </si>
  <si>
    <t>Vigonza</t>
  </si>
  <si>
    <t>Selvazzano Dentro</t>
  </si>
  <si>
    <t>Abano Terme</t>
  </si>
  <si>
    <t>Cittadella</t>
  </si>
  <si>
    <t>Piove di Sacco</t>
  </si>
  <si>
    <t>Monselice</t>
  </si>
  <si>
    <t>Rubano</t>
  </si>
  <si>
    <t>Este</t>
  </si>
  <si>
    <t>Cadoneghe</t>
  </si>
  <si>
    <t>Campodarsego</t>
  </si>
  <si>
    <t>Ponte San Nicolò</t>
  </si>
  <si>
    <t>San Martino di Lupari</t>
  </si>
  <si>
    <t>Vigodarzere</t>
  </si>
  <si>
    <t>Trebaseleghe</t>
  </si>
  <si>
    <t>Camposampiero</t>
  </si>
  <si>
    <t>Montegrotto Terme</t>
  </si>
  <si>
    <t>Mestrino</t>
  </si>
  <si>
    <t>Noventa Padovana</t>
  </si>
  <si>
    <t>Piazzola sul Brenta</t>
  </si>
  <si>
    <t>Villafranca Padovana</t>
  </si>
  <si>
    <t>Saonara</t>
  </si>
  <si>
    <t>Conselve</t>
  </si>
  <si>
    <t>San Giorgio delle P.</t>
  </si>
  <si>
    <t>Piombino Dese</t>
  </si>
  <si>
    <t>Maserà di Padova</t>
  </si>
  <si>
    <t>Due Carrare</t>
  </si>
  <si>
    <t>Teolo</t>
  </si>
  <si>
    <t>Montagnana</t>
  </si>
  <si>
    <t>Legnaro</t>
  </si>
  <si>
    <t>Borgoricco</t>
  </si>
  <si>
    <t>Tombolo</t>
  </si>
  <si>
    <t>Fontaniva</t>
  </si>
  <si>
    <t>Limena</t>
  </si>
  <si>
    <t>Loreggia</t>
  </si>
  <si>
    <t>Carmignano di Brenta</t>
  </si>
  <si>
    <t>Santa Giustina in Colle</t>
  </si>
  <si>
    <t>Curtarolo</t>
  </si>
  <si>
    <t>Sant'Angelo di PdS</t>
  </si>
  <si>
    <t>Galliera Veneta</t>
  </si>
  <si>
    <t>Brugine</t>
  </si>
  <si>
    <t>Borgo Veneto</t>
  </si>
  <si>
    <t>Solesino</t>
  </si>
  <si>
    <t>Codevigo</t>
  </si>
  <si>
    <t>San Giorgio in Bosco</t>
  </si>
  <si>
    <t>Torreglia</t>
  </si>
  <si>
    <t>Villanova di C.</t>
  </si>
  <si>
    <t>Massanzago</t>
  </si>
  <si>
    <t>Campo San Martino</t>
  </si>
  <si>
    <t>Cervarese Santa Croce</t>
  </si>
  <si>
    <t>Ospedaletto Euganeo</t>
  </si>
  <si>
    <t>Villa del Conte</t>
  </si>
  <si>
    <t>Casalserugo</t>
  </si>
  <si>
    <t>Correzzola</t>
  </si>
  <si>
    <t>Rovolon</t>
  </si>
  <si>
    <t>Saccolongo</t>
  </si>
  <si>
    <t>Casale di Scodosia</t>
  </si>
  <si>
    <t>Arzergrande</t>
  </si>
  <si>
    <t>Veggiano</t>
  </si>
  <si>
    <t>Cartura</t>
  </si>
  <si>
    <t>Grantorto</t>
  </si>
  <si>
    <t>San Pietro in Gu</t>
  </si>
  <si>
    <t>Tribano</t>
  </si>
  <si>
    <t>Galzignano Terme</t>
  </si>
  <si>
    <t>Anguillara Veneta</t>
  </si>
  <si>
    <t>Gazzo</t>
  </si>
  <si>
    <t>Stanghella</t>
  </si>
  <si>
    <t>Battaglia Terme</t>
  </si>
  <si>
    <t>Pernumia</t>
  </si>
  <si>
    <t>Pontelongo</t>
  </si>
  <si>
    <t>Bagnoli di Sopra</t>
  </si>
  <si>
    <t>Pozzonovo</t>
  </si>
  <si>
    <t>Bovolenta</t>
  </si>
  <si>
    <t>Polverara</t>
  </si>
  <si>
    <t>Vo'</t>
  </si>
  <si>
    <t>Agna</t>
  </si>
  <si>
    <t>Lozzo Atestino</t>
  </si>
  <si>
    <t>Baone</t>
  </si>
  <si>
    <t>San Pietro Viminario</t>
  </si>
  <si>
    <t>Campodoro</t>
  </si>
  <si>
    <t>Terrassa Padovana</t>
  </si>
  <si>
    <t>Merlara</t>
  </si>
  <si>
    <t>Sant'Elena</t>
  </si>
  <si>
    <t>Boara Pisani</t>
  </si>
  <si>
    <t>Ponso</t>
  </si>
  <si>
    <t>Candiana</t>
  </si>
  <si>
    <t>Villa Estense</t>
  </si>
  <si>
    <t>Arre</t>
  </si>
  <si>
    <t>Urbana</t>
  </si>
  <si>
    <t>Granze</t>
  </si>
  <si>
    <t>Sant'Urbano</t>
  </si>
  <si>
    <t>Cinto Euganeo</t>
  </si>
  <si>
    <t>Megliadino San Vitale</t>
  </si>
  <si>
    <t>Arquà Petrarca</t>
  </si>
  <si>
    <t>Vescovana</t>
  </si>
  <si>
    <t>Masi</t>
  </si>
  <si>
    <t>Carceri</t>
  </si>
  <si>
    <t>Castelbaldo</t>
  </si>
  <si>
    <t>Piacenza d'Adige</t>
  </si>
  <si>
    <t>Vighizzolo d'Este</t>
  </si>
  <si>
    <t>Barbona</t>
  </si>
  <si>
    <t>ROVIGO</t>
  </si>
  <si>
    <t>Adria</t>
  </si>
  <si>
    <t>Porto Viro</t>
  </si>
  <si>
    <t>Occhiobello</t>
  </si>
  <si>
    <t>Lendinara</t>
  </si>
  <si>
    <t>Badia Polesine</t>
  </si>
  <si>
    <t>Porto Tolle</t>
  </si>
  <si>
    <t>Taglio di Po</t>
  </si>
  <si>
    <t>Rosolina</t>
  </si>
  <si>
    <t>Villadose</t>
  </si>
  <si>
    <t>Ariano nel Polesine</t>
  </si>
  <si>
    <t>Castelmassa</t>
  </si>
  <si>
    <t>Fiesso Umbertiano</t>
  </si>
  <si>
    <t>Polesella</t>
  </si>
  <si>
    <t>San Martino di Venezze</t>
  </si>
  <si>
    <t>Ceregnano</t>
  </si>
  <si>
    <t>Loreo</t>
  </si>
  <si>
    <t>Lusia</t>
  </si>
  <si>
    <t>Stienta</t>
  </si>
  <si>
    <t>Canaro</t>
  </si>
  <si>
    <t>Castelnovo Bariano</t>
  </si>
  <si>
    <t>Arquà Polesine</t>
  </si>
  <si>
    <t>Trecenta</t>
  </si>
  <si>
    <t>Fratta Polesine</t>
  </si>
  <si>
    <t>Bergantino</t>
  </si>
  <si>
    <t>Costa di Rovigo</t>
  </si>
  <si>
    <t>Ficarolo</t>
  </si>
  <si>
    <t>Corbola</t>
  </si>
  <si>
    <t>Pontecchio Polesine</t>
  </si>
  <si>
    <t>Giacciano con B.</t>
  </si>
  <si>
    <t>Villanova del Ghebbo</t>
  </si>
  <si>
    <t>Crespino</t>
  </si>
  <si>
    <t>Melara</t>
  </si>
  <si>
    <t>Ceneselli</t>
  </si>
  <si>
    <t>Pettorazza Grimani</t>
  </si>
  <si>
    <t>Castelguglielmo</t>
  </si>
  <si>
    <t>Gavello</t>
  </si>
  <si>
    <t>Bosaro</t>
  </si>
  <si>
    <t>Papozze</t>
  </si>
  <si>
    <t>Frassinelle Polesine</t>
  </si>
  <si>
    <t>Bagnolo di Po</t>
  </si>
  <si>
    <t>Villamarzana</t>
  </si>
  <si>
    <t>Pincara</t>
  </si>
  <si>
    <t>Guarda Veneta</t>
  </si>
  <si>
    <t>Salara</t>
  </si>
  <si>
    <t>San Bellino</t>
  </si>
  <si>
    <t>Gaiba</t>
  </si>
  <si>
    <t>Villanova Marchesana</t>
  </si>
  <si>
    <t>Canda</t>
  </si>
  <si>
    <t>Calto</t>
  </si>
  <si>
    <t>TREVISO</t>
  </si>
  <si>
    <t>Conegliano</t>
  </si>
  <si>
    <t>Castelfranco Veneto</t>
  </si>
  <si>
    <t>Montebelluna</t>
  </si>
  <si>
    <t>Vittorio Veneto</t>
  </si>
  <si>
    <t>Mogliano Veneto</t>
  </si>
  <si>
    <t>Paese</t>
  </si>
  <si>
    <t>Oderzo</t>
  </si>
  <si>
    <t>Villorba</t>
  </si>
  <si>
    <t>Preganziol</t>
  </si>
  <si>
    <t>Vedelago</t>
  </si>
  <si>
    <t>Roncade</t>
  </si>
  <si>
    <t>Casale sul Sile</t>
  </si>
  <si>
    <t>San Biagio di Callalta</t>
  </si>
  <si>
    <t>Ponzano Veneto</t>
  </si>
  <si>
    <t>Spresiano</t>
  </si>
  <si>
    <t>Pieve di Soligo</t>
  </si>
  <si>
    <t>Susegana</t>
  </si>
  <si>
    <t>Zero Branco</t>
  </si>
  <si>
    <t>Casier</t>
  </si>
  <si>
    <t>Carbonera</t>
  </si>
  <si>
    <t>Riese Pio X</t>
  </si>
  <si>
    <t>Trevignano</t>
  </si>
  <si>
    <t>Motta di Livenza</t>
  </si>
  <si>
    <t>Valdobbiadene</t>
  </si>
  <si>
    <t>Silea</t>
  </si>
  <si>
    <t>Volpago del Montello</t>
  </si>
  <si>
    <t>San Vendemiano</t>
  </si>
  <si>
    <t>Quinto di Treviso</t>
  </si>
  <si>
    <t>Mareno di Piave</t>
  </si>
  <si>
    <t>Resana</t>
  </si>
  <si>
    <t>Loria</t>
  </si>
  <si>
    <t>Maserada sul Piave</t>
  </si>
  <si>
    <t>Istrana</t>
  </si>
  <si>
    <t>Santa Lucia di Piave</t>
  </si>
  <si>
    <t>Asolo</t>
  </si>
  <si>
    <t>Farra di Soligo</t>
  </si>
  <si>
    <t>Ponte di Piave</t>
  </si>
  <si>
    <t>Caerano di San Marco</t>
  </si>
  <si>
    <t>Breda di Piave</t>
  </si>
  <si>
    <t>San Zenone degli E.</t>
  </si>
  <si>
    <t>Pederobba</t>
  </si>
  <si>
    <t>Castello di Godego</t>
  </si>
  <si>
    <t>San Fior</t>
  </si>
  <si>
    <t>Altivole</t>
  </si>
  <si>
    <t>Vazzola</t>
  </si>
  <si>
    <t>Cordignano</t>
  </si>
  <si>
    <t>Pieve del Grappa</t>
  </si>
  <si>
    <t>Salgareda</t>
  </si>
  <si>
    <t>Nervesa della Battaglia</t>
  </si>
  <si>
    <t>Cornuda</t>
  </si>
  <si>
    <t>Sernaglia della B.</t>
  </si>
  <si>
    <t>Crocetta del Montello</t>
  </si>
  <si>
    <t>Godega di Sant'Urbano</t>
  </si>
  <si>
    <t>Gaiarine</t>
  </si>
  <si>
    <t>Borso del Grappa</t>
  </si>
  <si>
    <t>Fonte</t>
  </si>
  <si>
    <t>Fontanelle</t>
  </si>
  <si>
    <t>Codognè</t>
  </si>
  <si>
    <t>Giavera del Montello</t>
  </si>
  <si>
    <t>Povegliano</t>
  </si>
  <si>
    <t>San Pietro di Feletto</t>
  </si>
  <si>
    <t>Maser</t>
  </si>
  <si>
    <t>Colle Umberto</t>
  </si>
  <si>
    <t>Mansuè</t>
  </si>
  <si>
    <t>San Polo di Piave</t>
  </si>
  <si>
    <t>Cappella Maggiore</t>
  </si>
  <si>
    <t>Arcade</t>
  </si>
  <si>
    <t>Ormelle</t>
  </si>
  <si>
    <t>Morgano</t>
  </si>
  <si>
    <t>Monastier di Treviso</t>
  </si>
  <si>
    <t>Tarzo</t>
  </si>
  <si>
    <t>Gorgo al Monticano</t>
  </si>
  <si>
    <t>Cessalto</t>
  </si>
  <si>
    <t>Orsago</t>
  </si>
  <si>
    <t>Follina</t>
  </si>
  <si>
    <t>Chiarano</t>
  </si>
  <si>
    <t>Vidor</t>
  </si>
  <si>
    <t>Cimadolmo</t>
  </si>
  <si>
    <t>Miane</t>
  </si>
  <si>
    <t>Sarmede</t>
  </si>
  <si>
    <t>Meduna di Livenza</t>
  </si>
  <si>
    <t>Fregona</t>
  </si>
  <si>
    <t>Cavaso del Tomba</t>
  </si>
  <si>
    <t>Moriago della Battaglia</t>
  </si>
  <si>
    <t>Cison di Valmarino</t>
  </si>
  <si>
    <t>Castelcucco</t>
  </si>
  <si>
    <t>Possagno</t>
  </si>
  <si>
    <t>Revine Lago</t>
  </si>
  <si>
    <t>Segusino</t>
  </si>
  <si>
    <t>Zenson di Piave</t>
  </si>
  <si>
    <t>Refrontolo</t>
  </si>
  <si>
    <t>Monfumo</t>
  </si>
  <si>
    <t>Portobuffolè</t>
  </si>
  <si>
    <t>VENEZIA</t>
  </si>
  <si>
    <t>Chioggia</t>
  </si>
  <si>
    <t>San Donà di Piave</t>
  </si>
  <si>
    <t>Mira</t>
  </si>
  <si>
    <t>Spinea</t>
  </si>
  <si>
    <t>Mirano</t>
  </si>
  <si>
    <t>Jesolo</t>
  </si>
  <si>
    <t>Martellago</t>
  </si>
  <si>
    <t>Scorzè</t>
  </si>
  <si>
    <t>Santa Maria di Sala</t>
  </si>
  <si>
    <t>Marcon</t>
  </si>
  <si>
    <t>Noale</t>
  </si>
  <si>
    <t>Dolo</t>
  </si>
  <si>
    <t>Cavarzere</t>
  </si>
  <si>
    <t>Cavallino-Treporti</t>
  </si>
  <si>
    <t>Camponogara</t>
  </si>
  <si>
    <t>Salzano</t>
  </si>
  <si>
    <t>San Stino di Livenza</t>
  </si>
  <si>
    <t>Pianiga</t>
  </si>
  <si>
    <t>Eraclea</t>
  </si>
  <si>
    <t>San Michele al T.</t>
  </si>
  <si>
    <t>Caorle</t>
  </si>
  <si>
    <t>Musile di Piave</t>
  </si>
  <si>
    <t>Campolongo Maggiore</t>
  </si>
  <si>
    <t>Concordia Sagittaria</t>
  </si>
  <si>
    <t>Vigonovo</t>
  </si>
  <si>
    <t>Fiesso d'Artico</t>
  </si>
  <si>
    <t>Quarto d'Altino</t>
  </si>
  <si>
    <t>Stra</t>
  </si>
  <si>
    <t>Campagna Lupia</t>
  </si>
  <si>
    <t>Fossò</t>
  </si>
  <si>
    <t>Noventa di Piave</t>
  </si>
  <si>
    <t>Meolo</t>
  </si>
  <si>
    <t>Fossalta di Portogruaro</t>
  </si>
  <si>
    <t>Ceggia</t>
  </si>
  <si>
    <t>Torre di Mosto</t>
  </si>
  <si>
    <t>Pramaggiore</t>
  </si>
  <si>
    <t>Fossalta di Piave</t>
  </si>
  <si>
    <t>Annone Veneto</t>
  </si>
  <si>
    <t>Cinto Caomaggiore</t>
  </si>
  <si>
    <t>Cona</t>
  </si>
  <si>
    <t>Gruaro</t>
  </si>
  <si>
    <t>Teglio Veneto</t>
  </si>
  <si>
    <t>VERONA</t>
  </si>
  <si>
    <t>Villafranca di Verona</t>
  </si>
  <si>
    <t>San Giovanni Lupatoto</t>
  </si>
  <si>
    <t>Legnago</t>
  </si>
  <si>
    <t>San Bonifacio</t>
  </si>
  <si>
    <t>Bussolengo</t>
  </si>
  <si>
    <t>Sona</t>
  </si>
  <si>
    <t>Pescantina</t>
  </si>
  <si>
    <t>Negrar di Valpolicella</t>
  </si>
  <si>
    <t>Cerea</t>
  </si>
  <si>
    <t>Bovolone</t>
  </si>
  <si>
    <t>San Martino Buon A.</t>
  </si>
  <si>
    <t>Valeggio sul Mincio</t>
  </si>
  <si>
    <t>Zevio</t>
  </si>
  <si>
    <t>Sommacampagna</t>
  </si>
  <si>
    <t>Castelnuovo del Garda</t>
  </si>
  <si>
    <t>San Pietro in Cariano</t>
  </si>
  <si>
    <t>Castel d'Azzano</t>
  </si>
  <si>
    <t>Sant'Ambrogio di V.</t>
  </si>
  <si>
    <t>Isola della Scala</t>
  </si>
  <si>
    <t>Grezzana</t>
  </si>
  <si>
    <t>Peschiera del Garda</t>
  </si>
  <si>
    <t>Vigasio</t>
  </si>
  <si>
    <t>Oppeano</t>
  </si>
  <si>
    <t>Monteforte d'Alpone</t>
  </si>
  <si>
    <t>Colognola ai Colli</t>
  </si>
  <si>
    <t>Cologna Veneta</t>
  </si>
  <si>
    <t>Lavagno</t>
  </si>
  <si>
    <t>Nogara</t>
  </si>
  <si>
    <t>Caprino Veronese</t>
  </si>
  <si>
    <t>Caldiero</t>
  </si>
  <si>
    <t>Mozzecane</t>
  </si>
  <si>
    <t>Povegliano Veronese</t>
  </si>
  <si>
    <t>Bardolino</t>
  </si>
  <si>
    <t>Soave</t>
  </si>
  <si>
    <t>Buttapietra</t>
  </si>
  <si>
    <t>Lazise</t>
  </si>
  <si>
    <t>Arcole</t>
  </si>
  <si>
    <t>Cavaion Veronese</t>
  </si>
  <si>
    <t>Ronco all'Adige</t>
  </si>
  <si>
    <t>Villa Bartolomea</t>
  </si>
  <si>
    <t>Casaleone</t>
  </si>
  <si>
    <t>Gazzo Veronese</t>
  </si>
  <si>
    <t>Albaredo d'Adige</t>
  </si>
  <si>
    <t>Illasi</t>
  </si>
  <si>
    <t>Veronella</t>
  </si>
  <si>
    <t>San Giovanni Ilarione</t>
  </si>
  <si>
    <t>Tregnago</t>
  </si>
  <si>
    <t>Zimella</t>
  </si>
  <si>
    <t>Minerbe</t>
  </si>
  <si>
    <t>Montecchia di Crosara</t>
  </si>
  <si>
    <t>Fumane</t>
  </si>
  <si>
    <t>Garda</t>
  </si>
  <si>
    <t>Sanguinetto</t>
  </si>
  <si>
    <t>Roncà</t>
  </si>
  <si>
    <t>Costermano sul Garda</t>
  </si>
  <si>
    <t>Salizzole</t>
  </si>
  <si>
    <t>Nogarole Rocca</t>
  </si>
  <si>
    <t>Castagnaro</t>
  </si>
  <si>
    <t>Malcesine</t>
  </si>
  <si>
    <t>Bosco Chiesanuova</t>
  </si>
  <si>
    <t>Isola Rizza</t>
  </si>
  <si>
    <t>Belfiore</t>
  </si>
  <si>
    <t>Marano di Valpolicella</t>
  </si>
  <si>
    <t>Pastrengo</t>
  </si>
  <si>
    <t>Torri del Benaco</t>
  </si>
  <si>
    <t>Sorgà</t>
  </si>
  <si>
    <t>San Pietro di Morubio</t>
  </si>
  <si>
    <t>Trevenzuolo</t>
  </si>
  <si>
    <t>Roverchiara</t>
  </si>
  <si>
    <t>Badia Calavena</t>
  </si>
  <si>
    <t>Dolcè</t>
  </si>
  <si>
    <t>Vestenanova</t>
  </si>
  <si>
    <t>Sant'Anna d'Alfaedo</t>
  </si>
  <si>
    <t>Pressana</t>
  </si>
  <si>
    <t>Mezzane di Sotto</t>
  </si>
  <si>
    <t>Cerro Veronese</t>
  </si>
  <si>
    <t>Brenzone sul Garda</t>
  </si>
  <si>
    <t>Affi</t>
  </si>
  <si>
    <t>Angiari</t>
  </si>
  <si>
    <t>Rivoli Veronese</t>
  </si>
  <si>
    <t>Terrazzo</t>
  </si>
  <si>
    <t>Roverè Veronese</t>
  </si>
  <si>
    <t>Bonavigo</t>
  </si>
  <si>
    <t>Erbè</t>
  </si>
  <si>
    <t>Bevilacqua</t>
  </si>
  <si>
    <t>Roveredo di Guà</t>
  </si>
  <si>
    <t>Cazzano di Tramigna</t>
  </si>
  <si>
    <t>San Zeno di Montagna</t>
  </si>
  <si>
    <t>Boschi Sant'Anna</t>
  </si>
  <si>
    <t>Brentino Belluno</t>
  </si>
  <si>
    <t>Palù</t>
  </si>
  <si>
    <t>Concamarise</t>
  </si>
  <si>
    <t>Selva di Progno</t>
  </si>
  <si>
    <t>Velo Veronese</t>
  </si>
  <si>
    <t>Erbezzo</t>
  </si>
  <si>
    <t>San Mauro di Saline</t>
  </si>
  <si>
    <t>Ferrara di Monte Baldo</t>
  </si>
  <si>
    <t>VICENZA</t>
  </si>
  <si>
    <t>Bassano del Grappa</t>
  </si>
  <si>
    <t>Schio</t>
  </si>
  <si>
    <t>Valdagno</t>
  </si>
  <si>
    <t>Arzignano</t>
  </si>
  <si>
    <t>Thiene</t>
  </si>
  <si>
    <t>Montecchio Maggiore</t>
  </si>
  <si>
    <t>Lonigo</t>
  </si>
  <si>
    <t>Malo</t>
  </si>
  <si>
    <t>Cassola</t>
  </si>
  <si>
    <t>Rosà</t>
  </si>
  <si>
    <t>Romano d'Ezzelino</t>
  </si>
  <si>
    <t>Marostica</t>
  </si>
  <si>
    <t>Dueville</t>
  </si>
  <si>
    <t>Tezze sul Brenta</t>
  </si>
  <si>
    <t>Chiampo</t>
  </si>
  <si>
    <t>Altavilla Vicentina</t>
  </si>
  <si>
    <t>Cornedo Vicentino</t>
  </si>
  <si>
    <t>Torri di Quartesolo</t>
  </si>
  <si>
    <t>Creazzo</t>
  </si>
  <si>
    <t>Caldogno</t>
  </si>
  <si>
    <t>Camisano Vicentino</t>
  </si>
  <si>
    <t>Isola Vicentina</t>
  </si>
  <si>
    <t>Marano Vicentino</t>
  </si>
  <si>
    <t>Monticello Conte Otto</t>
  </si>
  <si>
    <t>Noventa Vicentina</t>
  </si>
  <si>
    <t>Trissino</t>
  </si>
  <si>
    <t>Breganze</t>
  </si>
  <si>
    <t>Sandrigo</t>
  </si>
  <si>
    <t>Piovene Rocchette</t>
  </si>
  <si>
    <t>Rossano Veneto</t>
  </si>
  <si>
    <t>Arcugnano</t>
  </si>
  <si>
    <t>Costabissara</t>
  </si>
  <si>
    <t>Sovizzo</t>
  </si>
  <si>
    <t>Mussolente</t>
  </si>
  <si>
    <t>Zugliano</t>
  </si>
  <si>
    <t>Sarego</t>
  </si>
  <si>
    <t>Brendola</t>
  </si>
  <si>
    <t>Zanè</t>
  </si>
  <si>
    <t>Montebello Vicentino</t>
  </si>
  <si>
    <t>Bolzano Vicentino</t>
  </si>
  <si>
    <t>Asiago</t>
  </si>
  <si>
    <t>Barbarano Mossano</t>
  </si>
  <si>
    <t>Recoaro Terme</t>
  </si>
  <si>
    <t>Castelgomberto</t>
  </si>
  <si>
    <t>Villaverla</t>
  </si>
  <si>
    <t>Colceresa</t>
  </si>
  <si>
    <t>Torrebelvicino</t>
  </si>
  <si>
    <t>Quinto Vicentino</t>
  </si>
  <si>
    <t>Santorso</t>
  </si>
  <si>
    <t>Longare</t>
  </si>
  <si>
    <t>Sarcedo</t>
  </si>
  <si>
    <t>Valbrenta</t>
  </si>
  <si>
    <t>Montecchio Precalcino</t>
  </si>
  <si>
    <t>Nove</t>
  </si>
  <si>
    <t>Lusiana Conco</t>
  </si>
  <si>
    <t>Pojana Maggiore</t>
  </si>
  <si>
    <t>Sossano</t>
  </si>
  <si>
    <t>Grisignano di Zocco</t>
  </si>
  <si>
    <t>Roana</t>
  </si>
  <si>
    <t>Brogliano</t>
  </si>
  <si>
    <t>Cartigliano</t>
  </si>
  <si>
    <t>Fara Vicentino</t>
  </si>
  <si>
    <t>Grumolo delle Abbadesse</t>
  </si>
  <si>
    <t>Lugo di Vicenza</t>
  </si>
  <si>
    <t>Carrè</t>
  </si>
  <si>
    <t>San Vito di Leguzzano</t>
  </si>
  <si>
    <t>Montegalda</t>
  </si>
  <si>
    <t>Gambellara</t>
  </si>
  <si>
    <t>Cogollo del Cengio</t>
  </si>
  <si>
    <t>Bressanvido</t>
  </si>
  <si>
    <t>Pove del Grappa</t>
  </si>
  <si>
    <t>Valli del Pasubio</t>
  </si>
  <si>
    <t>Arsiero</t>
  </si>
  <si>
    <t>Nanto</t>
  </si>
  <si>
    <t>Val Liona</t>
  </si>
  <si>
    <t>Montorso Vicentino</t>
  </si>
  <si>
    <t>Orgiano</t>
  </si>
  <si>
    <t>Castegnero</t>
  </si>
  <si>
    <t>Monteviale</t>
  </si>
  <si>
    <t>Monte di Malo</t>
  </si>
  <si>
    <t>Pozzoleone</t>
  </si>
  <si>
    <t>Schiavon</t>
  </si>
  <si>
    <t>Caltrano</t>
  </si>
  <si>
    <t>Chiuppano</t>
  </si>
  <si>
    <t>Gallio</t>
  </si>
  <si>
    <t>Velo d'Astico</t>
  </si>
  <si>
    <t>Altissimo</t>
  </si>
  <si>
    <t>Pianezze</t>
  </si>
  <si>
    <t>Albettone</t>
  </si>
  <si>
    <t>Villaga</t>
  </si>
  <si>
    <t>Solagna</t>
  </si>
  <si>
    <t>Montegaldella</t>
  </si>
  <si>
    <t>Campiglia dei Berici</t>
  </si>
  <si>
    <t>Enego</t>
  </si>
  <si>
    <t>Alonte</t>
  </si>
  <si>
    <t>San Pietro Mussolino</t>
  </si>
  <si>
    <t>Agugliaro</t>
  </si>
  <si>
    <t>Zermeghedo</t>
  </si>
  <si>
    <t>Crespadoro</t>
  </si>
  <si>
    <t>Calvene</t>
  </si>
  <si>
    <t>Valdastico</t>
  </si>
  <si>
    <t>Nogarole Vicentino</t>
  </si>
  <si>
    <t>Salcedo</t>
  </si>
  <si>
    <t>Asigliano Veneto</t>
  </si>
  <si>
    <t>Gambugliano</t>
  </si>
  <si>
    <t>Zovencedo</t>
  </si>
  <si>
    <t>Pedemonte</t>
  </si>
  <si>
    <t>Foza</t>
  </si>
  <si>
    <t>Rotzo</t>
  </si>
  <si>
    <t>Posina</t>
  </si>
  <si>
    <t>Tonezza del Cimone</t>
  </si>
  <si>
    <t>Lastebasse</t>
  </si>
  <si>
    <t>Laghi</t>
  </si>
  <si>
    <t>Km²</t>
  </si>
  <si>
    <t>Abitanti/Km²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</si>
</sst>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5">
    <font>
      <sz val="11"/>
      <color theme="1"/>
      <name val="Calibri"/>
      <family val="2"/>
      <scheme val="minor"/>
    </font>
    <font>
      <b/>
      <sz val="12"/>
      <name val="Tw Cen MT"/>
      <family val="2"/>
    </font>
    <font>
      <sz val="12"/>
      <color theme="1"/>
      <name val="Tw Cen MT"/>
      <family val="2"/>
    </font>
    <font>
      <b/>
      <sz val="12"/>
      <color theme="1"/>
      <name val="Tw Cen MT"/>
      <family val="2"/>
    </font>
    <font>
      <sz val="12"/>
      <color rgb="FFFF0000"/>
      <name val="Tw Cen MT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vertAlign val="superscript"/>
      <sz val="12"/>
      <name val="Tw Cen MT"/>
    </font>
    <font>
      <b/>
      <sz val="12"/>
      <name val="Calibri"/>
      <family val="2"/>
      <scheme val="minor"/>
    </font>
    <font>
      <sz val="10"/>
      <color rgb="FF333333"/>
      <name val="Calibri"/>
      <family val="2"/>
      <scheme val="minor"/>
    </font>
    <font>
      <sz val="9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</cellStyleXfs>
  <cellXfs count="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Fill="1"/>
    <xf numFmtId="0" fontId="1" fillId="4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0" xfId="0" applyFont="1" applyFill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wrapText="1"/>
    </xf>
    <xf numFmtId="2" fontId="6" fillId="0" borderId="1" xfId="0" applyNumberFormat="1" applyFont="1" applyBorder="1"/>
    <xf numFmtId="2" fontId="6" fillId="0" borderId="1" xfId="1" applyNumberFormat="1" applyFont="1" applyBorder="1"/>
    <xf numFmtId="2" fontId="6" fillId="0" borderId="1" xfId="0" applyNumberFormat="1" applyFont="1" applyFill="1" applyBorder="1"/>
    <xf numFmtId="2" fontId="6" fillId="0" borderId="1" xfId="1" applyNumberFormat="1" applyFont="1" applyFill="1" applyBorder="1"/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1" xfId="0" applyNumberFormat="1" applyFont="1" applyFill="1" applyBorder="1"/>
    <xf numFmtId="2" fontId="0" fillId="0" borderId="1" xfId="1" applyNumberFormat="1" applyFont="1" applyFill="1" applyBorder="1"/>
    <xf numFmtId="2" fontId="0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Fill="1" applyBorder="1" applyAlignment="1">
      <alignment wrapText="1"/>
    </xf>
    <xf numFmtId="2" fontId="6" fillId="8" borderId="1" xfId="0" applyNumberFormat="1" applyFont="1" applyFill="1" applyBorder="1" applyAlignment="1">
      <alignment wrapText="1"/>
    </xf>
    <xf numFmtId="2" fontId="6" fillId="0" borderId="1" xfId="0" applyNumberFormat="1" applyFont="1" applyFill="1" applyBorder="1" applyAlignment="1">
      <alignment horizontal="right"/>
    </xf>
    <xf numFmtId="2" fontId="6" fillId="0" borderId="1" xfId="2" applyNumberFormat="1" applyFont="1" applyFill="1" applyBorder="1"/>
    <xf numFmtId="0" fontId="1" fillId="5" borderId="2" xfId="0" applyFont="1" applyFill="1" applyBorder="1" applyAlignment="1">
      <alignment horizontal="center" vertical="center"/>
    </xf>
    <xf numFmtId="2" fontId="6" fillId="0" borderId="1" xfId="3" applyNumberFormat="1" applyFont="1" applyFill="1" applyBorder="1"/>
    <xf numFmtId="2" fontId="6" fillId="0" borderId="1" xfId="1" applyNumberFormat="1" applyFont="1" applyFill="1" applyBorder="1" applyAlignment="1">
      <alignment wrapText="1"/>
    </xf>
    <xf numFmtId="2" fontId="10" fillId="0" borderId="1" xfId="0" applyNumberFormat="1" applyFont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horizontal="left" vertical="center" wrapText="1"/>
    </xf>
    <xf numFmtId="2" fontId="10" fillId="0" borderId="1" xfId="0" applyNumberFormat="1" applyFont="1" applyFill="1" applyBorder="1" applyAlignment="1">
      <alignment horizontal="left" vertical="center" wrapText="1"/>
    </xf>
    <xf numFmtId="2" fontId="10" fillId="0" borderId="1" xfId="0" applyNumberFormat="1" applyFont="1" applyBorder="1" applyAlignment="1">
      <alignment vertical="center" wrapText="1"/>
    </xf>
    <xf numFmtId="0" fontId="6" fillId="0" borderId="1" xfId="0" applyNumberFormat="1" applyFont="1" applyBorder="1" applyAlignment="1">
      <alignment vertical="top"/>
    </xf>
    <xf numFmtId="0" fontId="6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Fill="1" applyBorder="1" applyAlignment="1">
      <alignment vertical="top"/>
    </xf>
    <xf numFmtId="0" fontId="0" fillId="0" borderId="1" xfId="0" applyNumberFormat="1" applyFont="1" applyFill="1" applyBorder="1" applyAlignment="1">
      <alignment vertical="top" wrapText="1"/>
    </xf>
    <xf numFmtId="0" fontId="9" fillId="0" borderId="1" xfId="0" applyNumberFormat="1" applyFont="1" applyFill="1" applyBorder="1" applyAlignment="1">
      <alignment vertical="top" wrapText="1"/>
    </xf>
    <xf numFmtId="0" fontId="6" fillId="8" borderId="1" xfId="0" applyNumberFormat="1" applyFont="1" applyFill="1" applyBorder="1" applyAlignment="1">
      <alignment vertical="top" wrapText="1"/>
    </xf>
    <xf numFmtId="0" fontId="6" fillId="0" borderId="1" xfId="3" applyNumberFormat="1" applyFont="1" applyFill="1" applyBorder="1" applyAlignment="1">
      <alignment vertical="top"/>
    </xf>
    <xf numFmtId="0" fontId="6" fillId="0" borderId="1" xfId="2" applyNumberFormat="1" applyFont="1" applyFill="1" applyBorder="1" applyAlignment="1">
      <alignment vertical="top"/>
    </xf>
    <xf numFmtId="0" fontId="6" fillId="0" borderId="1" xfId="1" applyNumberFormat="1" applyFont="1" applyFill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center" wrapText="1"/>
    </xf>
    <xf numFmtId="0" fontId="0" fillId="0" borderId="1" xfId="0" applyNumberFormat="1" applyFont="1" applyBorder="1" applyAlignment="1">
      <alignment vertical="top"/>
    </xf>
    <xf numFmtId="0" fontId="0" fillId="0" borderId="1" xfId="0" applyNumberFormat="1" applyFont="1" applyFill="1" applyBorder="1" applyAlignment="1">
      <alignment vertical="top"/>
    </xf>
    <xf numFmtId="2" fontId="6" fillId="8" borderId="1" xfId="0" applyNumberFormat="1" applyFont="1" applyFill="1" applyBorder="1"/>
    <xf numFmtId="2" fontId="6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Border="1" applyAlignment="1">
      <alignment vertical="top" wrapText="1"/>
    </xf>
    <xf numFmtId="2" fontId="6" fillId="0" borderId="1" xfId="1" applyNumberFormat="1" applyFont="1" applyFill="1" applyBorder="1" applyAlignment="1">
      <alignment horizontal="right"/>
    </xf>
    <xf numFmtId="2" fontId="6" fillId="9" borderId="1" xfId="0" applyNumberFormat="1" applyFont="1" applyFill="1" applyBorder="1" applyAlignment="1">
      <alignment horizontal="right"/>
    </xf>
    <xf numFmtId="2" fontId="6" fillId="9" borderId="1" xfId="2" applyNumberFormat="1" applyFont="1" applyFill="1" applyBorder="1"/>
    <xf numFmtId="2" fontId="6" fillId="9" borderId="1" xfId="0" applyNumberFormat="1" applyFont="1" applyFill="1" applyBorder="1"/>
    <xf numFmtId="2" fontId="0" fillId="9" borderId="1" xfId="1" applyNumberFormat="1" applyFont="1" applyFill="1" applyBorder="1"/>
    <xf numFmtId="2" fontId="6" fillId="9" borderId="1" xfId="0" applyNumberFormat="1" applyFont="1" applyFill="1" applyBorder="1" applyAlignment="1">
      <alignment wrapText="1"/>
    </xf>
    <xf numFmtId="2" fontId="0" fillId="9" borderId="1" xfId="0" applyNumberFormat="1" applyFont="1" applyFill="1" applyBorder="1" applyAlignment="1">
      <alignment vertical="center" wrapText="1"/>
    </xf>
    <xf numFmtId="2" fontId="9" fillId="9" borderId="1" xfId="0" applyNumberFormat="1" applyFont="1" applyFill="1" applyBorder="1" applyAlignment="1">
      <alignment vertical="center" wrapText="1"/>
    </xf>
    <xf numFmtId="2" fontId="0" fillId="9" borderId="1" xfId="0" applyNumberFormat="1" applyFont="1" applyFill="1" applyBorder="1" applyAlignment="1">
      <alignment wrapText="1"/>
    </xf>
    <xf numFmtId="2" fontId="6" fillId="9" borderId="1" xfId="3" applyNumberFormat="1" applyFont="1" applyFill="1" applyBorder="1"/>
    <xf numFmtId="2" fontId="6" fillId="9" borderId="1" xfId="1" applyNumberFormat="1" applyFont="1" applyFill="1" applyBorder="1" applyAlignment="1">
      <alignment wrapText="1"/>
    </xf>
    <xf numFmtId="2" fontId="10" fillId="9" borderId="1" xfId="0" applyNumberFormat="1" applyFont="1" applyFill="1" applyBorder="1" applyAlignment="1">
      <alignment horizontal="left" vertical="center" wrapText="1"/>
    </xf>
    <xf numFmtId="2" fontId="6" fillId="9" borderId="1" xfId="0" applyNumberFormat="1" applyFont="1" applyFill="1" applyBorder="1" applyAlignment="1">
      <alignment horizontal="left" vertical="center" wrapText="1"/>
    </xf>
    <xf numFmtId="2" fontId="10" fillId="9" borderId="1" xfId="0" applyNumberFormat="1" applyFont="1" applyFill="1" applyBorder="1" applyAlignment="1">
      <alignment vertical="center" wrapText="1"/>
    </xf>
    <xf numFmtId="2" fontId="6" fillId="9" borderId="1" xfId="0" applyNumberFormat="1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applyFont="1"/>
    <xf numFmtId="3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right" vertical="top" wrapText="1"/>
    </xf>
    <xf numFmtId="4" fontId="13" fillId="0" borderId="0" xfId="0" applyNumberFormat="1" applyFont="1" applyFill="1" applyBorder="1" applyAlignment="1">
      <alignment horizontal="right" vertical="top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3" fillId="9" borderId="0" xfId="0" applyFont="1" applyFill="1" applyBorder="1" applyAlignment="1">
      <alignment horizontal="right" vertical="top" wrapText="1"/>
    </xf>
    <xf numFmtId="3" fontId="13" fillId="9" borderId="0" xfId="0" applyNumberFormat="1" applyFont="1" applyFill="1" applyBorder="1" applyAlignment="1">
      <alignment horizontal="right" vertical="top" wrapText="1"/>
    </xf>
  </cellXfs>
  <cellStyles count="4">
    <cellStyle name="Excel Built-in Normal" xfId="3"/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colors>
    <mruColors>
      <color rgb="FFFFFF99"/>
      <color rgb="FFCCFF66"/>
      <color rgb="FF66FF66"/>
      <color rgb="FFFFFF66"/>
      <color rgb="FF33CC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www.tuttitalia.it/friuli-venezia-giulia/36-pradamano/" TargetMode="External"/><Relationship Id="rId3182" Type="http://schemas.openxmlformats.org/officeDocument/2006/relationships/hyperlink" Target="https://www.tuttitalia.it/lombardia/82-casalmorano/" TargetMode="External"/><Relationship Id="rId4233" Type="http://schemas.openxmlformats.org/officeDocument/2006/relationships/hyperlink" Target="https://www.tuttitalia.it/marche/82-san-costanzo/" TargetMode="External"/><Relationship Id="rId7389" Type="http://schemas.openxmlformats.org/officeDocument/2006/relationships/hyperlink" Target="https://www.tuttitalia.it/veneto/24-lorenzago-di-cadore/" TargetMode="External"/><Relationship Id="rId3999" Type="http://schemas.openxmlformats.org/officeDocument/2006/relationships/hyperlink" Target="https://www.tuttitalia.it/lombardia/74-cuvio/" TargetMode="External"/><Relationship Id="rId4300" Type="http://schemas.openxmlformats.org/officeDocument/2006/relationships/hyperlink" Target="https://www.tuttitalia.it/molise/33-bonefro/" TargetMode="External"/><Relationship Id="rId7456" Type="http://schemas.openxmlformats.org/officeDocument/2006/relationships/hyperlink" Target="https://www.tuttitalia.it/veneto/27-saccolongo/" TargetMode="External"/><Relationship Id="rId170" Type="http://schemas.openxmlformats.org/officeDocument/2006/relationships/hyperlink" Target="https://www.tuttitalia.it/abruzzo/65-castellafiume/" TargetMode="External"/><Relationship Id="rId6058" Type="http://schemas.openxmlformats.org/officeDocument/2006/relationships/hyperlink" Target="https://www.tuttitalia.it/sardegna/62-perfugas/" TargetMode="External"/><Relationship Id="rId6472" Type="http://schemas.openxmlformats.org/officeDocument/2006/relationships/hyperlink" Target="https://www.tuttitalia.it/sicilia/90-carini/" TargetMode="External"/><Relationship Id="rId7109" Type="http://schemas.openxmlformats.org/officeDocument/2006/relationships/hyperlink" Target="https://www.tuttitalia.it/trentino-alto-adige/92-fai-della-paganella/" TargetMode="External"/><Relationship Id="rId7523" Type="http://schemas.openxmlformats.org/officeDocument/2006/relationships/hyperlink" Target="https://www.tuttitalia.it/veneto/44-arqua-polesine/" TargetMode="External"/><Relationship Id="rId7870" Type="http://schemas.openxmlformats.org/officeDocument/2006/relationships/hyperlink" Target="https://www.tuttitalia.it/veneto/78-schiavon/" TargetMode="External"/><Relationship Id="rId5074" Type="http://schemas.openxmlformats.org/officeDocument/2006/relationships/hyperlink" Target="https://www.tuttitalia.it/piemonte/39-agrate-conturbia/" TargetMode="External"/><Relationship Id="rId6125" Type="http://schemas.openxmlformats.org/officeDocument/2006/relationships/hyperlink" Target="https://www.tuttitalia.it/sardegna/57-carloforte/" TargetMode="External"/><Relationship Id="rId987" Type="http://schemas.openxmlformats.org/officeDocument/2006/relationships/hyperlink" Target="https://www.tuttitalia.it/campania/97-pannarano/" TargetMode="External"/><Relationship Id="rId2668" Type="http://schemas.openxmlformats.org/officeDocument/2006/relationships/hyperlink" Target="https://www.tuttitalia.it/lombardia/65-sedrina/" TargetMode="External"/><Relationship Id="rId3719" Type="http://schemas.openxmlformats.org/officeDocument/2006/relationships/hyperlink" Target="https://www.tuttitalia.it/lombardia/89-portalbera/" TargetMode="External"/><Relationship Id="rId4090" Type="http://schemas.openxmlformats.org/officeDocument/2006/relationships/hyperlink" Target="https://www.tuttitalia.it/marche/73-monteprandone/" TargetMode="External"/><Relationship Id="rId1684" Type="http://schemas.openxmlformats.org/officeDocument/2006/relationships/hyperlink" Target="https://www.tuttitalia.it/emilia-romagna/95-bellaria-igea-marina/" TargetMode="External"/><Relationship Id="rId2735" Type="http://schemas.openxmlformats.org/officeDocument/2006/relationships/hyperlink" Target="https://www.tuttitalia.it/lombardia/55-songavazzo/" TargetMode="External"/><Relationship Id="rId5141" Type="http://schemas.openxmlformats.org/officeDocument/2006/relationships/hyperlink" Target="https://www.tuttitalia.it/piemonte/33-vinovo/" TargetMode="External"/><Relationship Id="rId707" Type="http://schemas.openxmlformats.org/officeDocument/2006/relationships/hyperlink" Target="https://www.tuttitalia.it/calabria/15-condofuri/" TargetMode="External"/><Relationship Id="rId1337" Type="http://schemas.openxmlformats.org/officeDocument/2006/relationships/hyperlink" Target="https://www.tuttitalia.it/campania/62-cicerale/" TargetMode="External"/><Relationship Id="rId1751" Type="http://schemas.openxmlformats.org/officeDocument/2006/relationships/hyperlink" Target="https://www.tuttitalia.it/friuli-venezia-giulia/33-san-giorgio-della-richinvelda/" TargetMode="External"/><Relationship Id="rId2802" Type="http://schemas.openxmlformats.org/officeDocument/2006/relationships/hyperlink" Target="https://www.tuttitalia.it/lombardia/39-castenedolo/" TargetMode="External"/><Relationship Id="rId5958" Type="http://schemas.openxmlformats.org/officeDocument/2006/relationships/hyperlink" Target="https://www.tuttitalia.it/sardegna/75-villaurbana/" TargetMode="External"/><Relationship Id="rId43" Type="http://schemas.openxmlformats.org/officeDocument/2006/relationships/hyperlink" Target="https://www.tuttitalia.it/abruzzo/48-rosello/" TargetMode="External"/><Relationship Id="rId1404" Type="http://schemas.openxmlformats.org/officeDocument/2006/relationships/hyperlink" Target="https://www.tuttitalia.it/emilia-romagna/97-sala-bolognese/" TargetMode="External"/><Relationship Id="rId7380" Type="http://schemas.openxmlformats.org/officeDocument/2006/relationships/hyperlink" Target="https://www.tuttitalia.it/veneto/29-alleghe/" TargetMode="External"/><Relationship Id="rId3576" Type="http://schemas.openxmlformats.org/officeDocument/2006/relationships/hyperlink" Target="https://www.tuttitalia.it/lombardia/29-colturano/" TargetMode="External"/><Relationship Id="rId4627" Type="http://schemas.openxmlformats.org/officeDocument/2006/relationships/hyperlink" Target="https://www.tuttitalia.it/piemonte/48-dusino-san-michele/" TargetMode="External"/><Relationship Id="rId4974" Type="http://schemas.openxmlformats.org/officeDocument/2006/relationships/hyperlink" Target="https://www.tuttitalia.it/piemonte/36-montezemolo/" TargetMode="External"/><Relationship Id="rId7033" Type="http://schemas.openxmlformats.org/officeDocument/2006/relationships/hyperlink" Target="https://www.tuttitalia.it/trentino-alto-adige/48-terre-d-adige/" TargetMode="External"/><Relationship Id="rId497" Type="http://schemas.openxmlformats.org/officeDocument/2006/relationships/hyperlink" Target="https://www.tuttitalia.it/calabria/26-cenadi/" TargetMode="External"/><Relationship Id="rId2178" Type="http://schemas.openxmlformats.org/officeDocument/2006/relationships/hyperlink" Target="https://www.tuttitalia.it/lazio/90-sant-angelo-romano/" TargetMode="External"/><Relationship Id="rId3229" Type="http://schemas.openxmlformats.org/officeDocument/2006/relationships/hyperlink" Target="https://www.tuttitalia.it/lombardia/73-scandolara-ripa-d-oglio/" TargetMode="External"/><Relationship Id="rId3990" Type="http://schemas.openxmlformats.org/officeDocument/2006/relationships/hyperlink" Target="https://www.tuttitalia.it/lombardia/62-porto-valtravaglia/" TargetMode="External"/><Relationship Id="rId7100" Type="http://schemas.openxmlformats.org/officeDocument/2006/relationships/hyperlink" Target="https://www.tuttitalia.it/trentino-alto-adige/78-novaledo/" TargetMode="External"/><Relationship Id="rId1194" Type="http://schemas.openxmlformats.org/officeDocument/2006/relationships/hyperlink" Target="https://www.tuttitalia.it/campania/76-striano/" TargetMode="External"/><Relationship Id="rId2592" Type="http://schemas.openxmlformats.org/officeDocument/2006/relationships/hyperlink" Target="https://www.tuttitalia.it/lombardia/16-spirano/" TargetMode="External"/><Relationship Id="rId3643" Type="http://schemas.openxmlformats.org/officeDocument/2006/relationships/hyperlink" Target="https://www.tuttitalia.it/lombardia/33-stradella/" TargetMode="External"/><Relationship Id="rId6799" Type="http://schemas.openxmlformats.org/officeDocument/2006/relationships/hyperlink" Target="https://www.tuttitalia.it/toscana/71-calci/" TargetMode="External"/><Relationship Id="rId217" Type="http://schemas.openxmlformats.org/officeDocument/2006/relationships/hyperlink" Target="https://www.tuttitalia.it/abruzzo/23-bussi-sul-tirino/" TargetMode="External"/><Relationship Id="rId564" Type="http://schemas.openxmlformats.org/officeDocument/2006/relationships/hyperlink" Target="https://www.tuttitalia.it/calabria/19-bonifati/" TargetMode="External"/><Relationship Id="rId2245" Type="http://schemas.openxmlformats.org/officeDocument/2006/relationships/hyperlink" Target="https://www.tuttitalia.it/lazio/80-montalto-di-castro/" TargetMode="External"/><Relationship Id="rId3710" Type="http://schemas.openxmlformats.org/officeDocument/2006/relationships/hyperlink" Target="https://www.tuttitalia.it/lombardia/45-sartirana-lomellina/" TargetMode="External"/><Relationship Id="rId6866" Type="http://schemas.openxmlformats.org/officeDocument/2006/relationships/hyperlink" Target="https://www.tuttitalia.it/toscana/75-casole-d-elsa/" TargetMode="External"/><Relationship Id="rId631" Type="http://schemas.openxmlformats.org/officeDocument/2006/relationships/hyperlink" Target="https://www.tuttitalia.it/calabria/27-belsito/" TargetMode="External"/><Relationship Id="rId1261" Type="http://schemas.openxmlformats.org/officeDocument/2006/relationships/hyperlink" Target="https://www.tuttitalia.it/campania/83-ascea/" TargetMode="External"/><Relationship Id="rId2312" Type="http://schemas.openxmlformats.org/officeDocument/2006/relationships/hyperlink" Target="https://www.tuttitalia.it/liguria/46-cogorno/" TargetMode="External"/><Relationship Id="rId5468" Type="http://schemas.openxmlformats.org/officeDocument/2006/relationships/hyperlink" Target="https://www.tuttitalia.it/piemonte/25-re/" TargetMode="External"/><Relationship Id="rId5882" Type="http://schemas.openxmlformats.org/officeDocument/2006/relationships/hyperlink" Target="https://www.tuttitalia.it/sardegna/54-arzana/" TargetMode="External"/><Relationship Id="rId6519" Type="http://schemas.openxmlformats.org/officeDocument/2006/relationships/hyperlink" Target="https://www.tuttitalia.it/sicilia/82-petralia-soprana/" TargetMode="External"/><Relationship Id="rId6933" Type="http://schemas.openxmlformats.org/officeDocument/2006/relationships/hyperlink" Target="https://www.tuttitalia.it/trentino-alto-adige/72-scena/" TargetMode="External"/><Relationship Id="rId4484" Type="http://schemas.openxmlformats.org/officeDocument/2006/relationships/hyperlink" Target="https://www.tuttitalia.it/piemonte/34-terruggia/" TargetMode="External"/><Relationship Id="rId5535" Type="http://schemas.openxmlformats.org/officeDocument/2006/relationships/hyperlink" Target="https://www.tuttitalia.it/piemonte/40-buronzo/" TargetMode="External"/><Relationship Id="rId3086" Type="http://schemas.openxmlformats.org/officeDocument/2006/relationships/hyperlink" Target="https://www.tuttitalia.it/lombardia/38-san-bartolomeo-val-cavargna/" TargetMode="External"/><Relationship Id="rId4137" Type="http://schemas.openxmlformats.org/officeDocument/2006/relationships/hyperlink" Target="https://www.tuttitalia.it/marche/76-torre-san-patrizio/" TargetMode="External"/><Relationship Id="rId4551" Type="http://schemas.openxmlformats.org/officeDocument/2006/relationships/hyperlink" Target="https://www.tuttitalia.it/piemonte/56-ponzano-monferrato/" TargetMode="External"/><Relationship Id="rId3153" Type="http://schemas.openxmlformats.org/officeDocument/2006/relationships/hyperlink" Target="https://www.tuttitalia.it/lombardia/88-sesto-ed-uniti/" TargetMode="External"/><Relationship Id="rId4204" Type="http://schemas.openxmlformats.org/officeDocument/2006/relationships/hyperlink" Target="https://www.tuttitalia.it/marche/73-monte-san-martino/" TargetMode="External"/><Relationship Id="rId5602" Type="http://schemas.openxmlformats.org/officeDocument/2006/relationships/hyperlink" Target="https://www.tuttitalia.it/puglia/30-palo-del-colle/" TargetMode="External"/><Relationship Id="rId7774" Type="http://schemas.openxmlformats.org/officeDocument/2006/relationships/hyperlink" Target="https://www.tuttitalia.it/veneto/33-erbe/" TargetMode="External"/><Relationship Id="rId141" Type="http://schemas.openxmlformats.org/officeDocument/2006/relationships/hyperlink" Target="https://www.tuttitalia.it/abruzzo/49-alfedena/" TargetMode="External"/><Relationship Id="rId3220" Type="http://schemas.openxmlformats.org/officeDocument/2006/relationships/hyperlink" Target="https://www.tuttitalia.it/lombardia/48-azzanello/" TargetMode="External"/><Relationship Id="rId6029" Type="http://schemas.openxmlformats.org/officeDocument/2006/relationships/hyperlink" Target="https://www.tuttitalia.it/sardegna/82-ittiri/" TargetMode="External"/><Relationship Id="rId6376" Type="http://schemas.openxmlformats.org/officeDocument/2006/relationships/hyperlink" Target="https://www.tuttitalia.it/sicilia/76-gioiosa-marea/" TargetMode="External"/><Relationship Id="rId6790" Type="http://schemas.openxmlformats.org/officeDocument/2006/relationships/hyperlink" Target="https://www.tuttitalia.it/toscana/39-castelfranco-di-sotto/" TargetMode="External"/><Relationship Id="rId7427" Type="http://schemas.openxmlformats.org/officeDocument/2006/relationships/hyperlink" Target="https://www.tuttitalia.it/veneto/87-due-carrare/" TargetMode="External"/><Relationship Id="rId7841" Type="http://schemas.openxmlformats.org/officeDocument/2006/relationships/hyperlink" Target="https://www.tuttitalia.it/veneto/67-montecchio-precalcino/" TargetMode="External"/><Relationship Id="rId7" Type="http://schemas.openxmlformats.org/officeDocument/2006/relationships/hyperlink" Target="https://www.tuttitalia.it/abruzzo/12-paglieta/" TargetMode="External"/><Relationship Id="rId2986" Type="http://schemas.openxmlformats.org/officeDocument/2006/relationships/hyperlink" Target="https://www.tuttitalia.it/lombardia/52-lomazzo/" TargetMode="External"/><Relationship Id="rId5392" Type="http://schemas.openxmlformats.org/officeDocument/2006/relationships/hyperlink" Target="https://www.tuttitalia.it/piemonte/84-chialamberto/" TargetMode="External"/><Relationship Id="rId6443" Type="http://schemas.openxmlformats.org/officeDocument/2006/relationships/hyperlink" Target="https://www.tuttitalia.it/sicilia/67-malfa/" TargetMode="External"/><Relationship Id="rId958" Type="http://schemas.openxmlformats.org/officeDocument/2006/relationships/hyperlink" Target="https://www.tuttitalia.it/campania/80-moiano/" TargetMode="External"/><Relationship Id="rId1588" Type="http://schemas.openxmlformats.org/officeDocument/2006/relationships/hyperlink" Target="https://www.tuttitalia.it/emilia-romagna/26-monticelli-d-ongina/" TargetMode="External"/><Relationship Id="rId2639" Type="http://schemas.openxmlformats.org/officeDocument/2006/relationships/hyperlink" Target="https://www.tuttitalia.it/lombardia/87-cenate-sotto/" TargetMode="External"/><Relationship Id="rId5045" Type="http://schemas.openxmlformats.org/officeDocument/2006/relationships/hyperlink" Target="https://www.tuttitalia.it/piemonte/94-grignasco/" TargetMode="External"/><Relationship Id="rId6510" Type="http://schemas.openxmlformats.org/officeDocument/2006/relationships/hyperlink" Target="https://www.tuttitalia.it/sicilia/40-ciminna/" TargetMode="External"/><Relationship Id="rId1655" Type="http://schemas.openxmlformats.org/officeDocument/2006/relationships/hyperlink" Target="https://www.tuttitalia.it/emilia-romagna/32-reggiolo/" TargetMode="External"/><Relationship Id="rId2706" Type="http://schemas.openxmlformats.org/officeDocument/2006/relationships/hyperlink" Target="https://www.tuttitalia.it/lombardia/85-gromo/" TargetMode="External"/><Relationship Id="rId4061" Type="http://schemas.openxmlformats.org/officeDocument/2006/relationships/hyperlink" Target="https://www.tuttitalia.it/marche/92-polverigi/" TargetMode="External"/><Relationship Id="rId5112" Type="http://schemas.openxmlformats.org/officeDocument/2006/relationships/hyperlink" Target="https://www.tuttitalia.it/piemonte/35-terdobbiate/" TargetMode="External"/><Relationship Id="rId1308" Type="http://schemas.openxmlformats.org/officeDocument/2006/relationships/hyperlink" Target="https://www.tuttitalia.it/campania/95-salento/" TargetMode="External"/><Relationship Id="rId7284" Type="http://schemas.openxmlformats.org/officeDocument/2006/relationships/hyperlink" Target="https://www.tuttitalia.it/valle-d-aosta/63-montjovet/" TargetMode="External"/><Relationship Id="rId1722" Type="http://schemas.openxmlformats.org/officeDocument/2006/relationships/hyperlink" Target="https://www.tuttitalia.it/friuli-venezia-giulia/39-farra-d-isonzo/" TargetMode="External"/><Relationship Id="rId4878" Type="http://schemas.openxmlformats.org/officeDocument/2006/relationships/hyperlink" Target="https://www.tuttitalia.it/piemonte/44-castelletto-stura/" TargetMode="External"/><Relationship Id="rId5929" Type="http://schemas.openxmlformats.org/officeDocument/2006/relationships/hyperlink" Target="https://www.tuttitalia.it/sardegna/14-onani/" TargetMode="External"/><Relationship Id="rId14" Type="http://schemas.openxmlformats.org/officeDocument/2006/relationships/hyperlink" Target="https://www.tuttitalia.it/abruzzo/24-pizzoferrato/" TargetMode="External"/><Relationship Id="rId3894" Type="http://schemas.openxmlformats.org/officeDocument/2006/relationships/hyperlink" Target="https://www.tuttitalia.it/lombardia/41-albaredo-per-san-marco/" TargetMode="External"/><Relationship Id="rId4945" Type="http://schemas.openxmlformats.org/officeDocument/2006/relationships/hyperlink" Target="https://www.tuttitalia.it/piemonte/44-lequio-berria/" TargetMode="External"/><Relationship Id="rId7004" Type="http://schemas.openxmlformats.org/officeDocument/2006/relationships/hyperlink" Target="https://www.tuttitalia.it/trentino-alto-adige/75-lavis/" TargetMode="External"/><Relationship Id="rId7351" Type="http://schemas.openxmlformats.org/officeDocument/2006/relationships/hyperlink" Target="https://www.tuttitalia.it/veneto/93-cesiomaggiore/" TargetMode="External"/><Relationship Id="rId2496" Type="http://schemas.openxmlformats.org/officeDocument/2006/relationships/hyperlink" Target="https://www.tuttitalia.it/liguria/34-calice-ligure/" TargetMode="External"/><Relationship Id="rId3547" Type="http://schemas.openxmlformats.org/officeDocument/2006/relationships/hyperlink" Target="https://www.tuttitalia.it/lombardia/88-casorezzo/" TargetMode="External"/><Relationship Id="rId3961" Type="http://schemas.openxmlformats.org/officeDocument/2006/relationships/hyperlink" Target="https://www.tuttitalia.it/lombardia/31-morazzone/" TargetMode="External"/><Relationship Id="rId468" Type="http://schemas.openxmlformats.org/officeDocument/2006/relationships/hyperlink" Target="https://www.tuttitalia.it/calabria/16-montauro/" TargetMode="External"/><Relationship Id="rId882" Type="http://schemas.openxmlformats.org/officeDocument/2006/relationships/hyperlink" Target="https://www.tuttitalia.it/campania/30-taurasi/" TargetMode="External"/><Relationship Id="rId1098" Type="http://schemas.openxmlformats.org/officeDocument/2006/relationships/hyperlink" Target="https://www.tuttitalia.it/campania/34-galluccio/" TargetMode="External"/><Relationship Id="rId2149" Type="http://schemas.openxmlformats.org/officeDocument/2006/relationships/hyperlink" Target="https://www.tuttitalia.it/lazio/19-san-cesareo/" TargetMode="External"/><Relationship Id="rId2563" Type="http://schemas.openxmlformats.org/officeDocument/2006/relationships/hyperlink" Target="https://www.tuttitalia.it/lombardia/55-capriate-san-gervasio/" TargetMode="External"/><Relationship Id="rId3614" Type="http://schemas.openxmlformats.org/officeDocument/2006/relationships/hyperlink" Target="https://www.tuttitalia.it/lombardia/12-sovico/" TargetMode="External"/><Relationship Id="rId6020" Type="http://schemas.openxmlformats.org/officeDocument/2006/relationships/hyperlink" Target="https://www.tuttitalia.it/sardegna/79-sassari/" TargetMode="External"/><Relationship Id="rId535" Type="http://schemas.openxmlformats.org/officeDocument/2006/relationships/hyperlink" Target="https://www.tuttitalia.it/calabria/26-santa-maria-del-cedro/" TargetMode="External"/><Relationship Id="rId1165" Type="http://schemas.openxmlformats.org/officeDocument/2006/relationships/hyperlink" Target="https://www.tuttitalia.it/campania/94-vico-equense/" TargetMode="External"/><Relationship Id="rId2216" Type="http://schemas.openxmlformats.org/officeDocument/2006/relationships/hyperlink" Target="https://www.tuttitalia.it/lazio/77-anticoli-corrado/" TargetMode="External"/><Relationship Id="rId2630" Type="http://schemas.openxmlformats.org/officeDocument/2006/relationships/hyperlink" Target="https://www.tuttitalia.it/lombardia/73-bariano/" TargetMode="External"/><Relationship Id="rId5786" Type="http://schemas.openxmlformats.org/officeDocument/2006/relationships/hyperlink" Target="https://www.tuttitalia.it/puglia/92-san-pietro-in-lama/" TargetMode="External"/><Relationship Id="rId6837" Type="http://schemas.openxmlformats.org/officeDocument/2006/relationships/hyperlink" Target="https://www.tuttitalia.it/toscana/35-marliana/" TargetMode="External"/><Relationship Id="rId602" Type="http://schemas.openxmlformats.org/officeDocument/2006/relationships/hyperlink" Target="https://www.tuttitalia.it/calabria/34-calopezzati/" TargetMode="External"/><Relationship Id="rId1232" Type="http://schemas.openxmlformats.org/officeDocument/2006/relationships/hyperlink" Target="https://www.tuttitalia.it/campania/82-mercato-san-severino/" TargetMode="External"/><Relationship Id="rId4388" Type="http://schemas.openxmlformats.org/officeDocument/2006/relationships/hyperlink" Target="https://www.tuttitalia.it/molise/29-poggio-sannita/" TargetMode="External"/><Relationship Id="rId5439" Type="http://schemas.openxmlformats.org/officeDocument/2006/relationships/hyperlink" Target="https://www.tuttitalia.it/piemonte/68-ornavasso/" TargetMode="External"/><Relationship Id="rId5853" Type="http://schemas.openxmlformats.org/officeDocument/2006/relationships/hyperlink" Target="https://www.tuttitalia.it/sardegna/19-decimomannu/" TargetMode="External"/><Relationship Id="rId6904" Type="http://schemas.openxmlformats.org/officeDocument/2006/relationships/hyperlink" Target="https://www.tuttitalia.it/trentino-alto-adige/73-varna/" TargetMode="External"/><Relationship Id="rId3057" Type="http://schemas.openxmlformats.org/officeDocument/2006/relationships/hyperlink" Target="https://www.tuttitalia.it/lombardia/33-oltrona-di-san-mamette/" TargetMode="External"/><Relationship Id="rId4108" Type="http://schemas.openxmlformats.org/officeDocument/2006/relationships/hyperlink" Target="https://www.tuttitalia.it/marche/60-roccafluvione/" TargetMode="External"/><Relationship Id="rId4455" Type="http://schemas.openxmlformats.org/officeDocument/2006/relationships/hyperlink" Target="https://www.tuttitalia.it/piemonte/58-masio/" TargetMode="External"/><Relationship Id="rId5506" Type="http://schemas.openxmlformats.org/officeDocument/2006/relationships/hyperlink" Target="https://www.tuttitalia.it/piemonte/26-gattinara/" TargetMode="External"/><Relationship Id="rId5920" Type="http://schemas.openxmlformats.org/officeDocument/2006/relationships/hyperlink" Target="https://www.tuttitalia.it/sardegna/27-teti/" TargetMode="External"/><Relationship Id="rId3471" Type="http://schemas.openxmlformats.org/officeDocument/2006/relationships/hyperlink" Target="https://www.tuttitalia.it/lombardia/90-lainate/" TargetMode="External"/><Relationship Id="rId4522" Type="http://schemas.openxmlformats.org/officeDocument/2006/relationships/hyperlink" Target="https://www.tuttitalia.it/piemonte/94-francavilla-bisio/" TargetMode="External"/><Relationship Id="rId7678" Type="http://schemas.openxmlformats.org/officeDocument/2006/relationships/hyperlink" Target="https://www.tuttitalia.it/veneto/87-noventa-di-piave/" TargetMode="External"/><Relationship Id="rId392" Type="http://schemas.openxmlformats.org/officeDocument/2006/relationships/hyperlink" Target="https://www.tuttitalia.it/basilicata/24-banzi/" TargetMode="External"/><Relationship Id="rId2073" Type="http://schemas.openxmlformats.org/officeDocument/2006/relationships/hyperlink" Target="https://www.tuttitalia.it/lazio/97-torri-in-sabina/" TargetMode="External"/><Relationship Id="rId3124" Type="http://schemas.openxmlformats.org/officeDocument/2006/relationships/hyperlink" Target="https://www.tuttitalia.it/lombardia/70-cavargna/" TargetMode="External"/><Relationship Id="rId6694" Type="http://schemas.openxmlformats.org/officeDocument/2006/relationships/hyperlink" Target="https://www.tuttitalia.it/toscana/95-castiglione-della-pescaia/" TargetMode="External"/><Relationship Id="rId7745" Type="http://schemas.openxmlformats.org/officeDocument/2006/relationships/hyperlink" Target="https://www.tuttitalia.it/veneto/88-costermano-sul-garda/" TargetMode="External"/><Relationship Id="rId2140" Type="http://schemas.openxmlformats.org/officeDocument/2006/relationships/hyperlink" Target="https://www.tuttitalia.it/lazio/48-grottaferrata/" TargetMode="External"/><Relationship Id="rId5296" Type="http://schemas.openxmlformats.org/officeDocument/2006/relationships/hyperlink" Target="https://www.tuttitalia.it/piemonte/67-villanova-canavese/" TargetMode="External"/><Relationship Id="rId6347" Type="http://schemas.openxmlformats.org/officeDocument/2006/relationships/hyperlink" Target="https://www.tuttitalia.it/sicilia/53-troina/" TargetMode="External"/><Relationship Id="rId6761" Type="http://schemas.openxmlformats.org/officeDocument/2006/relationships/hyperlink" Target="https://www.tuttitalia.it/toscana/54-sillano-giuncugnano/" TargetMode="External"/><Relationship Id="rId7812" Type="http://schemas.openxmlformats.org/officeDocument/2006/relationships/hyperlink" Target="https://www.tuttitalia.it/veneto/70-monticello-conte-otto/" TargetMode="External"/><Relationship Id="rId112" Type="http://schemas.openxmlformats.org/officeDocument/2006/relationships/hyperlink" Target="https://www.tuttitalia.it/abruzzo/61-pettorano-sul-gizio/" TargetMode="External"/><Relationship Id="rId5363" Type="http://schemas.openxmlformats.org/officeDocument/2006/relationships/hyperlink" Target="https://www.tuttitalia.it/piemonte/64-colleretto-giacosa/" TargetMode="External"/><Relationship Id="rId6414" Type="http://schemas.openxmlformats.org/officeDocument/2006/relationships/hyperlink" Target="https://www.tuttitalia.it/sicilia/95-cesaro/" TargetMode="External"/><Relationship Id="rId2957" Type="http://schemas.openxmlformats.org/officeDocument/2006/relationships/hyperlink" Target="https://www.tuttitalia.it/lombardia/49-cevo/" TargetMode="External"/><Relationship Id="rId5016" Type="http://schemas.openxmlformats.org/officeDocument/2006/relationships/hyperlink" Target="https://www.tuttitalia.it/piemonte/64-ostana/" TargetMode="External"/><Relationship Id="rId929" Type="http://schemas.openxmlformats.org/officeDocument/2006/relationships/hyperlink" Target="https://www.tuttitalia.it/campania/72-trevico/" TargetMode="External"/><Relationship Id="rId1559" Type="http://schemas.openxmlformats.org/officeDocument/2006/relationships/hyperlink" Target="https://www.tuttitalia.it/emilia-romagna/30-bardi/" TargetMode="External"/><Relationship Id="rId1973" Type="http://schemas.openxmlformats.org/officeDocument/2006/relationships/hyperlink" Target="https://www.tuttitalia.it/lazio/30-vico-nel-lazio/" TargetMode="External"/><Relationship Id="rId4032" Type="http://schemas.openxmlformats.org/officeDocument/2006/relationships/hyperlink" Target="https://www.tuttitalia.it/lombardia/14-vizzola-ticino/" TargetMode="External"/><Relationship Id="rId5430" Type="http://schemas.openxmlformats.org/officeDocument/2006/relationships/hyperlink" Target="https://www.tuttitalia.it/piemonte/41-domodossola/" TargetMode="External"/><Relationship Id="rId7188" Type="http://schemas.openxmlformats.org/officeDocument/2006/relationships/hyperlink" Target="https://www.tuttitalia.it/umbria/75-deruta/" TargetMode="External"/><Relationship Id="rId1626" Type="http://schemas.openxmlformats.org/officeDocument/2006/relationships/hyperlink" Target="https://www.tuttitalia.it/emilia-romagna/49-russi/" TargetMode="External"/><Relationship Id="rId3798" Type="http://schemas.openxmlformats.org/officeDocument/2006/relationships/hyperlink" Target="https://www.tuttitalia.it/lombardia/77-costa-de-nobili/" TargetMode="External"/><Relationship Id="rId4849" Type="http://schemas.openxmlformats.org/officeDocument/2006/relationships/hyperlink" Target="https://www.tuttitalia.it/piemonte/89-magliano-alfieri/" TargetMode="External"/><Relationship Id="rId7255" Type="http://schemas.openxmlformats.org/officeDocument/2006/relationships/hyperlink" Target="https://www.tuttitalia.it/umbria/67-montecchio/" TargetMode="External"/><Relationship Id="rId3865" Type="http://schemas.openxmlformats.org/officeDocument/2006/relationships/hyperlink" Target="https://www.tuttitalia.it/lombardia/38-caspoggio/" TargetMode="External"/><Relationship Id="rId4916" Type="http://schemas.openxmlformats.org/officeDocument/2006/relationships/hyperlink" Target="https://www.tuttitalia.it/piemonte/41-salmour/" TargetMode="External"/><Relationship Id="rId6271" Type="http://schemas.openxmlformats.org/officeDocument/2006/relationships/hyperlink" Target="https://www.tuttitalia.it/sicilia/92-santa-caterina-villarmosa/" TargetMode="External"/><Relationship Id="rId7322" Type="http://schemas.openxmlformats.org/officeDocument/2006/relationships/hyperlink" Target="https://www.tuttitalia.it/valle-d-aosta/98-saint-nicolas/" TargetMode="External"/><Relationship Id="rId786" Type="http://schemas.openxmlformats.org/officeDocument/2006/relationships/hyperlink" Target="https://www.tuttitalia.it/calabria/29-rombiolo/" TargetMode="External"/><Relationship Id="rId2467" Type="http://schemas.openxmlformats.org/officeDocument/2006/relationships/hyperlink" Target="https://www.tuttitalia.it/liguria/84-varazze/" TargetMode="External"/><Relationship Id="rId3518" Type="http://schemas.openxmlformats.org/officeDocument/2006/relationships/hyperlink" Target="https://www.tuttitalia.it/lombardia/58-pessano-con-bornago/" TargetMode="External"/><Relationship Id="rId439" Type="http://schemas.openxmlformats.org/officeDocument/2006/relationships/hyperlink" Target="https://www.tuttitalia.it/calabria/64-maida/" TargetMode="External"/><Relationship Id="rId1069" Type="http://schemas.openxmlformats.org/officeDocument/2006/relationships/hyperlink" Target="https://www.tuttitalia.it/campania/12-grazzanise/" TargetMode="External"/><Relationship Id="rId1483" Type="http://schemas.openxmlformats.org/officeDocument/2006/relationships/hyperlink" Target="https://www.tuttitalia.it/emilia-romagna/50-premilcuore/" TargetMode="External"/><Relationship Id="rId2881" Type="http://schemas.openxmlformats.org/officeDocument/2006/relationships/hyperlink" Target="https://www.tuttitalia.it/lombardia/85-puegnago-sul-garda/" TargetMode="External"/><Relationship Id="rId3932" Type="http://schemas.openxmlformats.org/officeDocument/2006/relationships/hyperlink" Target="https://www.tuttitalia.it/lombardia/48-cairate/" TargetMode="External"/><Relationship Id="rId506" Type="http://schemas.openxmlformats.org/officeDocument/2006/relationships/hyperlink" Target="https://www.tuttitalia.it/calabria/90-rende/" TargetMode="External"/><Relationship Id="rId853" Type="http://schemas.openxmlformats.org/officeDocument/2006/relationships/hyperlink" Target="https://www.tuttitalia.it/campania/36-sperone/" TargetMode="External"/><Relationship Id="rId1136" Type="http://schemas.openxmlformats.org/officeDocument/2006/relationships/hyperlink" Target="https://www.tuttitalia.it/campania/35-acerra/" TargetMode="External"/><Relationship Id="rId2534" Type="http://schemas.openxmlformats.org/officeDocument/2006/relationships/hyperlink" Target="https://www.tuttitalia.it/lombardia/85-treviglio/" TargetMode="External"/><Relationship Id="rId920" Type="http://schemas.openxmlformats.org/officeDocument/2006/relationships/hyperlink" Target="https://www.tuttitalia.it/campania/90-scampitella/" TargetMode="External"/><Relationship Id="rId1550" Type="http://schemas.openxmlformats.org/officeDocument/2006/relationships/hyperlink" Target="https://www.tuttitalia.it/emilia-romagna/82-sala-baganza/" TargetMode="External"/><Relationship Id="rId2601" Type="http://schemas.openxmlformats.org/officeDocument/2006/relationships/hyperlink" Target="https://www.tuttitalia.it/lombardia/49-osio-sopra/" TargetMode="External"/><Relationship Id="rId5757" Type="http://schemas.openxmlformats.org/officeDocument/2006/relationships/hyperlink" Target="https://www.tuttitalia.it/puglia/38-alessano/" TargetMode="External"/><Relationship Id="rId6808" Type="http://schemas.openxmlformats.org/officeDocument/2006/relationships/hyperlink" Target="https://www.tuttitalia.it/toscana/54-montescudaio/" TargetMode="External"/><Relationship Id="rId1203" Type="http://schemas.openxmlformats.org/officeDocument/2006/relationships/hyperlink" Target="https://www.tuttitalia.it/campania/83-roccarainola/" TargetMode="External"/><Relationship Id="rId4359" Type="http://schemas.openxmlformats.org/officeDocument/2006/relationships/hyperlink" Target="https://www.tuttitalia.it/molise/86-monteroduni/" TargetMode="External"/><Relationship Id="rId4773" Type="http://schemas.openxmlformats.org/officeDocument/2006/relationships/hyperlink" Target="https://www.tuttitalia.it/piemonte/32-ailoche/" TargetMode="External"/><Relationship Id="rId5824" Type="http://schemas.openxmlformats.org/officeDocument/2006/relationships/hyperlink" Target="https://www.tuttitalia.it/puglia/85-san-giorgio-ionico/" TargetMode="External"/><Relationship Id="rId3375" Type="http://schemas.openxmlformats.org/officeDocument/2006/relationships/hyperlink" Target="https://www.tuttitalia.it/lombardia/81-corte-palasio/" TargetMode="External"/><Relationship Id="rId4426" Type="http://schemas.openxmlformats.org/officeDocument/2006/relationships/hyperlink" Target="https://www.tuttitalia.it/piemonte/41-vignole-borbera/" TargetMode="External"/><Relationship Id="rId4840" Type="http://schemas.openxmlformats.org/officeDocument/2006/relationships/hyperlink" Target="https://www.tuttitalia.it/piemonte/92-sant-albano-stura/" TargetMode="External"/><Relationship Id="rId296" Type="http://schemas.openxmlformats.org/officeDocument/2006/relationships/hyperlink" Target="https://www.tuttitalia.it/basilicata/30-bernalda/" TargetMode="External"/><Relationship Id="rId2391" Type="http://schemas.openxmlformats.org/officeDocument/2006/relationships/hyperlink" Target="https://www.tuttitalia.it/liguria/46-badalucco/" TargetMode="External"/><Relationship Id="rId3028" Type="http://schemas.openxmlformats.org/officeDocument/2006/relationships/hyperlink" Target="https://www.tuttitalia.it/lombardia/95-merone/" TargetMode="External"/><Relationship Id="rId3442" Type="http://schemas.openxmlformats.org/officeDocument/2006/relationships/hyperlink" Target="https://www.tuttitalia.it/lombardia/74-casalromano/" TargetMode="External"/><Relationship Id="rId6598" Type="http://schemas.openxmlformats.org/officeDocument/2006/relationships/hyperlink" Target="https://www.tuttitalia.it/sicilia/31-pantelleria/" TargetMode="External"/><Relationship Id="rId7649" Type="http://schemas.openxmlformats.org/officeDocument/2006/relationships/hyperlink" Target="https://www.tuttitalia.it/veneto/75-mira/" TargetMode="External"/><Relationship Id="rId363" Type="http://schemas.openxmlformats.org/officeDocument/2006/relationships/hyperlink" Target="https://www.tuttitalia.it/basilicata/41-rivello/" TargetMode="External"/><Relationship Id="rId2044" Type="http://schemas.openxmlformats.org/officeDocument/2006/relationships/hyperlink" Target="https://www.tuttitalia.it/lazio/81-campodimele/" TargetMode="External"/><Relationship Id="rId430" Type="http://schemas.openxmlformats.org/officeDocument/2006/relationships/hyperlink" Target="https://www.tuttitalia.it/calabria/62-girifalco/" TargetMode="External"/><Relationship Id="rId1060" Type="http://schemas.openxmlformats.org/officeDocument/2006/relationships/hyperlink" Target="https://www.tuttitalia.it/campania/87-recale/" TargetMode="External"/><Relationship Id="rId2111" Type="http://schemas.openxmlformats.org/officeDocument/2006/relationships/hyperlink" Target="https://www.tuttitalia.it/lazio/22-turania/" TargetMode="External"/><Relationship Id="rId5267" Type="http://schemas.openxmlformats.org/officeDocument/2006/relationships/hyperlink" Target="https://www.tuttitalia.it/piemonte/57-chiusa-di-san-michele/" TargetMode="External"/><Relationship Id="rId6318" Type="http://schemas.openxmlformats.org/officeDocument/2006/relationships/hyperlink" Target="https://www.tuttitalia.it/sicilia/52-valverde/" TargetMode="External"/><Relationship Id="rId6665" Type="http://schemas.openxmlformats.org/officeDocument/2006/relationships/hyperlink" Target="https://www.tuttitalia.it/toscana/96-fiesole/" TargetMode="External"/><Relationship Id="rId7716" Type="http://schemas.openxmlformats.org/officeDocument/2006/relationships/hyperlink" Target="https://www.tuttitalia.it/veneto/51-cologna-veneta/" TargetMode="External"/><Relationship Id="rId5681" Type="http://schemas.openxmlformats.org/officeDocument/2006/relationships/hyperlink" Target="https://www.tuttitalia.it/puglia/36-carpino/" TargetMode="External"/><Relationship Id="rId6732" Type="http://schemas.openxmlformats.org/officeDocument/2006/relationships/hyperlink" Target="https://www.tuttitalia.it/toscana/89-capraia-isola/" TargetMode="External"/><Relationship Id="rId1877" Type="http://schemas.openxmlformats.org/officeDocument/2006/relationships/hyperlink" Target="https://www.tuttitalia.it/friuli-venezia-giulia/91-pontebba/" TargetMode="External"/><Relationship Id="rId2928" Type="http://schemas.openxmlformats.org/officeDocument/2006/relationships/hyperlink" Target="https://www.tuttitalia.it/lombardia/75-brandico/" TargetMode="External"/><Relationship Id="rId4283" Type="http://schemas.openxmlformats.org/officeDocument/2006/relationships/hyperlink" Target="https://www.tuttitalia.it/molise/43-ripalimosani/" TargetMode="External"/><Relationship Id="rId5334" Type="http://schemas.openxmlformats.org/officeDocument/2006/relationships/hyperlink" Target="https://www.tuttitalia.it/piemonte/55-san-martino-canavese/" TargetMode="External"/><Relationship Id="rId1944" Type="http://schemas.openxmlformats.org/officeDocument/2006/relationships/hyperlink" Target="https://www.tuttitalia.it/lazio/35-torrice/" TargetMode="External"/><Relationship Id="rId4350" Type="http://schemas.openxmlformats.org/officeDocument/2006/relationships/hyperlink" Target="https://www.tuttitalia.it/molise/27-san-biase/" TargetMode="External"/><Relationship Id="rId5401" Type="http://schemas.openxmlformats.org/officeDocument/2006/relationships/hyperlink" Target="https://www.tuttitalia.it/piemonte/79-nomaglio/" TargetMode="External"/><Relationship Id="rId4003" Type="http://schemas.openxmlformats.org/officeDocument/2006/relationships/hyperlink" Target="https://www.tuttitalia.it/lombardia/19-mesenzana/" TargetMode="External"/><Relationship Id="rId7159" Type="http://schemas.openxmlformats.org/officeDocument/2006/relationships/hyperlink" Target="https://www.tuttitalia.it/trentino-alto-adige/49-pelugo/" TargetMode="External"/><Relationship Id="rId7573" Type="http://schemas.openxmlformats.org/officeDocument/2006/relationships/hyperlink" Target="https://www.tuttitalia.it/veneto/15-riese-pio-x/" TargetMode="External"/><Relationship Id="rId6175" Type="http://schemas.openxmlformats.org/officeDocument/2006/relationships/hyperlink" Target="https://www.tuttitalia.it/sardegna/98-selegas/" TargetMode="External"/><Relationship Id="rId7226" Type="http://schemas.openxmlformats.org/officeDocument/2006/relationships/hyperlink" Target="https://www.tuttitalia.it/umbria/59-lisciano-niccone/" TargetMode="External"/><Relationship Id="rId3769" Type="http://schemas.openxmlformats.org/officeDocument/2006/relationships/hyperlink" Target="https://www.tuttitalia.it/lombardia/42-pizzale/" TargetMode="External"/><Relationship Id="rId5191" Type="http://schemas.openxmlformats.org/officeDocument/2006/relationships/hyperlink" Target="https://www.tuttitalia.it/piemonte/31-mazze/" TargetMode="External"/><Relationship Id="rId6242" Type="http://schemas.openxmlformats.org/officeDocument/2006/relationships/hyperlink" Target="https://www.tuttitalia.it/sicilia/41-siculiana/" TargetMode="External"/><Relationship Id="rId7640" Type="http://schemas.openxmlformats.org/officeDocument/2006/relationships/hyperlink" Target="https://www.tuttitalia.it/veneto/75-revine-lago/" TargetMode="External"/><Relationship Id="rId2785" Type="http://schemas.openxmlformats.org/officeDocument/2006/relationships/hyperlink" Target="https://www.tuttitalia.it/lombardia/50-lonato-del-garda/" TargetMode="External"/><Relationship Id="rId3836" Type="http://schemas.openxmlformats.org/officeDocument/2006/relationships/hyperlink" Target="https://www.tuttitalia.it/lombardia/49-berbenno-di-valtellina/" TargetMode="External"/><Relationship Id="rId757" Type="http://schemas.openxmlformats.org/officeDocument/2006/relationships/hyperlink" Target="https://www.tuttitalia.it/calabria/44-serrata/" TargetMode="External"/><Relationship Id="rId1387" Type="http://schemas.openxmlformats.org/officeDocument/2006/relationships/hyperlink" Target="https://www.tuttitalia.it/emilia-romagna/33-castel-maggiore/" TargetMode="External"/><Relationship Id="rId2438" Type="http://schemas.openxmlformats.org/officeDocument/2006/relationships/hyperlink" Target="https://www.tuttitalia.it/liguria/15-castelnuovo-magra/" TargetMode="External"/><Relationship Id="rId2852" Type="http://schemas.openxmlformats.org/officeDocument/2006/relationships/hyperlink" Target="https://www.tuttitalia.it/lombardia/83-pian-camuno/" TargetMode="External"/><Relationship Id="rId3903" Type="http://schemas.openxmlformats.org/officeDocument/2006/relationships/hyperlink" Target="https://www.tuttitalia.it/lombardia/71-varese/" TargetMode="External"/><Relationship Id="rId93" Type="http://schemas.openxmlformats.org/officeDocument/2006/relationships/hyperlink" Target="https://www.tuttitalia.it/abruzzo/48-scanno/" TargetMode="External"/><Relationship Id="rId824" Type="http://schemas.openxmlformats.org/officeDocument/2006/relationships/hyperlink" Target="https://www.tuttitalia.it/calabria/35-brognaturo/" TargetMode="External"/><Relationship Id="rId1454" Type="http://schemas.openxmlformats.org/officeDocument/2006/relationships/hyperlink" Target="https://www.tuttitalia.it/emilia-romagna/98-forli/" TargetMode="External"/><Relationship Id="rId2505" Type="http://schemas.openxmlformats.org/officeDocument/2006/relationships/hyperlink" Target="https://www.tuttitalia.it/liguria/41-pallare/" TargetMode="External"/><Relationship Id="rId1107" Type="http://schemas.openxmlformats.org/officeDocument/2006/relationships/hyperlink" Target="https://www.tuttitalia.it/campania/67-pratella/" TargetMode="External"/><Relationship Id="rId1521" Type="http://schemas.openxmlformats.org/officeDocument/2006/relationships/hyperlink" Target="https://www.tuttitalia.it/emilia-romagna/31-lama-mocogno/" TargetMode="External"/><Relationship Id="rId4677" Type="http://schemas.openxmlformats.org/officeDocument/2006/relationships/hyperlink" Target="https://www.tuttitalia.it/piemonte/26-cessole/" TargetMode="External"/><Relationship Id="rId5728" Type="http://schemas.openxmlformats.org/officeDocument/2006/relationships/hyperlink" Target="https://www.tuttitalia.it/puglia/71-squinzano/" TargetMode="External"/><Relationship Id="rId7083" Type="http://schemas.openxmlformats.org/officeDocument/2006/relationships/hyperlink" Target="https://www.tuttitalia.it/trentino-alto-adige/92-nomi/" TargetMode="External"/><Relationship Id="rId3279" Type="http://schemas.openxmlformats.org/officeDocument/2006/relationships/hyperlink" Target="https://www.tuttitalia.it/lombardia/89-sirtori/" TargetMode="External"/><Relationship Id="rId3693" Type="http://schemas.openxmlformats.org/officeDocument/2006/relationships/hyperlink" Target="https://www.tuttitalia.it/lombardia/71-valle-lomellina/" TargetMode="External"/><Relationship Id="rId7150" Type="http://schemas.openxmlformats.org/officeDocument/2006/relationships/hyperlink" Target="https://www.tuttitalia.it/trentino-alto-adige/29-valfloriana/" TargetMode="External"/><Relationship Id="rId2295" Type="http://schemas.openxmlformats.org/officeDocument/2006/relationships/hyperlink" Target="https://www.tuttitalia.it/lazio/39-arlena-di-castro/" TargetMode="External"/><Relationship Id="rId3346" Type="http://schemas.openxmlformats.org/officeDocument/2006/relationships/hyperlink" Target="https://www.tuttitalia.it/lombardia/50-cornegliano-laudense/" TargetMode="External"/><Relationship Id="rId4744" Type="http://schemas.openxmlformats.org/officeDocument/2006/relationships/hyperlink" Target="https://www.tuttitalia.it/piemonte/40-benna/" TargetMode="External"/><Relationship Id="rId267" Type="http://schemas.openxmlformats.org/officeDocument/2006/relationships/hyperlink" Target="https://www.tuttitalia.it/abruzzo/33-castellalto/" TargetMode="External"/><Relationship Id="rId3760" Type="http://schemas.openxmlformats.org/officeDocument/2006/relationships/hyperlink" Target="https://www.tuttitalia.it/lombardia/23-corana/" TargetMode="External"/><Relationship Id="rId4811" Type="http://schemas.openxmlformats.org/officeDocument/2006/relationships/hyperlink" Target="https://www.tuttitalia.it/piemonte/49-revello/" TargetMode="External"/><Relationship Id="rId681" Type="http://schemas.openxmlformats.org/officeDocument/2006/relationships/hyperlink" Target="https://www.tuttitalia.it/calabria/70-reggio-calabria/" TargetMode="External"/><Relationship Id="rId2362" Type="http://schemas.openxmlformats.org/officeDocument/2006/relationships/hyperlink" Target="https://www.tuttitalia.it/liguria/85-propata/" TargetMode="External"/><Relationship Id="rId3413" Type="http://schemas.openxmlformats.org/officeDocument/2006/relationships/hyperlink" Target="https://www.tuttitalia.it/lombardia/94-moglia/" TargetMode="External"/><Relationship Id="rId6569" Type="http://schemas.openxmlformats.org/officeDocument/2006/relationships/hyperlink" Target="https://www.tuttitalia.it/sicilia/83-floridia/" TargetMode="External"/><Relationship Id="rId6983" Type="http://schemas.openxmlformats.org/officeDocument/2006/relationships/hyperlink" Target="https://www.tuttitalia.it/trentino-alto-adige/37-tubre/" TargetMode="External"/><Relationship Id="rId334" Type="http://schemas.openxmlformats.org/officeDocument/2006/relationships/hyperlink" Target="https://www.tuttitalia.it/basilicata/35-sant-arcangelo/" TargetMode="External"/><Relationship Id="rId2015" Type="http://schemas.openxmlformats.org/officeDocument/2006/relationships/hyperlink" Target="https://www.tuttitalia.it/lazio/27-fondi/" TargetMode="External"/><Relationship Id="rId5585" Type="http://schemas.openxmlformats.org/officeDocument/2006/relationships/hyperlink" Target="https://www.tuttitalia.it/puglia/95-bari/" TargetMode="External"/><Relationship Id="rId6636" Type="http://schemas.openxmlformats.org/officeDocument/2006/relationships/hyperlink" Target="https://www.tuttitalia.it/toscana/37-chiusi-della-verna/" TargetMode="External"/><Relationship Id="rId401" Type="http://schemas.openxmlformats.org/officeDocument/2006/relationships/hyperlink" Target="https://www.tuttitalia.it/basilicata/49-pietrapertosa/" TargetMode="External"/><Relationship Id="rId1031" Type="http://schemas.openxmlformats.org/officeDocument/2006/relationships/hyperlink" Target="https://www.tuttitalia.it/campania/52-castel-volturno/" TargetMode="External"/><Relationship Id="rId4187" Type="http://schemas.openxmlformats.org/officeDocument/2006/relationships/hyperlink" Target="https://www.tuttitalia.it/marche/95-petriolo/" TargetMode="External"/><Relationship Id="rId5238" Type="http://schemas.openxmlformats.org/officeDocument/2006/relationships/hyperlink" Target="https://www.tuttitalia.it/piemonte/53-rubiana/" TargetMode="External"/><Relationship Id="rId5652" Type="http://schemas.openxmlformats.org/officeDocument/2006/relationships/hyperlink" Target="https://www.tuttitalia.it/puglia/63-san-donaci/" TargetMode="External"/><Relationship Id="rId6703" Type="http://schemas.openxmlformats.org/officeDocument/2006/relationships/hyperlink" Target="https://www.tuttitalia.it/toscana/83-civitella-paganico/" TargetMode="External"/><Relationship Id="rId4254" Type="http://schemas.openxmlformats.org/officeDocument/2006/relationships/hyperlink" Target="https://www.tuttitalia.it/marche/44-frontone/" TargetMode="External"/><Relationship Id="rId5305" Type="http://schemas.openxmlformats.org/officeDocument/2006/relationships/hyperlink" Target="https://www.tuttitalia.it/piemonte/71-sauze-d-oulx/" TargetMode="External"/><Relationship Id="rId1848" Type="http://schemas.openxmlformats.org/officeDocument/2006/relationships/hyperlink" Target="https://www.tuttitalia.it/friuli-venezia-giulia/26-pocenia/" TargetMode="External"/><Relationship Id="rId3270" Type="http://schemas.openxmlformats.org/officeDocument/2006/relationships/hyperlink" Target="https://www.tuttitalia.it/lombardia/85-nibionno/" TargetMode="External"/><Relationship Id="rId4321" Type="http://schemas.openxmlformats.org/officeDocument/2006/relationships/hyperlink" Target="https://www.tuttitalia.it/molise/26-guardiaregia/" TargetMode="External"/><Relationship Id="rId7477" Type="http://schemas.openxmlformats.org/officeDocument/2006/relationships/hyperlink" Target="https://www.tuttitalia.it/veneto/54-lozzo-atestino/" TargetMode="External"/><Relationship Id="rId191" Type="http://schemas.openxmlformats.org/officeDocument/2006/relationships/hyperlink" Target="https://www.tuttitalia.it/abruzzo/75-castelvecchio-calvisio/" TargetMode="External"/><Relationship Id="rId1915" Type="http://schemas.openxmlformats.org/officeDocument/2006/relationships/hyperlink" Target="https://www.tuttitalia.it/friuli-venezia-giulia/14-stregna/" TargetMode="External"/><Relationship Id="rId6079" Type="http://schemas.openxmlformats.org/officeDocument/2006/relationships/hyperlink" Target="https://www.tuttitalia.it/sardegna/80-aglientu/" TargetMode="External"/><Relationship Id="rId7891" Type="http://schemas.openxmlformats.org/officeDocument/2006/relationships/hyperlink" Target="https://www.tuttitalia.it/veneto/20-salcedo/" TargetMode="External"/><Relationship Id="rId5095" Type="http://schemas.openxmlformats.org/officeDocument/2006/relationships/hyperlink" Target="https://www.tuttitalia.it/piemonte/81-recetto/" TargetMode="External"/><Relationship Id="rId6493" Type="http://schemas.openxmlformats.org/officeDocument/2006/relationships/hyperlink" Target="https://www.tuttitalia.it/sicilia/62-campofelice-di-roccella/" TargetMode="External"/><Relationship Id="rId7544" Type="http://schemas.openxmlformats.org/officeDocument/2006/relationships/hyperlink" Target="https://www.tuttitalia.it/veneto/51-pincara/" TargetMode="External"/><Relationship Id="rId2689" Type="http://schemas.openxmlformats.org/officeDocument/2006/relationships/hyperlink" Target="https://www.tuttitalia.it/lombardia/87-pumenengo/" TargetMode="External"/><Relationship Id="rId6146" Type="http://schemas.openxmlformats.org/officeDocument/2006/relationships/hyperlink" Target="https://www.tuttitalia.it/sardegna/76-fluminimaggiore/" TargetMode="External"/><Relationship Id="rId6560" Type="http://schemas.openxmlformats.org/officeDocument/2006/relationships/hyperlink" Target="https://www.tuttitalia.it/sicilia/39-santa-croce-camerina/" TargetMode="External"/><Relationship Id="rId7611" Type="http://schemas.openxmlformats.org/officeDocument/2006/relationships/hyperlink" Target="https://www.tuttitalia.it/veneto/43-giavera-del-montello/" TargetMode="External"/><Relationship Id="rId2756" Type="http://schemas.openxmlformats.org/officeDocument/2006/relationships/hyperlink" Target="https://www.tuttitalia.it/lombardia/16-parzanica/" TargetMode="External"/><Relationship Id="rId3807" Type="http://schemas.openxmlformats.org/officeDocument/2006/relationships/hyperlink" Target="https://www.tuttitalia.it/lombardia/61-nicorvo/" TargetMode="External"/><Relationship Id="rId5162" Type="http://schemas.openxmlformats.org/officeDocument/2006/relationships/hyperlink" Target="https://www.tuttitalia.it/piemonte/41-caluso/" TargetMode="External"/><Relationship Id="rId6213" Type="http://schemas.openxmlformats.org/officeDocument/2006/relationships/hyperlink" Target="https://www.tuttitalia.it/sardegna/38-goni/" TargetMode="External"/><Relationship Id="rId728" Type="http://schemas.openxmlformats.org/officeDocument/2006/relationships/hyperlink" Target="https://www.tuttitalia.it/calabria/89-palizzi/" TargetMode="External"/><Relationship Id="rId1358" Type="http://schemas.openxmlformats.org/officeDocument/2006/relationships/hyperlink" Target="https://www.tuttitalia.it/campania/82-conca-dei-marini/" TargetMode="External"/><Relationship Id="rId1772" Type="http://schemas.openxmlformats.org/officeDocument/2006/relationships/hyperlink" Target="https://www.tuttitalia.it/friuli-venezia-giulia/77-vito-d-asio/" TargetMode="External"/><Relationship Id="rId2409" Type="http://schemas.openxmlformats.org/officeDocument/2006/relationships/hyperlink" Target="https://www.tuttitalia.it/liguria/81-villa-faraldi/" TargetMode="External"/><Relationship Id="rId5979" Type="http://schemas.openxmlformats.org/officeDocument/2006/relationships/hyperlink" Target="https://www.tuttitalia.it/sardegna/66-usellus/" TargetMode="External"/><Relationship Id="rId64" Type="http://schemas.openxmlformats.org/officeDocument/2006/relationships/hyperlink" Target="https://www.tuttitalia.it/abruzzo/26-villamagna/" TargetMode="External"/><Relationship Id="rId1425" Type="http://schemas.openxmlformats.org/officeDocument/2006/relationships/hyperlink" Target="https://www.tuttitalia.it/emilia-romagna/38-casalfiumanese/" TargetMode="External"/><Relationship Id="rId2823" Type="http://schemas.openxmlformats.org/officeDocument/2006/relationships/hyperlink" Target="https://www.tuttitalia.it/lombardia/77-toscolano-maderno/" TargetMode="External"/><Relationship Id="rId4995" Type="http://schemas.openxmlformats.org/officeDocument/2006/relationships/hyperlink" Target="https://www.tuttitalia.it/piemonte/82-pontechianale/" TargetMode="External"/><Relationship Id="rId7054" Type="http://schemas.openxmlformats.org/officeDocument/2006/relationships/hyperlink" Target="https://www.tuttitalia.it/trentino-alto-adige/86-tenno/" TargetMode="External"/><Relationship Id="rId2199" Type="http://schemas.openxmlformats.org/officeDocument/2006/relationships/hyperlink" Target="https://www.tuttitalia.it/lazio/77-san-gregorio-da-sassola/" TargetMode="External"/><Relationship Id="rId3597" Type="http://schemas.openxmlformats.org/officeDocument/2006/relationships/hyperlink" Target="https://www.tuttitalia.it/lombardia/41-carate-brianza/" TargetMode="External"/><Relationship Id="rId4648" Type="http://schemas.openxmlformats.org/officeDocument/2006/relationships/hyperlink" Target="https://www.tuttitalia.it/piemonte/93-casorzo/" TargetMode="External"/><Relationship Id="rId6070" Type="http://schemas.openxmlformats.org/officeDocument/2006/relationships/hyperlink" Target="https://www.tuttitalia.it/sardegna/19-chiaramonti/" TargetMode="External"/><Relationship Id="rId3664" Type="http://schemas.openxmlformats.org/officeDocument/2006/relationships/hyperlink" Target="https://www.tuttitalia.it/lombardia/42-dorno/" TargetMode="External"/><Relationship Id="rId4715" Type="http://schemas.openxmlformats.org/officeDocument/2006/relationships/hyperlink" Target="https://www.tuttitalia.it/piemonte/76-mongrando/" TargetMode="External"/><Relationship Id="rId7121" Type="http://schemas.openxmlformats.org/officeDocument/2006/relationships/hyperlink" Target="https://www.tuttitalia.it/trentino-alto-adige/60-giustino/" TargetMode="External"/><Relationship Id="rId585" Type="http://schemas.openxmlformats.org/officeDocument/2006/relationships/hyperlink" Target="https://www.tuttitalia.it/calabria/22-roseto-capo-spulico/" TargetMode="External"/><Relationship Id="rId2266" Type="http://schemas.openxmlformats.org/officeDocument/2006/relationships/hyperlink" Target="https://www.tuttitalia.it/lazio/36-blera/" TargetMode="External"/><Relationship Id="rId2680" Type="http://schemas.openxmlformats.org/officeDocument/2006/relationships/hyperlink" Target="https://www.tuttitalia.it/lombardia/32-entratico/" TargetMode="External"/><Relationship Id="rId3317" Type="http://schemas.openxmlformats.org/officeDocument/2006/relationships/hyperlink" Target="https://www.tuttitalia.it/lombardia/72-cassina-valsassina/" TargetMode="External"/><Relationship Id="rId3731" Type="http://schemas.openxmlformats.org/officeDocument/2006/relationships/hyperlink" Target="https://www.tuttitalia.it/lombardia/42-lardirago/" TargetMode="External"/><Relationship Id="rId6887" Type="http://schemas.openxmlformats.org/officeDocument/2006/relationships/hyperlink" Target="https://www.tuttitalia.it/trentino-alto-adige/79-appiano-sulla-strada-del-vino/" TargetMode="External"/><Relationship Id="rId238" Type="http://schemas.openxmlformats.org/officeDocument/2006/relationships/hyperlink" Target="https://www.tuttitalia.it/abruzzo/88-corvara/" TargetMode="External"/><Relationship Id="rId652" Type="http://schemas.openxmlformats.org/officeDocument/2006/relationships/hyperlink" Target="https://www.tuttitalia.it/calabria/18-castroregio/" TargetMode="External"/><Relationship Id="rId1282" Type="http://schemas.openxmlformats.org/officeDocument/2006/relationships/hyperlink" Target="https://www.tuttitalia.it/campania/46-vibonati/" TargetMode="External"/><Relationship Id="rId2333" Type="http://schemas.openxmlformats.org/officeDocument/2006/relationships/hyperlink" Target="https://www.tuttitalia.it/liguria/24-cicagna/" TargetMode="External"/><Relationship Id="rId5489" Type="http://schemas.openxmlformats.org/officeDocument/2006/relationships/hyperlink" Target="https://www.tuttitalia.it/piemonte/74-borgomezzavalle/" TargetMode="External"/><Relationship Id="rId305" Type="http://schemas.openxmlformats.org/officeDocument/2006/relationships/hyperlink" Target="https://www.tuttitalia.it/basilicata/29-irsina/" TargetMode="External"/><Relationship Id="rId2400" Type="http://schemas.openxmlformats.org/officeDocument/2006/relationships/hyperlink" Target="https://www.tuttitalia.it/liguria/32-isolabona/" TargetMode="External"/><Relationship Id="rId5556" Type="http://schemas.openxmlformats.org/officeDocument/2006/relationships/hyperlink" Target="https://www.tuttitalia.it/piemonte/48-scopa/" TargetMode="External"/><Relationship Id="rId6607" Type="http://schemas.openxmlformats.org/officeDocument/2006/relationships/hyperlink" Target="https://www.tuttitalia.it/sicilia/14-salaparuta/" TargetMode="External"/><Relationship Id="rId6954" Type="http://schemas.openxmlformats.org/officeDocument/2006/relationships/hyperlink" Target="https://www.tuttitalia.it/trentino-alto-adige/15-sesto/" TargetMode="External"/><Relationship Id="rId1002" Type="http://schemas.openxmlformats.org/officeDocument/2006/relationships/hyperlink" Target="https://www.tuttitalia.it/campania/56-castelpagano/" TargetMode="External"/><Relationship Id="rId4158" Type="http://schemas.openxmlformats.org/officeDocument/2006/relationships/hyperlink" Target="https://www.tuttitalia.it/marche/91-smerillo/" TargetMode="External"/><Relationship Id="rId5209" Type="http://schemas.openxmlformats.org/officeDocument/2006/relationships/hyperlink" Target="https://www.tuttitalia.it/piemonte/71-montalto-dora/" TargetMode="External"/><Relationship Id="rId5970" Type="http://schemas.openxmlformats.org/officeDocument/2006/relationships/hyperlink" Target="https://www.tuttitalia.it/sardegna/56-suni/" TargetMode="External"/><Relationship Id="rId3174" Type="http://schemas.openxmlformats.org/officeDocument/2006/relationships/hyperlink" Target="https://www.tuttitalia.it/lombardia/75-san-giovanni-in-croce/" TargetMode="External"/><Relationship Id="rId4572" Type="http://schemas.openxmlformats.org/officeDocument/2006/relationships/hyperlink" Target="https://www.tuttitalia.it/piemonte/68-grognardo/" TargetMode="External"/><Relationship Id="rId5623" Type="http://schemas.openxmlformats.org/officeDocument/2006/relationships/hyperlink" Target="https://www.tuttitalia.it/puglia/32-cellamare/" TargetMode="External"/><Relationship Id="rId1819" Type="http://schemas.openxmlformats.org/officeDocument/2006/relationships/hyperlink" Target="https://www.tuttitalia.it/friuli-venezia-giulia/33-gonars/" TargetMode="External"/><Relationship Id="rId4225" Type="http://schemas.openxmlformats.org/officeDocument/2006/relationships/hyperlink" Target="https://www.tuttitalia.it/marche/14-cartoceto/" TargetMode="External"/><Relationship Id="rId7795" Type="http://schemas.openxmlformats.org/officeDocument/2006/relationships/hyperlink" Target="https://www.tuttitalia.it/veneto/53-lonigo/" TargetMode="External"/><Relationship Id="rId2190" Type="http://schemas.openxmlformats.org/officeDocument/2006/relationships/hyperlink" Target="https://www.tuttitalia.it/lazio/50-moricone/" TargetMode="External"/><Relationship Id="rId3241" Type="http://schemas.openxmlformats.org/officeDocument/2006/relationships/hyperlink" Target="https://www.tuttitalia.it/lombardia/35-castelvisconti/" TargetMode="External"/><Relationship Id="rId6397" Type="http://schemas.openxmlformats.org/officeDocument/2006/relationships/hyperlink" Target="https://www.tuttitalia.it/sicilia/18-furci-siculo/" TargetMode="External"/><Relationship Id="rId7448" Type="http://schemas.openxmlformats.org/officeDocument/2006/relationships/hyperlink" Target="https://www.tuttitalia.it/veneto/24-massanzago/" TargetMode="External"/><Relationship Id="rId7862" Type="http://schemas.openxmlformats.org/officeDocument/2006/relationships/hyperlink" Target="https://www.tuttitalia.it/veneto/52-nanto/" TargetMode="External"/><Relationship Id="rId162" Type="http://schemas.openxmlformats.org/officeDocument/2006/relationships/hyperlink" Target="https://www.tuttitalia.it/abruzzo/86-campo-di-giove/" TargetMode="External"/><Relationship Id="rId6464" Type="http://schemas.openxmlformats.org/officeDocument/2006/relationships/hyperlink" Target="https://www.tuttitalia.it/sicilia/87-mongiuffi-melia/" TargetMode="External"/><Relationship Id="rId7515" Type="http://schemas.openxmlformats.org/officeDocument/2006/relationships/hyperlink" Target="https://www.tuttitalia.it/veneto/16-polesella/" TargetMode="External"/><Relationship Id="rId979" Type="http://schemas.openxmlformats.org/officeDocument/2006/relationships/hyperlink" Target="https://www.tuttitalia.it/campania/12-ponte/" TargetMode="External"/><Relationship Id="rId5066" Type="http://schemas.openxmlformats.org/officeDocument/2006/relationships/hyperlink" Target="https://www.tuttitalia.it/piemonte/34-borgolavezzaro/" TargetMode="External"/><Relationship Id="rId5480" Type="http://schemas.openxmlformats.org/officeDocument/2006/relationships/hyperlink" Target="https://www.tuttitalia.it/piemonte/68-formazza/" TargetMode="External"/><Relationship Id="rId6117" Type="http://schemas.openxmlformats.org/officeDocument/2006/relationships/hyperlink" Target="https://www.tuttitalia.it/sardegna/91-dolianova/" TargetMode="External"/><Relationship Id="rId6531" Type="http://schemas.openxmlformats.org/officeDocument/2006/relationships/hyperlink" Target="https://www.tuttitalia.it/sicilia/37-baucina/" TargetMode="External"/><Relationship Id="rId4082" Type="http://schemas.openxmlformats.org/officeDocument/2006/relationships/hyperlink" Target="https://www.tuttitalia.it/marche/19-castelleone-di-suasa/" TargetMode="External"/><Relationship Id="rId5133" Type="http://schemas.openxmlformats.org/officeDocument/2006/relationships/hyperlink" Target="https://www.tuttitalia.it/piemonte/88-cirie/" TargetMode="External"/><Relationship Id="rId1676" Type="http://schemas.openxmlformats.org/officeDocument/2006/relationships/hyperlink" Target="https://www.tuttitalia.it/emilia-romagna/76-canossa/" TargetMode="External"/><Relationship Id="rId2727" Type="http://schemas.openxmlformats.org/officeDocument/2006/relationships/hyperlink" Target="https://www.tuttitalia.it/lombardia/14-dossena/" TargetMode="External"/><Relationship Id="rId1329" Type="http://schemas.openxmlformats.org/officeDocument/2006/relationships/hyperlink" Target="https://www.tuttitalia.it/campania/85-giungano/" TargetMode="External"/><Relationship Id="rId1743" Type="http://schemas.openxmlformats.org/officeDocument/2006/relationships/hyperlink" Target="https://www.tuttitalia.it/friuli-venezia-giulia/43-zoppola/" TargetMode="External"/><Relationship Id="rId4899" Type="http://schemas.openxmlformats.org/officeDocument/2006/relationships/hyperlink" Target="https://www.tuttitalia.it/piemonte/48-valdieri/" TargetMode="External"/><Relationship Id="rId5200" Type="http://schemas.openxmlformats.org/officeDocument/2006/relationships/hyperlink" Target="https://www.tuttitalia.it/piemonte/74-piobesi-torinese/" TargetMode="External"/><Relationship Id="rId35" Type="http://schemas.openxmlformats.org/officeDocument/2006/relationships/hyperlink" Target="https://www.tuttitalia.it/abruzzo/19-castel-frentano/" TargetMode="External"/><Relationship Id="rId1810" Type="http://schemas.openxmlformats.org/officeDocument/2006/relationships/hyperlink" Target="https://www.tuttitalia.it/friuli-venezia-giulia/61-remanzacco/" TargetMode="External"/><Relationship Id="rId4966" Type="http://schemas.openxmlformats.org/officeDocument/2006/relationships/hyperlink" Target="https://www.tuttitalia.it/piemonte/21-castellino-tanaro/" TargetMode="External"/><Relationship Id="rId7372" Type="http://schemas.openxmlformats.org/officeDocument/2006/relationships/hyperlink" Target="https://www.tuttitalia.it/veneto/98-sovramonte/" TargetMode="External"/><Relationship Id="rId3568" Type="http://schemas.openxmlformats.org/officeDocument/2006/relationships/hyperlink" Target="https://www.tuttitalia.it/lombardia/80-basiano/" TargetMode="External"/><Relationship Id="rId3982" Type="http://schemas.openxmlformats.org/officeDocument/2006/relationships/hyperlink" Target="https://www.tuttitalia.it/lombardia/67-golasecca/" TargetMode="External"/><Relationship Id="rId4619" Type="http://schemas.openxmlformats.org/officeDocument/2006/relationships/hyperlink" Target="https://www.tuttitalia.it/piemonte/35-montechiaro-d-asti/" TargetMode="External"/><Relationship Id="rId7025" Type="http://schemas.openxmlformats.org/officeDocument/2006/relationships/hyperlink" Target="https://www.tuttitalia.it/trentino-alto-adige/26-villa-lagarina/" TargetMode="External"/><Relationship Id="rId489" Type="http://schemas.openxmlformats.org/officeDocument/2006/relationships/hyperlink" Target="https://www.tuttitalia.it/calabria/30-amato/" TargetMode="External"/><Relationship Id="rId2584" Type="http://schemas.openxmlformats.org/officeDocument/2006/relationships/hyperlink" Target="https://www.tuttitalia.it/lombardia/33-boltiere/" TargetMode="External"/><Relationship Id="rId3635" Type="http://schemas.openxmlformats.org/officeDocument/2006/relationships/hyperlink" Target="https://www.tuttitalia.it/lombardia/81-ronco-briantino/" TargetMode="External"/><Relationship Id="rId6041" Type="http://schemas.openxmlformats.org/officeDocument/2006/relationships/hyperlink" Target="https://www.tuttitalia.it/sardegna/96-calangianus/" TargetMode="External"/><Relationship Id="rId556" Type="http://schemas.openxmlformats.org/officeDocument/2006/relationships/hyperlink" Target="https://www.tuttitalia.it/calabria/31-longobucco/" TargetMode="External"/><Relationship Id="rId1186" Type="http://schemas.openxmlformats.org/officeDocument/2006/relationships/hyperlink" Target="https://www.tuttitalia.it/campania/62-calvizzano/" TargetMode="External"/><Relationship Id="rId2237" Type="http://schemas.openxmlformats.org/officeDocument/2006/relationships/hyperlink" Target="https://www.tuttitalia.it/lazio/84-saracinesco/" TargetMode="External"/><Relationship Id="rId209" Type="http://schemas.openxmlformats.org/officeDocument/2006/relationships/hyperlink" Target="https://www.tuttitalia.it/abruzzo/46-popoli/" TargetMode="External"/><Relationship Id="rId970" Type="http://schemas.openxmlformats.org/officeDocument/2006/relationships/hyperlink" Target="https://www.tuttitalia.it/campania/25-san-leucio-del-sannio/" TargetMode="External"/><Relationship Id="rId1253" Type="http://schemas.openxmlformats.org/officeDocument/2006/relationships/hyperlink" Target="https://www.tuttitalia.it/campania/92-camerota/" TargetMode="External"/><Relationship Id="rId2651" Type="http://schemas.openxmlformats.org/officeDocument/2006/relationships/hyperlink" Target="https://www.tuttitalia.it/lombardia/72-montello/" TargetMode="External"/><Relationship Id="rId3702" Type="http://schemas.openxmlformats.org/officeDocument/2006/relationships/hyperlink" Target="https://www.tuttitalia.it/lombardia/62-zeccone/" TargetMode="External"/><Relationship Id="rId6858" Type="http://schemas.openxmlformats.org/officeDocument/2006/relationships/hyperlink" Target="https://www.tuttitalia.it/toscana/36-torrita-di-siena/" TargetMode="External"/><Relationship Id="rId623" Type="http://schemas.openxmlformats.org/officeDocument/2006/relationships/hyperlink" Target="https://www.tuttitalia.it/calabria/34-pietrapaola/" TargetMode="External"/><Relationship Id="rId2304" Type="http://schemas.openxmlformats.org/officeDocument/2006/relationships/hyperlink" Target="https://www.tuttitalia.it/liguria/60-arenzano/" TargetMode="External"/><Relationship Id="rId5874" Type="http://schemas.openxmlformats.org/officeDocument/2006/relationships/hyperlink" Target="https://www.tuttitalia.it/sardegna/16-posada/" TargetMode="External"/><Relationship Id="rId6925" Type="http://schemas.openxmlformats.org/officeDocument/2006/relationships/hyperlink" Target="https://www.tuttitalia.it/trentino-alto-adige/83-valdaora/" TargetMode="External"/><Relationship Id="rId1320" Type="http://schemas.openxmlformats.org/officeDocument/2006/relationships/hyperlink" Target="https://www.tuttitalia.it/campania/44-valva/" TargetMode="External"/><Relationship Id="rId4476" Type="http://schemas.openxmlformats.org/officeDocument/2006/relationships/hyperlink" Target="https://www.tuttitalia.it/piemonte/77-ponzone/" TargetMode="External"/><Relationship Id="rId4890" Type="http://schemas.openxmlformats.org/officeDocument/2006/relationships/hyperlink" Target="https://www.tuttitalia.it/piemonte/48-bagnasco/" TargetMode="External"/><Relationship Id="rId5527" Type="http://schemas.openxmlformats.org/officeDocument/2006/relationships/hyperlink" Target="https://www.tuttitalia.it/piemonte/97-stroppiana/" TargetMode="External"/><Relationship Id="rId5941" Type="http://schemas.openxmlformats.org/officeDocument/2006/relationships/hyperlink" Target="https://www.tuttitalia.it/sardegna/35-arborea/" TargetMode="External"/><Relationship Id="rId3078" Type="http://schemas.openxmlformats.org/officeDocument/2006/relationships/hyperlink" Target="https://www.tuttitalia.it/lombardia/92-sorico/" TargetMode="External"/><Relationship Id="rId3492" Type="http://schemas.openxmlformats.org/officeDocument/2006/relationships/hyperlink" Target="https://www.tuttitalia.it/lombardia/52-carugate/" TargetMode="External"/><Relationship Id="rId4129" Type="http://schemas.openxmlformats.org/officeDocument/2006/relationships/hyperlink" Target="https://www.tuttitalia.it/marche/40-grottazzolina/" TargetMode="External"/><Relationship Id="rId4543" Type="http://schemas.openxmlformats.org/officeDocument/2006/relationships/hyperlink" Target="https://www.tuttitalia.it/piemonte/41-orsara-bormida/" TargetMode="External"/><Relationship Id="rId7699" Type="http://schemas.openxmlformats.org/officeDocument/2006/relationships/hyperlink" Target="https://www.tuttitalia.it/veneto/52-cerea/" TargetMode="External"/><Relationship Id="rId2094" Type="http://schemas.openxmlformats.org/officeDocument/2006/relationships/hyperlink" Target="https://www.tuttitalia.it/lazio/85-poggio-san-lorenzo/" TargetMode="External"/><Relationship Id="rId3145" Type="http://schemas.openxmlformats.org/officeDocument/2006/relationships/hyperlink" Target="https://www.tuttitalia.it/lombardia/94-agnadello/" TargetMode="External"/><Relationship Id="rId4610" Type="http://schemas.openxmlformats.org/officeDocument/2006/relationships/hyperlink" Target="https://www.tuttitalia.it/piemonte/20-calamandrana/" TargetMode="External"/><Relationship Id="rId7766" Type="http://schemas.openxmlformats.org/officeDocument/2006/relationships/hyperlink" Target="https://www.tuttitalia.it/veneto/50-cerro-veronese/" TargetMode="External"/><Relationship Id="rId480" Type="http://schemas.openxmlformats.org/officeDocument/2006/relationships/hyperlink" Target="https://www.tuttitalia.it/calabria/61-magisano/" TargetMode="External"/><Relationship Id="rId2161" Type="http://schemas.openxmlformats.org/officeDocument/2006/relationships/hyperlink" Target="https://www.tuttitalia.it/lazio/19-rignano-flaminio/" TargetMode="External"/><Relationship Id="rId3212" Type="http://schemas.openxmlformats.org/officeDocument/2006/relationships/hyperlink" Target="https://www.tuttitalia.it/lombardia/54-cicognolo/" TargetMode="External"/><Relationship Id="rId6368" Type="http://schemas.openxmlformats.org/officeDocument/2006/relationships/hyperlink" Target="https://www.tuttitalia.it/sicilia/87-sant-agata-di-militello/" TargetMode="External"/><Relationship Id="rId7419" Type="http://schemas.openxmlformats.org/officeDocument/2006/relationships/hyperlink" Target="https://www.tuttitalia.it/veneto/75-noventa-padovana/" TargetMode="External"/><Relationship Id="rId133" Type="http://schemas.openxmlformats.org/officeDocument/2006/relationships/hyperlink" Target="https://www.tuttitalia.it/abruzzo/77-civitella-roveto/" TargetMode="External"/><Relationship Id="rId5384" Type="http://schemas.openxmlformats.org/officeDocument/2006/relationships/hyperlink" Target="https://www.tuttitalia.it/piemonte/53-parella/" TargetMode="External"/><Relationship Id="rId6782" Type="http://schemas.openxmlformats.org/officeDocument/2006/relationships/hyperlink" Target="https://www.tuttitalia.it/toscana/77-comano/" TargetMode="External"/><Relationship Id="rId7833" Type="http://schemas.openxmlformats.org/officeDocument/2006/relationships/hyperlink" Target="https://www.tuttitalia.it/veneto/49-villaverla/" TargetMode="External"/><Relationship Id="rId200" Type="http://schemas.openxmlformats.org/officeDocument/2006/relationships/hyperlink" Target="https://www.tuttitalia.it/abruzzo/79-penne/" TargetMode="External"/><Relationship Id="rId2978" Type="http://schemas.openxmlformats.org/officeDocument/2006/relationships/hyperlink" Target="https://www.tuttitalia.it/lombardia/25-valvestino/" TargetMode="External"/><Relationship Id="rId5037" Type="http://schemas.openxmlformats.org/officeDocument/2006/relationships/hyperlink" Target="https://www.tuttitalia.it/piemonte/23-castelletto-sopra-ticino/" TargetMode="External"/><Relationship Id="rId6435" Type="http://schemas.openxmlformats.org/officeDocument/2006/relationships/hyperlink" Target="https://www.tuttitalia.it/sicilia/37-pettineo/" TargetMode="External"/><Relationship Id="rId7900" Type="http://schemas.openxmlformats.org/officeDocument/2006/relationships/hyperlink" Target="https://www.tuttitalia.it/veneto/76-lastebasse/" TargetMode="External"/><Relationship Id="rId1994" Type="http://schemas.openxmlformats.org/officeDocument/2006/relationships/hyperlink" Target="https://www.tuttitalia.it/lazio/46-picinisco/" TargetMode="External"/><Relationship Id="rId5451" Type="http://schemas.openxmlformats.org/officeDocument/2006/relationships/hyperlink" Target="https://www.tuttitalia.it/piemonte/61-beura-cardezza/" TargetMode="External"/><Relationship Id="rId6502" Type="http://schemas.openxmlformats.org/officeDocument/2006/relationships/hyperlink" Target="https://www.tuttitalia.it/sicilia/73-san-cipirello/" TargetMode="External"/><Relationship Id="rId1647" Type="http://schemas.openxmlformats.org/officeDocument/2006/relationships/hyperlink" Target="https://www.tuttitalia.it/emilia-romagna/77-quattro-castella/" TargetMode="External"/><Relationship Id="rId4053" Type="http://schemas.openxmlformats.org/officeDocument/2006/relationships/hyperlink" Target="https://www.tuttitalia.it/marche/33-sassoferrato/" TargetMode="External"/><Relationship Id="rId5104" Type="http://schemas.openxmlformats.org/officeDocument/2006/relationships/hyperlink" Target="https://www.tuttitalia.it/piemonte/28-pisano/" TargetMode="External"/><Relationship Id="rId1714" Type="http://schemas.openxmlformats.org/officeDocument/2006/relationships/hyperlink" Target="https://www.tuttitalia.it/friuli-venezia-giulia/78-romans-d-isonzo/" TargetMode="External"/><Relationship Id="rId4120" Type="http://schemas.openxmlformats.org/officeDocument/2006/relationships/hyperlink" Target="https://www.tuttitalia.it/marche/82-fermo/" TargetMode="External"/><Relationship Id="rId7276" Type="http://schemas.openxmlformats.org/officeDocument/2006/relationships/hyperlink" Target="https://www.tuttitalia.it/valle-d-aosta/80-verres/" TargetMode="External"/><Relationship Id="rId7690" Type="http://schemas.openxmlformats.org/officeDocument/2006/relationships/hyperlink" Target="https://www.tuttitalia.it/veneto/25-verona/" TargetMode="External"/><Relationship Id="rId6292" Type="http://schemas.openxmlformats.org/officeDocument/2006/relationships/hyperlink" Target="https://www.tuttitalia.it/sicilia/45-belpasso/" TargetMode="External"/><Relationship Id="rId7343" Type="http://schemas.openxmlformats.org/officeDocument/2006/relationships/hyperlink" Target="https://www.tuttitalia.it/veneto/81-ponte-nelle-alpi/" TargetMode="External"/><Relationship Id="rId2488" Type="http://schemas.openxmlformats.org/officeDocument/2006/relationships/hyperlink" Target="https://www.tuttitalia.it/liguria/72-tovo-san-giacomo/" TargetMode="External"/><Relationship Id="rId3886" Type="http://schemas.openxmlformats.org/officeDocument/2006/relationships/hyperlink" Target="https://www.tuttitalia.it/lombardia/34-rogolo/" TargetMode="External"/><Relationship Id="rId4937" Type="http://schemas.openxmlformats.org/officeDocument/2006/relationships/hyperlink" Target="https://www.tuttitalia.it/piemonte/41-sinio/" TargetMode="External"/><Relationship Id="rId3539" Type="http://schemas.openxmlformats.org/officeDocument/2006/relationships/hyperlink" Target="https://www.tuttitalia.it/lombardia/56-dairago/" TargetMode="External"/><Relationship Id="rId3953" Type="http://schemas.openxmlformats.org/officeDocument/2006/relationships/hyperlink" Target="https://www.tuttitalia.it/lombardia/96-arsago-seprio/" TargetMode="External"/><Relationship Id="rId6012" Type="http://schemas.openxmlformats.org/officeDocument/2006/relationships/hyperlink" Target="https://www.tuttitalia.it/sardegna/88-sagama/" TargetMode="External"/><Relationship Id="rId7410" Type="http://schemas.openxmlformats.org/officeDocument/2006/relationships/hyperlink" Target="https://www.tuttitalia.it/veneto/21-cadoneghe/" TargetMode="External"/><Relationship Id="rId874" Type="http://schemas.openxmlformats.org/officeDocument/2006/relationships/hyperlink" Target="https://www.tuttitalia.it/campania/32-venticano/" TargetMode="External"/><Relationship Id="rId2555" Type="http://schemas.openxmlformats.org/officeDocument/2006/relationships/hyperlink" Target="https://www.tuttitalia.it/lombardia/16-zogno/" TargetMode="External"/><Relationship Id="rId3606" Type="http://schemas.openxmlformats.org/officeDocument/2006/relationships/hyperlink" Target="https://www.tuttitalia.it/lombardia/56-biassono/" TargetMode="External"/><Relationship Id="rId527" Type="http://schemas.openxmlformats.org/officeDocument/2006/relationships/hyperlink" Target="https://www.tuttitalia.it/calabria/28-roggiano-gravina/" TargetMode="External"/><Relationship Id="rId941" Type="http://schemas.openxmlformats.org/officeDocument/2006/relationships/hyperlink" Target="https://www.tuttitalia.it/campania/80-torrioni/" TargetMode="External"/><Relationship Id="rId1157" Type="http://schemas.openxmlformats.org/officeDocument/2006/relationships/hyperlink" Target="https://www.tuttitalia.it/campania/52-sant-anastasia/" TargetMode="External"/><Relationship Id="rId1571" Type="http://schemas.openxmlformats.org/officeDocument/2006/relationships/hyperlink" Target="https://www.tuttitalia.it/emilia-romagna/16-tornolo/" TargetMode="External"/><Relationship Id="rId2208" Type="http://schemas.openxmlformats.org/officeDocument/2006/relationships/hyperlink" Target="https://www.tuttitalia.it/lazio/61-gerano/" TargetMode="External"/><Relationship Id="rId2622" Type="http://schemas.openxmlformats.org/officeDocument/2006/relationships/hyperlink" Target="https://www.tuttitalia.it/lombardia/52-canonica-d-adda/" TargetMode="External"/><Relationship Id="rId5778" Type="http://schemas.openxmlformats.org/officeDocument/2006/relationships/hyperlink" Target="https://www.tuttitalia.it/puglia/82-supersano/" TargetMode="External"/><Relationship Id="rId6829" Type="http://schemas.openxmlformats.org/officeDocument/2006/relationships/hyperlink" Target="https://www.tuttitalia.it/toscana/63-buggiano/" TargetMode="External"/><Relationship Id="rId1224" Type="http://schemas.openxmlformats.org/officeDocument/2006/relationships/hyperlink" Target="https://www.tuttitalia.it/campania/43-nocera-inferiore/" TargetMode="External"/><Relationship Id="rId4794" Type="http://schemas.openxmlformats.org/officeDocument/2006/relationships/hyperlink" Target="https://www.tuttitalia.it/piemonte/48-cherasco/" TargetMode="External"/><Relationship Id="rId5845" Type="http://schemas.openxmlformats.org/officeDocument/2006/relationships/hyperlink" Target="https://www.tuttitalia.it/sardegna/40-assemini/" TargetMode="External"/><Relationship Id="rId3396" Type="http://schemas.openxmlformats.org/officeDocument/2006/relationships/hyperlink" Target="https://www.tuttitalia.it/lombardia/56-goito/" TargetMode="External"/><Relationship Id="rId4447" Type="http://schemas.openxmlformats.org/officeDocument/2006/relationships/hyperlink" Target="https://www.tuttitalia.it/piemonte/68-pontestura/" TargetMode="External"/><Relationship Id="rId3049" Type="http://schemas.openxmlformats.org/officeDocument/2006/relationships/hyperlink" Target="https://www.tuttitalia.it/lombardia/75-orsenigo/" TargetMode="External"/><Relationship Id="rId3463" Type="http://schemas.openxmlformats.org/officeDocument/2006/relationships/hyperlink" Target="https://www.tuttitalia.it/lombardia/32-corsico/" TargetMode="External"/><Relationship Id="rId4861" Type="http://schemas.openxmlformats.org/officeDocument/2006/relationships/hyperlink" Target="https://www.tuttitalia.it/piemonte/65-envie/" TargetMode="External"/><Relationship Id="rId5912" Type="http://schemas.openxmlformats.org/officeDocument/2006/relationships/hyperlink" Target="https://www.tuttitalia.it/sardegna/34-atzara/" TargetMode="External"/><Relationship Id="rId384" Type="http://schemas.openxmlformats.org/officeDocument/2006/relationships/hyperlink" Target="https://www.tuttitalia.it/basilicata/26-nemoli/" TargetMode="External"/><Relationship Id="rId2065" Type="http://schemas.openxmlformats.org/officeDocument/2006/relationships/hyperlink" Target="https://www.tuttitalia.it/lazio/45-greccio/" TargetMode="External"/><Relationship Id="rId3116" Type="http://schemas.openxmlformats.org/officeDocument/2006/relationships/hyperlink" Target="https://www.tuttitalia.it/lombardia/52-blessagno/" TargetMode="External"/><Relationship Id="rId4514" Type="http://schemas.openxmlformats.org/officeDocument/2006/relationships/hyperlink" Target="https://www.tuttitalia.it/piemonte/58-san-cristoforo/" TargetMode="External"/><Relationship Id="rId1081" Type="http://schemas.openxmlformats.org/officeDocument/2006/relationships/hyperlink" Target="https://www.tuttitalia.it/campania/88-alvignano/" TargetMode="External"/><Relationship Id="rId3530" Type="http://schemas.openxmlformats.org/officeDocument/2006/relationships/hyperlink" Target="https://www.tuttitalia.it/lombardia/74-pregnana-milanese/" TargetMode="External"/><Relationship Id="rId6686" Type="http://schemas.openxmlformats.org/officeDocument/2006/relationships/hyperlink" Target="https://www.tuttitalia.it/toscana/77-grosseto/" TargetMode="External"/><Relationship Id="rId7737" Type="http://schemas.openxmlformats.org/officeDocument/2006/relationships/hyperlink" Target="https://www.tuttitalia.it/veneto/87-tregnago/" TargetMode="External"/><Relationship Id="rId451" Type="http://schemas.openxmlformats.org/officeDocument/2006/relationships/hyperlink" Target="https://www.tuttitalia.it/calabria/77-soveria-mannelli/" TargetMode="External"/><Relationship Id="rId2132" Type="http://schemas.openxmlformats.org/officeDocument/2006/relationships/hyperlink" Target="https://www.tuttitalia.it/lazio/62-ciampino/" TargetMode="External"/><Relationship Id="rId5288" Type="http://schemas.openxmlformats.org/officeDocument/2006/relationships/hyperlink" Target="https://www.tuttitalia.it/piemonte/76-marentino/" TargetMode="External"/><Relationship Id="rId6339" Type="http://schemas.openxmlformats.org/officeDocument/2006/relationships/hyperlink" Target="https://www.tuttitalia.it/sicilia/73-san-cono/" TargetMode="External"/><Relationship Id="rId6753" Type="http://schemas.openxmlformats.org/officeDocument/2006/relationships/hyperlink" Target="https://www.tuttitalia.it/toscana/39-piazza-al-serchio/" TargetMode="External"/><Relationship Id="rId7804" Type="http://schemas.openxmlformats.org/officeDocument/2006/relationships/hyperlink" Target="https://www.tuttitalia.it/veneto/16-altavilla-vicentina/" TargetMode="External"/><Relationship Id="rId104" Type="http://schemas.openxmlformats.org/officeDocument/2006/relationships/hyperlink" Target="https://www.tuttitalia.it/abruzzo/62-barisciano/" TargetMode="External"/><Relationship Id="rId1898" Type="http://schemas.openxmlformats.org/officeDocument/2006/relationships/hyperlink" Target="https://www.tuttitalia.it/friuli-venezia-giulia/37-treppo-ligosullo/" TargetMode="External"/><Relationship Id="rId2949" Type="http://schemas.openxmlformats.org/officeDocument/2006/relationships/hyperlink" Target="https://www.tuttitalia.it/lombardia/30-barghe/" TargetMode="External"/><Relationship Id="rId5355" Type="http://schemas.openxmlformats.org/officeDocument/2006/relationships/hyperlink" Target="https://www.tuttitalia.it/piemonte/70-perrero/" TargetMode="External"/><Relationship Id="rId6406" Type="http://schemas.openxmlformats.org/officeDocument/2006/relationships/hyperlink" Target="https://www.tuttitalia.it/sicilia/87-falcone/" TargetMode="External"/><Relationship Id="rId6820" Type="http://schemas.openxmlformats.org/officeDocument/2006/relationships/hyperlink" Target="https://www.tuttitalia.it/toscana/59-pistoia/" TargetMode="External"/><Relationship Id="rId4371" Type="http://schemas.openxmlformats.org/officeDocument/2006/relationships/hyperlink" Target="https://www.tuttitalia.it/molise/31-rocchetta-a-volturno/" TargetMode="External"/><Relationship Id="rId5008" Type="http://schemas.openxmlformats.org/officeDocument/2006/relationships/hyperlink" Target="https://www.tuttitalia.it/piemonte/33-stroppo/" TargetMode="External"/><Relationship Id="rId5422" Type="http://schemas.openxmlformats.org/officeDocument/2006/relationships/hyperlink" Target="https://www.tuttitalia.it/piemonte/32-balme/" TargetMode="External"/><Relationship Id="rId1965" Type="http://schemas.openxmlformats.org/officeDocument/2006/relationships/hyperlink" Target="https://www.tuttitalia.it/lazio/78-sgurgola/" TargetMode="External"/><Relationship Id="rId4024" Type="http://schemas.openxmlformats.org/officeDocument/2006/relationships/hyperlink" Target="https://www.tuttitalia.it/lombardia/38-orino/" TargetMode="External"/><Relationship Id="rId7594" Type="http://schemas.openxmlformats.org/officeDocument/2006/relationships/hyperlink" Target="https://www.tuttitalia.it/veneto/14-castello-di-godego/" TargetMode="External"/><Relationship Id="rId1618" Type="http://schemas.openxmlformats.org/officeDocument/2006/relationships/hyperlink" Target="https://www.tuttitalia.it/emilia-romagna/34-ottone/" TargetMode="External"/><Relationship Id="rId3040" Type="http://schemas.openxmlformats.org/officeDocument/2006/relationships/hyperlink" Target="https://www.tuttitalia.it/lombardia/51-carlazzo/" TargetMode="External"/><Relationship Id="rId6196" Type="http://schemas.openxmlformats.org/officeDocument/2006/relationships/hyperlink" Target="https://www.tuttitalia.it/sardegna/33-sadali/" TargetMode="External"/><Relationship Id="rId7247" Type="http://schemas.openxmlformats.org/officeDocument/2006/relationships/hyperlink" Target="https://www.tuttitalia.it/umbria/82-attigliano/" TargetMode="External"/><Relationship Id="rId7661" Type="http://schemas.openxmlformats.org/officeDocument/2006/relationships/hyperlink" Target="https://www.tuttitalia.it/veneto/14-cavallino-treporti/" TargetMode="External"/><Relationship Id="rId3857" Type="http://schemas.openxmlformats.org/officeDocument/2006/relationships/hyperlink" Target="https://www.tuttitalia.it/lombardia/25-novate-mezzola/" TargetMode="External"/><Relationship Id="rId4908" Type="http://schemas.openxmlformats.org/officeDocument/2006/relationships/hyperlink" Target="https://www.tuttitalia.it/piemonte/62-treiso/" TargetMode="External"/><Relationship Id="rId6263" Type="http://schemas.openxmlformats.org/officeDocument/2006/relationships/hyperlink" Target="https://www.tuttitalia.it/sicilia/31-caltanissetta/" TargetMode="External"/><Relationship Id="rId7314" Type="http://schemas.openxmlformats.org/officeDocument/2006/relationships/hyperlink" Target="https://www.tuttitalia.it/valle-d-aosta/67-perloz/" TargetMode="External"/><Relationship Id="rId778" Type="http://schemas.openxmlformats.org/officeDocument/2006/relationships/hyperlink" Target="https://www.tuttitalia.it/calabria/76-vibo-valentia/" TargetMode="External"/><Relationship Id="rId2459" Type="http://schemas.openxmlformats.org/officeDocument/2006/relationships/hyperlink" Target="https://www.tuttitalia.it/liguria/78-maissana/" TargetMode="External"/><Relationship Id="rId2873" Type="http://schemas.openxmlformats.org/officeDocument/2006/relationships/hyperlink" Target="https://www.tuttitalia.it/lombardia/28-pompiano/" TargetMode="External"/><Relationship Id="rId3924" Type="http://schemas.openxmlformats.org/officeDocument/2006/relationships/hyperlink" Target="https://www.tuttitalia.it/lombardia/21-gavirate/" TargetMode="External"/><Relationship Id="rId6330" Type="http://schemas.openxmlformats.org/officeDocument/2006/relationships/hyperlink" Target="https://www.tuttitalia.it/sicilia/26-ragalna/" TargetMode="External"/><Relationship Id="rId845" Type="http://schemas.openxmlformats.org/officeDocument/2006/relationships/hyperlink" Target="https://www.tuttitalia.it/campania/77-san-martino-valle-caudina/" TargetMode="External"/><Relationship Id="rId1475" Type="http://schemas.openxmlformats.org/officeDocument/2006/relationships/hyperlink" Target="https://www.tuttitalia.it/emilia-romagna/35-borghi/" TargetMode="External"/><Relationship Id="rId2526" Type="http://schemas.openxmlformats.org/officeDocument/2006/relationships/hyperlink" Target="https://www.tuttitalia.it/liguria/50-zuccarello/" TargetMode="External"/><Relationship Id="rId1128" Type="http://schemas.openxmlformats.org/officeDocument/2006/relationships/hyperlink" Target="https://www.tuttitalia.it/campania/59-napoli/" TargetMode="External"/><Relationship Id="rId1542" Type="http://schemas.openxmlformats.org/officeDocument/2006/relationships/hyperlink" Target="https://www.tuttitalia.it/emilia-romagna/65-felino/" TargetMode="External"/><Relationship Id="rId2940" Type="http://schemas.openxmlformats.org/officeDocument/2006/relationships/hyperlink" Target="https://www.tuttitalia.it/lombardia/81-vallio-terme/" TargetMode="External"/><Relationship Id="rId4698" Type="http://schemas.openxmlformats.org/officeDocument/2006/relationships/hyperlink" Target="https://www.tuttitalia.it/piemonte/36-corsione/" TargetMode="External"/><Relationship Id="rId5749" Type="http://schemas.openxmlformats.org/officeDocument/2006/relationships/hyperlink" Target="https://www.tuttitalia.it/puglia/98-salice-salentino/" TargetMode="External"/><Relationship Id="rId912" Type="http://schemas.openxmlformats.org/officeDocument/2006/relationships/hyperlink" Target="https://www.tuttitalia.it/campania/57-santa-lucia-di-serino/" TargetMode="External"/><Relationship Id="rId7171" Type="http://schemas.openxmlformats.org/officeDocument/2006/relationships/hyperlink" Target="https://www.tuttitalia.it/trentino-alto-adige/96-palu-del-fersina/" TargetMode="External"/><Relationship Id="rId4765" Type="http://schemas.openxmlformats.org/officeDocument/2006/relationships/hyperlink" Target="https://www.tuttitalia.it/piemonte/64-mezzana-mortigliengo/" TargetMode="External"/><Relationship Id="rId5816" Type="http://schemas.openxmlformats.org/officeDocument/2006/relationships/hyperlink" Target="https://www.tuttitalia.it/puglia/33-grottaglie/" TargetMode="External"/><Relationship Id="rId288" Type="http://schemas.openxmlformats.org/officeDocument/2006/relationships/hyperlink" Target="https://www.tuttitalia.it/abruzzo/45-ancarano/" TargetMode="External"/><Relationship Id="rId3367" Type="http://schemas.openxmlformats.org/officeDocument/2006/relationships/hyperlink" Target="https://www.tuttitalia.it/lombardia/63-pieve-fissiraga/" TargetMode="External"/><Relationship Id="rId3781" Type="http://schemas.openxmlformats.org/officeDocument/2006/relationships/hyperlink" Target="https://www.tuttitalia.it/lombardia/41-rosasco/" TargetMode="External"/><Relationship Id="rId4418" Type="http://schemas.openxmlformats.org/officeDocument/2006/relationships/hyperlink" Target="https://www.tuttitalia.it/piemonte/77-sale/" TargetMode="External"/><Relationship Id="rId4832" Type="http://schemas.openxmlformats.org/officeDocument/2006/relationships/hyperlink" Target="https://www.tuttitalia.it/piemonte/30-la-morra/" TargetMode="External"/><Relationship Id="rId2383" Type="http://schemas.openxmlformats.org/officeDocument/2006/relationships/hyperlink" Target="https://www.tuttitalia.it/liguria/60-vallebona/" TargetMode="External"/><Relationship Id="rId3434" Type="http://schemas.openxmlformats.org/officeDocument/2006/relationships/hyperlink" Target="https://www.tuttitalia.it/lombardia/98-gazzuolo/" TargetMode="External"/><Relationship Id="rId355" Type="http://schemas.openxmlformats.org/officeDocument/2006/relationships/hyperlink" Target="https://www.tuttitalia.it/basilicata/22-paterno/" TargetMode="External"/><Relationship Id="rId2036" Type="http://schemas.openxmlformats.org/officeDocument/2006/relationships/hyperlink" Target="https://www.tuttitalia.it/lazio/58-sperlonga/" TargetMode="External"/><Relationship Id="rId2450" Type="http://schemas.openxmlformats.org/officeDocument/2006/relationships/hyperlink" Target="https://www.tuttitalia.it/liguria/25-sesta-godano/" TargetMode="External"/><Relationship Id="rId3501" Type="http://schemas.openxmlformats.org/officeDocument/2006/relationships/hyperlink" Target="https://www.tuttitalia.it/lombardia/51-sedriano/" TargetMode="External"/><Relationship Id="rId6657" Type="http://schemas.openxmlformats.org/officeDocument/2006/relationships/hyperlink" Target="https://www.tuttitalia.it/toscana/57-calenzano/" TargetMode="External"/><Relationship Id="rId7708" Type="http://schemas.openxmlformats.org/officeDocument/2006/relationships/hyperlink" Target="https://www.tuttitalia.it/veneto/82-sant-ambrogio-di-valpolicella/" TargetMode="External"/><Relationship Id="rId422" Type="http://schemas.openxmlformats.org/officeDocument/2006/relationships/hyperlink" Target="https://www.tuttitalia.it/basilicata/40-calvera/" TargetMode="External"/><Relationship Id="rId1052" Type="http://schemas.openxmlformats.org/officeDocument/2006/relationships/hyperlink" Target="https://www.tuttitalia.it/campania/96-capodrise/" TargetMode="External"/><Relationship Id="rId2103" Type="http://schemas.openxmlformats.org/officeDocument/2006/relationships/hyperlink" Target="https://www.tuttitalia.it/lazio/41-colle-di-tora/" TargetMode="External"/><Relationship Id="rId5259" Type="http://schemas.openxmlformats.org/officeDocument/2006/relationships/hyperlink" Target="https://www.tuttitalia.it/piemonte/67-castagneto-po/" TargetMode="External"/><Relationship Id="rId5673" Type="http://schemas.openxmlformats.org/officeDocument/2006/relationships/hyperlink" Target="https://www.tuttitalia.it/puglia/62-lesina/" TargetMode="External"/><Relationship Id="rId4275" Type="http://schemas.openxmlformats.org/officeDocument/2006/relationships/hyperlink" Target="https://www.tuttitalia.it/molise/71-riccia/" TargetMode="External"/><Relationship Id="rId5326" Type="http://schemas.openxmlformats.org/officeDocument/2006/relationships/hyperlink" Target="https://www.tuttitalia.it/piemonte/37-chiomonte/" TargetMode="External"/><Relationship Id="rId6724" Type="http://schemas.openxmlformats.org/officeDocument/2006/relationships/hyperlink" Target="https://www.tuttitalia.it/toscana/76-capoliveri/" TargetMode="External"/><Relationship Id="rId1869" Type="http://schemas.openxmlformats.org/officeDocument/2006/relationships/hyperlink" Target="https://www.tuttitalia.it/friuli-venezia-giulia/81-attimis/" TargetMode="External"/><Relationship Id="rId3291" Type="http://schemas.openxmlformats.org/officeDocument/2006/relationships/hyperlink" Target="https://www.tuttitalia.it/lombardia/21-annone-di-brianza/" TargetMode="External"/><Relationship Id="rId5740" Type="http://schemas.openxmlformats.org/officeDocument/2006/relationships/hyperlink" Target="https://www.tuttitalia.it/puglia/82-campi-salentina/" TargetMode="External"/><Relationship Id="rId1936" Type="http://schemas.openxmlformats.org/officeDocument/2006/relationships/hyperlink" Target="https://www.tuttitalia.it/lazio/19-cervaro/" TargetMode="External"/><Relationship Id="rId4342" Type="http://schemas.openxmlformats.org/officeDocument/2006/relationships/hyperlink" Target="https://www.tuttitalia.it/molise/64-montorio-nei-frentani/" TargetMode="External"/><Relationship Id="rId7498" Type="http://schemas.openxmlformats.org/officeDocument/2006/relationships/hyperlink" Target="https://www.tuttitalia.it/veneto/46-castelbaldo/" TargetMode="External"/><Relationship Id="rId7565" Type="http://schemas.openxmlformats.org/officeDocument/2006/relationships/hyperlink" Target="https://www.tuttitalia.it/veneto/33-san-biagio-di-callalta/" TargetMode="External"/><Relationship Id="rId3011" Type="http://schemas.openxmlformats.org/officeDocument/2006/relationships/hyperlink" Target="https://www.tuttitalia.it/lombardia/62-canzo/" TargetMode="External"/><Relationship Id="rId6167" Type="http://schemas.openxmlformats.org/officeDocument/2006/relationships/hyperlink" Target="https://www.tuttitalia.it/sardegna/52-lunamatrona/" TargetMode="External"/><Relationship Id="rId6581" Type="http://schemas.openxmlformats.org/officeDocument/2006/relationships/hyperlink" Target="https://www.tuttitalia.it/sicilia/55-ferla/" TargetMode="External"/><Relationship Id="rId7218" Type="http://schemas.openxmlformats.org/officeDocument/2006/relationships/hyperlink" Target="https://www.tuttitalia.it/umbria/92-valtopina/" TargetMode="External"/><Relationship Id="rId7632" Type="http://schemas.openxmlformats.org/officeDocument/2006/relationships/hyperlink" Target="https://www.tuttitalia.it/veneto/74-sarmede/" TargetMode="External"/><Relationship Id="rId2777" Type="http://schemas.openxmlformats.org/officeDocument/2006/relationships/hyperlink" Target="https://www.tuttitalia.it/lombardia/82-desenzano-del-garda/" TargetMode="External"/><Relationship Id="rId5183" Type="http://schemas.openxmlformats.org/officeDocument/2006/relationships/hyperlink" Target="https://www.tuttitalia.it/piemonte/97-riva-presso-chieri/" TargetMode="External"/><Relationship Id="rId6234" Type="http://schemas.openxmlformats.org/officeDocument/2006/relationships/hyperlink" Target="https://www.tuttitalia.it/sicilia/35-casteltermini/" TargetMode="External"/><Relationship Id="rId749" Type="http://schemas.openxmlformats.org/officeDocument/2006/relationships/hyperlink" Target="https://www.tuttitalia.it/calabria/44-roghudi/" TargetMode="External"/><Relationship Id="rId1379" Type="http://schemas.openxmlformats.org/officeDocument/2006/relationships/hyperlink" Target="https://www.tuttitalia.it/emilia-romagna/62-imola/" TargetMode="External"/><Relationship Id="rId3828" Type="http://schemas.openxmlformats.org/officeDocument/2006/relationships/hyperlink" Target="https://www.tuttitalia.it/lombardia/75-chiavenna/" TargetMode="External"/><Relationship Id="rId5250" Type="http://schemas.openxmlformats.org/officeDocument/2006/relationships/hyperlink" Target="https://www.tuttitalia.it/piemonte/75-villar-focchiardo/" TargetMode="External"/><Relationship Id="rId6301" Type="http://schemas.openxmlformats.org/officeDocument/2006/relationships/hyperlink" Target="https://www.tuttitalia.it/sicilia/75-scordia/" TargetMode="External"/><Relationship Id="rId1793" Type="http://schemas.openxmlformats.org/officeDocument/2006/relationships/hyperlink" Target="https://www.tuttitalia.it/friuli-venezia-giulia/30-gemona-del-friuli/" TargetMode="External"/><Relationship Id="rId2844" Type="http://schemas.openxmlformats.org/officeDocument/2006/relationships/hyperlink" Target="https://www.tuttitalia.it/lombardia/30-poncarale/" TargetMode="External"/><Relationship Id="rId85" Type="http://schemas.openxmlformats.org/officeDocument/2006/relationships/hyperlink" Target="https://www.tuttitalia.it/abruzzo/64-san-martino-sulla-marrucina/" TargetMode="External"/><Relationship Id="rId816" Type="http://schemas.openxmlformats.org/officeDocument/2006/relationships/hyperlink" Target="https://www.tuttitalia.it/calabria/80-dasa/" TargetMode="External"/><Relationship Id="rId1446" Type="http://schemas.openxmlformats.org/officeDocument/2006/relationships/hyperlink" Target="https://www.tuttitalia.it/emilia-romagna/32-tresignana/" TargetMode="External"/><Relationship Id="rId1860" Type="http://schemas.openxmlformats.org/officeDocument/2006/relationships/hyperlink" Target="https://www.tuttitalia.it/friuli-venezia-giulia/59-paluzza/" TargetMode="External"/><Relationship Id="rId2911" Type="http://schemas.openxmlformats.org/officeDocument/2006/relationships/hyperlink" Target="https://www.tuttitalia.it/lombardia/98-bovegno/" TargetMode="External"/><Relationship Id="rId7075" Type="http://schemas.openxmlformats.org/officeDocument/2006/relationships/hyperlink" Target="https://www.tuttitalia.it/trentino-alto-adige/58-fondo/" TargetMode="External"/><Relationship Id="rId1513" Type="http://schemas.openxmlformats.org/officeDocument/2006/relationships/hyperlink" Target="https://www.tuttitalia.it/emilia-romagna/90-zocca/" TargetMode="External"/><Relationship Id="rId4669" Type="http://schemas.openxmlformats.org/officeDocument/2006/relationships/hyperlink" Target="https://www.tuttitalia.it/piemonte/67-celle-enomondo/" TargetMode="External"/><Relationship Id="rId3685" Type="http://schemas.openxmlformats.org/officeDocument/2006/relationships/hyperlink" Target="https://www.tuttitalia.it/lombardia/38-corteolona-genzone/" TargetMode="External"/><Relationship Id="rId4736" Type="http://schemas.openxmlformats.org/officeDocument/2006/relationships/hyperlink" Target="https://www.tuttitalia.it/piemonte/86-graglia/" TargetMode="External"/><Relationship Id="rId6091" Type="http://schemas.openxmlformats.org/officeDocument/2006/relationships/hyperlink" Target="https://www.tuttitalia.it/sardegna/29-bortigiadas/" TargetMode="External"/><Relationship Id="rId7142" Type="http://schemas.openxmlformats.org/officeDocument/2006/relationships/hyperlink" Target="https://www.tuttitalia.it/trentino-alto-adige/77-drena/" TargetMode="External"/><Relationship Id="rId2287" Type="http://schemas.openxmlformats.org/officeDocument/2006/relationships/hyperlink" Target="https://www.tuttitalia.it/lazio/71-celleno/" TargetMode="External"/><Relationship Id="rId3338" Type="http://schemas.openxmlformats.org/officeDocument/2006/relationships/hyperlink" Target="https://www.tuttitalia.it/lombardia/48-somaglia/" TargetMode="External"/><Relationship Id="rId3752" Type="http://schemas.openxmlformats.org/officeDocument/2006/relationships/hyperlink" Target="https://www.tuttitalia.it/lombardia/55-casatisma/" TargetMode="External"/><Relationship Id="rId259" Type="http://schemas.openxmlformats.org/officeDocument/2006/relationships/hyperlink" Target="https://www.tuttitalia.it/abruzzo/21-castelli/" TargetMode="External"/><Relationship Id="rId673" Type="http://schemas.openxmlformats.org/officeDocument/2006/relationships/hyperlink" Target="https://www.tuttitalia.it/calabria/55-caccuri/" TargetMode="External"/><Relationship Id="rId2354" Type="http://schemas.openxmlformats.org/officeDocument/2006/relationships/hyperlink" Target="https://www.tuttitalia.it/liguria/32-rovegno/" TargetMode="External"/><Relationship Id="rId3405" Type="http://schemas.openxmlformats.org/officeDocument/2006/relationships/hyperlink" Target="https://www.tuttitalia.it/lombardia/73-san-benedetto-po/" TargetMode="External"/><Relationship Id="rId4803" Type="http://schemas.openxmlformats.org/officeDocument/2006/relationships/hyperlink" Target="https://www.tuttitalia.it/piemonte/88-ceva/" TargetMode="External"/><Relationship Id="rId326" Type="http://schemas.openxmlformats.org/officeDocument/2006/relationships/hyperlink" Target="https://www.tuttitalia.it/basilicata/36-lavello/" TargetMode="External"/><Relationship Id="rId1370" Type="http://schemas.openxmlformats.org/officeDocument/2006/relationships/hyperlink" Target="https://www.tuttitalia.it/campania/42-salvitelle/" TargetMode="External"/><Relationship Id="rId2007" Type="http://schemas.openxmlformats.org/officeDocument/2006/relationships/hyperlink" Target="https://www.tuttitalia.it/lazio/63-filettino/" TargetMode="External"/><Relationship Id="rId6975" Type="http://schemas.openxmlformats.org/officeDocument/2006/relationships/hyperlink" Target="https://www.tuttitalia.it/trentino-alto-adige/55-rodengo/" TargetMode="External"/><Relationship Id="rId740" Type="http://schemas.openxmlformats.org/officeDocument/2006/relationships/hyperlink" Target="https://www.tuttitalia.it/calabria/20-sant-ilario-dello-ionio/" TargetMode="External"/><Relationship Id="rId1023" Type="http://schemas.openxmlformats.org/officeDocument/2006/relationships/hyperlink" Target="https://www.tuttitalia.it/campania/57-ginestra-degli-schiavoni/" TargetMode="External"/><Relationship Id="rId2421" Type="http://schemas.openxmlformats.org/officeDocument/2006/relationships/hyperlink" Target="https://www.tuttitalia.it/liguria/64-castel-vittorio/" TargetMode="External"/><Relationship Id="rId4179" Type="http://schemas.openxmlformats.org/officeDocument/2006/relationships/hyperlink" Target="https://www.tuttitalia.it/marche/89-appignano/" TargetMode="External"/><Relationship Id="rId5577" Type="http://schemas.openxmlformats.org/officeDocument/2006/relationships/hyperlink" Target="https://www.tuttitalia.it/piemonte/23-rimella/" TargetMode="External"/><Relationship Id="rId5991" Type="http://schemas.openxmlformats.org/officeDocument/2006/relationships/hyperlink" Target="https://www.tuttitalia.it/sardegna/64-montresta/" TargetMode="External"/><Relationship Id="rId6628" Type="http://schemas.openxmlformats.org/officeDocument/2006/relationships/hyperlink" Target="https://www.tuttitalia.it/toscana/85-anghiari/" TargetMode="External"/><Relationship Id="rId4593" Type="http://schemas.openxmlformats.org/officeDocument/2006/relationships/hyperlink" Target="https://www.tuttitalia.it/piemonte/16-nizza-monferrato/" TargetMode="External"/><Relationship Id="rId5644" Type="http://schemas.openxmlformats.org/officeDocument/2006/relationships/hyperlink" Target="https://www.tuttitalia.it/puglia/27-oria/" TargetMode="External"/><Relationship Id="rId3195" Type="http://schemas.openxmlformats.org/officeDocument/2006/relationships/hyperlink" Target="https://www.tuttitalia.it/lombardia/40-gerre-de-caprioli/" TargetMode="External"/><Relationship Id="rId4246" Type="http://schemas.openxmlformats.org/officeDocument/2006/relationships/hyperlink" Target="https://www.tuttitalia.it/marche/93-piobbico/" TargetMode="External"/><Relationship Id="rId4660" Type="http://schemas.openxmlformats.org/officeDocument/2006/relationships/hyperlink" Target="https://www.tuttitalia.it/piemonte/42-fontanile/" TargetMode="External"/><Relationship Id="rId5711" Type="http://schemas.openxmlformats.org/officeDocument/2006/relationships/hyperlink" Target="https://www.tuttitalia.it/puglia/92-panni/" TargetMode="External"/><Relationship Id="rId3262" Type="http://schemas.openxmlformats.org/officeDocument/2006/relationships/hyperlink" Target="https://www.tuttitalia.it/lombardia/80-brivio/" TargetMode="External"/><Relationship Id="rId4313" Type="http://schemas.openxmlformats.org/officeDocument/2006/relationships/hyperlink" Target="https://www.tuttitalia.it/molise/53-guardialfiera/" TargetMode="External"/><Relationship Id="rId7469" Type="http://schemas.openxmlformats.org/officeDocument/2006/relationships/hyperlink" Target="https://www.tuttitalia.it/veneto/85-pernumia/" TargetMode="External"/><Relationship Id="rId7883" Type="http://schemas.openxmlformats.org/officeDocument/2006/relationships/hyperlink" Target="https://www.tuttitalia.it/veneto/95-alonte/" TargetMode="External"/><Relationship Id="rId183" Type="http://schemas.openxmlformats.org/officeDocument/2006/relationships/hyperlink" Target="https://www.tuttitalia.it/abruzzo/49-oricola/" TargetMode="External"/><Relationship Id="rId1907" Type="http://schemas.openxmlformats.org/officeDocument/2006/relationships/hyperlink" Target="https://www.tuttitalia.it/friuli-venezia-giulia/32-forni-avoltri/" TargetMode="External"/><Relationship Id="rId6485" Type="http://schemas.openxmlformats.org/officeDocument/2006/relationships/hyperlink" Target="https://www.tuttitalia.it/sicilia/73-santa-flavia/" TargetMode="External"/><Relationship Id="rId7536" Type="http://schemas.openxmlformats.org/officeDocument/2006/relationships/hyperlink" Target="https://www.tuttitalia.it/veneto/83-pettorazza-grimani/" TargetMode="External"/><Relationship Id="rId250" Type="http://schemas.openxmlformats.org/officeDocument/2006/relationships/hyperlink" Target="https://www.tuttitalia.it/abruzzo/29-isola-del-gran-sasso-d-italia/" TargetMode="External"/><Relationship Id="rId5087" Type="http://schemas.openxmlformats.org/officeDocument/2006/relationships/hyperlink" Target="https://www.tuttitalia.it/piemonte/28-mezzomerico/" TargetMode="External"/><Relationship Id="rId6138" Type="http://schemas.openxmlformats.org/officeDocument/2006/relationships/hyperlink" Target="https://www.tuttitalia.it/sardegna/25-sardara/" TargetMode="External"/><Relationship Id="rId5154" Type="http://schemas.openxmlformats.org/officeDocument/2006/relationships/hyperlink" Target="https://www.tuttitalia.it/piemonte/77-druento/" TargetMode="External"/><Relationship Id="rId6552" Type="http://schemas.openxmlformats.org/officeDocument/2006/relationships/hyperlink" Target="https://www.tuttitalia.it/sicilia/25-ragusa/" TargetMode="External"/><Relationship Id="rId7603" Type="http://schemas.openxmlformats.org/officeDocument/2006/relationships/hyperlink" Target="https://www.tuttitalia.it/veneto/29-sernaglia-della-battaglia/" TargetMode="External"/><Relationship Id="rId1697" Type="http://schemas.openxmlformats.org/officeDocument/2006/relationships/hyperlink" Target="https://www.tuttitalia.it/emilia-romagna/62-pennabilli/" TargetMode="External"/><Relationship Id="rId2748" Type="http://schemas.openxmlformats.org/officeDocument/2006/relationships/hyperlink" Target="https://www.tuttitalia.it/lombardia/79-costa-valle-imagna/" TargetMode="External"/><Relationship Id="rId6205" Type="http://schemas.openxmlformats.org/officeDocument/2006/relationships/hyperlink" Target="https://www.tuttitalia.it/sardegna/19-san-nicolo-gerrei/" TargetMode="External"/><Relationship Id="rId1764" Type="http://schemas.openxmlformats.org/officeDocument/2006/relationships/hyperlink" Target="https://www.tuttitalia.it/friuli-venezia-giulia/81-meduno/" TargetMode="External"/><Relationship Id="rId2815" Type="http://schemas.openxmlformats.org/officeDocument/2006/relationships/hyperlink" Target="https://www.tuttitalia.it/lombardia/97-erbusco/" TargetMode="External"/><Relationship Id="rId4170" Type="http://schemas.openxmlformats.org/officeDocument/2006/relationships/hyperlink" Target="https://www.tuttitalia.it/marche/71-matelica/" TargetMode="External"/><Relationship Id="rId5221" Type="http://schemas.openxmlformats.org/officeDocument/2006/relationships/hyperlink" Target="https://www.tuttitalia.it/piemonte/73-balangero/" TargetMode="External"/><Relationship Id="rId56" Type="http://schemas.openxmlformats.org/officeDocument/2006/relationships/hyperlink" Target="https://www.tuttitalia.it/abruzzo/80-fara-filiorum-petri/" TargetMode="External"/><Relationship Id="rId1417" Type="http://schemas.openxmlformats.org/officeDocument/2006/relationships/hyperlink" Target="https://www.tuttitalia.it/emilia-romagna/27-castiglione-dei-pepoli/" TargetMode="External"/><Relationship Id="rId1831" Type="http://schemas.openxmlformats.org/officeDocument/2006/relationships/hyperlink" Target="https://www.tuttitalia.it/friuli-venezia-giulia/56-palazzolo-dello-stella/" TargetMode="External"/><Relationship Id="rId4987" Type="http://schemas.openxmlformats.org/officeDocument/2006/relationships/hyperlink" Target="https://www.tuttitalia.it/piemonte/72-bosia/" TargetMode="External"/><Relationship Id="rId7393" Type="http://schemas.openxmlformats.org/officeDocument/2006/relationships/hyperlink" Target="https://www.tuttitalia.it/veneto/62-san-nicolo-di-comelico/" TargetMode="External"/><Relationship Id="rId3589" Type="http://schemas.openxmlformats.org/officeDocument/2006/relationships/hyperlink" Target="https://www.tuttitalia.it/lombardia/86-brugherio/" TargetMode="External"/><Relationship Id="rId7046" Type="http://schemas.openxmlformats.org/officeDocument/2006/relationships/hyperlink" Target="https://www.tuttitalia.it/trentino-alto-adige/65-giovo/" TargetMode="External"/><Relationship Id="rId7460" Type="http://schemas.openxmlformats.org/officeDocument/2006/relationships/hyperlink" Target="https://www.tuttitalia.it/veneto/20-cartura/" TargetMode="External"/><Relationship Id="rId6062" Type="http://schemas.openxmlformats.org/officeDocument/2006/relationships/hyperlink" Target="https://www.tuttitalia.it/sardegna/37-padru/" TargetMode="External"/><Relationship Id="rId7113" Type="http://schemas.openxmlformats.org/officeDocument/2006/relationships/hyperlink" Target="https://www.tuttitalia.it/trentino-alto-adige/28-varena/" TargetMode="External"/><Relationship Id="rId577" Type="http://schemas.openxmlformats.org/officeDocument/2006/relationships/hyperlink" Target="https://www.tuttitalia.it/calabria/39-parenti/" TargetMode="External"/><Relationship Id="rId2258" Type="http://schemas.openxmlformats.org/officeDocument/2006/relationships/hyperlink" Target="https://www.tuttitalia.it/lazio/57-monterosi/" TargetMode="External"/><Relationship Id="rId3656" Type="http://schemas.openxmlformats.org/officeDocument/2006/relationships/hyperlink" Target="https://www.tuttitalia.it/lombardia/59-siziano/" TargetMode="External"/><Relationship Id="rId4707" Type="http://schemas.openxmlformats.org/officeDocument/2006/relationships/hyperlink" Target="https://www.tuttitalia.it/piemonte/78-san-giorgio-scarampi/" TargetMode="External"/><Relationship Id="rId991" Type="http://schemas.openxmlformats.org/officeDocument/2006/relationships/hyperlink" Target="https://www.tuttitalia.it/campania/52-paolisi/" TargetMode="External"/><Relationship Id="rId2672" Type="http://schemas.openxmlformats.org/officeDocument/2006/relationships/hyperlink" Target="https://www.tuttitalia.it/lombardia/66-ambivere/" TargetMode="External"/><Relationship Id="rId3309" Type="http://schemas.openxmlformats.org/officeDocument/2006/relationships/hyperlink" Target="https://www.tuttitalia.it/lombardia/27-cortenova/" TargetMode="External"/><Relationship Id="rId3723" Type="http://schemas.openxmlformats.org/officeDocument/2006/relationships/hyperlink" Target="https://www.tuttitalia.it/lombardia/24-canneto-pavese/" TargetMode="External"/><Relationship Id="rId6879" Type="http://schemas.openxmlformats.org/officeDocument/2006/relationships/hyperlink" Target="https://www.tuttitalia.it/toscana/29-trequanda/" TargetMode="External"/><Relationship Id="rId644" Type="http://schemas.openxmlformats.org/officeDocument/2006/relationships/hyperlink" Target="https://www.tuttitalia.it/calabria/21-san-cosmo-albanese/" TargetMode="External"/><Relationship Id="rId1274" Type="http://schemas.openxmlformats.org/officeDocument/2006/relationships/hyperlink" Target="https://www.tuttitalia.it/campania/15-serre/" TargetMode="External"/><Relationship Id="rId2325" Type="http://schemas.openxmlformats.org/officeDocument/2006/relationships/hyperlink" Target="https://www.tuttitalia.it/liguria/51-moneglia/" TargetMode="External"/><Relationship Id="rId5895" Type="http://schemas.openxmlformats.org/officeDocument/2006/relationships/hyperlink" Target="https://www.tuttitalia.it/sardegna/83-meana-sardo/" TargetMode="External"/><Relationship Id="rId6946" Type="http://schemas.openxmlformats.org/officeDocument/2006/relationships/hyperlink" Target="https://www.tuttitalia.it/trentino-alto-adige/41-castelbello-ciardes/" TargetMode="External"/><Relationship Id="rId711" Type="http://schemas.openxmlformats.org/officeDocument/2006/relationships/hyperlink" Target="https://www.tuttitalia.it/calabria/20-bova-marina/" TargetMode="External"/><Relationship Id="rId1341" Type="http://schemas.openxmlformats.org/officeDocument/2006/relationships/hyperlink" Target="https://www.tuttitalia.it/campania/60-ricigliano/" TargetMode="External"/><Relationship Id="rId4497" Type="http://schemas.openxmlformats.org/officeDocument/2006/relationships/hyperlink" Target="https://www.tuttitalia.it/piemonte/50-voltaggio/" TargetMode="External"/><Relationship Id="rId5548" Type="http://schemas.openxmlformats.org/officeDocument/2006/relationships/hyperlink" Target="https://www.tuttitalia.it/piemonte/82-ronsecco/" TargetMode="External"/><Relationship Id="rId5962" Type="http://schemas.openxmlformats.org/officeDocument/2006/relationships/hyperlink" Target="https://www.tuttitalia.it/sardegna/93-scano-di-montiferro/" TargetMode="External"/><Relationship Id="rId3099" Type="http://schemas.openxmlformats.org/officeDocument/2006/relationships/hyperlink" Target="https://www.tuttitalia.it/lombardia/36-argegno/" TargetMode="External"/><Relationship Id="rId4564" Type="http://schemas.openxmlformats.org/officeDocument/2006/relationships/hyperlink" Target="https://www.tuttitalia.it/piemonte/90-albera-ligure/" TargetMode="External"/><Relationship Id="rId5615" Type="http://schemas.openxmlformats.org/officeDocument/2006/relationships/hyperlink" Target="https://www.tuttitalia.it/puglia/37-turi/" TargetMode="External"/><Relationship Id="rId3166" Type="http://schemas.openxmlformats.org/officeDocument/2006/relationships/hyperlink" Target="https://www.tuttitalia.it/lombardia/96-san-bassano/" TargetMode="External"/><Relationship Id="rId3580" Type="http://schemas.openxmlformats.org/officeDocument/2006/relationships/hyperlink" Target="https://www.tuttitalia.it/lombardia/66-ozzero/" TargetMode="External"/><Relationship Id="rId4217" Type="http://schemas.openxmlformats.org/officeDocument/2006/relationships/hyperlink" Target="https://www.tuttitalia.it/marche/45-vallefoglia/" TargetMode="External"/><Relationship Id="rId2182" Type="http://schemas.openxmlformats.org/officeDocument/2006/relationships/hyperlink" Target="https://www.tuttitalia.it/lazio/42-canale-monterano/" TargetMode="External"/><Relationship Id="rId3233" Type="http://schemas.openxmlformats.org/officeDocument/2006/relationships/hyperlink" Target="https://www.tuttitalia.it/lombardia/54-tornata/" TargetMode="External"/><Relationship Id="rId4631" Type="http://schemas.openxmlformats.org/officeDocument/2006/relationships/hyperlink" Target="https://www.tuttitalia.it/piemonte/81-antignano/" TargetMode="External"/><Relationship Id="rId6389" Type="http://schemas.openxmlformats.org/officeDocument/2006/relationships/hyperlink" Target="https://www.tuttitalia.it/sicilia/27-venetico/" TargetMode="External"/><Relationship Id="rId7787" Type="http://schemas.openxmlformats.org/officeDocument/2006/relationships/hyperlink" Target="https://www.tuttitalia.it/veneto/22-ferrara-di-monte-baldo/" TargetMode="External"/><Relationship Id="rId154" Type="http://schemas.openxmlformats.org/officeDocument/2006/relationships/hyperlink" Target="https://www.tuttitalia.it/abruzzo/57-gagliano-aterno/" TargetMode="External"/><Relationship Id="rId7854" Type="http://schemas.openxmlformats.org/officeDocument/2006/relationships/hyperlink" Target="https://www.tuttitalia.it/veneto/45-san-vito-di-leguzzano/" TargetMode="External"/><Relationship Id="rId2999" Type="http://schemas.openxmlformats.org/officeDocument/2006/relationships/hyperlink" Target="https://www.tuttitalia.it/lombardia/68-cernobbio/" TargetMode="External"/><Relationship Id="rId3300" Type="http://schemas.openxmlformats.org/officeDocument/2006/relationships/hyperlink" Target="https://www.tuttitalia.it/lombardia/33-monte-marenzo/" TargetMode="External"/><Relationship Id="rId6456" Type="http://schemas.openxmlformats.org/officeDocument/2006/relationships/hyperlink" Target="https://www.tuttitalia.it/sicilia/14-ali/" TargetMode="External"/><Relationship Id="rId6870" Type="http://schemas.openxmlformats.org/officeDocument/2006/relationships/hyperlink" Target="https://www.tuttitalia.it/toscana/14-san-quirico-d-orcia/" TargetMode="External"/><Relationship Id="rId7507" Type="http://schemas.openxmlformats.org/officeDocument/2006/relationships/hyperlink" Target="https://www.tuttitalia.it/veneto/15-badia-polesine/" TargetMode="External"/><Relationship Id="rId221" Type="http://schemas.openxmlformats.org/officeDocument/2006/relationships/hyperlink" Target="https://www.tuttitalia.it/abruzzo/34-montesilvano/" TargetMode="External"/><Relationship Id="rId5058" Type="http://schemas.openxmlformats.org/officeDocument/2006/relationships/hyperlink" Target="https://www.tuttitalia.it/piemonte/79-meina/" TargetMode="External"/><Relationship Id="rId5472" Type="http://schemas.openxmlformats.org/officeDocument/2006/relationships/hyperlink" Target="https://www.tuttitalia.it/piemonte/63-cossogno/" TargetMode="External"/><Relationship Id="rId6109" Type="http://schemas.openxmlformats.org/officeDocument/2006/relationships/hyperlink" Target="https://www.tuttitalia.it/sardegna/38-borutta/" TargetMode="External"/><Relationship Id="rId6523" Type="http://schemas.openxmlformats.org/officeDocument/2006/relationships/hyperlink" Target="https://www.tuttitalia.it/sicilia/98-mezzojuso/" TargetMode="External"/><Relationship Id="rId1668" Type="http://schemas.openxmlformats.org/officeDocument/2006/relationships/hyperlink" Target="https://www.tuttitalia.it/emilia-romagna/97-boretto/" TargetMode="External"/><Relationship Id="rId2719" Type="http://schemas.openxmlformats.org/officeDocument/2006/relationships/hyperlink" Target="https://www.tuttitalia.it/lombardia/54-oltre-il-colle/" TargetMode="External"/><Relationship Id="rId4074" Type="http://schemas.openxmlformats.org/officeDocument/2006/relationships/hyperlink" Target="https://www.tuttitalia.it/marche/37-staffolo/" TargetMode="External"/><Relationship Id="rId5125" Type="http://schemas.openxmlformats.org/officeDocument/2006/relationships/hyperlink" Target="https://www.tuttitalia.it/piemonte/79-pinerolo/" TargetMode="External"/><Relationship Id="rId3090" Type="http://schemas.openxmlformats.org/officeDocument/2006/relationships/hyperlink" Target="https://www.tuttitalia.it/lombardia/27-castelnuovo-bozzente/" TargetMode="External"/><Relationship Id="rId4141" Type="http://schemas.openxmlformats.org/officeDocument/2006/relationships/hyperlink" Target="https://www.tuttitalia.it/marche/89-magliano-di-tenna/" TargetMode="External"/><Relationship Id="rId7297" Type="http://schemas.openxmlformats.org/officeDocument/2006/relationships/hyperlink" Target="https://www.tuttitalia.it/valle-d-aosta/72-brissogne/" TargetMode="External"/><Relationship Id="rId1735" Type="http://schemas.openxmlformats.org/officeDocument/2006/relationships/hyperlink" Target="https://www.tuttitalia.it/friuli-venezia-giulia/89-porcia/" TargetMode="External"/><Relationship Id="rId7364" Type="http://schemas.openxmlformats.org/officeDocument/2006/relationships/hyperlink" Target="https://www.tuttitalia.it/veneto/36-comelico-superiore/" TargetMode="External"/><Relationship Id="rId27" Type="http://schemas.openxmlformats.org/officeDocument/2006/relationships/hyperlink" Target="https://www.tuttitalia.it/abruzzo/61-sant-eusanio-del-sangro/" TargetMode="External"/><Relationship Id="rId1802" Type="http://schemas.openxmlformats.org/officeDocument/2006/relationships/hyperlink" Target="https://www.tuttitalia.it/friuli-venezia-giulia/66-lignano-sabbiadoro/" TargetMode="External"/><Relationship Id="rId4958" Type="http://schemas.openxmlformats.org/officeDocument/2006/relationships/hyperlink" Target="https://www.tuttitalia.it/piemonte/28-gambasca/" TargetMode="External"/><Relationship Id="rId7017" Type="http://schemas.openxmlformats.org/officeDocument/2006/relationships/hyperlink" Target="https://www.tuttitalia.it/trentino-alto-adige/80-baselga-di-pine/" TargetMode="External"/><Relationship Id="rId3974" Type="http://schemas.openxmlformats.org/officeDocument/2006/relationships/hyperlink" Target="https://www.tuttitalia.it/lombardia/55-saltrio/" TargetMode="External"/><Relationship Id="rId6380" Type="http://schemas.openxmlformats.org/officeDocument/2006/relationships/hyperlink" Target="https://www.tuttitalia.it/sicilia/25-brolo/" TargetMode="External"/><Relationship Id="rId7431" Type="http://schemas.openxmlformats.org/officeDocument/2006/relationships/hyperlink" Target="https://www.tuttitalia.it/veneto/41-borgoricco/" TargetMode="External"/><Relationship Id="rId895" Type="http://schemas.openxmlformats.org/officeDocument/2006/relationships/hyperlink" Target="https://www.tuttitalia.it/campania/85-andretta/" TargetMode="External"/><Relationship Id="rId2576" Type="http://schemas.openxmlformats.org/officeDocument/2006/relationships/hyperlink" Target="https://www.tuttitalia.it/lombardia/44-sarnico/" TargetMode="External"/><Relationship Id="rId2990" Type="http://schemas.openxmlformats.org/officeDocument/2006/relationships/hyperlink" Target="https://www.tuttitalia.it/lombardia/90-cermenate/" TargetMode="External"/><Relationship Id="rId3627" Type="http://schemas.openxmlformats.org/officeDocument/2006/relationships/hyperlink" Target="https://www.tuttitalia.it/lombardia/97-caponago/" TargetMode="External"/><Relationship Id="rId6033" Type="http://schemas.openxmlformats.org/officeDocument/2006/relationships/hyperlink" Target="https://www.tuttitalia.it/sardegna/61-santa-teresa-gallura/" TargetMode="External"/><Relationship Id="rId548" Type="http://schemas.openxmlformats.org/officeDocument/2006/relationships/hyperlink" Target="https://www.tuttitalia.it/calabria/36-san-demetrio-corone/" TargetMode="External"/><Relationship Id="rId962" Type="http://schemas.openxmlformats.org/officeDocument/2006/relationships/hyperlink" Target="https://www.tuttitalia.it/campania/50-cerreto-sannita/" TargetMode="External"/><Relationship Id="rId1178" Type="http://schemas.openxmlformats.org/officeDocument/2006/relationships/hyperlink" Target="https://www.tuttitalia.it/campania/20-massa-lubrense/" TargetMode="External"/><Relationship Id="rId1592" Type="http://schemas.openxmlformats.org/officeDocument/2006/relationships/hyperlink" Target="https://www.tuttitalia.it/emilia-romagna/40-cortemaggiore/" TargetMode="External"/><Relationship Id="rId2229" Type="http://schemas.openxmlformats.org/officeDocument/2006/relationships/hyperlink" Target="https://www.tuttitalia.it/lazio/62-jenne/" TargetMode="External"/><Relationship Id="rId2643" Type="http://schemas.openxmlformats.org/officeDocument/2006/relationships/hyperlink" Target="https://www.tuttitalia.it/lombardia/88-credaro/" TargetMode="External"/><Relationship Id="rId5799" Type="http://schemas.openxmlformats.org/officeDocument/2006/relationships/hyperlink" Target="https://www.tuttitalia.it/puglia/46-sternatia/" TargetMode="External"/><Relationship Id="rId6100" Type="http://schemas.openxmlformats.org/officeDocument/2006/relationships/hyperlink" Target="https://www.tuttitalia.it/sardegna/38-banari/" TargetMode="External"/><Relationship Id="rId615" Type="http://schemas.openxmlformats.org/officeDocument/2006/relationships/hyperlink" Target="https://www.tuttitalia.it/calabria/80-santa-domenica-talao/" TargetMode="External"/><Relationship Id="rId1245" Type="http://schemas.openxmlformats.org/officeDocument/2006/relationships/hyperlink" Target="https://www.tuttitalia.it/campania/60-san-marzano-sul-sarno/" TargetMode="External"/><Relationship Id="rId1312" Type="http://schemas.openxmlformats.org/officeDocument/2006/relationships/hyperlink" Target="https://www.tuttitalia.it/campania/82-torchiara/" TargetMode="External"/><Relationship Id="rId2710" Type="http://schemas.openxmlformats.org/officeDocument/2006/relationships/hyperlink" Target="https://www.tuttitalia.it/lombardia/25-viadanica/" TargetMode="External"/><Relationship Id="rId4468" Type="http://schemas.openxmlformats.org/officeDocument/2006/relationships/hyperlink" Target="https://www.tuttitalia.it/piemonte/95-san-giorgio-monferrato/" TargetMode="External"/><Relationship Id="rId5866" Type="http://schemas.openxmlformats.org/officeDocument/2006/relationships/hyperlink" Target="https://www.tuttitalia.it/sardegna/36-lanusei/" TargetMode="External"/><Relationship Id="rId6917" Type="http://schemas.openxmlformats.org/officeDocument/2006/relationships/hyperlink" Target="https://www.tuttitalia.it/trentino-alto-adige/92-termeno-sulla-strada-del-vino/" TargetMode="External"/><Relationship Id="rId4882" Type="http://schemas.openxmlformats.org/officeDocument/2006/relationships/hyperlink" Target="https://www.tuttitalia.it/piemonte/23-monastero-di-vasco/" TargetMode="External"/><Relationship Id="rId5519" Type="http://schemas.openxmlformats.org/officeDocument/2006/relationships/hyperlink" Target="https://www.tuttitalia.it/piemonte/77-borgo-vercelli/" TargetMode="External"/><Relationship Id="rId5933" Type="http://schemas.openxmlformats.org/officeDocument/2006/relationships/hyperlink" Target="https://www.tuttitalia.it/sardegna/79-oristano/" TargetMode="External"/><Relationship Id="rId2086" Type="http://schemas.openxmlformats.org/officeDocument/2006/relationships/hyperlink" Target="https://www.tuttitalia.it/lazio/42-posta/" TargetMode="External"/><Relationship Id="rId3484" Type="http://schemas.openxmlformats.org/officeDocument/2006/relationships/hyperlink" Target="https://www.tuttitalia.it/lombardia/19-cusano-milanino/" TargetMode="External"/><Relationship Id="rId4535" Type="http://schemas.openxmlformats.org/officeDocument/2006/relationships/hyperlink" Target="https://www.tuttitalia.it/piemonte/76-brignano-frascata/" TargetMode="External"/><Relationship Id="rId3137" Type="http://schemas.openxmlformats.org/officeDocument/2006/relationships/hyperlink" Target="https://www.tuttitalia.it/lombardia/83-spino-d-adda/" TargetMode="External"/><Relationship Id="rId3551" Type="http://schemas.openxmlformats.org/officeDocument/2006/relationships/hyperlink" Target="https://www.tuttitalia.it/lombardia/92-santo-stefano-ticino/" TargetMode="External"/><Relationship Id="rId4602" Type="http://schemas.openxmlformats.org/officeDocument/2006/relationships/hyperlink" Target="https://www.tuttitalia.it/piemonte/22-buttigliera-d-asti/" TargetMode="External"/><Relationship Id="rId7758" Type="http://schemas.openxmlformats.org/officeDocument/2006/relationships/hyperlink" Target="https://www.tuttitalia.it/veneto/45-trevenzuolo/" TargetMode="External"/><Relationship Id="rId472" Type="http://schemas.openxmlformats.org/officeDocument/2006/relationships/hyperlink" Target="https://www.tuttitalia.it/calabria/95-zagarise/" TargetMode="External"/><Relationship Id="rId2153" Type="http://schemas.openxmlformats.org/officeDocument/2006/relationships/hyperlink" Target="https://www.tuttitalia.it/lazio/80-palombara-sabina/" TargetMode="External"/><Relationship Id="rId3204" Type="http://schemas.openxmlformats.org/officeDocument/2006/relationships/hyperlink" Target="https://www.tuttitalia.it/lombardia/74-salvirola/" TargetMode="External"/><Relationship Id="rId6774" Type="http://schemas.openxmlformats.org/officeDocument/2006/relationships/hyperlink" Target="https://www.tuttitalia.it/toscana/18-fosdinovo/" TargetMode="External"/><Relationship Id="rId7825" Type="http://schemas.openxmlformats.org/officeDocument/2006/relationships/hyperlink" Target="https://www.tuttitalia.it/veneto/14-brendola/" TargetMode="External"/><Relationship Id="rId125" Type="http://schemas.openxmlformats.org/officeDocument/2006/relationships/hyperlink" Target="https://www.tuttitalia.it/abruzzo/53-campotosto/" TargetMode="External"/><Relationship Id="rId2220" Type="http://schemas.openxmlformats.org/officeDocument/2006/relationships/hyperlink" Target="https://www.tuttitalia.it/lazio/38-riofreddo/" TargetMode="External"/><Relationship Id="rId5376" Type="http://schemas.openxmlformats.org/officeDocument/2006/relationships/hyperlink" Target="https://www.tuttitalia.it/piemonte/79-andrate/" TargetMode="External"/><Relationship Id="rId5790" Type="http://schemas.openxmlformats.org/officeDocument/2006/relationships/hyperlink" Target="https://www.tuttitalia.it/puglia/93-diso/" TargetMode="External"/><Relationship Id="rId6427" Type="http://schemas.openxmlformats.org/officeDocument/2006/relationships/hyperlink" Target="https://www.tuttitalia.it/sicilia/98-mazzarra-sant-andrea/" TargetMode="External"/><Relationship Id="rId4392" Type="http://schemas.openxmlformats.org/officeDocument/2006/relationships/hyperlink" Target="https://www.tuttitalia.it/molise/50-san-pietro-avellana/" TargetMode="External"/><Relationship Id="rId5029" Type="http://schemas.openxmlformats.org/officeDocument/2006/relationships/hyperlink" Target="https://www.tuttitalia.it/piemonte/18-briga-alta/" TargetMode="External"/><Relationship Id="rId5443" Type="http://schemas.openxmlformats.org/officeDocument/2006/relationships/hyperlink" Target="https://www.tuttitalia.it/piemonte/27-varzo/" TargetMode="External"/><Relationship Id="rId6841" Type="http://schemas.openxmlformats.org/officeDocument/2006/relationships/hyperlink" Target="https://www.tuttitalia.it/toscana/68-montemurlo/" TargetMode="External"/><Relationship Id="rId1986" Type="http://schemas.openxmlformats.org/officeDocument/2006/relationships/hyperlink" Target="https://www.tuttitalia.it/lazio/72-pescosolido/" TargetMode="External"/><Relationship Id="rId4045" Type="http://schemas.openxmlformats.org/officeDocument/2006/relationships/hyperlink" Target="https://www.tuttitalia.it/marche/33-falconara-marittima/" TargetMode="External"/><Relationship Id="rId1639" Type="http://schemas.openxmlformats.org/officeDocument/2006/relationships/hyperlink" Target="https://www.tuttitalia.it/emilia-romagna/12-reggio-emilia/" TargetMode="External"/><Relationship Id="rId3061" Type="http://schemas.openxmlformats.org/officeDocument/2006/relationships/hyperlink" Target="https://www.tuttitalia.it/lombardia/33-lezzeno/" TargetMode="External"/><Relationship Id="rId5510" Type="http://schemas.openxmlformats.org/officeDocument/2006/relationships/hyperlink" Target="https://www.tuttitalia.it/piemonte/72-serravalle-sesia/" TargetMode="External"/><Relationship Id="rId1706" Type="http://schemas.openxmlformats.org/officeDocument/2006/relationships/hyperlink" Target="https://www.tuttitalia.it/friuli-venezia-giulia/29-gorizia/" TargetMode="External"/><Relationship Id="rId4112" Type="http://schemas.openxmlformats.org/officeDocument/2006/relationships/hyperlink" Target="https://www.tuttitalia.it/marche/66-arquata-del-tronto/" TargetMode="External"/><Relationship Id="rId7268" Type="http://schemas.openxmlformats.org/officeDocument/2006/relationships/hyperlink" Target="https://www.tuttitalia.it/valle-d-aosta/24-saint-vincent/" TargetMode="External"/><Relationship Id="rId7682" Type="http://schemas.openxmlformats.org/officeDocument/2006/relationships/hyperlink" Target="https://www.tuttitalia.it/veneto/14-torre-di-mosto/" TargetMode="External"/><Relationship Id="rId3878" Type="http://schemas.openxmlformats.org/officeDocument/2006/relationships/hyperlink" Target="https://www.tuttitalia.it/lombardia/83-torre-di-santa-maria/" TargetMode="External"/><Relationship Id="rId4929" Type="http://schemas.openxmlformats.org/officeDocument/2006/relationships/hyperlink" Target="https://www.tuttitalia.it/piemonte/39-monchiero/" TargetMode="External"/><Relationship Id="rId6284" Type="http://schemas.openxmlformats.org/officeDocument/2006/relationships/hyperlink" Target="https://www.tuttitalia.it/sicilia/90-catania/" TargetMode="External"/><Relationship Id="rId7335" Type="http://schemas.openxmlformats.org/officeDocument/2006/relationships/hyperlink" Target="https://www.tuttitalia.it/valle-d-aosta/18-bard/" TargetMode="External"/><Relationship Id="rId799" Type="http://schemas.openxmlformats.org/officeDocument/2006/relationships/hyperlink" Target="https://www.tuttitalia.it/calabria/87-fabrizia/" TargetMode="External"/><Relationship Id="rId2894" Type="http://schemas.openxmlformats.org/officeDocument/2006/relationships/hyperlink" Target="https://www.tuttitalia.it/lombardia/16-cividate-camuno/" TargetMode="External"/><Relationship Id="rId6351" Type="http://schemas.openxmlformats.org/officeDocument/2006/relationships/hyperlink" Target="https://www.tuttitalia.it/sicilia/52-pietraperzia/" TargetMode="External"/><Relationship Id="rId7402" Type="http://schemas.openxmlformats.org/officeDocument/2006/relationships/hyperlink" Target="https://www.tuttitalia.it/veneto/59-vigonza/" TargetMode="External"/><Relationship Id="rId866" Type="http://schemas.openxmlformats.org/officeDocument/2006/relationships/hyperlink" Target="https://www.tuttitalia.it/campania/63-sturno/" TargetMode="External"/><Relationship Id="rId1496" Type="http://schemas.openxmlformats.org/officeDocument/2006/relationships/hyperlink" Target="https://www.tuttitalia.it/emilia-romagna/26-finale-emilia/" TargetMode="External"/><Relationship Id="rId2547" Type="http://schemas.openxmlformats.org/officeDocument/2006/relationships/hyperlink" Target="https://www.tuttitalia.it/lombardia/91-martinengo/" TargetMode="External"/><Relationship Id="rId3945" Type="http://schemas.openxmlformats.org/officeDocument/2006/relationships/hyperlink" Target="https://www.tuttitalia.it/lombardia/97-ispra/" TargetMode="External"/><Relationship Id="rId6004" Type="http://schemas.openxmlformats.org/officeDocument/2006/relationships/hyperlink" Target="https://www.tuttitalia.it/sardegna/19-villa-verde/" TargetMode="External"/><Relationship Id="rId519" Type="http://schemas.openxmlformats.org/officeDocument/2006/relationships/hyperlink" Target="https://www.tuttitalia.it/calabria/79-castrolibero/" TargetMode="External"/><Relationship Id="rId1149" Type="http://schemas.openxmlformats.org/officeDocument/2006/relationships/hyperlink" Target="https://www.tuttitalia.it/campania/72-arzano/" TargetMode="External"/><Relationship Id="rId2961" Type="http://schemas.openxmlformats.org/officeDocument/2006/relationships/hyperlink" Target="https://www.tuttitalia.it/lombardia/78-cerveno/" TargetMode="External"/><Relationship Id="rId5020" Type="http://schemas.openxmlformats.org/officeDocument/2006/relationships/hyperlink" Target="https://www.tuttitalia.it/piemonte/25-oncino/" TargetMode="External"/><Relationship Id="rId933" Type="http://schemas.openxmlformats.org/officeDocument/2006/relationships/hyperlink" Target="https://www.tuttitalia.it/campania/34-sant-angelo-all-esca/" TargetMode="External"/><Relationship Id="rId1563" Type="http://schemas.openxmlformats.org/officeDocument/2006/relationships/hyperlink" Target="https://www.tuttitalia.it/emilia-romagna/15-berceto/" TargetMode="External"/><Relationship Id="rId2614" Type="http://schemas.openxmlformats.org/officeDocument/2006/relationships/hyperlink" Target="https://www.tuttitalia.it/lombardia/26-carvico/" TargetMode="External"/><Relationship Id="rId7192" Type="http://schemas.openxmlformats.org/officeDocument/2006/relationships/hyperlink" Target="https://www.tuttitalia.it/umbria/36-torgiano/" TargetMode="External"/><Relationship Id="rId1216" Type="http://schemas.openxmlformats.org/officeDocument/2006/relationships/hyperlink" Target="https://www.tuttitalia.it/campania/91-serrara-fontana/" TargetMode="External"/><Relationship Id="rId1630" Type="http://schemas.openxmlformats.org/officeDocument/2006/relationships/hyperlink" Target="https://www.tuttitalia.it/emilia-romagna/29-castel-bolognese/" TargetMode="External"/><Relationship Id="rId4786" Type="http://schemas.openxmlformats.org/officeDocument/2006/relationships/hyperlink" Target="https://www.tuttitalia.it/piemonte/60-fossano/" TargetMode="External"/><Relationship Id="rId5837" Type="http://schemas.openxmlformats.org/officeDocument/2006/relationships/hyperlink" Target="https://www.tuttitalia.it/puglia/58-torricella/" TargetMode="External"/><Relationship Id="rId3388" Type="http://schemas.openxmlformats.org/officeDocument/2006/relationships/hyperlink" Target="https://www.tuttitalia.it/lombardia/73-castiglione-delle-stiviere/" TargetMode="External"/><Relationship Id="rId4439" Type="http://schemas.openxmlformats.org/officeDocument/2006/relationships/hyperlink" Target="https://www.tuttitalia.it/piemonte/58-bassignana/" TargetMode="External"/><Relationship Id="rId4853" Type="http://schemas.openxmlformats.org/officeDocument/2006/relationships/hyperlink" Target="https://www.tuttitalia.it/piemonte/43-roccaforte-mondovi/" TargetMode="External"/><Relationship Id="rId5904" Type="http://schemas.openxmlformats.org/officeDocument/2006/relationships/hyperlink" Target="https://www.tuttitalia.it/sardegna/46-girasole/" TargetMode="External"/><Relationship Id="rId3455" Type="http://schemas.openxmlformats.org/officeDocument/2006/relationships/hyperlink" Target="https://www.tuttitalia.it/lombardia/50-rho/" TargetMode="External"/><Relationship Id="rId4506" Type="http://schemas.openxmlformats.org/officeDocument/2006/relationships/hyperlink" Target="https://www.tuttitalia.it/piemonte/68-ricaldone/" TargetMode="External"/><Relationship Id="rId376" Type="http://schemas.openxmlformats.org/officeDocument/2006/relationships/hyperlink" Target="https://www.tuttitalia.it/basilicata/75-laurenzana/" TargetMode="External"/><Relationship Id="rId790" Type="http://schemas.openxmlformats.org/officeDocument/2006/relationships/hyperlink" Target="https://www.tuttitalia.it/calabria/86-limbadi/" TargetMode="External"/><Relationship Id="rId2057" Type="http://schemas.openxmlformats.org/officeDocument/2006/relationships/hyperlink" Target="https://www.tuttitalia.it/lazio/65-poggio-nativo/" TargetMode="External"/><Relationship Id="rId2471" Type="http://schemas.openxmlformats.org/officeDocument/2006/relationships/hyperlink" Target="https://www.tuttitalia.it/liguria/89-albisola-superiore/" TargetMode="External"/><Relationship Id="rId3108" Type="http://schemas.openxmlformats.org/officeDocument/2006/relationships/hyperlink" Target="https://www.tuttitalia.it/lombardia/56-sala-comacina/" TargetMode="External"/><Relationship Id="rId3522" Type="http://schemas.openxmlformats.org/officeDocument/2006/relationships/hyperlink" Target="https://www.tuttitalia.it/lombardia/70-pozzuolo-martesana/" TargetMode="External"/><Relationship Id="rId4920" Type="http://schemas.openxmlformats.org/officeDocument/2006/relationships/hyperlink" Target="https://www.tuttitalia.it/piemonte/54-cavallerleone/" TargetMode="External"/><Relationship Id="rId6678" Type="http://schemas.openxmlformats.org/officeDocument/2006/relationships/hyperlink" Target="https://www.tuttitalia.it/toscana/87-vaglia/" TargetMode="External"/><Relationship Id="rId7729" Type="http://schemas.openxmlformats.org/officeDocument/2006/relationships/hyperlink" Target="https://www.tuttitalia.it/veneto/25-ronco-all-adige/" TargetMode="External"/><Relationship Id="rId443" Type="http://schemas.openxmlformats.org/officeDocument/2006/relationships/hyperlink" Target="https://www.tuttitalia.it/calabria/72-falerna/" TargetMode="External"/><Relationship Id="rId1073" Type="http://schemas.openxmlformats.org/officeDocument/2006/relationships/hyperlink" Target="https://www.tuttitalia.it/campania/58-pignataro-maggiore/" TargetMode="External"/><Relationship Id="rId2124" Type="http://schemas.openxmlformats.org/officeDocument/2006/relationships/hyperlink" Target="https://www.tuttitalia.it/lazio/29-velletri/" TargetMode="External"/><Relationship Id="rId1140" Type="http://schemas.openxmlformats.org/officeDocument/2006/relationships/hyperlink" Target="https://www.tuttitalia.it/campania/34-san-giorgio-a-cremano/" TargetMode="External"/><Relationship Id="rId4296" Type="http://schemas.openxmlformats.org/officeDocument/2006/relationships/hyperlink" Target="https://www.tuttitalia.it/molise/18-montefalcone-nel-sannio/" TargetMode="External"/><Relationship Id="rId5694" Type="http://schemas.openxmlformats.org/officeDocument/2006/relationships/hyperlink" Target="https://www.tuttitalia.it/puglia/61-castelluccio-dei-sauri/" TargetMode="External"/><Relationship Id="rId6745" Type="http://schemas.openxmlformats.org/officeDocument/2006/relationships/hyperlink" Target="https://www.tuttitalia.it/toscana/36-bagni-di-lucca/" TargetMode="External"/><Relationship Id="rId510" Type="http://schemas.openxmlformats.org/officeDocument/2006/relationships/hyperlink" Target="https://www.tuttitalia.it/calabria/79-cassano-allo-ionio/" TargetMode="External"/><Relationship Id="rId5347" Type="http://schemas.openxmlformats.org/officeDocument/2006/relationships/hyperlink" Target="https://www.tuttitalia.it/piemonte/49-fiorano-canavese/" TargetMode="External"/><Relationship Id="rId5761" Type="http://schemas.openxmlformats.org/officeDocument/2006/relationships/hyperlink" Target="https://www.tuttitalia.it/puglia/71-collepasso/" TargetMode="External"/><Relationship Id="rId6812" Type="http://schemas.openxmlformats.org/officeDocument/2006/relationships/hyperlink" Target="https://www.tuttitalia.it/toscana/50-santa-luce/" TargetMode="External"/><Relationship Id="rId1957" Type="http://schemas.openxmlformats.org/officeDocument/2006/relationships/hyperlink" Target="https://www.tuttitalia.it/lazio/29-san-giorgio-a-liri/" TargetMode="External"/><Relationship Id="rId4363" Type="http://schemas.openxmlformats.org/officeDocument/2006/relationships/hyperlink" Target="https://www.tuttitalia.it/molise/15-castelpetroso/" TargetMode="External"/><Relationship Id="rId5414" Type="http://schemas.openxmlformats.org/officeDocument/2006/relationships/hyperlink" Target="https://www.tuttitalia.it/piemonte/61-pramollo/" TargetMode="External"/><Relationship Id="rId4016" Type="http://schemas.openxmlformats.org/officeDocument/2006/relationships/hyperlink" Target="https://www.tuttitalia.it/lombardia/78-brusimpiano/" TargetMode="External"/><Relationship Id="rId4430" Type="http://schemas.openxmlformats.org/officeDocument/2006/relationships/hyperlink" Target="https://www.tuttitalia.it/piemonte/89-borghetto-di-borbera/" TargetMode="External"/><Relationship Id="rId7586" Type="http://schemas.openxmlformats.org/officeDocument/2006/relationships/hyperlink" Target="https://www.tuttitalia.it/veneto/48-santa-lucia-di-piave/" TargetMode="External"/><Relationship Id="rId3032" Type="http://schemas.openxmlformats.org/officeDocument/2006/relationships/hyperlink" Target="https://www.tuttitalia.it/lombardia/54-asso/" TargetMode="External"/><Relationship Id="rId6188" Type="http://schemas.openxmlformats.org/officeDocument/2006/relationships/hyperlink" Target="https://www.tuttitalia.it/sardegna/50-barrali/" TargetMode="External"/><Relationship Id="rId7239" Type="http://schemas.openxmlformats.org/officeDocument/2006/relationships/hyperlink" Target="https://www.tuttitalia.it/umbria/66-acquasparta/" TargetMode="External"/><Relationship Id="rId7653" Type="http://schemas.openxmlformats.org/officeDocument/2006/relationships/hyperlink" Target="https://www.tuttitalia.it/veneto/62-portogruaro/" TargetMode="External"/><Relationship Id="rId6255" Type="http://schemas.openxmlformats.org/officeDocument/2006/relationships/hyperlink" Target="https://www.tuttitalia.it/sicilia/98-camastra/" TargetMode="External"/><Relationship Id="rId7306" Type="http://schemas.openxmlformats.org/officeDocument/2006/relationships/hyperlink" Target="https://www.tuttitalia.it/valle-d-aosta/62-champdepraz/" TargetMode="External"/><Relationship Id="rId2798" Type="http://schemas.openxmlformats.org/officeDocument/2006/relationships/hyperlink" Target="https://www.tuttitalia.it/lombardia/72-mazzano/" TargetMode="External"/><Relationship Id="rId3849" Type="http://schemas.openxmlformats.org/officeDocument/2006/relationships/hyperlink" Target="https://www.tuttitalia.it/lombardia/34-chiuro/" TargetMode="External"/><Relationship Id="rId5271" Type="http://schemas.openxmlformats.org/officeDocument/2006/relationships/hyperlink" Target="https://www.tuttitalia.it/piemonte/20-samone/" TargetMode="External"/><Relationship Id="rId7720" Type="http://schemas.openxmlformats.org/officeDocument/2006/relationships/hyperlink" Target="https://www.tuttitalia.it/veneto/49-caldiero/" TargetMode="External"/><Relationship Id="rId2865" Type="http://schemas.openxmlformats.org/officeDocument/2006/relationships/hyperlink" Target="https://www.tuttitalia.it/lombardia/35-isorella/" TargetMode="External"/><Relationship Id="rId3916" Type="http://schemas.openxmlformats.org/officeDocument/2006/relationships/hyperlink" Target="https://www.tuttitalia.it/lombardia/60-fagnano-olona/" TargetMode="External"/><Relationship Id="rId6322" Type="http://schemas.openxmlformats.org/officeDocument/2006/relationships/hyperlink" Target="https://www.tuttitalia.it/sicilia/85-vizzini/" TargetMode="External"/><Relationship Id="rId837" Type="http://schemas.openxmlformats.org/officeDocument/2006/relationships/hyperlink" Target="https://www.tuttitalia.it/campania/90-avella/" TargetMode="External"/><Relationship Id="rId1467" Type="http://schemas.openxmlformats.org/officeDocument/2006/relationships/hyperlink" Target="https://www.tuttitalia.it/emilia-romagna/66-predappio/" TargetMode="External"/><Relationship Id="rId1881" Type="http://schemas.openxmlformats.org/officeDocument/2006/relationships/hyperlink" Target="https://www.tuttitalia.it/friuli-venezia-giulia/84-san-vito-al-torre/" TargetMode="External"/><Relationship Id="rId2518" Type="http://schemas.openxmlformats.org/officeDocument/2006/relationships/hyperlink" Target="https://www.tuttitalia.it/liguria/91-rialto/" TargetMode="External"/><Relationship Id="rId2932" Type="http://schemas.openxmlformats.org/officeDocument/2006/relationships/hyperlink" Target="https://www.tuttitalia.it/lombardia/71-berzo-demo/" TargetMode="External"/><Relationship Id="rId904" Type="http://schemas.openxmlformats.org/officeDocument/2006/relationships/hyperlink" Target="https://www.tuttitalia.it/campania/44-castelvetere-sul-calore/" TargetMode="External"/><Relationship Id="rId1534" Type="http://schemas.openxmlformats.org/officeDocument/2006/relationships/hyperlink" Target="https://www.tuttitalia.it/emilia-romagna/43-collecchio/" TargetMode="External"/><Relationship Id="rId7096" Type="http://schemas.openxmlformats.org/officeDocument/2006/relationships/hyperlink" Target="https://www.tuttitalia.it/trentino-alto-adige/38-molveno/" TargetMode="External"/><Relationship Id="rId1601" Type="http://schemas.openxmlformats.org/officeDocument/2006/relationships/hyperlink" Target="https://www.tuttitalia.it/emilia-romagna/53-ziano-piacentino/" TargetMode="External"/><Relationship Id="rId4757" Type="http://schemas.openxmlformats.org/officeDocument/2006/relationships/hyperlink" Target="https://www.tuttitalia.it/piemonte/84-donato/" TargetMode="External"/><Relationship Id="rId7163" Type="http://schemas.openxmlformats.org/officeDocument/2006/relationships/hyperlink" Target="https://www.tuttitalia.it/trentino-alto-adige/78-cagno/" TargetMode="External"/><Relationship Id="rId3359" Type="http://schemas.openxmlformats.org/officeDocument/2006/relationships/hyperlink" Target="https://www.tuttitalia.it/lombardia/85-cavenago-d-adda/" TargetMode="External"/><Relationship Id="rId5808" Type="http://schemas.openxmlformats.org/officeDocument/2006/relationships/hyperlink" Target="https://www.tuttitalia.it/puglia/32-martignano/" TargetMode="External"/><Relationship Id="rId7230" Type="http://schemas.openxmlformats.org/officeDocument/2006/relationships/hyperlink" Target="https://www.tuttitalia.it/umbria/96-vallo-di-nera/" TargetMode="External"/><Relationship Id="rId694" Type="http://schemas.openxmlformats.org/officeDocument/2006/relationships/hyperlink" Target="https://www.tuttitalia.it/calabria/58-rizziconi/" TargetMode="External"/><Relationship Id="rId2375" Type="http://schemas.openxmlformats.org/officeDocument/2006/relationships/hyperlink" Target="https://www.tuttitalia.it/liguria/34-san-bartolomeo-al-mare/" TargetMode="External"/><Relationship Id="rId3773" Type="http://schemas.openxmlformats.org/officeDocument/2006/relationships/hyperlink" Target="https://www.tuttitalia.it/lombardia/84-battuda/" TargetMode="External"/><Relationship Id="rId4824" Type="http://schemas.openxmlformats.org/officeDocument/2006/relationships/hyperlink" Target="https://www.tuttitalia.it/piemonte/91-marene/" TargetMode="External"/><Relationship Id="rId347" Type="http://schemas.openxmlformats.org/officeDocument/2006/relationships/hyperlink" Target="https://www.tuttitalia.it/basilicata/37-brienza/" TargetMode="External"/><Relationship Id="rId2028" Type="http://schemas.openxmlformats.org/officeDocument/2006/relationships/hyperlink" Target="https://www.tuttitalia.it/lazio/29-sonnino/" TargetMode="External"/><Relationship Id="rId3426" Type="http://schemas.openxmlformats.org/officeDocument/2006/relationships/hyperlink" Target="https://www.tuttitalia.it/lombardia/16-acquanegra-sul-chiese/" TargetMode="External"/><Relationship Id="rId3840" Type="http://schemas.openxmlformats.org/officeDocument/2006/relationships/hyperlink" Target="https://www.tuttitalia.it/lombardia/53-delebio/" TargetMode="External"/><Relationship Id="rId6996" Type="http://schemas.openxmlformats.org/officeDocument/2006/relationships/hyperlink" Target="https://www.tuttitalia.it/trentino-alto-adige/12-proves/" TargetMode="External"/><Relationship Id="rId761" Type="http://schemas.openxmlformats.org/officeDocument/2006/relationships/hyperlink" Target="https://www.tuttitalia.it/calabria/30-casignana/" TargetMode="External"/><Relationship Id="rId1391" Type="http://schemas.openxmlformats.org/officeDocument/2006/relationships/hyperlink" Target="https://www.tuttitalia.it/emilia-romagna/27-castenaso/" TargetMode="External"/><Relationship Id="rId2442" Type="http://schemas.openxmlformats.org/officeDocument/2006/relationships/hyperlink" Target="https://www.tuttitalia.it/liguria/81-levanto/" TargetMode="External"/><Relationship Id="rId5598" Type="http://schemas.openxmlformats.org/officeDocument/2006/relationships/hyperlink" Target="https://www.tuttitalia.it/puglia/38-noicattaro/" TargetMode="External"/><Relationship Id="rId6649" Type="http://schemas.openxmlformats.org/officeDocument/2006/relationships/hyperlink" Target="https://www.tuttitalia.it/toscana/29-campi-bisenzio/" TargetMode="External"/><Relationship Id="rId414" Type="http://schemas.openxmlformats.org/officeDocument/2006/relationships/hyperlink" Target="https://www.tuttitalia.it/basilicata/23-trivigno/" TargetMode="External"/><Relationship Id="rId1044" Type="http://schemas.openxmlformats.org/officeDocument/2006/relationships/hyperlink" Target="https://www.tuttitalia.it/campania/85-casagiove/" TargetMode="External"/><Relationship Id="rId5665" Type="http://schemas.openxmlformats.org/officeDocument/2006/relationships/hyperlink" Target="https://www.tuttitalia.it/puglia/34-vieste/" TargetMode="External"/><Relationship Id="rId6716" Type="http://schemas.openxmlformats.org/officeDocument/2006/relationships/hyperlink" Target="https://www.tuttitalia.it/toscana/20-rosignano-marittimo/" TargetMode="External"/><Relationship Id="rId1111" Type="http://schemas.openxmlformats.org/officeDocument/2006/relationships/hyperlink" Target="https://www.tuttitalia.it/campania/87-castello-del-matese/" TargetMode="External"/><Relationship Id="rId4267" Type="http://schemas.openxmlformats.org/officeDocument/2006/relationships/hyperlink" Target="https://www.tuttitalia.it/marche/90-frontino/" TargetMode="External"/><Relationship Id="rId4681" Type="http://schemas.openxmlformats.org/officeDocument/2006/relationships/hyperlink" Target="https://www.tuttitalia.it/piemonte/24-azzano-d-asti/" TargetMode="External"/><Relationship Id="rId5318" Type="http://schemas.openxmlformats.org/officeDocument/2006/relationships/hyperlink" Target="https://www.tuttitalia.it/piemonte/92-cuceglio/" TargetMode="External"/><Relationship Id="rId5732" Type="http://schemas.openxmlformats.org/officeDocument/2006/relationships/hyperlink" Target="https://www.tuttitalia.it/puglia/89-cavallino/" TargetMode="External"/><Relationship Id="rId3283" Type="http://schemas.openxmlformats.org/officeDocument/2006/relationships/hyperlink" Target="https://www.tuttitalia.it/lombardia/67-castello-di-brianza/" TargetMode="External"/><Relationship Id="rId4334" Type="http://schemas.openxmlformats.org/officeDocument/2006/relationships/hyperlink" Target="https://www.tuttitalia.it/molise/53-san-giovanni-in-galdo/" TargetMode="External"/><Relationship Id="rId1928" Type="http://schemas.openxmlformats.org/officeDocument/2006/relationships/hyperlink" Target="https://www.tuttitalia.it/lazio/58-veroli/" TargetMode="External"/><Relationship Id="rId3350" Type="http://schemas.openxmlformats.org/officeDocument/2006/relationships/hyperlink" Target="https://www.tuttitalia.it/lombardia/97-salerano-sul-lambro/" TargetMode="External"/><Relationship Id="rId271" Type="http://schemas.openxmlformats.org/officeDocument/2006/relationships/hyperlink" Target="https://www.tuttitalia.it/abruzzo/67-morro-d-oro/" TargetMode="External"/><Relationship Id="rId3003" Type="http://schemas.openxmlformats.org/officeDocument/2006/relationships/hyperlink" Target="https://www.tuttitalia.it/lombardia/74-rovello-porro/" TargetMode="External"/><Relationship Id="rId4401" Type="http://schemas.openxmlformats.org/officeDocument/2006/relationships/hyperlink" Target="https://www.tuttitalia.it/molise/30-conca-casale/" TargetMode="External"/><Relationship Id="rId6159" Type="http://schemas.openxmlformats.org/officeDocument/2006/relationships/hyperlink" Target="https://www.tuttitalia.it/sardegna/51-nurri/" TargetMode="External"/><Relationship Id="rId7557" Type="http://schemas.openxmlformats.org/officeDocument/2006/relationships/hyperlink" Target="https://www.tuttitalia.it/veneto/75-mogliano-veneto/" TargetMode="External"/><Relationship Id="rId6573" Type="http://schemas.openxmlformats.org/officeDocument/2006/relationships/hyperlink" Target="https://www.tuttitalia.it/sicilia/80-melilli/" TargetMode="External"/><Relationship Id="rId7624" Type="http://schemas.openxmlformats.org/officeDocument/2006/relationships/hyperlink" Target="https://www.tuttitalia.it/veneto/18-gorgo-al-monticano/" TargetMode="External"/><Relationship Id="rId2769" Type="http://schemas.openxmlformats.org/officeDocument/2006/relationships/hyperlink" Target="https://www.tuttitalia.it/lombardia/39-oltressenda-alta/" TargetMode="External"/><Relationship Id="rId5175" Type="http://schemas.openxmlformats.org/officeDocument/2006/relationships/hyperlink" Target="https://www.tuttitalia.it/piemonte/80-cavour/" TargetMode="External"/><Relationship Id="rId6226" Type="http://schemas.openxmlformats.org/officeDocument/2006/relationships/hyperlink" Target="https://www.tuttitalia.it/sicilia/74-porto-empedocle/" TargetMode="External"/><Relationship Id="rId6640" Type="http://schemas.openxmlformats.org/officeDocument/2006/relationships/hyperlink" Target="https://www.tuttitalia.it/toscana/95-badia-tedalda/" TargetMode="External"/><Relationship Id="rId1785" Type="http://schemas.openxmlformats.org/officeDocument/2006/relationships/hyperlink" Target="https://www.tuttitalia.it/friuli-venezia-giulia/92-sgonico/" TargetMode="External"/><Relationship Id="rId2836" Type="http://schemas.openxmlformats.org/officeDocument/2006/relationships/hyperlink" Target="https://www.tuttitalia.it/lombardia/52-quinzano-d-oglio/" TargetMode="External"/><Relationship Id="rId4191" Type="http://schemas.openxmlformats.org/officeDocument/2006/relationships/hyperlink" Target="https://www.tuttitalia.it/marche/20-sant-angelo-in-pontano/" TargetMode="External"/><Relationship Id="rId5242" Type="http://schemas.openxmlformats.org/officeDocument/2006/relationships/hyperlink" Target="https://www.tuttitalia.it/piemonte/97-borgone-susa/" TargetMode="External"/><Relationship Id="rId77" Type="http://schemas.openxmlformats.org/officeDocument/2006/relationships/hyperlink" Target="https://www.tuttitalia.it/abruzzo/33-pennadomo/" TargetMode="External"/><Relationship Id="rId808" Type="http://schemas.openxmlformats.org/officeDocument/2006/relationships/hyperlink" Target="https://www.tuttitalia.it/calabria/95-monterosso-calabro/" TargetMode="External"/><Relationship Id="rId1438" Type="http://schemas.openxmlformats.org/officeDocument/2006/relationships/hyperlink" Target="https://www.tuttitalia.it/emilia-romagna/93-bondeno/" TargetMode="External"/><Relationship Id="rId1852" Type="http://schemas.openxmlformats.org/officeDocument/2006/relationships/hyperlink" Target="https://www.tuttitalia.it/friuli-venezia-giulia/39-santa-maria-la-longa/" TargetMode="External"/><Relationship Id="rId2903" Type="http://schemas.openxmlformats.org/officeDocument/2006/relationships/hyperlink" Target="https://www.tuttitalia.it/lombardia/95-orzivecchi/" TargetMode="External"/><Relationship Id="rId7067" Type="http://schemas.openxmlformats.org/officeDocument/2006/relationships/hyperlink" Target="https://www.tuttitalia.it/trentino-alto-adige/18-bleggio-superiore/" TargetMode="External"/><Relationship Id="rId7481" Type="http://schemas.openxmlformats.org/officeDocument/2006/relationships/hyperlink" Target="https://www.tuttitalia.it/veneto/80-terrassa-padovana/" TargetMode="External"/><Relationship Id="rId1505" Type="http://schemas.openxmlformats.org/officeDocument/2006/relationships/hyperlink" Target="https://www.tuttitalia.it/emilia-romagna/66-serramazzoni/" TargetMode="External"/><Relationship Id="rId6083" Type="http://schemas.openxmlformats.org/officeDocument/2006/relationships/hyperlink" Target="https://www.tuttitalia.it/sardegna/33-burgos/" TargetMode="External"/><Relationship Id="rId7134" Type="http://schemas.openxmlformats.org/officeDocument/2006/relationships/hyperlink" Target="https://www.tuttitalia.it/trentino-alto-adige/34-cloz/" TargetMode="External"/><Relationship Id="rId3677" Type="http://schemas.openxmlformats.org/officeDocument/2006/relationships/hyperlink" Target="https://www.tuttitalia.it/lombardia/43-varzi/" TargetMode="External"/><Relationship Id="rId4728" Type="http://schemas.openxmlformats.org/officeDocument/2006/relationships/hyperlink" Target="https://www.tuttitalia.it/piemonte/20-pollone/" TargetMode="External"/><Relationship Id="rId598" Type="http://schemas.openxmlformats.org/officeDocument/2006/relationships/hyperlink" Target="https://www.tuttitalia.it/calabria/53-falconara-albanese/" TargetMode="External"/><Relationship Id="rId2279" Type="http://schemas.openxmlformats.org/officeDocument/2006/relationships/hyperlink" Target="https://www.tuttitalia.it/lazio/78-piansano/" TargetMode="External"/><Relationship Id="rId2693" Type="http://schemas.openxmlformats.org/officeDocument/2006/relationships/hyperlink" Target="https://www.tuttitalia.it/lombardia/18-cerete/" TargetMode="External"/><Relationship Id="rId3744" Type="http://schemas.openxmlformats.org/officeDocument/2006/relationships/hyperlink" Target="https://www.tuttitalia.it/lombardia/27-bastida-pancarana/" TargetMode="External"/><Relationship Id="rId6150" Type="http://schemas.openxmlformats.org/officeDocument/2006/relationships/hyperlink" Target="https://www.tuttitalia.it/sardegna/61-pabillonis/" TargetMode="External"/><Relationship Id="rId7201" Type="http://schemas.openxmlformats.org/officeDocument/2006/relationships/hyperlink" Target="https://www.tuttitalia.it/umbria/16-bettona/" TargetMode="External"/><Relationship Id="rId665" Type="http://schemas.openxmlformats.org/officeDocument/2006/relationships/hyperlink" Target="https://www.tuttitalia.it/calabria/50-scandale/" TargetMode="External"/><Relationship Id="rId1295" Type="http://schemas.openxmlformats.org/officeDocument/2006/relationships/hyperlink" Target="https://www.tuttitalia.it/campania/41-ravello/" TargetMode="External"/><Relationship Id="rId2346" Type="http://schemas.openxmlformats.org/officeDocument/2006/relationships/hyperlink" Target="https://www.tuttitalia.it/liguria/29-santo-stefano-d-aveto/" TargetMode="External"/><Relationship Id="rId2760" Type="http://schemas.openxmlformats.org/officeDocument/2006/relationships/hyperlink" Target="https://www.tuttitalia.it/lombardia/23-cusio/" TargetMode="External"/><Relationship Id="rId3811" Type="http://schemas.openxmlformats.org/officeDocument/2006/relationships/hyperlink" Target="https://www.tuttitalia.it/lombardia/79-rocca-susella/" TargetMode="External"/><Relationship Id="rId6967" Type="http://schemas.openxmlformats.org/officeDocument/2006/relationships/hyperlink" Target="https://www.tuttitalia.it/trentino-alto-adige/82-perca/" TargetMode="External"/><Relationship Id="rId318" Type="http://schemas.openxmlformats.org/officeDocument/2006/relationships/hyperlink" Target="https://www.tuttitalia.it/basilicata/20-aliano/" TargetMode="External"/><Relationship Id="rId732" Type="http://schemas.openxmlformats.org/officeDocument/2006/relationships/hyperlink" Target="https://www.tuttitalia.it/calabria/76-varapodio/" TargetMode="External"/><Relationship Id="rId1362" Type="http://schemas.openxmlformats.org/officeDocument/2006/relationships/hyperlink" Target="https://www.tuttitalia.it/campania/20-morigerati/" TargetMode="External"/><Relationship Id="rId2413" Type="http://schemas.openxmlformats.org/officeDocument/2006/relationships/hyperlink" Target="https://www.tuttitalia.it/liguria/25-airole/" TargetMode="External"/><Relationship Id="rId5569" Type="http://schemas.openxmlformats.org/officeDocument/2006/relationships/hyperlink" Target="https://www.tuttitalia.it/piemonte/79-oldenico/" TargetMode="External"/><Relationship Id="rId1015" Type="http://schemas.openxmlformats.org/officeDocument/2006/relationships/hyperlink" Target="https://www.tuttitalia.it/campania/61-santa-croce-del-sannio/" TargetMode="External"/><Relationship Id="rId4585" Type="http://schemas.openxmlformats.org/officeDocument/2006/relationships/hyperlink" Target="https://www.tuttitalia.it/piemonte/75-volpeglino/" TargetMode="External"/><Relationship Id="rId5983" Type="http://schemas.openxmlformats.org/officeDocument/2006/relationships/hyperlink" Target="https://www.tuttitalia.it/sardegna/57-ruinas/" TargetMode="External"/><Relationship Id="rId3187" Type="http://schemas.openxmlformats.org/officeDocument/2006/relationships/hyperlink" Target="https://www.tuttitalia.it/lombardia/49-bonemerse/" TargetMode="External"/><Relationship Id="rId4238" Type="http://schemas.openxmlformats.org/officeDocument/2006/relationships/hyperlink" Target="https://www.tuttitalia.it/marche/93-monte-porzio/" TargetMode="External"/><Relationship Id="rId5636" Type="http://schemas.openxmlformats.org/officeDocument/2006/relationships/hyperlink" Target="https://www.tuttitalia.it/puglia/12-brindisi/" TargetMode="External"/><Relationship Id="rId4652" Type="http://schemas.openxmlformats.org/officeDocument/2006/relationships/hyperlink" Target="https://www.tuttitalia.it/piemonte/68-vesime/" TargetMode="External"/><Relationship Id="rId5703" Type="http://schemas.openxmlformats.org/officeDocument/2006/relationships/hyperlink" Target="https://www.tuttitalia.it/puglia/80-castelnuovo-della-daunia/" TargetMode="External"/><Relationship Id="rId175" Type="http://schemas.openxmlformats.org/officeDocument/2006/relationships/hyperlink" Target="https://www.tuttitalia.it/abruzzo/78-villetta-barrea/" TargetMode="External"/><Relationship Id="rId3254" Type="http://schemas.openxmlformats.org/officeDocument/2006/relationships/hyperlink" Target="https://www.tuttitalia.it/lombardia/67-robbiate/" TargetMode="External"/><Relationship Id="rId4305" Type="http://schemas.openxmlformats.org/officeDocument/2006/relationships/hyperlink" Target="https://www.tuttitalia.it/molise/55-spinete/" TargetMode="External"/><Relationship Id="rId7875" Type="http://schemas.openxmlformats.org/officeDocument/2006/relationships/hyperlink" Target="https://www.tuttitalia.it/veneto/61-altissimo/" TargetMode="External"/><Relationship Id="rId2270" Type="http://schemas.openxmlformats.org/officeDocument/2006/relationships/hyperlink" Target="https://www.tuttitalia.it/lazio/37-grotte-di-castro/" TargetMode="External"/><Relationship Id="rId3321" Type="http://schemas.openxmlformats.org/officeDocument/2006/relationships/hyperlink" Target="https://www.tuttitalia.it/lombardia/76-dorio/" TargetMode="External"/><Relationship Id="rId6477" Type="http://schemas.openxmlformats.org/officeDocument/2006/relationships/hyperlink" Target="https://www.tuttitalia.it/sicilia/31-villabate/" TargetMode="External"/><Relationship Id="rId6891" Type="http://schemas.openxmlformats.org/officeDocument/2006/relationships/hyperlink" Target="https://www.tuttitalia.it/trentino-alto-adige/63-sarentino/" TargetMode="External"/><Relationship Id="rId7528" Type="http://schemas.openxmlformats.org/officeDocument/2006/relationships/hyperlink" Target="https://www.tuttitalia.it/veneto/55-ficarolo/" TargetMode="External"/><Relationship Id="rId242" Type="http://schemas.openxmlformats.org/officeDocument/2006/relationships/hyperlink" Target="https://www.tuttitalia.it/abruzzo/34-picciano/" TargetMode="External"/><Relationship Id="rId5079" Type="http://schemas.openxmlformats.org/officeDocument/2006/relationships/hyperlink" Target="https://www.tuttitalia.it/piemonte/48-divignano/" TargetMode="External"/><Relationship Id="rId5493" Type="http://schemas.openxmlformats.org/officeDocument/2006/relationships/hyperlink" Target="https://www.tuttitalia.it/piemonte/15-arola/" TargetMode="External"/><Relationship Id="rId6544" Type="http://schemas.openxmlformats.org/officeDocument/2006/relationships/hyperlink" Target="https://www.tuttitalia.it/sicilia/54-godrano/" TargetMode="External"/><Relationship Id="rId1689" Type="http://schemas.openxmlformats.org/officeDocument/2006/relationships/hyperlink" Target="https://www.tuttitalia.it/emilia-romagna/31-san-giovanni-in-marignano/" TargetMode="External"/><Relationship Id="rId4095" Type="http://schemas.openxmlformats.org/officeDocument/2006/relationships/hyperlink" Target="https://www.tuttitalia.it/marche/84-offida/" TargetMode="External"/><Relationship Id="rId5146" Type="http://schemas.openxmlformats.org/officeDocument/2006/relationships/hyperlink" Target="https://www.tuttitalia.it/piemonte/82-trofarello/" TargetMode="External"/><Relationship Id="rId5560" Type="http://schemas.openxmlformats.org/officeDocument/2006/relationships/hyperlink" Target="https://www.tuttitalia.it/piemonte/59-albano-vercellese/" TargetMode="External"/><Relationship Id="rId4162" Type="http://schemas.openxmlformats.org/officeDocument/2006/relationships/hyperlink" Target="https://www.tuttitalia.it/marche/95-recanati/" TargetMode="External"/><Relationship Id="rId5213" Type="http://schemas.openxmlformats.org/officeDocument/2006/relationships/hyperlink" Target="https://www.tuttitalia.it/piemonte/52-forno-canavese/" TargetMode="External"/><Relationship Id="rId6611" Type="http://schemas.openxmlformats.org/officeDocument/2006/relationships/hyperlink" Target="https://www.tuttitalia.it/toscana/34-cortona/" TargetMode="External"/><Relationship Id="rId1756" Type="http://schemas.openxmlformats.org/officeDocument/2006/relationships/hyperlink" Target="https://www.tuttitalia.it/friuli-venezia-giulia/14-polcenigo/" TargetMode="External"/><Relationship Id="rId2807" Type="http://schemas.openxmlformats.org/officeDocument/2006/relationships/hyperlink" Target="https://www.tuttitalia.it/lombardia/22-nave/" TargetMode="External"/><Relationship Id="rId48" Type="http://schemas.openxmlformats.org/officeDocument/2006/relationships/hyperlink" Target="https://www.tuttitalia.it/abruzzo/78-san-vito-chietino/" TargetMode="External"/><Relationship Id="rId1409" Type="http://schemas.openxmlformats.org/officeDocument/2006/relationships/hyperlink" Target="https://www.tuttitalia.it/emilia-romagna/63-alto-reno-terme/" TargetMode="External"/><Relationship Id="rId1823" Type="http://schemas.openxmlformats.org/officeDocument/2006/relationships/hyperlink" Target="https://www.tuttitalia.it/friuli-venezia-giulia/24-buttrio/" TargetMode="External"/><Relationship Id="rId4979" Type="http://schemas.openxmlformats.org/officeDocument/2006/relationships/hyperlink" Target="https://www.tuttitalia.it/piemonte/53-aisone/" TargetMode="External"/><Relationship Id="rId7385" Type="http://schemas.openxmlformats.org/officeDocument/2006/relationships/hyperlink" Target="https://www.tuttitalia.it/veneto/36-borca-di-cadore/" TargetMode="External"/><Relationship Id="rId3995" Type="http://schemas.openxmlformats.org/officeDocument/2006/relationships/hyperlink" Target="https://www.tuttitalia.it/lombardia/56-monvalle/" TargetMode="External"/><Relationship Id="rId7038" Type="http://schemas.openxmlformats.org/officeDocument/2006/relationships/hyperlink" Target="https://www.tuttitalia.it/trentino-alto-adige/20-cavedine/" TargetMode="External"/><Relationship Id="rId7452" Type="http://schemas.openxmlformats.org/officeDocument/2006/relationships/hyperlink" Target="https://www.tuttitalia.it/veneto/65-villa-del-conte/" TargetMode="External"/><Relationship Id="rId2597" Type="http://schemas.openxmlformats.org/officeDocument/2006/relationships/hyperlink" Target="https://www.tuttitalia.it/lombardia/52-alme/" TargetMode="External"/><Relationship Id="rId3648" Type="http://schemas.openxmlformats.org/officeDocument/2006/relationships/hyperlink" Target="https://www.tuttitalia.it/lombardia/68-cassolnovo/" TargetMode="External"/><Relationship Id="rId6054" Type="http://schemas.openxmlformats.org/officeDocument/2006/relationships/hyperlink" Target="https://www.tuttitalia.it/sardegna/46-luras/" TargetMode="External"/><Relationship Id="rId7105" Type="http://schemas.openxmlformats.org/officeDocument/2006/relationships/hyperlink" Target="https://www.tuttitalia.it/trentino-alto-adige/81-tenna/" TargetMode="External"/><Relationship Id="rId569" Type="http://schemas.openxmlformats.org/officeDocument/2006/relationships/hyperlink" Target="https://www.tuttitalia.it/calabria/71-santa-sofia-d-epiro/" TargetMode="External"/><Relationship Id="rId983" Type="http://schemas.openxmlformats.org/officeDocument/2006/relationships/hyperlink" Target="https://www.tuttitalia.it/campania/87-baselice/" TargetMode="External"/><Relationship Id="rId1199" Type="http://schemas.openxmlformats.org/officeDocument/2006/relationships/hyperlink" Target="https://www.tuttitalia.it/campania/56-agerola/" TargetMode="External"/><Relationship Id="rId2664" Type="http://schemas.openxmlformats.org/officeDocument/2006/relationships/hyperlink" Target="https://www.tuttitalia.it/lombardia/59-arzago-d-adda/" TargetMode="External"/><Relationship Id="rId5070" Type="http://schemas.openxmlformats.org/officeDocument/2006/relationships/hyperlink" Target="https://www.tuttitalia.it/piemonte/73-gargallo/" TargetMode="External"/><Relationship Id="rId6121" Type="http://schemas.openxmlformats.org/officeDocument/2006/relationships/hyperlink" Target="https://www.tuttitalia.it/sardegna/12-san-sperate/" TargetMode="External"/><Relationship Id="rId636" Type="http://schemas.openxmlformats.org/officeDocument/2006/relationships/hyperlink" Target="https://www.tuttitalia.it/calabria/29-laino-castello/" TargetMode="External"/><Relationship Id="rId1266" Type="http://schemas.openxmlformats.org/officeDocument/2006/relationships/hyperlink" Target="https://www.tuttitalia.it/campania/56-polla/" TargetMode="External"/><Relationship Id="rId2317" Type="http://schemas.openxmlformats.org/officeDocument/2006/relationships/hyperlink" Target="https://www.tuttitalia.it/liguria/49-sori/" TargetMode="External"/><Relationship Id="rId3715" Type="http://schemas.openxmlformats.org/officeDocument/2006/relationships/hyperlink" Target="https://www.tuttitalia.it/lombardia/78-arena-po/" TargetMode="External"/><Relationship Id="rId1680" Type="http://schemas.openxmlformats.org/officeDocument/2006/relationships/hyperlink" Target="https://www.tuttitalia.it/emilia-romagna/16-vetto/" TargetMode="External"/><Relationship Id="rId2731" Type="http://schemas.openxmlformats.org/officeDocument/2006/relationships/hyperlink" Target="https://www.tuttitalia.it/lombardia/70-adrara-san-rocco/" TargetMode="External"/><Relationship Id="rId5887" Type="http://schemas.openxmlformats.org/officeDocument/2006/relationships/hyperlink" Target="https://www.tuttitalia.it/sardegna/16-lotzorai/" TargetMode="External"/><Relationship Id="rId6938" Type="http://schemas.openxmlformats.org/officeDocument/2006/relationships/hyperlink" Target="https://www.tuttitalia.it/trentino-alto-adige/97-marlengo/" TargetMode="External"/><Relationship Id="rId703" Type="http://schemas.openxmlformats.org/officeDocument/2006/relationships/hyperlink" Target="https://www.tuttitalia.it/calabria/75-san-ferdinando/" TargetMode="External"/><Relationship Id="rId1333" Type="http://schemas.openxmlformats.org/officeDocument/2006/relationships/hyperlink" Target="https://www.tuttitalia.it/campania/63-torraca/" TargetMode="External"/><Relationship Id="rId4489" Type="http://schemas.openxmlformats.org/officeDocument/2006/relationships/hyperlink" Target="https://www.tuttitalia.it/piemonte/24-gamalero/" TargetMode="External"/><Relationship Id="rId5954" Type="http://schemas.openxmlformats.org/officeDocument/2006/relationships/hyperlink" Target="https://www.tuttitalia.it/sardegna/35-laconi/" TargetMode="External"/><Relationship Id="rId1400" Type="http://schemas.openxmlformats.org/officeDocument/2006/relationships/hyperlink" Target="https://www.tuttitalia.it/emilia-romagna/59-argelato/" TargetMode="External"/><Relationship Id="rId4556" Type="http://schemas.openxmlformats.org/officeDocument/2006/relationships/hyperlink" Target="https://www.tuttitalia.it/piemonte/19-gremiasco/" TargetMode="External"/><Relationship Id="rId4970" Type="http://schemas.openxmlformats.org/officeDocument/2006/relationships/hyperlink" Target="https://www.tuttitalia.it/piemonte/65-gorzegno/" TargetMode="External"/><Relationship Id="rId5607" Type="http://schemas.openxmlformats.org/officeDocument/2006/relationships/hyperlink" Target="https://www.tuttitalia.it/puglia/48-noci/" TargetMode="External"/><Relationship Id="rId3158" Type="http://schemas.openxmlformats.org/officeDocument/2006/relationships/hyperlink" Target="https://www.tuttitalia.it/lombardia/92-trescore-cremasco/" TargetMode="External"/><Relationship Id="rId3572" Type="http://schemas.openxmlformats.org/officeDocument/2006/relationships/hyperlink" Target="https://www.tuttitalia.it/lombardia/19-dresano/" TargetMode="External"/><Relationship Id="rId4209" Type="http://schemas.openxmlformats.org/officeDocument/2006/relationships/hyperlink" Target="https://www.tuttitalia.it/marche/23-sefro/" TargetMode="External"/><Relationship Id="rId4623" Type="http://schemas.openxmlformats.org/officeDocument/2006/relationships/hyperlink" Target="https://www.tuttitalia.it/piemonte/55-castagnole-monferrato/" TargetMode="External"/><Relationship Id="rId7779" Type="http://schemas.openxmlformats.org/officeDocument/2006/relationships/hyperlink" Target="https://www.tuttitalia.it/veneto/85-boschi-sant-anna/" TargetMode="External"/><Relationship Id="rId493" Type="http://schemas.openxmlformats.org/officeDocument/2006/relationships/hyperlink" Target="https://www.tuttitalia.it/calabria/49-san-floro/" TargetMode="External"/><Relationship Id="rId2174" Type="http://schemas.openxmlformats.org/officeDocument/2006/relationships/hyperlink" Target="https://www.tuttitalia.it/lazio/58-gallicano-nel-lazio/" TargetMode="External"/><Relationship Id="rId3225" Type="http://schemas.openxmlformats.org/officeDocument/2006/relationships/hyperlink" Target="https://www.tuttitalia.it/lombardia/95-casteldidone/" TargetMode="External"/><Relationship Id="rId6795" Type="http://schemas.openxmlformats.org/officeDocument/2006/relationships/hyperlink" Target="https://www.tuttitalia.it/toscana/73-montopoli-in-val-d-arno/" TargetMode="External"/><Relationship Id="rId146" Type="http://schemas.openxmlformats.org/officeDocument/2006/relationships/hyperlink" Target="https://www.tuttitalia.it/abruzzo/31-aielli/" TargetMode="External"/><Relationship Id="rId560" Type="http://schemas.openxmlformats.org/officeDocument/2006/relationships/hyperlink" Target="https://www.tuttitalia.it/calabria/57-verbicaro/" TargetMode="External"/><Relationship Id="rId1190" Type="http://schemas.openxmlformats.org/officeDocument/2006/relationships/hyperlink" Target="https://www.tuttitalia.it/campania/39-barano-d-ischia/" TargetMode="External"/><Relationship Id="rId2241" Type="http://schemas.openxmlformats.org/officeDocument/2006/relationships/hyperlink" Target="https://www.tuttitalia.it/lazio/76-civita-castellana/" TargetMode="External"/><Relationship Id="rId5397" Type="http://schemas.openxmlformats.org/officeDocument/2006/relationships/hyperlink" Target="https://www.tuttitalia.it/piemonte/38-cinzano/" TargetMode="External"/><Relationship Id="rId6448" Type="http://schemas.openxmlformats.org/officeDocument/2006/relationships/hyperlink" Target="https://www.tuttitalia.it/sicilia/75-forza-d-agro/" TargetMode="External"/><Relationship Id="rId7846" Type="http://schemas.openxmlformats.org/officeDocument/2006/relationships/hyperlink" Target="https://www.tuttitalia.it/veneto/89-grisignano-di-zocco/" TargetMode="External"/><Relationship Id="rId213" Type="http://schemas.openxmlformats.org/officeDocument/2006/relationships/hyperlink" Target="https://www.tuttitalia.it/abruzzo/68-civitella-casanova/" TargetMode="External"/><Relationship Id="rId6862" Type="http://schemas.openxmlformats.org/officeDocument/2006/relationships/hyperlink" Target="https://www.tuttitalia.it/toscana/48-montalcino/" TargetMode="External"/><Relationship Id="rId4066" Type="http://schemas.openxmlformats.org/officeDocument/2006/relationships/hyperlink" Target="https://www.tuttitalia.it/marche/82-serra-de-conti/" TargetMode="External"/><Relationship Id="rId5464" Type="http://schemas.openxmlformats.org/officeDocument/2006/relationships/hyperlink" Target="https://www.tuttitalia.it/piemonte/88-oggebbio/" TargetMode="External"/><Relationship Id="rId6515" Type="http://schemas.openxmlformats.org/officeDocument/2006/relationships/hyperlink" Target="https://www.tuttitalia.it/sicilia/60-castellana-sicula/" TargetMode="External"/><Relationship Id="rId4480" Type="http://schemas.openxmlformats.org/officeDocument/2006/relationships/hyperlink" Target="https://www.tuttitalia.it/piemonte/39-vignale-monferrato/" TargetMode="External"/><Relationship Id="rId5117" Type="http://schemas.openxmlformats.org/officeDocument/2006/relationships/hyperlink" Target="https://www.tuttitalia.it/piemonte/72-torino/" TargetMode="External"/><Relationship Id="rId5531" Type="http://schemas.openxmlformats.org/officeDocument/2006/relationships/hyperlink" Target="https://www.tuttitalia.it/piemonte/45-desana/" TargetMode="External"/><Relationship Id="rId1727" Type="http://schemas.openxmlformats.org/officeDocument/2006/relationships/hyperlink" Target="https://www.tuttitalia.it/friuli-venezia-giulia/31-medea/" TargetMode="External"/><Relationship Id="rId3082" Type="http://schemas.openxmlformats.org/officeDocument/2006/relationships/hyperlink" Target="https://www.tuttitalia.it/lombardia/92-carate-urio/" TargetMode="External"/><Relationship Id="rId4133" Type="http://schemas.openxmlformats.org/officeDocument/2006/relationships/hyperlink" Target="https://www.tuttitalia.it/marche/20-petritoli/" TargetMode="External"/><Relationship Id="rId7289" Type="http://schemas.openxmlformats.org/officeDocument/2006/relationships/hyperlink" Target="https://www.tuttitalia.it/valle-d-aosta/43-cogne/" TargetMode="External"/><Relationship Id="rId19" Type="http://schemas.openxmlformats.org/officeDocument/2006/relationships/hyperlink" Target="https://www.tuttitalia.it/abruzzo/83-tornareccio/" TargetMode="External"/><Relationship Id="rId3899" Type="http://schemas.openxmlformats.org/officeDocument/2006/relationships/hyperlink" Target="https://www.tuttitalia.it/lombardia/94-bema/" TargetMode="External"/><Relationship Id="rId4200" Type="http://schemas.openxmlformats.org/officeDocument/2006/relationships/hyperlink" Target="https://www.tuttitalia.it/marche/40-serrapetrona/" TargetMode="External"/><Relationship Id="rId7356" Type="http://schemas.openxmlformats.org/officeDocument/2006/relationships/hyperlink" Target="https://www.tuttitalia.it/veneto/35-quero-vas/" TargetMode="External"/><Relationship Id="rId7770" Type="http://schemas.openxmlformats.org/officeDocument/2006/relationships/hyperlink" Target="https://www.tuttitalia.it/veneto/24-rivoli-veronese/" TargetMode="External"/><Relationship Id="rId6372" Type="http://schemas.openxmlformats.org/officeDocument/2006/relationships/hyperlink" Target="https://www.tuttitalia.it/sicilia/46-villafranca-tirrena/" TargetMode="External"/><Relationship Id="rId7009" Type="http://schemas.openxmlformats.org/officeDocument/2006/relationships/hyperlink" Target="https://www.tuttitalia.it/trentino-alto-adige/35-borgo-valsugana/" TargetMode="External"/><Relationship Id="rId7423" Type="http://schemas.openxmlformats.org/officeDocument/2006/relationships/hyperlink" Target="https://www.tuttitalia.it/veneto/21-conselve/" TargetMode="External"/><Relationship Id="rId3966" Type="http://schemas.openxmlformats.org/officeDocument/2006/relationships/hyperlink" Target="https://www.tuttitalia.it/lombardia/26-leggiuno/" TargetMode="External"/><Relationship Id="rId6025" Type="http://schemas.openxmlformats.org/officeDocument/2006/relationships/hyperlink" Target="https://www.tuttitalia.it/sardegna/30-tempio-pausania/" TargetMode="External"/><Relationship Id="rId3" Type="http://schemas.openxmlformats.org/officeDocument/2006/relationships/hyperlink" Target="https://www.tuttitalia.it/abruzzo/60-montazzoli/" TargetMode="External"/><Relationship Id="rId887" Type="http://schemas.openxmlformats.org/officeDocument/2006/relationships/hyperlink" Target="https://www.tuttitalia.it/campania/48-ospedaletto-d-alpinolo/" TargetMode="External"/><Relationship Id="rId2568" Type="http://schemas.openxmlformats.org/officeDocument/2006/relationships/hyperlink" Target="https://www.tuttitalia.it/lombardia/61-azzano-san-paolo/" TargetMode="External"/><Relationship Id="rId2982" Type="http://schemas.openxmlformats.org/officeDocument/2006/relationships/hyperlink" Target="https://www.tuttitalia.it/lombardia/30-cantu/" TargetMode="External"/><Relationship Id="rId3619" Type="http://schemas.openxmlformats.org/officeDocument/2006/relationships/hyperlink" Target="https://www.tuttitalia.it/lombardia/36-cavenago-di-brianza/" TargetMode="External"/><Relationship Id="rId5041" Type="http://schemas.openxmlformats.org/officeDocument/2006/relationships/hyperlink" Target="https://www.tuttitalia.it/piemonte/86-gozzano/" TargetMode="External"/><Relationship Id="rId954" Type="http://schemas.openxmlformats.org/officeDocument/2006/relationships/hyperlink" Target="https://www.tuttitalia.it/campania/77-morcone/" TargetMode="External"/><Relationship Id="rId1584" Type="http://schemas.openxmlformats.org/officeDocument/2006/relationships/hyperlink" Target="https://www.tuttitalia.it/emilia-romagna/44-cadeo/" TargetMode="External"/><Relationship Id="rId2635" Type="http://schemas.openxmlformats.org/officeDocument/2006/relationships/hyperlink" Target="https://www.tuttitalia.it/lombardia/43-paladina/" TargetMode="External"/><Relationship Id="rId607" Type="http://schemas.openxmlformats.org/officeDocument/2006/relationships/hyperlink" Target="https://www.tuttitalia.it/calabria/88-cleto/" TargetMode="External"/><Relationship Id="rId1237" Type="http://schemas.openxmlformats.org/officeDocument/2006/relationships/hyperlink" Target="https://www.tuttitalia.it/campania/71-castel-san-giorgio/" TargetMode="External"/><Relationship Id="rId1651" Type="http://schemas.openxmlformats.org/officeDocument/2006/relationships/hyperlink" Target="https://www.tuttitalia.it/emilia-romagna/67-montecchio-emilia/" TargetMode="External"/><Relationship Id="rId2702" Type="http://schemas.openxmlformats.org/officeDocument/2006/relationships/hyperlink" Target="https://www.tuttitalia.it/lombardia/64-fara-olivana-con-sola/" TargetMode="External"/><Relationship Id="rId5858" Type="http://schemas.openxmlformats.org/officeDocument/2006/relationships/hyperlink" Target="https://www.tuttitalia.it/sardegna/68-villa-san-pietro/" TargetMode="External"/><Relationship Id="rId6909" Type="http://schemas.openxmlformats.org/officeDocument/2006/relationships/hyperlink" Target="https://www.tuttitalia.it/trentino-alto-adige/19-san-lorenzo-di-sebato/" TargetMode="External"/><Relationship Id="rId1304" Type="http://schemas.openxmlformats.org/officeDocument/2006/relationships/hyperlink" Target="https://www.tuttitalia.it/campania/61-cetara/" TargetMode="External"/><Relationship Id="rId4874" Type="http://schemas.openxmlformats.org/officeDocument/2006/relationships/hyperlink" Target="https://www.tuttitalia.it/piemonte/60-casalgrasso/" TargetMode="External"/><Relationship Id="rId7280" Type="http://schemas.openxmlformats.org/officeDocument/2006/relationships/hyperlink" Target="https://www.tuttitalia.it/valle-d-aosta/95-morgex/" TargetMode="External"/><Relationship Id="rId3476" Type="http://schemas.openxmlformats.org/officeDocument/2006/relationships/hyperlink" Target="https://www.tuttitalia.it/lombardia/85-trezzano-sul-naviglio/" TargetMode="External"/><Relationship Id="rId4527" Type="http://schemas.openxmlformats.org/officeDocument/2006/relationships/hyperlink" Target="https://www.tuttitalia.it/piemonte/63-camagna-monferrato/" TargetMode="External"/><Relationship Id="rId5925" Type="http://schemas.openxmlformats.org/officeDocument/2006/relationships/hyperlink" Target="https://www.tuttitalia.it/sardegna/34-ussassai/" TargetMode="External"/><Relationship Id="rId10" Type="http://schemas.openxmlformats.org/officeDocument/2006/relationships/hyperlink" Target="https://www.tuttitalia.it/abruzzo/21-carunchio/" TargetMode="External"/><Relationship Id="rId397" Type="http://schemas.openxmlformats.org/officeDocument/2006/relationships/hyperlink" Target="https://www.tuttitalia.it/basilicata/43-savoia-di-lucania/" TargetMode="External"/><Relationship Id="rId2078" Type="http://schemas.openxmlformats.org/officeDocument/2006/relationships/hyperlink" Target="https://www.tuttitalia.it/lazio/70-castelnuovo-di-farfa/" TargetMode="External"/><Relationship Id="rId2492" Type="http://schemas.openxmlformats.org/officeDocument/2006/relationships/hyperlink" Target="https://www.tuttitalia.it/liguria/50-altare/" TargetMode="External"/><Relationship Id="rId3129" Type="http://schemas.openxmlformats.org/officeDocument/2006/relationships/hyperlink" Target="https://www.tuttitalia.it/lombardia/26-cremona/" TargetMode="External"/><Relationship Id="rId3890" Type="http://schemas.openxmlformats.org/officeDocument/2006/relationships/hyperlink" Target="https://www.tuttitalia.it/lombardia/33-dazio/" TargetMode="External"/><Relationship Id="rId4941" Type="http://schemas.openxmlformats.org/officeDocument/2006/relationships/hyperlink" Target="https://www.tuttitalia.it/piemonte/50-castino/" TargetMode="External"/><Relationship Id="rId7000" Type="http://schemas.openxmlformats.org/officeDocument/2006/relationships/hyperlink" Target="https://www.tuttitalia.it/trentino-alto-adige/46-pergine-valsugana/" TargetMode="External"/><Relationship Id="rId464" Type="http://schemas.openxmlformats.org/officeDocument/2006/relationships/hyperlink" Target="https://www.tuttitalia.it/calabria/80-pentone/" TargetMode="External"/><Relationship Id="rId1094" Type="http://schemas.openxmlformats.org/officeDocument/2006/relationships/hyperlink" Target="https://www.tuttitalia.it/campania/34-piana-di-monte-verna/" TargetMode="External"/><Relationship Id="rId2145" Type="http://schemas.openxmlformats.org/officeDocument/2006/relationships/hyperlink" Target="https://www.tuttitalia.it/lazio/31-zagarolo/" TargetMode="External"/><Relationship Id="rId3543" Type="http://schemas.openxmlformats.org/officeDocument/2006/relationships/hyperlink" Target="https://www.tuttitalia.it/lombardia/86-pantigliate/" TargetMode="External"/><Relationship Id="rId6699" Type="http://schemas.openxmlformats.org/officeDocument/2006/relationships/hyperlink" Target="https://www.tuttitalia.it/toscana/43-scarlino/" TargetMode="External"/><Relationship Id="rId117" Type="http://schemas.openxmlformats.org/officeDocument/2006/relationships/hyperlink" Target="https://www.tuttitalia.it/abruzzo/88-gioia-dei-marsi/" TargetMode="External"/><Relationship Id="rId3610" Type="http://schemas.openxmlformats.org/officeDocument/2006/relationships/hyperlink" Target="https://www.tuttitalia.it/lombardia/72-verano-brianza/" TargetMode="External"/><Relationship Id="rId6766" Type="http://schemas.openxmlformats.org/officeDocument/2006/relationships/hyperlink" Target="https://www.tuttitalia.it/toscana/48-massa/" TargetMode="External"/><Relationship Id="rId7817" Type="http://schemas.openxmlformats.org/officeDocument/2006/relationships/hyperlink" Target="https://www.tuttitalia.it/veneto/41-piovene-rocchette/" TargetMode="External"/><Relationship Id="rId531" Type="http://schemas.openxmlformats.org/officeDocument/2006/relationships/hyperlink" Target="https://www.tuttitalia.it/calabria/77-san-lucido/" TargetMode="External"/><Relationship Id="rId1161" Type="http://schemas.openxmlformats.org/officeDocument/2006/relationships/hyperlink" Target="https://www.tuttitalia.it/campania/19-volla/" TargetMode="External"/><Relationship Id="rId2212" Type="http://schemas.openxmlformats.org/officeDocument/2006/relationships/hyperlink" Target="https://www.tuttitalia.it/lazio/91-rocca-santo-stefano/" TargetMode="External"/><Relationship Id="rId5368" Type="http://schemas.openxmlformats.org/officeDocument/2006/relationships/hyperlink" Target="https://www.tuttitalia.it/piemonte/68-san-didero/" TargetMode="External"/><Relationship Id="rId5782" Type="http://schemas.openxmlformats.org/officeDocument/2006/relationships/hyperlink" Target="https://www.tuttitalia.it/puglia/19-castrignano-de-greci/" TargetMode="External"/><Relationship Id="rId6419" Type="http://schemas.openxmlformats.org/officeDocument/2006/relationships/hyperlink" Target="https://www.tuttitalia.it/sicilia/36-san-marco-d-alunzio/" TargetMode="External"/><Relationship Id="rId6833" Type="http://schemas.openxmlformats.org/officeDocument/2006/relationships/hyperlink" Target="https://www.tuttitalia.it/toscana/86-lamporecchio/" TargetMode="External"/><Relationship Id="rId1978" Type="http://schemas.openxmlformats.org/officeDocument/2006/relationships/hyperlink" Target="https://www.tuttitalia.it/lazio/90-acuto/" TargetMode="External"/><Relationship Id="rId4384" Type="http://schemas.openxmlformats.org/officeDocument/2006/relationships/hyperlink" Target="https://www.tuttitalia.it/molise/50-longano/" TargetMode="External"/><Relationship Id="rId5435" Type="http://schemas.openxmlformats.org/officeDocument/2006/relationships/hyperlink" Target="https://www.tuttitalia.it/piemonte/95-baveno/" TargetMode="External"/><Relationship Id="rId4037" Type="http://schemas.openxmlformats.org/officeDocument/2006/relationships/hyperlink" Target="https://www.tuttitalia.it/lombardia/54-tronzano-lago-maggiore/" TargetMode="External"/><Relationship Id="rId4451" Type="http://schemas.openxmlformats.org/officeDocument/2006/relationships/hyperlink" Target="https://www.tuttitalia.it/piemonte/53-ozzano-monferrato/" TargetMode="External"/><Relationship Id="rId5502" Type="http://schemas.openxmlformats.org/officeDocument/2006/relationships/hyperlink" Target="https://www.tuttitalia.it/piemonte/67-aurano/" TargetMode="External"/><Relationship Id="rId6900" Type="http://schemas.openxmlformats.org/officeDocument/2006/relationships/hyperlink" Target="https://www.tuttitalia.it/trentino-alto-adige/23-chiusa/" TargetMode="External"/><Relationship Id="rId3053" Type="http://schemas.openxmlformats.org/officeDocument/2006/relationships/hyperlink" Target="https://www.tuttitalia.it/lombardia/43-lurago-marinone/" TargetMode="External"/><Relationship Id="rId4104" Type="http://schemas.openxmlformats.org/officeDocument/2006/relationships/hyperlink" Target="https://www.tuttitalia.it/marche/45-castorano/" TargetMode="External"/><Relationship Id="rId3120" Type="http://schemas.openxmlformats.org/officeDocument/2006/relationships/hyperlink" Target="https://www.tuttitalia.it/lombardia/65-trezzone/" TargetMode="External"/><Relationship Id="rId6276" Type="http://schemas.openxmlformats.org/officeDocument/2006/relationships/hyperlink" Target="https://www.tuttitalia.it/sicilia/85-milena/" TargetMode="External"/><Relationship Id="rId7674" Type="http://schemas.openxmlformats.org/officeDocument/2006/relationships/hyperlink" Target="https://www.tuttitalia.it/veneto/91-quarto-d-altino/" TargetMode="External"/><Relationship Id="rId6690" Type="http://schemas.openxmlformats.org/officeDocument/2006/relationships/hyperlink" Target="https://www.tuttitalia.it/toscana/95-roccastrada/" TargetMode="External"/><Relationship Id="rId7327" Type="http://schemas.openxmlformats.org/officeDocument/2006/relationships/hyperlink" Target="https://www.tuttitalia.it/valle-d-aosta/59-allein/" TargetMode="External"/><Relationship Id="rId7741" Type="http://schemas.openxmlformats.org/officeDocument/2006/relationships/hyperlink" Target="https://www.tuttitalia.it/veneto/33-fumane/" TargetMode="External"/><Relationship Id="rId2886" Type="http://schemas.openxmlformats.org/officeDocument/2006/relationships/hyperlink" Target="https://www.tuttitalia.it/lombardia/87-ome/" TargetMode="External"/><Relationship Id="rId3937" Type="http://schemas.openxmlformats.org/officeDocument/2006/relationships/hyperlink" Target="https://www.tuttitalia.it/lombardia/63-sumirago/" TargetMode="External"/><Relationship Id="rId5292" Type="http://schemas.openxmlformats.org/officeDocument/2006/relationships/hyperlink" Target="https://www.tuttitalia.it/piemonte/36-azeglio/" TargetMode="External"/><Relationship Id="rId6343" Type="http://schemas.openxmlformats.org/officeDocument/2006/relationships/hyperlink" Target="https://www.tuttitalia.it/sicilia/33-piazza-armerina/" TargetMode="External"/><Relationship Id="rId858" Type="http://schemas.openxmlformats.org/officeDocument/2006/relationships/hyperlink" Target="https://www.tuttitalia.it/campania/15-lauro/" TargetMode="External"/><Relationship Id="rId1488" Type="http://schemas.openxmlformats.org/officeDocument/2006/relationships/hyperlink" Target="https://www.tuttitalia.it/emilia-romagna/89-castelfranco-emilia/" TargetMode="External"/><Relationship Id="rId2539" Type="http://schemas.openxmlformats.org/officeDocument/2006/relationships/hyperlink" Target="https://www.tuttitalia.it/lombardia/37-caravaggio/" TargetMode="External"/><Relationship Id="rId2953" Type="http://schemas.openxmlformats.org/officeDocument/2006/relationships/hyperlink" Target="https://www.tuttitalia.it/lombardia/18-zone/" TargetMode="External"/><Relationship Id="rId6410" Type="http://schemas.openxmlformats.org/officeDocument/2006/relationships/hyperlink" Target="https://www.tuttitalia.it/sicilia/12-galati-mamertino/" TargetMode="External"/><Relationship Id="rId925" Type="http://schemas.openxmlformats.org/officeDocument/2006/relationships/hyperlink" Target="https://www.tuttitalia.it/campania/77-castel-baronia/" TargetMode="External"/><Relationship Id="rId1555" Type="http://schemas.openxmlformats.org/officeDocument/2006/relationships/hyperlink" Target="https://www.tuttitalia.it/emilia-romagna/98-bedonia/" TargetMode="External"/><Relationship Id="rId2606" Type="http://schemas.openxmlformats.org/officeDocument/2006/relationships/hyperlink" Target="https://www.tuttitalia.it/lombardia/54-telgate/" TargetMode="External"/><Relationship Id="rId5012" Type="http://schemas.openxmlformats.org/officeDocument/2006/relationships/hyperlink" Target="https://www.tuttitalia.it/piemonte/14-elva/" TargetMode="External"/><Relationship Id="rId1208" Type="http://schemas.openxmlformats.org/officeDocument/2006/relationships/hyperlink" Target="https://www.tuttitalia.it/campania/91-camposano/" TargetMode="External"/><Relationship Id="rId7184" Type="http://schemas.openxmlformats.org/officeDocument/2006/relationships/hyperlink" Target="https://www.tuttitalia.it/umbria/70-castiglione-del-lago/" TargetMode="External"/><Relationship Id="rId1622" Type="http://schemas.openxmlformats.org/officeDocument/2006/relationships/hyperlink" Target="https://www.tuttitalia.it/emilia-romagna/86-faenza/" TargetMode="External"/><Relationship Id="rId4778" Type="http://schemas.openxmlformats.org/officeDocument/2006/relationships/hyperlink" Target="https://www.tuttitalia.it/piemonte/75-villanova-biellese/" TargetMode="External"/><Relationship Id="rId5829" Type="http://schemas.openxmlformats.org/officeDocument/2006/relationships/hyperlink" Target="https://www.tuttitalia.it/puglia/75-san-marzano-di-san-giuseppe/" TargetMode="External"/><Relationship Id="rId7251" Type="http://schemas.openxmlformats.org/officeDocument/2006/relationships/hyperlink" Target="https://www.tuttitalia.it/umbria/97-otricoli/" TargetMode="External"/><Relationship Id="rId3794" Type="http://schemas.openxmlformats.org/officeDocument/2006/relationships/hyperlink" Target="https://www.tuttitalia.it/lombardia/91-montescano/" TargetMode="External"/><Relationship Id="rId4845" Type="http://schemas.openxmlformats.org/officeDocument/2006/relationships/hyperlink" Target="https://www.tuttitalia.it/piemonte/94-robilante/" TargetMode="External"/><Relationship Id="rId2396" Type="http://schemas.openxmlformats.org/officeDocument/2006/relationships/hyperlink" Target="https://www.tuttitalia.it/liguria/38-pigna/" TargetMode="External"/><Relationship Id="rId3447" Type="http://schemas.openxmlformats.org/officeDocument/2006/relationships/hyperlink" Target="https://www.tuttitalia.it/lombardia/58-quingentole/" TargetMode="External"/><Relationship Id="rId3861" Type="http://schemas.openxmlformats.org/officeDocument/2006/relationships/hyperlink" Target="https://www.tuttitalia.it/lombardia/22-castione-andevenno/" TargetMode="External"/><Relationship Id="rId4912" Type="http://schemas.openxmlformats.org/officeDocument/2006/relationships/hyperlink" Target="https://www.tuttitalia.it/piemonte/76-roccasparvera/" TargetMode="External"/><Relationship Id="rId368" Type="http://schemas.openxmlformats.org/officeDocument/2006/relationships/hyperlink" Target="https://www.tuttitalia.it/basilicata/56-trecchina/" TargetMode="External"/><Relationship Id="rId782" Type="http://schemas.openxmlformats.org/officeDocument/2006/relationships/hyperlink" Target="https://www.tuttitalia.it/calabria/64-tropea/" TargetMode="External"/><Relationship Id="rId2049" Type="http://schemas.openxmlformats.org/officeDocument/2006/relationships/hyperlink" Target="https://www.tuttitalia.it/lazio/75-borgorose/" TargetMode="External"/><Relationship Id="rId2463" Type="http://schemas.openxmlformats.org/officeDocument/2006/relationships/hyperlink" Target="https://www.tuttitalia.it/liguria/97-carrodano/" TargetMode="External"/><Relationship Id="rId3514" Type="http://schemas.openxmlformats.org/officeDocument/2006/relationships/hyperlink" Target="https://www.tuttitalia.it/lombardia/23-vittuone/" TargetMode="External"/><Relationship Id="rId435" Type="http://schemas.openxmlformats.org/officeDocument/2006/relationships/hyperlink" Target="https://www.tuttitalia.it/calabria/29-botricello/" TargetMode="External"/><Relationship Id="rId1065" Type="http://schemas.openxmlformats.org/officeDocument/2006/relationships/hyperlink" Target="https://www.tuttitalia.it/campania/52-villa-di-briano/" TargetMode="External"/><Relationship Id="rId2116" Type="http://schemas.openxmlformats.org/officeDocument/2006/relationships/hyperlink" Target="https://www.tuttitalia.it/lazio/75-micigliano/" TargetMode="External"/><Relationship Id="rId2530" Type="http://schemas.openxmlformats.org/officeDocument/2006/relationships/hyperlink" Target="https://www.tuttitalia.it/liguria/14-testico/" TargetMode="External"/><Relationship Id="rId5686" Type="http://schemas.openxmlformats.org/officeDocument/2006/relationships/hyperlink" Target="https://www.tuttitalia.it/puglia/98-bovino/" TargetMode="External"/><Relationship Id="rId6737" Type="http://schemas.openxmlformats.org/officeDocument/2006/relationships/hyperlink" Target="https://www.tuttitalia.it/toscana/20-pietrasanta/" TargetMode="External"/><Relationship Id="rId502" Type="http://schemas.openxmlformats.org/officeDocument/2006/relationships/hyperlink" Target="https://www.tuttitalia.it/calabria/65-marcedusa/" TargetMode="External"/><Relationship Id="rId1132" Type="http://schemas.openxmlformats.org/officeDocument/2006/relationships/hyperlink" Target="https://www.tuttitalia.it/campania/27-casoria/" TargetMode="External"/><Relationship Id="rId4288" Type="http://schemas.openxmlformats.org/officeDocument/2006/relationships/hyperlink" Target="https://www.tuttitalia.it/molise/49-mirabello-sannitico/" TargetMode="External"/><Relationship Id="rId5339" Type="http://schemas.openxmlformats.org/officeDocument/2006/relationships/hyperlink" Target="https://www.tuttitalia.it/piemonte/79-tavagnasco/" TargetMode="External"/><Relationship Id="rId4355" Type="http://schemas.openxmlformats.org/officeDocument/2006/relationships/hyperlink" Target="https://www.tuttitalia.it/molise/27-frosolone/" TargetMode="External"/><Relationship Id="rId5753" Type="http://schemas.openxmlformats.org/officeDocument/2006/relationships/hyperlink" Target="https://www.tuttitalia.it/puglia/88-vernole/" TargetMode="External"/><Relationship Id="rId6804" Type="http://schemas.openxmlformats.org/officeDocument/2006/relationships/hyperlink" Target="https://www.tuttitalia.it/toscana/45-peccioli/" TargetMode="External"/><Relationship Id="rId1949" Type="http://schemas.openxmlformats.org/officeDocument/2006/relationships/hyperlink" Target="https://www.tuttitalia.it/lazio/48-atina/" TargetMode="External"/><Relationship Id="rId4008" Type="http://schemas.openxmlformats.org/officeDocument/2006/relationships/hyperlink" Target="https://www.tuttitalia.it/lombardia/82-luvinate/" TargetMode="External"/><Relationship Id="rId5406" Type="http://schemas.openxmlformats.org/officeDocument/2006/relationships/hyperlink" Target="https://www.tuttitalia.it/piemonte/20-cintano/" TargetMode="External"/><Relationship Id="rId5820" Type="http://schemas.openxmlformats.org/officeDocument/2006/relationships/hyperlink" Target="https://www.tuttitalia.it/puglia/62-palagiano/" TargetMode="External"/><Relationship Id="rId292" Type="http://schemas.openxmlformats.org/officeDocument/2006/relationships/hyperlink" Target="https://www.tuttitalia.it/abruzzo/87-nereto/" TargetMode="External"/><Relationship Id="rId3371" Type="http://schemas.openxmlformats.org/officeDocument/2006/relationships/hyperlink" Target="https://www.tuttitalia.it/lombardia/79-ospedaletto-lodigiano/" TargetMode="External"/><Relationship Id="rId4422" Type="http://schemas.openxmlformats.org/officeDocument/2006/relationships/hyperlink" Target="https://www.tuttitalia.it/piemonte/59-stazzano/" TargetMode="External"/><Relationship Id="rId7578" Type="http://schemas.openxmlformats.org/officeDocument/2006/relationships/hyperlink" Target="https://www.tuttitalia.it/veneto/41-volpago-del-montello/" TargetMode="External"/><Relationship Id="rId3024" Type="http://schemas.openxmlformats.org/officeDocument/2006/relationships/hyperlink" Target="https://www.tuttitalia.it/lombardia/71-ponte-lambro/" TargetMode="External"/><Relationship Id="rId6594" Type="http://schemas.openxmlformats.org/officeDocument/2006/relationships/hyperlink" Target="https://www.tuttitalia.it/sicilia/94-paceco/" TargetMode="External"/><Relationship Id="rId7645" Type="http://schemas.openxmlformats.org/officeDocument/2006/relationships/hyperlink" Target="https://www.tuttitalia.it/veneto/88-portobuffole/" TargetMode="External"/><Relationship Id="rId2040" Type="http://schemas.openxmlformats.org/officeDocument/2006/relationships/hyperlink" Target="https://www.tuttitalia.it/lazio/97-prossedi/" TargetMode="External"/><Relationship Id="rId5196" Type="http://schemas.openxmlformats.org/officeDocument/2006/relationships/hyperlink" Target="https://www.tuttitalia.it/piemonte/27-val-della-torre/" TargetMode="External"/><Relationship Id="rId6247" Type="http://schemas.openxmlformats.org/officeDocument/2006/relationships/hyperlink" Target="https://www.tuttitalia.it/sicilia/87-cianciana/" TargetMode="External"/><Relationship Id="rId6661" Type="http://schemas.openxmlformats.org/officeDocument/2006/relationships/hyperlink" Target="https://www.tuttitalia.it/toscana/55-certaldo/" TargetMode="External"/><Relationship Id="rId7712" Type="http://schemas.openxmlformats.org/officeDocument/2006/relationships/hyperlink" Target="https://www.tuttitalia.it/veneto/63-vigasio/" TargetMode="External"/><Relationship Id="rId5263" Type="http://schemas.openxmlformats.org/officeDocument/2006/relationships/hyperlink" Target="https://www.tuttitalia.it/piemonte/57-rocca-canavese/" TargetMode="External"/><Relationship Id="rId6314" Type="http://schemas.openxmlformats.org/officeDocument/2006/relationships/hyperlink" Target="https://www.tuttitalia.it/sicilia/87-sant-agata-li-battiati/" TargetMode="External"/><Relationship Id="rId1459" Type="http://schemas.openxmlformats.org/officeDocument/2006/relationships/hyperlink" Target="https://www.tuttitalia.it/emilia-romagna/48-san-mauro-pascoli/" TargetMode="External"/><Relationship Id="rId2857" Type="http://schemas.openxmlformats.org/officeDocument/2006/relationships/hyperlink" Target="https://www.tuttitalia.it/lombardia/21-capriano-del-colle/" TargetMode="External"/><Relationship Id="rId3908" Type="http://schemas.openxmlformats.org/officeDocument/2006/relationships/hyperlink" Target="https://www.tuttitalia.it/lombardia/77-somma-lombardo/" TargetMode="External"/><Relationship Id="rId5330" Type="http://schemas.openxmlformats.org/officeDocument/2006/relationships/hyperlink" Target="https://www.tuttitalia.it/piemonte/31-moriondo-torinese/" TargetMode="External"/><Relationship Id="rId98" Type="http://schemas.openxmlformats.org/officeDocument/2006/relationships/hyperlink" Target="https://www.tuttitalia.it/abruzzo/66-pescasseroli/" TargetMode="External"/><Relationship Id="rId829" Type="http://schemas.openxmlformats.org/officeDocument/2006/relationships/hyperlink" Target="https://www.tuttitalia.it/campania/18-ariano-irpino/" TargetMode="External"/><Relationship Id="rId1873" Type="http://schemas.openxmlformats.org/officeDocument/2006/relationships/hyperlink" Target="https://www.tuttitalia.it/friuli-venezia-giulia/54-moimacco/" TargetMode="External"/><Relationship Id="rId2924" Type="http://schemas.openxmlformats.org/officeDocument/2006/relationships/hyperlink" Target="https://www.tuttitalia.it/lombardia/15-idro/" TargetMode="External"/><Relationship Id="rId7088" Type="http://schemas.openxmlformats.org/officeDocument/2006/relationships/hyperlink" Target="https://www.tuttitalia.it/trentino-alto-adige/33-spiazzo/" TargetMode="External"/><Relationship Id="rId1526" Type="http://schemas.openxmlformats.org/officeDocument/2006/relationships/hyperlink" Target="https://www.tuttitalia.it/emilia-romagna/18-frassinoro/" TargetMode="External"/><Relationship Id="rId1940" Type="http://schemas.openxmlformats.org/officeDocument/2006/relationships/hyperlink" Target="https://www.tuttitalia.it/lazio/65-sant-elia-fiumerapido/" TargetMode="External"/><Relationship Id="rId3698" Type="http://schemas.openxmlformats.org/officeDocument/2006/relationships/hyperlink" Target="https://www.tuttitalia.it/lombardia/90-palestro/" TargetMode="External"/><Relationship Id="rId4749" Type="http://schemas.openxmlformats.org/officeDocument/2006/relationships/hyperlink" Target="https://www.tuttitalia.it/piemonte/16-netro/" TargetMode="External"/><Relationship Id="rId7155" Type="http://schemas.openxmlformats.org/officeDocument/2006/relationships/hyperlink" Target="https://www.tuttitalia.it/trentino-alto-adige/23-ronzone/" TargetMode="External"/><Relationship Id="rId3765" Type="http://schemas.openxmlformats.org/officeDocument/2006/relationships/hyperlink" Target="https://www.tuttitalia.it/lombardia/26-castana/" TargetMode="External"/><Relationship Id="rId4816" Type="http://schemas.openxmlformats.org/officeDocument/2006/relationships/hyperlink" Target="https://www.tuttitalia.it/piemonte/43-bene-vagienna/" TargetMode="External"/><Relationship Id="rId6171" Type="http://schemas.openxmlformats.org/officeDocument/2006/relationships/hyperlink" Target="https://www.tuttitalia.it/sardegna/49-furtei/" TargetMode="External"/><Relationship Id="rId7222" Type="http://schemas.openxmlformats.org/officeDocument/2006/relationships/hyperlink" Target="https://www.tuttitalia.it/umbria/49-cerreto-di-spoleto/" TargetMode="External"/><Relationship Id="rId686" Type="http://schemas.openxmlformats.org/officeDocument/2006/relationships/hyperlink" Target="https://www.tuttitalia.it/calabria/92-rosarno/" TargetMode="External"/><Relationship Id="rId2367" Type="http://schemas.openxmlformats.org/officeDocument/2006/relationships/hyperlink" Target="https://www.tuttitalia.it/liguria/14-imperia/" TargetMode="External"/><Relationship Id="rId2781" Type="http://schemas.openxmlformats.org/officeDocument/2006/relationships/hyperlink" Target="https://www.tuttitalia.it/lombardia/60-rovato/" TargetMode="External"/><Relationship Id="rId3418" Type="http://schemas.openxmlformats.org/officeDocument/2006/relationships/hyperlink" Target="https://www.tuttitalia.it/lombardia/52-canneto-sull-oglio/" TargetMode="External"/><Relationship Id="rId339" Type="http://schemas.openxmlformats.org/officeDocument/2006/relationships/hyperlink" Target="https://www.tuttitalia.it/basilicata/58-muro-lucano/" TargetMode="External"/><Relationship Id="rId753" Type="http://schemas.openxmlformats.org/officeDocument/2006/relationships/hyperlink" Target="https://www.tuttitalia.it/calabria/86-scido/" TargetMode="External"/><Relationship Id="rId1383" Type="http://schemas.openxmlformats.org/officeDocument/2006/relationships/hyperlink" Target="https://www.tuttitalia.it/emilia-romagna/83-san-giovanni-in-persiceto/" TargetMode="External"/><Relationship Id="rId2434" Type="http://schemas.openxmlformats.org/officeDocument/2006/relationships/hyperlink" Target="https://www.tuttitalia.it/liguria/93-arcola/" TargetMode="External"/><Relationship Id="rId3832" Type="http://schemas.openxmlformats.org/officeDocument/2006/relationships/hyperlink" Target="https://www.tuttitalia.it/lombardia/35-teglio/" TargetMode="External"/><Relationship Id="rId6988" Type="http://schemas.openxmlformats.org/officeDocument/2006/relationships/hyperlink" Target="https://www.tuttitalia.it/trentino-alto-adige/92-senale-san-felice/" TargetMode="External"/><Relationship Id="rId406" Type="http://schemas.openxmlformats.org/officeDocument/2006/relationships/hyperlink" Target="https://www.tuttitalia.it/basilicata/54-sasso-di-castalda/" TargetMode="External"/><Relationship Id="rId1036" Type="http://schemas.openxmlformats.org/officeDocument/2006/relationships/hyperlink" Target="https://www.tuttitalia.it/campania/61-capua/" TargetMode="External"/><Relationship Id="rId820" Type="http://schemas.openxmlformats.org/officeDocument/2006/relationships/hyperlink" Target="https://www.tuttitalia.it/calabria/85-capistrano/" TargetMode="External"/><Relationship Id="rId1450" Type="http://schemas.openxmlformats.org/officeDocument/2006/relationships/hyperlink" Target="https://www.tuttitalia.it/emilia-romagna/44-goro/" TargetMode="External"/><Relationship Id="rId2501" Type="http://schemas.openxmlformats.org/officeDocument/2006/relationships/hyperlink" Target="https://www.tuttitalia.it/liguria/88-bergeggi/" TargetMode="External"/><Relationship Id="rId5657" Type="http://schemas.openxmlformats.org/officeDocument/2006/relationships/hyperlink" Target="https://www.tuttitalia.it/puglia/81-cerignola/" TargetMode="External"/><Relationship Id="rId6708" Type="http://schemas.openxmlformats.org/officeDocument/2006/relationships/hyperlink" Target="https://www.tuttitalia.it/toscana/80-castell-azzara/" TargetMode="External"/><Relationship Id="rId1103" Type="http://schemas.openxmlformats.org/officeDocument/2006/relationships/hyperlink" Target="https://www.tuttitalia.it/campania/41-presenzano/" TargetMode="External"/><Relationship Id="rId4259" Type="http://schemas.openxmlformats.org/officeDocument/2006/relationships/hyperlink" Target="https://www.tuttitalia.it/marche/43-fratte-rosa/" TargetMode="External"/><Relationship Id="rId4673" Type="http://schemas.openxmlformats.org/officeDocument/2006/relationships/hyperlink" Target="https://www.tuttitalia.it/piemonte/66-passerano-marmorito/" TargetMode="External"/><Relationship Id="rId5724" Type="http://schemas.openxmlformats.org/officeDocument/2006/relationships/hyperlink" Target="https://www.tuttitalia.it/puglia/65-galatone/" TargetMode="External"/><Relationship Id="rId3275" Type="http://schemas.openxmlformats.org/officeDocument/2006/relationships/hyperlink" Target="https://www.tuttitalia.it/lombardia/59-bellano/" TargetMode="External"/><Relationship Id="rId4326" Type="http://schemas.openxmlformats.org/officeDocument/2006/relationships/hyperlink" Target="https://www.tuttitalia.it/molise/55-lucito/" TargetMode="External"/><Relationship Id="rId4740" Type="http://schemas.openxmlformats.org/officeDocument/2006/relationships/hyperlink" Target="https://www.tuttitalia.it/piemonte/21-mottalciata/" TargetMode="External"/><Relationship Id="rId7896" Type="http://schemas.openxmlformats.org/officeDocument/2006/relationships/hyperlink" Target="https://www.tuttitalia.it/veneto/57-foza/" TargetMode="External"/><Relationship Id="rId196" Type="http://schemas.openxmlformats.org/officeDocument/2006/relationships/hyperlink" Target="https://www.tuttitalia.it/abruzzo/50-poggio-picenze/" TargetMode="External"/><Relationship Id="rId2291" Type="http://schemas.openxmlformats.org/officeDocument/2006/relationships/hyperlink" Target="https://www.tuttitalia.it/lazio/60-barbarano-romano/" TargetMode="External"/><Relationship Id="rId3342" Type="http://schemas.openxmlformats.org/officeDocument/2006/relationships/hyperlink" Target="https://www.tuttitalia.it/lombardia/22-casalmaiocco/" TargetMode="External"/><Relationship Id="rId6498" Type="http://schemas.openxmlformats.org/officeDocument/2006/relationships/hyperlink" Target="https://www.tuttitalia.it/sicilia/81-balestrate/" TargetMode="External"/><Relationship Id="rId7549" Type="http://schemas.openxmlformats.org/officeDocument/2006/relationships/hyperlink" Target="https://www.tuttitalia.it/veneto/36-villanova-marchesana/" TargetMode="External"/><Relationship Id="rId263" Type="http://schemas.openxmlformats.org/officeDocument/2006/relationships/hyperlink" Target="https://www.tuttitalia.it/abruzzo/98-notaresco/" TargetMode="External"/><Relationship Id="rId6565" Type="http://schemas.openxmlformats.org/officeDocument/2006/relationships/hyperlink" Target="https://www.tuttitalia.it/sicilia/57-augusta/" TargetMode="External"/><Relationship Id="rId330" Type="http://schemas.openxmlformats.org/officeDocument/2006/relationships/hyperlink" Target="https://www.tuttitalia.it/basilicata/59-avigliano/" TargetMode="External"/><Relationship Id="rId2011" Type="http://schemas.openxmlformats.org/officeDocument/2006/relationships/hyperlink" Target="https://www.tuttitalia.it/lazio/68-acquafondata/" TargetMode="External"/><Relationship Id="rId5167" Type="http://schemas.openxmlformats.org/officeDocument/2006/relationships/hyperlink" Target="https://www.tuttitalia.it/piemonte/59-buttigliera-alta/" TargetMode="External"/><Relationship Id="rId6218" Type="http://schemas.openxmlformats.org/officeDocument/2006/relationships/hyperlink" Target="https://www.tuttitalia.it/sardegna/33-setzu/" TargetMode="External"/><Relationship Id="rId7616" Type="http://schemas.openxmlformats.org/officeDocument/2006/relationships/hyperlink" Target="https://www.tuttitalia.it/veneto/12-mansue/" TargetMode="External"/><Relationship Id="rId2968" Type="http://schemas.openxmlformats.org/officeDocument/2006/relationships/hyperlink" Target="https://www.tuttitalia.it/lombardia/93-pertica-alta/" TargetMode="External"/><Relationship Id="rId4183" Type="http://schemas.openxmlformats.org/officeDocument/2006/relationships/hyperlink" Target="https://www.tuttitalia.it/marche/21-sarnano/" TargetMode="External"/><Relationship Id="rId5027" Type="http://schemas.openxmlformats.org/officeDocument/2006/relationships/hyperlink" Target="https://www.tuttitalia.it/piemonte/30-macra/" TargetMode="External"/><Relationship Id="rId5581" Type="http://schemas.openxmlformats.org/officeDocument/2006/relationships/hyperlink" Target="https://www.tuttitalia.it/piemonte/29-collobiano/" TargetMode="External"/><Relationship Id="rId6425" Type="http://schemas.openxmlformats.org/officeDocument/2006/relationships/hyperlink" Target="https://www.tuttitalia.it/sicilia/67-itala/" TargetMode="External"/><Relationship Id="rId6632" Type="http://schemas.openxmlformats.org/officeDocument/2006/relationships/hyperlink" Target="https://www.tuttitalia.it/toscana/43-castel-focognano/" TargetMode="External"/><Relationship Id="rId1777" Type="http://schemas.openxmlformats.org/officeDocument/2006/relationships/hyperlink" Target="https://www.tuttitalia.it/friuli-venezia-giulia/33-cimolais/" TargetMode="External"/><Relationship Id="rId1984" Type="http://schemas.openxmlformats.org/officeDocument/2006/relationships/hyperlink" Target="https://www.tuttitalia.it/lazio/67-guarcino/" TargetMode="External"/><Relationship Id="rId2828" Type="http://schemas.openxmlformats.org/officeDocument/2006/relationships/hyperlink" Target="https://www.tuttitalia.it/lombardia/24-adro/" TargetMode="External"/><Relationship Id="rId4390" Type="http://schemas.openxmlformats.org/officeDocument/2006/relationships/hyperlink" Target="https://www.tuttitalia.it/molise/79-montenero-val-cocchiara/" TargetMode="External"/><Relationship Id="rId5234" Type="http://schemas.openxmlformats.org/officeDocument/2006/relationships/hyperlink" Target="https://www.tuttitalia.it/piemonte/16-aglie/" TargetMode="External"/><Relationship Id="rId5441" Type="http://schemas.openxmlformats.org/officeDocument/2006/relationships/hyperlink" Target="https://www.tuttitalia.it/piemonte/95-ghiffa/" TargetMode="External"/><Relationship Id="rId69" Type="http://schemas.openxmlformats.org/officeDocument/2006/relationships/hyperlink" Target="https://www.tuttitalia.it/abruzzo/72-vacri/" TargetMode="External"/><Relationship Id="rId1637" Type="http://schemas.openxmlformats.org/officeDocument/2006/relationships/hyperlink" Target="https://www.tuttitalia.it/emilia-romagna/27-casola-valsenio/" TargetMode="External"/><Relationship Id="rId1844" Type="http://schemas.openxmlformats.org/officeDocument/2006/relationships/hyperlink" Target="https://www.tuttitalia.it/friuli-venezia-giulia/15-porpetto/" TargetMode="External"/><Relationship Id="rId4043" Type="http://schemas.openxmlformats.org/officeDocument/2006/relationships/hyperlink" Target="https://www.tuttitalia.it/marche/15-osimo/" TargetMode="External"/><Relationship Id="rId4250" Type="http://schemas.openxmlformats.org/officeDocument/2006/relationships/hyperlink" Target="https://www.tuttitalia.it/marche/67-sant-ippolito/" TargetMode="External"/><Relationship Id="rId5301" Type="http://schemas.openxmlformats.org/officeDocument/2006/relationships/hyperlink" Target="https://www.tuttitalia.it/piemonte/31-osasco/" TargetMode="External"/><Relationship Id="rId7199" Type="http://schemas.openxmlformats.org/officeDocument/2006/relationships/hyperlink" Target="https://www.tuttitalia.it/umbria/19-norcia/" TargetMode="External"/><Relationship Id="rId1704" Type="http://schemas.openxmlformats.org/officeDocument/2006/relationships/hyperlink" Target="https://www.tuttitalia.it/emilia-romagna/76-maiolo/" TargetMode="External"/><Relationship Id="rId4110" Type="http://schemas.openxmlformats.org/officeDocument/2006/relationships/hyperlink" Target="https://www.tuttitalia.it/marche/53-massignano/" TargetMode="External"/><Relationship Id="rId7059" Type="http://schemas.openxmlformats.org/officeDocument/2006/relationships/hyperlink" Target="https://www.tuttitalia.it/trentino-alto-adige/42-peio/" TargetMode="External"/><Relationship Id="rId7266" Type="http://schemas.openxmlformats.org/officeDocument/2006/relationships/hyperlink" Target="https://www.tuttitalia.it/valle-d-aosta/33-sarre/" TargetMode="External"/><Relationship Id="rId7473" Type="http://schemas.openxmlformats.org/officeDocument/2006/relationships/hyperlink" Target="https://www.tuttitalia.it/veneto/65-bovolenta/" TargetMode="External"/><Relationship Id="rId7680" Type="http://schemas.openxmlformats.org/officeDocument/2006/relationships/hyperlink" Target="https://www.tuttitalia.it/veneto/36-fossalta-di-portogruaro/" TargetMode="External"/><Relationship Id="rId1911" Type="http://schemas.openxmlformats.org/officeDocument/2006/relationships/hyperlink" Target="https://www.tuttitalia.it/friuli-venezia-giulia/27-raveo/" TargetMode="External"/><Relationship Id="rId3669" Type="http://schemas.openxmlformats.org/officeDocument/2006/relationships/hyperlink" Target="https://www.tuttitalia.it/lombardia/68-tromello/" TargetMode="External"/><Relationship Id="rId6075" Type="http://schemas.openxmlformats.org/officeDocument/2006/relationships/hyperlink" Target="https://www.tuttitalia.it/sardegna/53-santa-maria-coghinas/" TargetMode="External"/><Relationship Id="rId6282" Type="http://schemas.openxmlformats.org/officeDocument/2006/relationships/hyperlink" Target="https://www.tuttitalia.it/sicilia/36-acquaviva-platani/" TargetMode="External"/><Relationship Id="rId7126" Type="http://schemas.openxmlformats.org/officeDocument/2006/relationships/hyperlink" Target="https://www.tuttitalia.it/trentino-alto-adige/90-sporminore/" TargetMode="External"/><Relationship Id="rId7333" Type="http://schemas.openxmlformats.org/officeDocument/2006/relationships/hyperlink" Target="https://www.tuttitalia.it/valle-d-aosta/82-valsavarenche/" TargetMode="External"/><Relationship Id="rId7540" Type="http://schemas.openxmlformats.org/officeDocument/2006/relationships/hyperlink" Target="https://www.tuttitalia.it/veneto/88-papozze/" TargetMode="External"/><Relationship Id="rId797" Type="http://schemas.openxmlformats.org/officeDocument/2006/relationships/hyperlink" Target="https://www.tuttitalia.it/calabria/88-san-costantino-calabro/" TargetMode="External"/><Relationship Id="rId2478" Type="http://schemas.openxmlformats.org/officeDocument/2006/relationships/hyperlink" Target="https://www.tuttitalia.it/liguria/34-albissola-marina/" TargetMode="External"/><Relationship Id="rId3876" Type="http://schemas.openxmlformats.org/officeDocument/2006/relationships/hyperlink" Target="https://www.tuttitalia.it/lombardia/33-forcola/" TargetMode="External"/><Relationship Id="rId4927" Type="http://schemas.openxmlformats.org/officeDocument/2006/relationships/hyperlink" Target="https://www.tuttitalia.it/piemonte/49-camerana/" TargetMode="External"/><Relationship Id="rId5091" Type="http://schemas.openxmlformats.org/officeDocument/2006/relationships/hyperlink" Target="https://www.tuttitalia.it/piemonte/42-briona/" TargetMode="External"/><Relationship Id="rId6142" Type="http://schemas.openxmlformats.org/officeDocument/2006/relationships/hyperlink" Target="https://www.tuttitalia.it/sardegna/86-villamassargia/" TargetMode="External"/><Relationship Id="rId1287" Type="http://schemas.openxmlformats.org/officeDocument/2006/relationships/hyperlink" Target="https://www.tuttitalia.it/campania/72-minori/" TargetMode="External"/><Relationship Id="rId2685" Type="http://schemas.openxmlformats.org/officeDocument/2006/relationships/hyperlink" Target="https://www.tuttitalia.it/lombardia/51-ponte-nossa/" TargetMode="External"/><Relationship Id="rId2892" Type="http://schemas.openxmlformats.org/officeDocument/2006/relationships/hyperlink" Target="https://www.tuttitalia.it/lombardia/97-berlingo/" TargetMode="External"/><Relationship Id="rId3529" Type="http://schemas.openxmlformats.org/officeDocument/2006/relationships/hyperlink" Target="https://www.tuttitalia.it/lombardia/57-san-colombano-al-lambro/" TargetMode="External"/><Relationship Id="rId3736" Type="http://schemas.openxmlformats.org/officeDocument/2006/relationships/hyperlink" Target="https://www.tuttitalia.it/lombardia/71-mezzana-bigli/" TargetMode="External"/><Relationship Id="rId3943" Type="http://schemas.openxmlformats.org/officeDocument/2006/relationships/hyperlink" Target="https://www.tuttitalia.it/lombardia/80-angera/" TargetMode="External"/><Relationship Id="rId6002" Type="http://schemas.openxmlformats.org/officeDocument/2006/relationships/hyperlink" Target="https://www.tuttitalia.it/sardegna/62-asuni/" TargetMode="External"/><Relationship Id="rId7400" Type="http://schemas.openxmlformats.org/officeDocument/2006/relationships/hyperlink" Target="https://www.tuttitalia.it/veneto/64-padova/" TargetMode="External"/><Relationship Id="rId657" Type="http://schemas.openxmlformats.org/officeDocument/2006/relationships/hyperlink" Target="https://www.tuttitalia.it/calabria/44-cutro/" TargetMode="External"/><Relationship Id="rId864" Type="http://schemas.openxmlformats.org/officeDocument/2006/relationships/hyperlink" Target="https://www.tuttitalia.it/campania/93-bagnoli-irpino/" TargetMode="External"/><Relationship Id="rId1494" Type="http://schemas.openxmlformats.org/officeDocument/2006/relationships/hyperlink" Target="https://www.tuttitalia.it/emilia-romagna/60-nonantola/" TargetMode="External"/><Relationship Id="rId2338" Type="http://schemas.openxmlformats.org/officeDocument/2006/relationships/hyperlink" Target="https://www.tuttitalia.it/liguria/83-uscio/" TargetMode="External"/><Relationship Id="rId2545" Type="http://schemas.openxmlformats.org/officeDocument/2006/relationships/hyperlink" Target="https://www.tuttitalia.it/lombardia/24-cologno-al-serio/" TargetMode="External"/><Relationship Id="rId2752" Type="http://schemas.openxmlformats.org/officeDocument/2006/relationships/hyperlink" Target="https://www.tuttitalia.it/lombardia/55-olmo-al-brembo/" TargetMode="External"/><Relationship Id="rId3803" Type="http://schemas.openxmlformats.org/officeDocument/2006/relationships/hyperlink" Target="https://www.tuttitalia.it/lombardia/74-badia-pavese/" TargetMode="External"/><Relationship Id="rId6959" Type="http://schemas.openxmlformats.org/officeDocument/2006/relationships/hyperlink" Target="https://www.tuttitalia.it/trentino-alto-adige/60-terento/" TargetMode="External"/><Relationship Id="rId517" Type="http://schemas.openxmlformats.org/officeDocument/2006/relationships/hyperlink" Target="https://www.tuttitalia.it/calabria/98-crosia/" TargetMode="External"/><Relationship Id="rId724" Type="http://schemas.openxmlformats.org/officeDocument/2006/relationships/hyperlink" Target="https://www.tuttitalia.it/calabria/30-san-lorenzo/" TargetMode="External"/><Relationship Id="rId931" Type="http://schemas.openxmlformats.org/officeDocument/2006/relationships/hyperlink" Target="https://www.tuttitalia.it/campania/66-rocca-san-felice/" TargetMode="External"/><Relationship Id="rId1147" Type="http://schemas.openxmlformats.org/officeDocument/2006/relationships/hyperlink" Target="https://www.tuttitalia.it/campania/96-somma-vesuviana/" TargetMode="External"/><Relationship Id="rId1354" Type="http://schemas.openxmlformats.org/officeDocument/2006/relationships/hyperlink" Target="https://www.tuttitalia.it/campania/56-bellosguardo/" TargetMode="External"/><Relationship Id="rId1561" Type="http://schemas.openxmlformats.org/officeDocument/2006/relationships/hyperlink" Target="https://www.tuttitalia.it/emilia-romagna/32-calestano/" TargetMode="External"/><Relationship Id="rId2405" Type="http://schemas.openxmlformats.org/officeDocument/2006/relationships/hyperlink" Target="https://www.tuttitalia.it/liguria/82-ranzo/" TargetMode="External"/><Relationship Id="rId2612" Type="http://schemas.openxmlformats.org/officeDocument/2006/relationships/hyperlink" Target="https://www.tuttitalia.it/lombardia/73-san-giovanni-bianco/" TargetMode="External"/><Relationship Id="rId5768" Type="http://schemas.openxmlformats.org/officeDocument/2006/relationships/hyperlink" Target="https://www.tuttitalia.it/puglia/39-soleto/" TargetMode="External"/><Relationship Id="rId5975" Type="http://schemas.openxmlformats.org/officeDocument/2006/relationships/hyperlink" Target="https://www.tuttitalia.it/sardegna/16-fordongianus/" TargetMode="External"/><Relationship Id="rId6819" Type="http://schemas.openxmlformats.org/officeDocument/2006/relationships/hyperlink" Target="https://www.tuttitalia.it/toscana/35-orciano-pisano/" TargetMode="External"/><Relationship Id="rId60" Type="http://schemas.openxmlformats.org/officeDocument/2006/relationships/hyperlink" Target="https://www.tuttitalia.it/abruzzo/95-mozzagrogna/" TargetMode="External"/><Relationship Id="rId1007" Type="http://schemas.openxmlformats.org/officeDocument/2006/relationships/hyperlink" Target="https://www.tuttitalia.it/campania/58-casalduni/" TargetMode="External"/><Relationship Id="rId1214" Type="http://schemas.openxmlformats.org/officeDocument/2006/relationships/hyperlink" Target="https://www.tuttitalia.it/campania/55-san-paolo-bel-sito/" TargetMode="External"/><Relationship Id="rId1421" Type="http://schemas.openxmlformats.org/officeDocument/2006/relationships/hyperlink" Target="https://www.tuttitalia.it/emilia-romagna/28-loiano/" TargetMode="External"/><Relationship Id="rId4577" Type="http://schemas.openxmlformats.org/officeDocument/2006/relationships/hyperlink" Target="https://www.tuttitalia.it/piemonte/61-paderna/" TargetMode="External"/><Relationship Id="rId4784" Type="http://schemas.openxmlformats.org/officeDocument/2006/relationships/hyperlink" Target="https://www.tuttitalia.it/piemonte/85-alba/" TargetMode="External"/><Relationship Id="rId4991" Type="http://schemas.openxmlformats.org/officeDocument/2006/relationships/hyperlink" Target="https://www.tuttitalia.it/piemonte/76-torre-bormida/" TargetMode="External"/><Relationship Id="rId5628" Type="http://schemas.openxmlformats.org/officeDocument/2006/relationships/hyperlink" Target="https://www.tuttitalia.it/puglia/73-trani/" TargetMode="External"/><Relationship Id="rId5835" Type="http://schemas.openxmlformats.org/officeDocument/2006/relationships/hyperlink" Target="https://www.tuttitalia.it/puglia/25-maruggio/" TargetMode="External"/><Relationship Id="rId7190" Type="http://schemas.openxmlformats.org/officeDocument/2006/relationships/hyperlink" Target="https://www.tuttitalia.it/umbria/66-trevi/" TargetMode="External"/><Relationship Id="rId3179" Type="http://schemas.openxmlformats.org/officeDocument/2006/relationships/hyperlink" Target="https://www.tuttitalia.it/lombardia/32-ricengo/" TargetMode="External"/><Relationship Id="rId3386" Type="http://schemas.openxmlformats.org/officeDocument/2006/relationships/hyperlink" Target="https://www.tuttitalia.it/lombardia/48-maccastorna/" TargetMode="External"/><Relationship Id="rId3593" Type="http://schemas.openxmlformats.org/officeDocument/2006/relationships/hyperlink" Target="https://www.tuttitalia.it/lombardia/77-seveso/" TargetMode="External"/><Relationship Id="rId4437" Type="http://schemas.openxmlformats.org/officeDocument/2006/relationships/hyperlink" Target="https://www.tuttitalia.it/piemonte/75-bistagno/" TargetMode="External"/><Relationship Id="rId4644" Type="http://schemas.openxmlformats.org/officeDocument/2006/relationships/hyperlink" Target="https://www.tuttitalia.it/piemonte/91-montaldo-scarampi/" TargetMode="External"/><Relationship Id="rId7050" Type="http://schemas.openxmlformats.org/officeDocument/2006/relationships/hyperlink" Target="https://www.tuttitalia.it/trentino-alto-adige/42-male/" TargetMode="External"/><Relationship Id="rId2195" Type="http://schemas.openxmlformats.org/officeDocument/2006/relationships/hyperlink" Target="https://www.tuttitalia.it/lazio/24-nemi/" TargetMode="External"/><Relationship Id="rId3039" Type="http://schemas.openxmlformats.org/officeDocument/2006/relationships/hyperlink" Target="https://www.tuttitalia.it/lombardia/21-senna-comasco/" TargetMode="External"/><Relationship Id="rId3246" Type="http://schemas.openxmlformats.org/officeDocument/2006/relationships/hyperlink" Target="https://www.tuttitalia.it/lombardia/15-valmadrera/" TargetMode="External"/><Relationship Id="rId3453" Type="http://schemas.openxmlformats.org/officeDocument/2006/relationships/hyperlink" Target="https://www.tuttitalia.it/lombardia/54-cinisello-balsamo/" TargetMode="External"/><Relationship Id="rId4851" Type="http://schemas.openxmlformats.org/officeDocument/2006/relationships/hyperlink" Target="https://www.tuttitalia.it/piemonte/73-tarantasca/" TargetMode="External"/><Relationship Id="rId5902" Type="http://schemas.openxmlformats.org/officeDocument/2006/relationships/hyperlink" Target="https://www.tuttitalia.it/sardegna/92-gairo/" TargetMode="External"/><Relationship Id="rId167" Type="http://schemas.openxmlformats.org/officeDocument/2006/relationships/hyperlink" Target="https://www.tuttitalia.it/abruzzo/23-bugnara/" TargetMode="External"/><Relationship Id="rId374" Type="http://schemas.openxmlformats.org/officeDocument/2006/relationships/hyperlink" Target="https://www.tuttitalia.it/basilicata/34-pescopagano/" TargetMode="External"/><Relationship Id="rId581" Type="http://schemas.openxmlformats.org/officeDocument/2006/relationships/hyperlink" Target="https://www.tuttitalia.it/calabria/58-san-nicola-arcella/" TargetMode="External"/><Relationship Id="rId2055" Type="http://schemas.openxmlformats.org/officeDocument/2006/relationships/hyperlink" Target="https://www.tuttitalia.it/lazio/27-poggio-moiano/" TargetMode="External"/><Relationship Id="rId2262" Type="http://schemas.openxmlformats.org/officeDocument/2006/relationships/hyperlink" Target="https://www.tuttitalia.it/lazio/20-oriolo-romano/" TargetMode="External"/><Relationship Id="rId3106" Type="http://schemas.openxmlformats.org/officeDocument/2006/relationships/hyperlink" Target="https://www.tuttitalia.it/lombardia/78-cerano-d-intelvi/" TargetMode="External"/><Relationship Id="rId3660" Type="http://schemas.openxmlformats.org/officeDocument/2006/relationships/hyperlink" Target="https://www.tuttitalia.it/lombardia/25-sannazzaro-de-burgondi/" TargetMode="External"/><Relationship Id="rId4504" Type="http://schemas.openxmlformats.org/officeDocument/2006/relationships/hyperlink" Target="https://www.tuttitalia.it/piemonte/15-garbagna/" TargetMode="External"/><Relationship Id="rId4711" Type="http://schemas.openxmlformats.org/officeDocument/2006/relationships/hyperlink" Target="https://www.tuttitalia.it/piemonte/76-valdilana/" TargetMode="External"/><Relationship Id="rId7867" Type="http://schemas.openxmlformats.org/officeDocument/2006/relationships/hyperlink" Target="https://www.tuttitalia.it/veneto/63-monteviale/" TargetMode="External"/><Relationship Id="rId234" Type="http://schemas.openxmlformats.org/officeDocument/2006/relationships/hyperlink" Target="https://www.tuttitalia.it/abruzzo/88-lettomanoppello/" TargetMode="External"/><Relationship Id="rId3313" Type="http://schemas.openxmlformats.org/officeDocument/2006/relationships/hyperlink" Target="https://www.tuttitalia.it/lombardia/27-varenna/" TargetMode="External"/><Relationship Id="rId3520" Type="http://schemas.openxmlformats.org/officeDocument/2006/relationships/hyperlink" Target="https://www.tuttitalia.it/lombardia/87-gessate/" TargetMode="External"/><Relationship Id="rId6469" Type="http://schemas.openxmlformats.org/officeDocument/2006/relationships/hyperlink" Target="https://www.tuttitalia.it/sicilia/20-roccafiorita/" TargetMode="External"/><Relationship Id="rId6676" Type="http://schemas.openxmlformats.org/officeDocument/2006/relationships/hyperlink" Target="https://www.tuttitalia.it/toscana/98-rufina/" TargetMode="External"/><Relationship Id="rId6883" Type="http://schemas.openxmlformats.org/officeDocument/2006/relationships/hyperlink" Target="https://www.tuttitalia.it/trentino-alto-adige/53-merano/" TargetMode="External"/><Relationship Id="rId7727" Type="http://schemas.openxmlformats.org/officeDocument/2006/relationships/hyperlink" Target="https://www.tuttitalia.it/veneto/77-arcole/" TargetMode="External"/><Relationship Id="rId441" Type="http://schemas.openxmlformats.org/officeDocument/2006/relationships/hyperlink" Target="https://www.tuttitalia.it/calabria/50-sersale/" TargetMode="External"/><Relationship Id="rId1071" Type="http://schemas.openxmlformats.org/officeDocument/2006/relationships/hyperlink" Target="https://www.tuttitalia.it/campania/52-vairano-patenora/" TargetMode="External"/><Relationship Id="rId2122" Type="http://schemas.openxmlformats.org/officeDocument/2006/relationships/hyperlink" Target="https://www.tuttitalia.it/lazio/82-tivoli/" TargetMode="External"/><Relationship Id="rId5278" Type="http://schemas.openxmlformats.org/officeDocument/2006/relationships/hyperlink" Target="https://www.tuttitalia.it/piemonte/49-sciolze/" TargetMode="External"/><Relationship Id="rId5485" Type="http://schemas.openxmlformats.org/officeDocument/2006/relationships/hyperlink" Target="https://www.tuttitalia.it/piemonte/50-montescheno/" TargetMode="External"/><Relationship Id="rId5692" Type="http://schemas.openxmlformats.org/officeDocument/2006/relationships/hyperlink" Target="https://www.tuttitalia.it/puglia/30-poggio-imperiale/" TargetMode="External"/><Relationship Id="rId6329" Type="http://schemas.openxmlformats.org/officeDocument/2006/relationships/hyperlink" Target="https://www.tuttitalia.it/sicilia/42-mazzarrone/" TargetMode="External"/><Relationship Id="rId6536" Type="http://schemas.openxmlformats.org/officeDocument/2006/relationships/hyperlink" Target="https://www.tuttitalia.it/sicilia/64-contessa-entellina/" TargetMode="External"/><Relationship Id="rId6743" Type="http://schemas.openxmlformats.org/officeDocument/2006/relationships/hyperlink" Target="https://www.tuttitalia.it/toscana/77-forte-dei-marmi/" TargetMode="External"/><Relationship Id="rId6950" Type="http://schemas.openxmlformats.org/officeDocument/2006/relationships/hyperlink" Target="https://www.tuttitalia.it/trentino-alto-adige/64-nalles/" TargetMode="External"/><Relationship Id="rId301" Type="http://schemas.openxmlformats.org/officeDocument/2006/relationships/hyperlink" Target="https://www.tuttitalia.it/basilicata/26-nova-siri/" TargetMode="External"/><Relationship Id="rId1888" Type="http://schemas.openxmlformats.org/officeDocument/2006/relationships/hyperlink" Target="https://www.tuttitalia.it/friuli-venezia-giulia/58-malborghetto-valbruna/" TargetMode="External"/><Relationship Id="rId2939" Type="http://schemas.openxmlformats.org/officeDocument/2006/relationships/hyperlink" Target="https://www.tuttitalia.it/lombardia/42-ossimo/" TargetMode="External"/><Relationship Id="rId4087" Type="http://schemas.openxmlformats.org/officeDocument/2006/relationships/hyperlink" Target="https://www.tuttitalia.it/marche/73-ascoli-piceno/" TargetMode="External"/><Relationship Id="rId4294" Type="http://schemas.openxmlformats.org/officeDocument/2006/relationships/hyperlink" Target="https://www.tuttitalia.it/molise/76-oratino/" TargetMode="External"/><Relationship Id="rId5138" Type="http://schemas.openxmlformats.org/officeDocument/2006/relationships/hyperlink" Target="https://www.tuttitalia.it/piemonte/21-alpignano/" TargetMode="External"/><Relationship Id="rId5345" Type="http://schemas.openxmlformats.org/officeDocument/2006/relationships/hyperlink" Target="https://www.tuttitalia.it/piemonte/50-orio-canavese/" TargetMode="External"/><Relationship Id="rId5552" Type="http://schemas.openxmlformats.org/officeDocument/2006/relationships/hyperlink" Target="https://www.tuttitalia.it/piemonte/67-rive/" TargetMode="External"/><Relationship Id="rId6603" Type="http://schemas.openxmlformats.org/officeDocument/2006/relationships/hyperlink" Target="https://www.tuttitalia.it/sicilia/93-favignana/" TargetMode="External"/><Relationship Id="rId6810" Type="http://schemas.openxmlformats.org/officeDocument/2006/relationships/hyperlink" Target="https://www.tuttitalia.it/toscana/64-castellina-marittima/" TargetMode="External"/><Relationship Id="rId1748" Type="http://schemas.openxmlformats.org/officeDocument/2006/relationships/hyperlink" Target="https://www.tuttitalia.it/friuli-venezia-giulia/42-caneva/" TargetMode="External"/><Relationship Id="rId4154" Type="http://schemas.openxmlformats.org/officeDocument/2006/relationships/hyperlink" Target="https://www.tuttitalia.it/marche/41-moresco/" TargetMode="External"/><Relationship Id="rId4361" Type="http://schemas.openxmlformats.org/officeDocument/2006/relationships/hyperlink" Target="https://www.tuttitalia.it/molise/72-macchiagodena/" TargetMode="External"/><Relationship Id="rId5205" Type="http://schemas.openxmlformats.org/officeDocument/2006/relationships/hyperlink" Target="https://www.tuttitalia.it/piemonte/95-san-secondo-di-pinerolo/" TargetMode="External"/><Relationship Id="rId5412" Type="http://schemas.openxmlformats.org/officeDocument/2006/relationships/hyperlink" Target="https://www.tuttitalia.it/piemonte/67-rora/" TargetMode="External"/><Relationship Id="rId1955" Type="http://schemas.openxmlformats.org/officeDocument/2006/relationships/hyperlink" Target="https://www.tuttitalia.it/lazio/22-morolo/" TargetMode="External"/><Relationship Id="rId3170" Type="http://schemas.openxmlformats.org/officeDocument/2006/relationships/hyperlink" Target="https://www.tuttitalia.it/lombardia/75-annicco/" TargetMode="External"/><Relationship Id="rId4014" Type="http://schemas.openxmlformats.org/officeDocument/2006/relationships/hyperlink" Target="https://www.tuttitalia.it/lombardia/62-brissago-valtravaglia/" TargetMode="External"/><Relationship Id="rId4221" Type="http://schemas.openxmlformats.org/officeDocument/2006/relationships/hyperlink" Target="https://www.tuttitalia.it/marche/83-fossombrone/" TargetMode="External"/><Relationship Id="rId7377" Type="http://schemas.openxmlformats.org/officeDocument/2006/relationships/hyperlink" Target="https://www.tuttitalia.it/veneto/84-livinallongo-del-col-di-lana/" TargetMode="External"/><Relationship Id="rId7584" Type="http://schemas.openxmlformats.org/officeDocument/2006/relationships/hyperlink" Target="https://www.tuttitalia.it/veneto/42-maserada-sul-piave/" TargetMode="External"/><Relationship Id="rId1608" Type="http://schemas.openxmlformats.org/officeDocument/2006/relationships/hyperlink" Target="https://www.tuttitalia.it/emilia-romagna/57-agazzano/" TargetMode="External"/><Relationship Id="rId1815" Type="http://schemas.openxmlformats.org/officeDocument/2006/relationships/hyperlink" Target="https://www.tuttitalia.it/friuli-venezia-giulia/37-basiliano/" TargetMode="External"/><Relationship Id="rId3030" Type="http://schemas.openxmlformats.org/officeDocument/2006/relationships/hyperlink" Target="https://www.tuttitalia.it/lombardia/77-limido-comasco/" TargetMode="External"/><Relationship Id="rId6186" Type="http://schemas.openxmlformats.org/officeDocument/2006/relationships/hyperlink" Target="https://www.tuttitalia.it/sardegna/90-silius/" TargetMode="External"/><Relationship Id="rId6393" Type="http://schemas.openxmlformats.org/officeDocument/2006/relationships/hyperlink" Target="https://www.tuttitalia.it/sicilia/85-francavilla-di-sicilia/" TargetMode="External"/><Relationship Id="rId7237" Type="http://schemas.openxmlformats.org/officeDocument/2006/relationships/hyperlink" Target="https://www.tuttitalia.it/umbria/84-san-gemini/" TargetMode="External"/><Relationship Id="rId7791" Type="http://schemas.openxmlformats.org/officeDocument/2006/relationships/hyperlink" Target="https://www.tuttitalia.it/veneto/64-valdagno/" TargetMode="External"/><Relationship Id="rId3987" Type="http://schemas.openxmlformats.org/officeDocument/2006/relationships/hyperlink" Target="https://www.tuttitalia.it/lombardia/22-caravate/" TargetMode="External"/><Relationship Id="rId6046" Type="http://schemas.openxmlformats.org/officeDocument/2006/relationships/hyperlink" Target="https://www.tuttitalia.it/sardegna/40-oschiri/" TargetMode="External"/><Relationship Id="rId7444" Type="http://schemas.openxmlformats.org/officeDocument/2006/relationships/hyperlink" Target="https://www.tuttitalia.it/veneto/19-codevigo/" TargetMode="External"/><Relationship Id="rId7651" Type="http://schemas.openxmlformats.org/officeDocument/2006/relationships/hyperlink" Target="https://www.tuttitalia.it/veneto/51-mirano/" TargetMode="External"/><Relationship Id="rId2589" Type="http://schemas.openxmlformats.org/officeDocument/2006/relationships/hyperlink" Target="https://www.tuttitalia.it/lombardia/37-brignano-gera-d-adda/" TargetMode="External"/><Relationship Id="rId2796" Type="http://schemas.openxmlformats.org/officeDocument/2006/relationships/hyperlink" Target="https://www.tuttitalia.it/lombardia/24-bagnolo-mella/" TargetMode="External"/><Relationship Id="rId3847" Type="http://schemas.openxmlformats.org/officeDocument/2006/relationships/hyperlink" Target="https://www.tuttitalia.it/lombardia/29-traona/" TargetMode="External"/><Relationship Id="rId6253" Type="http://schemas.openxmlformats.org/officeDocument/2006/relationships/hyperlink" Target="https://www.tuttitalia.it/sicilia/46-montallegro/" TargetMode="External"/><Relationship Id="rId6460" Type="http://schemas.openxmlformats.org/officeDocument/2006/relationships/hyperlink" Target="https://www.tuttitalia.it/sicilia/59-malvagna/" TargetMode="External"/><Relationship Id="rId7304" Type="http://schemas.openxmlformats.org/officeDocument/2006/relationships/hyperlink" Target="https://www.tuttitalia.it/valle-d-aosta/39-challand-saint-anselme/" TargetMode="External"/><Relationship Id="rId7511" Type="http://schemas.openxmlformats.org/officeDocument/2006/relationships/hyperlink" Target="https://www.tuttitalia.it/veneto/67-villadose/" TargetMode="External"/><Relationship Id="rId768" Type="http://schemas.openxmlformats.org/officeDocument/2006/relationships/hyperlink" Target="https://www.tuttitalia.it/calabria/76-terranova-sappo-minulio/" TargetMode="External"/><Relationship Id="rId975" Type="http://schemas.openxmlformats.org/officeDocument/2006/relationships/hyperlink" Target="https://www.tuttitalia.it/campania/41-amorosi/" TargetMode="External"/><Relationship Id="rId1398" Type="http://schemas.openxmlformats.org/officeDocument/2006/relationships/hyperlink" Target="https://www.tuttitalia.it/emilia-romagna/79-granarolo-dell-emilia/" TargetMode="External"/><Relationship Id="rId2449" Type="http://schemas.openxmlformats.org/officeDocument/2006/relationships/hyperlink" Target="https://www.tuttitalia.it/liguria/74-monterosso-al-mare/" TargetMode="External"/><Relationship Id="rId2656" Type="http://schemas.openxmlformats.org/officeDocument/2006/relationships/hyperlink" Target="https://www.tuttitalia.it/lombardia/34-caprino-bergamasco/" TargetMode="External"/><Relationship Id="rId2863" Type="http://schemas.openxmlformats.org/officeDocument/2006/relationships/hyperlink" Target="https://www.tuttitalia.it/lombardia/59-vestone/" TargetMode="External"/><Relationship Id="rId3707" Type="http://schemas.openxmlformats.org/officeDocument/2006/relationships/hyperlink" Target="https://www.tuttitalia.it/lombardia/16-torrazza-coste/" TargetMode="External"/><Relationship Id="rId3914" Type="http://schemas.openxmlformats.org/officeDocument/2006/relationships/hyperlink" Target="https://www.tuttitalia.it/lombardia/86-luino/" TargetMode="External"/><Relationship Id="rId5062" Type="http://schemas.openxmlformats.org/officeDocument/2006/relationships/hyperlink" Target="https://www.tuttitalia.it/piemonte/67-oleggio-castello/" TargetMode="External"/><Relationship Id="rId6113" Type="http://schemas.openxmlformats.org/officeDocument/2006/relationships/hyperlink" Target="https://www.tuttitalia.it/sardegna/65-iglesias/" TargetMode="External"/><Relationship Id="rId6320" Type="http://schemas.openxmlformats.org/officeDocument/2006/relationships/hyperlink" Target="https://www.tuttitalia.it/sicilia/81-nicolosi/" TargetMode="External"/><Relationship Id="rId628" Type="http://schemas.openxmlformats.org/officeDocument/2006/relationships/hyperlink" Target="https://www.tuttitalia.it/calabria/98-marzi/" TargetMode="External"/><Relationship Id="rId835" Type="http://schemas.openxmlformats.org/officeDocument/2006/relationships/hyperlink" Target="https://www.tuttitalia.it/campania/81-cervinara/" TargetMode="External"/><Relationship Id="rId1258" Type="http://schemas.openxmlformats.org/officeDocument/2006/relationships/hyperlink" Target="https://www.tuttitalia.it/campania/88-san-cipriano-picentino/" TargetMode="External"/><Relationship Id="rId1465" Type="http://schemas.openxmlformats.org/officeDocument/2006/relationships/hyperlink" Target="https://www.tuttitalia.it/emilia-romagna/39-mercato-saraceno/" TargetMode="External"/><Relationship Id="rId1672" Type="http://schemas.openxmlformats.org/officeDocument/2006/relationships/hyperlink" Target="https://www.tuttitalia.it/emilia-romagna/21-vezzano-sul-crostolo/" TargetMode="External"/><Relationship Id="rId2309" Type="http://schemas.openxmlformats.org/officeDocument/2006/relationships/hyperlink" Target="https://www.tuttitalia.it/liguria/57-casarza-ligure/" TargetMode="External"/><Relationship Id="rId2516" Type="http://schemas.openxmlformats.org/officeDocument/2006/relationships/hyperlink" Target="https://www.tuttitalia.it/liguria/66-plodio/" TargetMode="External"/><Relationship Id="rId2723" Type="http://schemas.openxmlformats.org/officeDocument/2006/relationships/hyperlink" Target="https://www.tuttitalia.it/lombardia/60-riva-di-solto/" TargetMode="External"/><Relationship Id="rId5879" Type="http://schemas.openxmlformats.org/officeDocument/2006/relationships/hyperlink" Target="https://www.tuttitalia.it/sardegna/42-bolotana/" TargetMode="External"/><Relationship Id="rId1118" Type="http://schemas.openxmlformats.org/officeDocument/2006/relationships/hyperlink" Target="https://www.tuttitalia.it/campania/19-san-pietro-infine/" TargetMode="External"/><Relationship Id="rId1325" Type="http://schemas.openxmlformats.org/officeDocument/2006/relationships/hyperlink" Target="https://www.tuttitalia.it/campania/97-aquara/" TargetMode="External"/><Relationship Id="rId1532" Type="http://schemas.openxmlformats.org/officeDocument/2006/relationships/hyperlink" Target="https://www.tuttitalia.it/emilia-romagna/92-fidenza/" TargetMode="External"/><Relationship Id="rId2930" Type="http://schemas.openxmlformats.org/officeDocument/2006/relationships/hyperlink" Target="https://www.tuttitalia.it/lombardia/38-agnosine/" TargetMode="External"/><Relationship Id="rId4688" Type="http://schemas.openxmlformats.org/officeDocument/2006/relationships/hyperlink" Target="https://www.tuttitalia.it/piemonte/81-capriglio/" TargetMode="External"/><Relationship Id="rId7094" Type="http://schemas.openxmlformats.org/officeDocument/2006/relationships/hyperlink" Target="https://www.tuttitalia.it/trentino-alto-adige/49-valdaone/" TargetMode="External"/><Relationship Id="rId902" Type="http://schemas.openxmlformats.org/officeDocument/2006/relationships/hyperlink" Target="https://www.tuttitalia.it/campania/77-san-sossio-baronia/" TargetMode="External"/><Relationship Id="rId3497" Type="http://schemas.openxmlformats.org/officeDocument/2006/relationships/hyperlink" Target="https://www.tuttitalia.it/lombardia/37-opera/" TargetMode="External"/><Relationship Id="rId4895" Type="http://schemas.openxmlformats.org/officeDocument/2006/relationships/hyperlink" Target="https://www.tuttitalia.it/piemonte/30-rodello/" TargetMode="External"/><Relationship Id="rId5739" Type="http://schemas.openxmlformats.org/officeDocument/2006/relationships/hyperlink" Target="https://www.tuttitalia.it/puglia/79-racale/" TargetMode="External"/><Relationship Id="rId5946" Type="http://schemas.openxmlformats.org/officeDocument/2006/relationships/hyperlink" Target="https://www.tuttitalia.it/sardegna/56-cuglieri/" TargetMode="External"/><Relationship Id="rId7161" Type="http://schemas.openxmlformats.org/officeDocument/2006/relationships/hyperlink" Target="https://www.tuttitalia.it/trentino-alto-adige/63-cinte-tesino/" TargetMode="External"/><Relationship Id="rId31" Type="http://schemas.openxmlformats.org/officeDocument/2006/relationships/hyperlink" Target="https://www.tuttitalia.it/abruzzo/71-miglianico/" TargetMode="External"/><Relationship Id="rId2099" Type="http://schemas.openxmlformats.org/officeDocument/2006/relationships/hyperlink" Target="https://www.tuttitalia.it/lazio/25-collalto-sabino/" TargetMode="External"/><Relationship Id="rId4548" Type="http://schemas.openxmlformats.org/officeDocument/2006/relationships/hyperlink" Target="https://www.tuttitalia.it/piemonte/61-spineto-scrivia/" TargetMode="External"/><Relationship Id="rId4755" Type="http://schemas.openxmlformats.org/officeDocument/2006/relationships/hyperlink" Target="https://www.tuttitalia.it/piemonte/64-castelletto-cervo/" TargetMode="External"/><Relationship Id="rId4962" Type="http://schemas.openxmlformats.org/officeDocument/2006/relationships/hyperlink" Target="https://www.tuttitalia.it/piemonte/16-trezzo-tinella/" TargetMode="External"/><Relationship Id="rId5806" Type="http://schemas.openxmlformats.org/officeDocument/2006/relationships/hyperlink" Target="https://www.tuttitalia.it/puglia/45-patu/" TargetMode="External"/><Relationship Id="rId7021" Type="http://schemas.openxmlformats.org/officeDocument/2006/relationships/hyperlink" Target="https://www.tuttitalia.it/trentino-alto-adige/24-cavalese/" TargetMode="External"/><Relationship Id="rId278" Type="http://schemas.openxmlformats.org/officeDocument/2006/relationships/hyperlink" Target="https://www.tuttitalia.it/abruzzo/37-corropoli/" TargetMode="External"/><Relationship Id="rId3357" Type="http://schemas.openxmlformats.org/officeDocument/2006/relationships/hyperlink" Target="https://www.tuttitalia.it/lombardia/74-montanaso-lombardo/" TargetMode="External"/><Relationship Id="rId3564" Type="http://schemas.openxmlformats.org/officeDocument/2006/relationships/hyperlink" Target="https://www.tuttitalia.it/lombardia/77-liscate/" TargetMode="External"/><Relationship Id="rId3771" Type="http://schemas.openxmlformats.org/officeDocument/2006/relationships/hyperlink" Target="https://www.tuttitalia.it/lombardia/50-silvano-pietra/" TargetMode="External"/><Relationship Id="rId4408" Type="http://schemas.openxmlformats.org/officeDocument/2006/relationships/hyperlink" Target="https://www.tuttitalia.it/piemonte/14-acqui-terme/" TargetMode="External"/><Relationship Id="rId4615" Type="http://schemas.openxmlformats.org/officeDocument/2006/relationships/hyperlink" Target="https://www.tuttitalia.it/piemonte/86-ferrere/" TargetMode="External"/><Relationship Id="rId4822" Type="http://schemas.openxmlformats.org/officeDocument/2006/relationships/hyperlink" Target="https://www.tuttitalia.it/piemonte/28-beinette/" TargetMode="External"/><Relationship Id="rId485" Type="http://schemas.openxmlformats.org/officeDocument/2006/relationships/hyperlink" Target="https://www.tuttitalia.it/calabria/64-torre-di-ruggiero/" TargetMode="External"/><Relationship Id="rId692" Type="http://schemas.openxmlformats.org/officeDocument/2006/relationships/hyperlink" Target="https://www.tuttitalia.it/calabria/87-bagnara-calabra/" TargetMode="External"/><Relationship Id="rId2166" Type="http://schemas.openxmlformats.org/officeDocument/2006/relationships/hyperlink" Target="https://www.tuttitalia.it/lazio/81-castelnuovo-di-porto/" TargetMode="External"/><Relationship Id="rId2373" Type="http://schemas.openxmlformats.org/officeDocument/2006/relationships/hyperlink" Target="https://www.tuttitalia.it/liguria/52-camporosso/" TargetMode="External"/><Relationship Id="rId2580" Type="http://schemas.openxmlformats.org/officeDocument/2006/relationships/hyperlink" Target="https://www.tuttitalia.it/lombardia/60-grassobbio/" TargetMode="External"/><Relationship Id="rId3217" Type="http://schemas.openxmlformats.org/officeDocument/2006/relationships/hyperlink" Target="https://www.tuttitalia.it/lombardia/64-campagnola-cremasca/" TargetMode="External"/><Relationship Id="rId3424" Type="http://schemas.openxmlformats.org/officeDocument/2006/relationships/hyperlink" Target="https://www.tuttitalia.it/lombardia/50-castelbelforte/" TargetMode="External"/><Relationship Id="rId3631" Type="http://schemas.openxmlformats.org/officeDocument/2006/relationships/hyperlink" Target="https://www.tuttitalia.it/lombardia/79-sulbiate/" TargetMode="External"/><Relationship Id="rId6787" Type="http://schemas.openxmlformats.org/officeDocument/2006/relationships/hyperlink" Target="https://www.tuttitalia.it/toscana/29-san-miniato/" TargetMode="External"/><Relationship Id="rId6994" Type="http://schemas.openxmlformats.org/officeDocument/2006/relationships/hyperlink" Target="https://www.tuttitalia.it/trentino-alto-adige/58-caines/" TargetMode="External"/><Relationship Id="rId7838" Type="http://schemas.openxmlformats.org/officeDocument/2006/relationships/hyperlink" Target="https://www.tuttitalia.it/veneto/61-longare/" TargetMode="External"/><Relationship Id="rId138" Type="http://schemas.openxmlformats.org/officeDocument/2006/relationships/hyperlink" Target="https://www.tuttitalia.it/abruzzo/93-ateleta/" TargetMode="External"/><Relationship Id="rId345" Type="http://schemas.openxmlformats.org/officeDocument/2006/relationships/hyperlink" Target="https://www.tuttitalia.it/basilicata/87-francavilla-in-sinni/" TargetMode="External"/><Relationship Id="rId552" Type="http://schemas.openxmlformats.org/officeDocument/2006/relationships/hyperlink" Target="https://www.tuttitalia.it/calabria/66-rovito/" TargetMode="External"/><Relationship Id="rId1182" Type="http://schemas.openxmlformats.org/officeDocument/2006/relationships/hyperlink" Target="https://www.tuttitalia.it/campania/30-cicciano/" TargetMode="External"/><Relationship Id="rId2026" Type="http://schemas.openxmlformats.org/officeDocument/2006/relationships/hyperlink" Target="https://www.tuttitalia.it/lazio/39-sermoneta/" TargetMode="External"/><Relationship Id="rId2233" Type="http://schemas.openxmlformats.org/officeDocument/2006/relationships/hyperlink" Target="https://www.tuttitalia.it/lazio/85-vallepietra/" TargetMode="External"/><Relationship Id="rId2440" Type="http://schemas.openxmlformats.org/officeDocument/2006/relationships/hyperlink" Target="https://www.tuttitalia.it/liguria/98-vezzano-ligure/" TargetMode="External"/><Relationship Id="rId5389" Type="http://schemas.openxmlformats.org/officeDocument/2006/relationships/hyperlink" Target="https://www.tuttitalia.it/piemonte/62-ciconio/" TargetMode="External"/><Relationship Id="rId5596" Type="http://schemas.openxmlformats.org/officeDocument/2006/relationships/hyperlink" Target="https://www.tuttitalia.it/puglia/75-putignano/" TargetMode="External"/><Relationship Id="rId6647" Type="http://schemas.openxmlformats.org/officeDocument/2006/relationships/hyperlink" Target="https://www.tuttitalia.it/toscana/81-sesto-fiorentino/" TargetMode="External"/><Relationship Id="rId6854" Type="http://schemas.openxmlformats.org/officeDocument/2006/relationships/hyperlink" Target="https://www.tuttitalia.it/toscana/75-castelnuovo-berardenga/" TargetMode="External"/><Relationship Id="rId205" Type="http://schemas.openxmlformats.org/officeDocument/2006/relationships/hyperlink" Target="https://www.tuttitalia.it/abruzzo/44-farindola/" TargetMode="External"/><Relationship Id="rId412" Type="http://schemas.openxmlformats.org/officeDocument/2006/relationships/hyperlink" Target="https://www.tuttitalia.it/basilicata/33-san-martino-d-agri/" TargetMode="External"/><Relationship Id="rId1042" Type="http://schemas.openxmlformats.org/officeDocument/2006/relationships/hyperlink" Target="https://www.tuttitalia.it/campania/88-santa-maria-a-vico/" TargetMode="External"/><Relationship Id="rId2300" Type="http://schemas.openxmlformats.org/officeDocument/2006/relationships/hyperlink" Target="https://www.tuttitalia.it/liguria/30-rapallo/" TargetMode="External"/><Relationship Id="rId4198" Type="http://schemas.openxmlformats.org/officeDocument/2006/relationships/hyperlink" Target="https://www.tuttitalia.it/marche/49-valfornace/" TargetMode="External"/><Relationship Id="rId5249" Type="http://schemas.openxmlformats.org/officeDocument/2006/relationships/hyperlink" Target="https://www.tuttitalia.it/piemonte/50-andezeno/" TargetMode="External"/><Relationship Id="rId5456" Type="http://schemas.openxmlformats.org/officeDocument/2006/relationships/hyperlink" Target="https://www.tuttitalia.it/piemonte/77-montecrestese/" TargetMode="External"/><Relationship Id="rId5663" Type="http://schemas.openxmlformats.org/officeDocument/2006/relationships/hyperlink" Target="https://www.tuttitalia.it/puglia/64-torremaggiore/" TargetMode="External"/><Relationship Id="rId6507" Type="http://schemas.openxmlformats.org/officeDocument/2006/relationships/hyperlink" Target="https://www.tuttitalia.it/sicilia/16-bolognetta/" TargetMode="External"/><Relationship Id="rId1999" Type="http://schemas.openxmlformats.org/officeDocument/2006/relationships/hyperlink" Target="https://www.tuttitalia.it/lazio/95-vallemaio/" TargetMode="External"/><Relationship Id="rId4058" Type="http://schemas.openxmlformats.org/officeDocument/2006/relationships/hyperlink" Target="https://www.tuttitalia.it/marche/80-corinaldo/" TargetMode="External"/><Relationship Id="rId4265" Type="http://schemas.openxmlformats.org/officeDocument/2006/relationships/hyperlink" Target="https://www.tuttitalia.it/marche/63-borgo-pace/" TargetMode="External"/><Relationship Id="rId4472" Type="http://schemas.openxmlformats.org/officeDocument/2006/relationships/hyperlink" Target="https://www.tuttitalia.it/piemonte/41-sarezzano/" TargetMode="External"/><Relationship Id="rId5109" Type="http://schemas.openxmlformats.org/officeDocument/2006/relationships/hyperlink" Target="https://www.tuttitalia.it/piemonte/31-landiona/" TargetMode="External"/><Relationship Id="rId5316" Type="http://schemas.openxmlformats.org/officeDocument/2006/relationships/hyperlink" Target="https://www.tuttitalia.it/piemonte/85-pomaretto/" TargetMode="External"/><Relationship Id="rId5870" Type="http://schemas.openxmlformats.org/officeDocument/2006/relationships/hyperlink" Target="https://www.tuttitalia.it/sardegna/36-fonni/" TargetMode="External"/><Relationship Id="rId6714" Type="http://schemas.openxmlformats.org/officeDocument/2006/relationships/hyperlink" Target="https://www.tuttitalia.it/toscana/71-livorno/" TargetMode="External"/><Relationship Id="rId6921" Type="http://schemas.openxmlformats.org/officeDocument/2006/relationships/hyperlink" Target="https://www.tuttitalia.it/trentino-alto-adige/23-vandoies/" TargetMode="External"/><Relationship Id="rId1859" Type="http://schemas.openxmlformats.org/officeDocument/2006/relationships/hyperlink" Target="https://www.tuttitalia.it/friuli-venezia-giulia/16-san-pietro-al-natisone/" TargetMode="External"/><Relationship Id="rId3074" Type="http://schemas.openxmlformats.org/officeDocument/2006/relationships/hyperlink" Target="https://www.tuttitalia.it/lombardia/12-rodero/" TargetMode="External"/><Relationship Id="rId4125" Type="http://schemas.openxmlformats.org/officeDocument/2006/relationships/hyperlink" Target="https://www.tuttitalia.it/marche/97-monte-urano/" TargetMode="External"/><Relationship Id="rId5523" Type="http://schemas.openxmlformats.org/officeDocument/2006/relationships/hyperlink" Target="https://www.tuttitalia.it/piemonte/33-san-germano-vercellese/" TargetMode="External"/><Relationship Id="rId5730" Type="http://schemas.openxmlformats.org/officeDocument/2006/relationships/hyperlink" Target="https://www.tuttitalia.it/puglia/45-monteroni-di-lecce/" TargetMode="External"/><Relationship Id="rId1719" Type="http://schemas.openxmlformats.org/officeDocument/2006/relationships/hyperlink" Target="https://www.tuttitalia.it/friuli-venezia-giulia/75-capriva-del-friuli/" TargetMode="External"/><Relationship Id="rId1926" Type="http://schemas.openxmlformats.org/officeDocument/2006/relationships/hyperlink" Target="https://www.tuttitalia.it/lazio/25-anagni/" TargetMode="External"/><Relationship Id="rId3281" Type="http://schemas.openxmlformats.org/officeDocument/2006/relationships/hyperlink" Target="https://www.tuttitalia.it/lombardia/28-garlate/" TargetMode="External"/><Relationship Id="rId4332" Type="http://schemas.openxmlformats.org/officeDocument/2006/relationships/hyperlink" Target="https://www.tuttitalia.it/molise/61-morrone-del-sannio/" TargetMode="External"/><Relationship Id="rId7488" Type="http://schemas.openxmlformats.org/officeDocument/2006/relationships/hyperlink" Target="https://www.tuttitalia.it/veneto/65-arre/" TargetMode="External"/><Relationship Id="rId7695" Type="http://schemas.openxmlformats.org/officeDocument/2006/relationships/hyperlink" Target="https://www.tuttitalia.it/veneto/40-bussolengo/" TargetMode="External"/><Relationship Id="rId2090" Type="http://schemas.openxmlformats.org/officeDocument/2006/relationships/hyperlink" Target="https://www.tuttitalia.it/lazio/71-configni/" TargetMode="External"/><Relationship Id="rId3141" Type="http://schemas.openxmlformats.org/officeDocument/2006/relationships/hyperlink" Target="https://www.tuttitalia.it/lombardia/52-bagnolo-cremasco/" TargetMode="External"/><Relationship Id="rId6297" Type="http://schemas.openxmlformats.org/officeDocument/2006/relationships/hyperlink" Target="https://www.tuttitalia.it/sicilia/29-tremestieri-etneo/" TargetMode="External"/><Relationship Id="rId7348" Type="http://schemas.openxmlformats.org/officeDocument/2006/relationships/hyperlink" Target="https://www.tuttitalia.it/veneto/45-longarone/" TargetMode="External"/><Relationship Id="rId7555" Type="http://schemas.openxmlformats.org/officeDocument/2006/relationships/hyperlink" Target="https://www.tuttitalia.it/veneto/71-montebelluna/" TargetMode="External"/><Relationship Id="rId7762" Type="http://schemas.openxmlformats.org/officeDocument/2006/relationships/hyperlink" Target="https://www.tuttitalia.it/veneto/79-vestenanova/" TargetMode="External"/><Relationship Id="rId3001" Type="http://schemas.openxmlformats.org/officeDocument/2006/relationships/hyperlink" Target="https://www.tuttitalia.it/lombardia/65-bregnano/" TargetMode="External"/><Relationship Id="rId3958" Type="http://schemas.openxmlformats.org/officeDocument/2006/relationships/hyperlink" Target="https://www.tuttitalia.it/lombardia/84-gazzada-schianno/" TargetMode="External"/><Relationship Id="rId6157" Type="http://schemas.openxmlformats.org/officeDocument/2006/relationships/hyperlink" Target="https://www.tuttitalia.it/sardegna/72-orroli/" TargetMode="External"/><Relationship Id="rId6364" Type="http://schemas.openxmlformats.org/officeDocument/2006/relationships/hyperlink" Target="https://www.tuttitalia.it/sicilia/85-milazzo/" TargetMode="External"/><Relationship Id="rId6571" Type="http://schemas.openxmlformats.org/officeDocument/2006/relationships/hyperlink" Target="https://www.tuttitalia.it/sicilia/19-rosolini/" TargetMode="External"/><Relationship Id="rId7208" Type="http://schemas.openxmlformats.org/officeDocument/2006/relationships/hyperlink" Target="https://www.tuttitalia.it/umbria/51-valfabbrica/" TargetMode="External"/><Relationship Id="rId7415" Type="http://schemas.openxmlformats.org/officeDocument/2006/relationships/hyperlink" Target="https://www.tuttitalia.it/veneto/27-trebaseleghe/" TargetMode="External"/><Relationship Id="rId7622" Type="http://schemas.openxmlformats.org/officeDocument/2006/relationships/hyperlink" Target="https://www.tuttitalia.it/veneto/46-monastier-di-treviso/" TargetMode="External"/><Relationship Id="rId879" Type="http://schemas.openxmlformats.org/officeDocument/2006/relationships/hyperlink" Target="https://www.tuttitalia.it/campania/62-calabritto/" TargetMode="External"/><Relationship Id="rId2767" Type="http://schemas.openxmlformats.org/officeDocument/2006/relationships/hyperlink" Target="https://www.tuttitalia.it/lombardia/53-isola-di-fondra/" TargetMode="External"/><Relationship Id="rId5173" Type="http://schemas.openxmlformats.org/officeDocument/2006/relationships/hyperlink" Target="https://www.tuttitalia.it/piemonte/42-bussoleno/" TargetMode="External"/><Relationship Id="rId5380" Type="http://schemas.openxmlformats.org/officeDocument/2006/relationships/hyperlink" Target="https://www.tuttitalia.it/piemonte/26-settimo-rottaro/" TargetMode="External"/><Relationship Id="rId6017" Type="http://schemas.openxmlformats.org/officeDocument/2006/relationships/hyperlink" Target="https://www.tuttitalia.it/sardegna/43-bidoni/" TargetMode="External"/><Relationship Id="rId6224" Type="http://schemas.openxmlformats.org/officeDocument/2006/relationships/hyperlink" Target="https://www.tuttitalia.it/sicilia/22-palma-di-montechiaro/" TargetMode="External"/><Relationship Id="rId6431" Type="http://schemas.openxmlformats.org/officeDocument/2006/relationships/hyperlink" Target="https://www.tuttitalia.it/sicilia/49-fiumedinisi/" TargetMode="External"/><Relationship Id="rId739" Type="http://schemas.openxmlformats.org/officeDocument/2006/relationships/hyperlink" Target="https://www.tuttitalia.it/calabria/27-maropati/" TargetMode="External"/><Relationship Id="rId1369" Type="http://schemas.openxmlformats.org/officeDocument/2006/relationships/hyperlink" Target="https://www.tuttitalia.it/campania/46-corleto-monforte/" TargetMode="External"/><Relationship Id="rId1576" Type="http://schemas.openxmlformats.org/officeDocument/2006/relationships/hyperlink" Target="https://www.tuttitalia.it/emilia-romagna/83-fiorenzuola-d-arda/" TargetMode="External"/><Relationship Id="rId2974" Type="http://schemas.openxmlformats.org/officeDocument/2006/relationships/hyperlink" Target="https://www.tuttitalia.it/lombardia/20-lozio/" TargetMode="External"/><Relationship Id="rId3818" Type="http://schemas.openxmlformats.org/officeDocument/2006/relationships/hyperlink" Target="https://www.tuttitalia.it/lombardia/76-oliva-gessi/" TargetMode="External"/><Relationship Id="rId5033" Type="http://schemas.openxmlformats.org/officeDocument/2006/relationships/hyperlink" Target="https://www.tuttitalia.it/piemonte/38-galliate/" TargetMode="External"/><Relationship Id="rId5240" Type="http://schemas.openxmlformats.org/officeDocument/2006/relationships/hyperlink" Target="https://www.tuttitalia.it/piemonte/38-feletto/" TargetMode="External"/><Relationship Id="rId946" Type="http://schemas.openxmlformats.org/officeDocument/2006/relationships/hyperlink" Target="https://www.tuttitalia.it/campania/77-benevento/" TargetMode="External"/><Relationship Id="rId1229" Type="http://schemas.openxmlformats.org/officeDocument/2006/relationships/hyperlink" Target="https://www.tuttitalia.it/campania/25-pontecagnano-faiano/" TargetMode="External"/><Relationship Id="rId1783" Type="http://schemas.openxmlformats.org/officeDocument/2006/relationships/hyperlink" Target="https://www.tuttitalia.it/friuli-venezia-giulia/60-duino-aurisina/" TargetMode="External"/><Relationship Id="rId1990" Type="http://schemas.openxmlformats.org/officeDocument/2006/relationships/hyperlink" Target="https://www.tuttitalia.it/lazio/39-santopadre/" TargetMode="External"/><Relationship Id="rId2627" Type="http://schemas.openxmlformats.org/officeDocument/2006/relationships/hyperlink" Target="https://www.tuttitalia.it/lombardia/63-val-brembilla/" TargetMode="External"/><Relationship Id="rId2834" Type="http://schemas.openxmlformats.org/officeDocument/2006/relationships/hyperlink" Target="https://www.tuttitalia.it/lombardia/23-castelcovati/" TargetMode="External"/><Relationship Id="rId5100" Type="http://schemas.openxmlformats.org/officeDocument/2006/relationships/hyperlink" Target="https://www.tuttitalia.it/piemonte/84-casaleggio-novara/" TargetMode="External"/><Relationship Id="rId75" Type="http://schemas.openxmlformats.org/officeDocument/2006/relationships/hyperlink" Target="https://www.tuttitalia.it/abruzzo/54-colledimacine/" TargetMode="External"/><Relationship Id="rId806" Type="http://schemas.openxmlformats.org/officeDocument/2006/relationships/hyperlink" Target="https://www.tuttitalia.it/calabria/41-filandari/" TargetMode="External"/><Relationship Id="rId1436" Type="http://schemas.openxmlformats.org/officeDocument/2006/relationships/hyperlink" Target="https://www.tuttitalia.it/emilia-romagna/27-argenta/" TargetMode="External"/><Relationship Id="rId1643" Type="http://schemas.openxmlformats.org/officeDocument/2006/relationships/hyperlink" Target="https://www.tuttitalia.it/emilia-romagna/79-castellarano/" TargetMode="External"/><Relationship Id="rId1850" Type="http://schemas.openxmlformats.org/officeDocument/2006/relationships/hyperlink" Target="https://www.tuttitalia.it/friuli-venezia-giulia/34-bertiolo/" TargetMode="External"/><Relationship Id="rId2901" Type="http://schemas.openxmlformats.org/officeDocument/2006/relationships/hyperlink" Target="https://www.tuttitalia.it/lombardia/22-polaveno/" TargetMode="External"/><Relationship Id="rId4799" Type="http://schemas.openxmlformats.org/officeDocument/2006/relationships/hyperlink" Target="https://www.tuttitalia.it/piemonte/19-verzuolo/" TargetMode="External"/><Relationship Id="rId7065" Type="http://schemas.openxmlformats.org/officeDocument/2006/relationships/hyperlink" Target="https://www.tuttitalia.it/trentino-alto-adige/25-mezzano/" TargetMode="External"/><Relationship Id="rId1503" Type="http://schemas.openxmlformats.org/officeDocument/2006/relationships/hyperlink" Target="https://www.tuttitalia.it/emilia-romagna/44-savignano-sul-panaro/" TargetMode="External"/><Relationship Id="rId1710" Type="http://schemas.openxmlformats.org/officeDocument/2006/relationships/hyperlink" Target="https://www.tuttitalia.it/friuli-venezia-giulia/74-cormons/" TargetMode="External"/><Relationship Id="rId4659" Type="http://schemas.openxmlformats.org/officeDocument/2006/relationships/hyperlink" Target="https://www.tuttitalia.it/piemonte/49-aramengo/" TargetMode="External"/><Relationship Id="rId4866" Type="http://schemas.openxmlformats.org/officeDocument/2006/relationships/hyperlink" Target="https://www.tuttitalia.it/piemonte/52-rocca-de-baldi/" TargetMode="External"/><Relationship Id="rId5917" Type="http://schemas.openxmlformats.org/officeDocument/2006/relationships/hyperlink" Target="https://www.tuttitalia.it/sardegna/85-osini/" TargetMode="External"/><Relationship Id="rId7272" Type="http://schemas.openxmlformats.org/officeDocument/2006/relationships/hyperlink" Target="https://www.tuttitalia.it/valle-d-aosta/20-gressan/" TargetMode="External"/><Relationship Id="rId3468" Type="http://schemas.openxmlformats.org/officeDocument/2006/relationships/hyperlink" Target="https://www.tuttitalia.it/lombardia/62-garbagnate-milanese/" TargetMode="External"/><Relationship Id="rId3675" Type="http://schemas.openxmlformats.org/officeDocument/2006/relationships/hyperlink" Target="https://www.tuttitalia.it/lombardia/84-godiasco-salice-terme/" TargetMode="External"/><Relationship Id="rId3882" Type="http://schemas.openxmlformats.org/officeDocument/2006/relationships/hyperlink" Target="https://www.tuttitalia.it/lombardia/54-tovo-di-sant-agata/" TargetMode="External"/><Relationship Id="rId4519" Type="http://schemas.openxmlformats.org/officeDocument/2006/relationships/hyperlink" Target="https://www.tuttitalia.it/piemonte/71-serralunga-di-crea/" TargetMode="External"/><Relationship Id="rId4726" Type="http://schemas.openxmlformats.org/officeDocument/2006/relationships/hyperlink" Target="https://www.tuttitalia.it/piemonte/62-pralungo/" TargetMode="External"/><Relationship Id="rId4933" Type="http://schemas.openxmlformats.org/officeDocument/2006/relationships/hyperlink" Target="https://www.tuttitalia.it/piemonte/64-montaldo-di-mondovi/" TargetMode="External"/><Relationship Id="rId6081" Type="http://schemas.openxmlformats.org/officeDocument/2006/relationships/hyperlink" Target="https://www.tuttitalia.it/sardegna/68-bonnanaro/" TargetMode="External"/><Relationship Id="rId7132" Type="http://schemas.openxmlformats.org/officeDocument/2006/relationships/hyperlink" Target="https://www.tuttitalia.it/trentino-alto-adige/60-bondone/" TargetMode="External"/><Relationship Id="rId389" Type="http://schemas.openxmlformats.org/officeDocument/2006/relationships/hyperlink" Target="https://www.tuttitalia.it/basilicata/75-sant-angelo-le-fratte/" TargetMode="External"/><Relationship Id="rId596" Type="http://schemas.openxmlformats.org/officeDocument/2006/relationships/hyperlink" Target="https://www.tuttitalia.it/calabria/25-mongrassano/" TargetMode="External"/><Relationship Id="rId2277" Type="http://schemas.openxmlformats.org/officeDocument/2006/relationships/hyperlink" Target="https://www.tuttitalia.it/lazio/96-faleria/" TargetMode="External"/><Relationship Id="rId2484" Type="http://schemas.openxmlformats.org/officeDocument/2006/relationships/hyperlink" Target="https://www.tuttitalia.it/liguria/26-stella/" TargetMode="External"/><Relationship Id="rId2691" Type="http://schemas.openxmlformats.org/officeDocument/2006/relationships/hyperlink" Target="https://www.tuttitalia.it/lombardia/29-cazzano-sant-andrea/" TargetMode="External"/><Relationship Id="rId3328" Type="http://schemas.openxmlformats.org/officeDocument/2006/relationships/hyperlink" Target="https://www.tuttitalia.it/lombardia/20-codogno/" TargetMode="External"/><Relationship Id="rId3535" Type="http://schemas.openxmlformats.org/officeDocument/2006/relationships/hyperlink" Target="https://www.tuttitalia.it/lombardia/74-zibido-san-giacomo/" TargetMode="External"/><Relationship Id="rId3742" Type="http://schemas.openxmlformats.org/officeDocument/2006/relationships/hyperlink" Target="https://www.tuttitalia.it/lombardia/52-zeme/" TargetMode="External"/><Relationship Id="rId6898" Type="http://schemas.openxmlformats.org/officeDocument/2006/relationships/hyperlink" Target="https://www.tuttitalia.it/trentino-alto-adige/74-egna/" TargetMode="External"/><Relationship Id="rId249" Type="http://schemas.openxmlformats.org/officeDocument/2006/relationships/hyperlink" Target="https://www.tuttitalia.it/abruzzo/29-atri/" TargetMode="External"/><Relationship Id="rId456" Type="http://schemas.openxmlformats.org/officeDocument/2006/relationships/hyperlink" Target="https://www.tuttitalia.it/calabria/89-staletti/" TargetMode="External"/><Relationship Id="rId663" Type="http://schemas.openxmlformats.org/officeDocument/2006/relationships/hyperlink" Target="https://www.tuttitalia.it/calabria/94-melissa/" TargetMode="External"/><Relationship Id="rId870" Type="http://schemas.openxmlformats.org/officeDocument/2006/relationships/hyperlink" Target="https://www.tuttitalia.it/campania/49-sirignano/" TargetMode="External"/><Relationship Id="rId1086" Type="http://schemas.openxmlformats.org/officeDocument/2006/relationships/hyperlink" Target="https://www.tuttitalia.it/campania/37-roccamonfina/" TargetMode="External"/><Relationship Id="rId1293" Type="http://schemas.openxmlformats.org/officeDocument/2006/relationships/hyperlink" Target="https://www.tuttitalia.it/campania/58-buonabitacolo/" TargetMode="External"/><Relationship Id="rId2137" Type="http://schemas.openxmlformats.org/officeDocument/2006/relationships/hyperlink" Target="https://www.tuttitalia.it/lazio/27-frascati/" TargetMode="External"/><Relationship Id="rId2344" Type="http://schemas.openxmlformats.org/officeDocument/2006/relationships/hyperlink" Target="https://www.tuttitalia.it/liguria/28-mezzanego/" TargetMode="External"/><Relationship Id="rId2551" Type="http://schemas.openxmlformats.org/officeDocument/2006/relationships/hyperlink" Target="https://www.tuttitalia.it/lombardia/14-urgnano/" TargetMode="External"/><Relationship Id="rId109" Type="http://schemas.openxmlformats.org/officeDocument/2006/relationships/hyperlink" Target="https://www.tuttitalia.it/abruzzo/75-massa-d-albe/" TargetMode="External"/><Relationship Id="rId316" Type="http://schemas.openxmlformats.org/officeDocument/2006/relationships/hyperlink" Target="https://www.tuttitalia.it/basilicata/60-san-giorgio-lucano/" TargetMode="External"/><Relationship Id="rId523" Type="http://schemas.openxmlformats.org/officeDocument/2006/relationships/hyperlink" Target="https://www.tuttitalia.it/calabria/25-trebisacce/" TargetMode="External"/><Relationship Id="rId1153" Type="http://schemas.openxmlformats.org/officeDocument/2006/relationships/hyperlink" Target="https://www.tuttitalia.it/campania/16-frattamaggiore/" TargetMode="External"/><Relationship Id="rId2204" Type="http://schemas.openxmlformats.org/officeDocument/2006/relationships/hyperlink" Target="https://www.tuttitalia.it/lazio/82-roviano/" TargetMode="External"/><Relationship Id="rId3602" Type="http://schemas.openxmlformats.org/officeDocument/2006/relationships/hyperlink" Target="https://www.tuttitalia.it/lombardia/28-agrate-brianza/" TargetMode="External"/><Relationship Id="rId6758" Type="http://schemas.openxmlformats.org/officeDocument/2006/relationships/hyperlink" Target="https://www.tuttitalia.it/toscana/62-san-romano-in-garfagnana/" TargetMode="External"/><Relationship Id="rId6965" Type="http://schemas.openxmlformats.org/officeDocument/2006/relationships/hyperlink" Target="https://www.tuttitalia.it/trentino-alto-adige/53-villabassa/" TargetMode="External"/><Relationship Id="rId7809" Type="http://schemas.openxmlformats.org/officeDocument/2006/relationships/hyperlink" Target="https://www.tuttitalia.it/veneto/29-camisano-vicentino/" TargetMode="External"/><Relationship Id="rId730" Type="http://schemas.openxmlformats.org/officeDocument/2006/relationships/hyperlink" Target="https://www.tuttitalia.it/calabria/97-careri/" TargetMode="External"/><Relationship Id="rId1013" Type="http://schemas.openxmlformats.org/officeDocument/2006/relationships/hyperlink" Target="https://www.tuttitalia.it/campania/27-campolattaro/" TargetMode="External"/><Relationship Id="rId1360" Type="http://schemas.openxmlformats.org/officeDocument/2006/relationships/hyperlink" Target="https://www.tuttitalia.it/campania/83-pertosa/" TargetMode="External"/><Relationship Id="rId2411" Type="http://schemas.openxmlformats.org/officeDocument/2006/relationships/hyperlink" Target="https://www.tuttitalia.it/liguria/38-borghetto-d-arroscia/" TargetMode="External"/><Relationship Id="rId4169" Type="http://schemas.openxmlformats.org/officeDocument/2006/relationships/hyperlink" Target="https://www.tuttitalia.it/marche/65-morrovalle/" TargetMode="External"/><Relationship Id="rId5567" Type="http://schemas.openxmlformats.org/officeDocument/2006/relationships/hyperlink" Target="https://www.tuttitalia.it/piemonte/26-salasco/" TargetMode="External"/><Relationship Id="rId5774" Type="http://schemas.openxmlformats.org/officeDocument/2006/relationships/hyperlink" Target="https://www.tuttitalia.it/puglia/85-andrano/" TargetMode="External"/><Relationship Id="rId5981" Type="http://schemas.openxmlformats.org/officeDocument/2006/relationships/hyperlink" Target="https://www.tuttitalia.it/sardegna/73-morgongiori/" TargetMode="External"/><Relationship Id="rId6618" Type="http://schemas.openxmlformats.org/officeDocument/2006/relationships/hyperlink" Target="https://www.tuttitalia.it/toscana/62-castelfranco-piandisco/" TargetMode="External"/><Relationship Id="rId6825" Type="http://schemas.openxmlformats.org/officeDocument/2006/relationships/hyperlink" Target="https://www.tuttitalia.it/toscana/37-agliana/" TargetMode="External"/><Relationship Id="rId1220" Type="http://schemas.openxmlformats.org/officeDocument/2006/relationships/hyperlink" Target="https://www.tuttitalia.it/campania/29-salerno/" TargetMode="External"/><Relationship Id="rId4376" Type="http://schemas.openxmlformats.org/officeDocument/2006/relationships/hyperlink" Target="https://www.tuttitalia.it/molise/70-pescolanciano/" TargetMode="External"/><Relationship Id="rId4583" Type="http://schemas.openxmlformats.org/officeDocument/2006/relationships/hyperlink" Target="https://www.tuttitalia.it/piemonte/61-castelletto-d-erro/" TargetMode="External"/><Relationship Id="rId4790" Type="http://schemas.openxmlformats.org/officeDocument/2006/relationships/hyperlink" Target="https://www.tuttitalia.it/piemonte/75-borgo-san-dalmazzo/" TargetMode="External"/><Relationship Id="rId5427" Type="http://schemas.openxmlformats.org/officeDocument/2006/relationships/hyperlink" Target="https://www.tuttitalia.it/piemonte/74-ingria/" TargetMode="External"/><Relationship Id="rId5634" Type="http://schemas.openxmlformats.org/officeDocument/2006/relationships/hyperlink" Target="https://www.tuttitalia.it/puglia/71-minervino-murge/" TargetMode="External"/><Relationship Id="rId5841" Type="http://schemas.openxmlformats.org/officeDocument/2006/relationships/hyperlink" Target="https://www.tuttitalia.it/puglia/45-roccaforzata/" TargetMode="External"/><Relationship Id="rId3185" Type="http://schemas.openxmlformats.org/officeDocument/2006/relationships/hyperlink" Target="https://www.tuttitalia.it/lombardia/27-stagno-lombardo/" TargetMode="External"/><Relationship Id="rId3392" Type="http://schemas.openxmlformats.org/officeDocument/2006/relationships/hyperlink" Target="https://www.tuttitalia.it/lombardia/58-curtatone/" TargetMode="External"/><Relationship Id="rId4029" Type="http://schemas.openxmlformats.org/officeDocument/2006/relationships/hyperlink" Target="https://www.tuttitalia.it/lombardia/31-cassano-valcuvia/" TargetMode="External"/><Relationship Id="rId4236" Type="http://schemas.openxmlformats.org/officeDocument/2006/relationships/hyperlink" Target="https://www.tuttitalia.it/marche/25-mondavio/" TargetMode="External"/><Relationship Id="rId4443" Type="http://schemas.openxmlformats.org/officeDocument/2006/relationships/hyperlink" Target="https://www.tuttitalia.it/piemonte/71-tagliolo-monferrato/" TargetMode="External"/><Relationship Id="rId4650" Type="http://schemas.openxmlformats.org/officeDocument/2006/relationships/hyperlink" Target="https://www.tuttitalia.it/piemonte/12-grazzano-badoglio/" TargetMode="External"/><Relationship Id="rId5701" Type="http://schemas.openxmlformats.org/officeDocument/2006/relationships/hyperlink" Target="https://www.tuttitalia.it/puglia/57-celenza-valfortore/" TargetMode="External"/><Relationship Id="rId7599" Type="http://schemas.openxmlformats.org/officeDocument/2006/relationships/hyperlink" Target="https://www.tuttitalia.it/veneto/59-pieve-del-grappa/" TargetMode="External"/><Relationship Id="rId3045" Type="http://schemas.openxmlformats.org/officeDocument/2006/relationships/hyperlink" Target="https://www.tuttitalia.it/lombardia/35-novedrate/" TargetMode="External"/><Relationship Id="rId3252" Type="http://schemas.openxmlformats.org/officeDocument/2006/relationships/hyperlink" Target="https://www.tuttitalia.it/lombardia/21-olginate/" TargetMode="External"/><Relationship Id="rId4303" Type="http://schemas.openxmlformats.org/officeDocument/2006/relationships/hyperlink" Target="https://www.tuttitalia.it/molise/80-pietracatella/" TargetMode="External"/><Relationship Id="rId4510" Type="http://schemas.openxmlformats.org/officeDocument/2006/relationships/hyperlink" Target="https://www.tuttitalia.it/piemonte/14-ottiglio/" TargetMode="External"/><Relationship Id="rId7459" Type="http://schemas.openxmlformats.org/officeDocument/2006/relationships/hyperlink" Target="https://www.tuttitalia.it/veneto/14-veggiano/" TargetMode="External"/><Relationship Id="rId7666" Type="http://schemas.openxmlformats.org/officeDocument/2006/relationships/hyperlink" Target="https://www.tuttitalia.it/veneto/12-eraclea/" TargetMode="External"/><Relationship Id="rId7873" Type="http://schemas.openxmlformats.org/officeDocument/2006/relationships/hyperlink" Target="https://www.tuttitalia.it/veneto/56-gallio/" TargetMode="External"/><Relationship Id="rId173" Type="http://schemas.openxmlformats.org/officeDocument/2006/relationships/hyperlink" Target="https://www.tuttitalia.it/abruzzo/93-prezza/" TargetMode="External"/><Relationship Id="rId380" Type="http://schemas.openxmlformats.org/officeDocument/2006/relationships/hyperlink" Target="https://www.tuttitalia.it/basilicata/71-anzi/" TargetMode="External"/><Relationship Id="rId2061" Type="http://schemas.openxmlformats.org/officeDocument/2006/relationships/hyperlink" Target="https://www.tuttitalia.it/lazio/51-stimigliano/" TargetMode="External"/><Relationship Id="rId3112" Type="http://schemas.openxmlformats.org/officeDocument/2006/relationships/hyperlink" Target="https://www.tuttitalia.it/lombardia/90-bene-lario/" TargetMode="External"/><Relationship Id="rId6268" Type="http://schemas.openxmlformats.org/officeDocument/2006/relationships/hyperlink" Target="https://www.tuttitalia.it/sicilia/85-mussomeli/" TargetMode="External"/><Relationship Id="rId6475" Type="http://schemas.openxmlformats.org/officeDocument/2006/relationships/hyperlink" Target="https://www.tuttitalia.it/sicilia/96-misilmeri/" TargetMode="External"/><Relationship Id="rId6682" Type="http://schemas.openxmlformats.org/officeDocument/2006/relationships/hyperlink" Target="https://www.tuttitalia.it/toscana/50-marradi/" TargetMode="External"/><Relationship Id="rId7319" Type="http://schemas.openxmlformats.org/officeDocument/2006/relationships/hyperlink" Target="https://www.tuttitalia.it/valle-d-aosta/53-issime/" TargetMode="External"/><Relationship Id="rId7526" Type="http://schemas.openxmlformats.org/officeDocument/2006/relationships/hyperlink" Target="https://www.tuttitalia.it/veneto/55-bergantino/" TargetMode="External"/><Relationship Id="rId240" Type="http://schemas.openxmlformats.org/officeDocument/2006/relationships/hyperlink" Target="https://www.tuttitalia.it/abruzzo/52-scafa/" TargetMode="External"/><Relationship Id="rId5077" Type="http://schemas.openxmlformats.org/officeDocument/2006/relationships/hyperlink" Target="https://www.tuttitalia.it/piemonte/51-sizzano/" TargetMode="External"/><Relationship Id="rId5284" Type="http://schemas.openxmlformats.org/officeDocument/2006/relationships/hyperlink" Target="https://www.tuttitalia.it/piemonte/45-verrua-savoia/" TargetMode="External"/><Relationship Id="rId6128" Type="http://schemas.openxmlformats.org/officeDocument/2006/relationships/hyperlink" Target="https://www.tuttitalia.it/sardegna/12-muravera/" TargetMode="External"/><Relationship Id="rId6335" Type="http://schemas.openxmlformats.org/officeDocument/2006/relationships/hyperlink" Target="https://www.tuttitalia.it/sicilia/53-san-michele-di-ganzaria/" TargetMode="External"/><Relationship Id="rId7733" Type="http://schemas.openxmlformats.org/officeDocument/2006/relationships/hyperlink" Target="https://www.tuttitalia.it/veneto/84-albaredo-d-adige/" TargetMode="External"/><Relationship Id="rId100" Type="http://schemas.openxmlformats.org/officeDocument/2006/relationships/hyperlink" Target="https://www.tuttitalia.it/abruzzo/94-tagliacozzo/" TargetMode="External"/><Relationship Id="rId2878" Type="http://schemas.openxmlformats.org/officeDocument/2006/relationships/hyperlink" Target="https://www.tuttitalia.it/lombardia/76-calvagese-della-riviera/" TargetMode="External"/><Relationship Id="rId3929" Type="http://schemas.openxmlformats.org/officeDocument/2006/relationships/hyperlink" Target="https://www.tuttitalia.it/lombardia/88-marnate/" TargetMode="External"/><Relationship Id="rId4093" Type="http://schemas.openxmlformats.org/officeDocument/2006/relationships/hyperlink" Target="https://www.tuttitalia.it/marche/28-spinetoli/" TargetMode="External"/><Relationship Id="rId5144" Type="http://schemas.openxmlformats.org/officeDocument/2006/relationships/hyperlink" Target="https://www.tuttitalia.it/piemonte/41-rivarolo-canavese/" TargetMode="External"/><Relationship Id="rId5491" Type="http://schemas.openxmlformats.org/officeDocument/2006/relationships/hyperlink" Target="https://www.tuttitalia.it/piemonte/15-villette/" TargetMode="External"/><Relationship Id="rId6542" Type="http://schemas.openxmlformats.org/officeDocument/2006/relationships/hyperlink" Target="https://www.tuttitalia.it/sicilia/33-campofiorito/" TargetMode="External"/><Relationship Id="rId7800" Type="http://schemas.openxmlformats.org/officeDocument/2006/relationships/hyperlink" Target="https://www.tuttitalia.it/veneto/73-marostica/" TargetMode="External"/><Relationship Id="rId1687" Type="http://schemas.openxmlformats.org/officeDocument/2006/relationships/hyperlink" Target="https://www.tuttitalia.it/emilia-romagna/42-coriano/" TargetMode="External"/><Relationship Id="rId1894" Type="http://schemas.openxmlformats.org/officeDocument/2006/relationships/hyperlink" Target="https://www.tuttitalia.it/friuli-venezia-giulia/56-amaro/" TargetMode="External"/><Relationship Id="rId2738" Type="http://schemas.openxmlformats.org/officeDocument/2006/relationships/hyperlink" Target="https://www.tuttitalia.it/lombardia/94-bracca/" TargetMode="External"/><Relationship Id="rId2945" Type="http://schemas.openxmlformats.org/officeDocument/2006/relationships/hyperlink" Target="https://www.tuttitalia.it/lombardia/43-bione/" TargetMode="External"/><Relationship Id="rId5351" Type="http://schemas.openxmlformats.org/officeDocument/2006/relationships/hyperlink" Target="https://www.tuttitalia.it/piemonte/54-inverso-pinasca/" TargetMode="External"/><Relationship Id="rId6402" Type="http://schemas.openxmlformats.org/officeDocument/2006/relationships/hyperlink" Target="https://www.tuttitalia.it/sicilia/53-sant-angelo-di-brolo/" TargetMode="External"/><Relationship Id="rId917" Type="http://schemas.openxmlformats.org/officeDocument/2006/relationships/hyperlink" Target="https://www.tuttitalia.it/campania/16-torre-le-nocelle/" TargetMode="External"/><Relationship Id="rId1547" Type="http://schemas.openxmlformats.org/officeDocument/2006/relationships/hyperlink" Target="https://www.tuttitalia.it/emilia-romagna/90-borgo-val-di-taro/" TargetMode="External"/><Relationship Id="rId1754" Type="http://schemas.openxmlformats.org/officeDocument/2006/relationships/hyperlink" Target="https://www.tuttitalia.it/friuli-venezia-giulia/28-valvasone-arzene/" TargetMode="External"/><Relationship Id="rId1961" Type="http://schemas.openxmlformats.org/officeDocument/2006/relationships/hyperlink" Target="https://www.tuttitalia.it/lazio/98-broccostella/" TargetMode="External"/><Relationship Id="rId2805" Type="http://schemas.openxmlformats.org/officeDocument/2006/relationships/hyperlink" Target="https://www.tuttitalia.it/lombardia/70-botticino/" TargetMode="External"/><Relationship Id="rId4160" Type="http://schemas.openxmlformats.org/officeDocument/2006/relationships/hyperlink" Target="https://www.tuttitalia.it/marche/52-civitanova-marche/" TargetMode="External"/><Relationship Id="rId5004" Type="http://schemas.openxmlformats.org/officeDocument/2006/relationships/hyperlink" Target="https://www.tuttitalia.it/piemonte/43-roaschia/" TargetMode="External"/><Relationship Id="rId5211" Type="http://schemas.openxmlformats.org/officeDocument/2006/relationships/hyperlink" Target="https://www.tuttitalia.it/piemonte/18-piscina/" TargetMode="External"/><Relationship Id="rId46" Type="http://schemas.openxmlformats.org/officeDocument/2006/relationships/hyperlink" Target="https://www.tuttitalia.it/abruzzo/92-bomba/" TargetMode="External"/><Relationship Id="rId1407" Type="http://schemas.openxmlformats.org/officeDocument/2006/relationships/hyperlink" Target="https://www.tuttitalia.it/emilia-romagna/29-pieve-di-cento/" TargetMode="External"/><Relationship Id="rId1614" Type="http://schemas.openxmlformats.org/officeDocument/2006/relationships/hyperlink" Target="https://www.tuttitalia.it/emilia-romagna/27-coli/" TargetMode="External"/><Relationship Id="rId1821" Type="http://schemas.openxmlformats.org/officeDocument/2006/relationships/hyperlink" Target="https://www.tuttitalia.it/friuli-venezia-giulia/71-premariacco/" TargetMode="External"/><Relationship Id="rId4020" Type="http://schemas.openxmlformats.org/officeDocument/2006/relationships/hyperlink" Target="https://www.tuttitalia.it/lombardia/89-brunello/" TargetMode="External"/><Relationship Id="rId4977" Type="http://schemas.openxmlformats.org/officeDocument/2006/relationships/hyperlink" Target="https://www.tuttitalia.it/piemonte/15-albaretto-della-torre/" TargetMode="External"/><Relationship Id="rId7176" Type="http://schemas.openxmlformats.org/officeDocument/2006/relationships/hyperlink" Target="https://www.tuttitalia.it/umbria/18-spoleto/" TargetMode="External"/><Relationship Id="rId7383" Type="http://schemas.openxmlformats.org/officeDocument/2006/relationships/hyperlink" Target="https://www.tuttitalia.it/veneto/87-vodo-cadore/" TargetMode="External"/><Relationship Id="rId7590" Type="http://schemas.openxmlformats.org/officeDocument/2006/relationships/hyperlink" Target="https://www.tuttitalia.it/veneto/14-caerano-di-san-marco/" TargetMode="External"/><Relationship Id="rId3579" Type="http://schemas.openxmlformats.org/officeDocument/2006/relationships/hyperlink" Target="https://www.tuttitalia.it/lombardia/53-gudo-visconti/" TargetMode="External"/><Relationship Id="rId3786" Type="http://schemas.openxmlformats.org/officeDocument/2006/relationships/hyperlink" Target="https://www.tuttitalia.it/lombardia/95-robecco-pavese/" TargetMode="External"/><Relationship Id="rId6192" Type="http://schemas.openxmlformats.org/officeDocument/2006/relationships/hyperlink" Target="https://www.tuttitalia.it/sardegna/38-buggerru/" TargetMode="External"/><Relationship Id="rId7036" Type="http://schemas.openxmlformats.org/officeDocument/2006/relationships/hyperlink" Target="https://www.tuttitalia.it/trentino-alto-adige/65-tesero/" TargetMode="External"/><Relationship Id="rId7243" Type="http://schemas.openxmlformats.org/officeDocument/2006/relationships/hyperlink" Target="https://www.tuttitalia.it/umbria/52-baschi/" TargetMode="External"/><Relationship Id="rId7450" Type="http://schemas.openxmlformats.org/officeDocument/2006/relationships/hyperlink" Target="https://www.tuttitalia.it/veneto/62-cervarese-santa-croce/" TargetMode="External"/><Relationship Id="rId2388" Type="http://schemas.openxmlformats.org/officeDocument/2006/relationships/hyperlink" Target="https://www.tuttitalia.it/liguria/56-ceriana/" TargetMode="External"/><Relationship Id="rId2595" Type="http://schemas.openxmlformats.org/officeDocument/2006/relationships/hyperlink" Target="https://www.tuttitalia.it/lombardia/75-brusaporto/" TargetMode="External"/><Relationship Id="rId3439" Type="http://schemas.openxmlformats.org/officeDocument/2006/relationships/hyperlink" Target="https://www.tuttitalia.it/lombardia/95-pomponesco/" TargetMode="External"/><Relationship Id="rId3993" Type="http://schemas.openxmlformats.org/officeDocument/2006/relationships/hyperlink" Target="https://www.tuttitalia.it/lombardia/28-cadegliano-viconago/" TargetMode="External"/><Relationship Id="rId4837" Type="http://schemas.openxmlformats.org/officeDocument/2006/relationships/hyperlink" Target="https://www.tuttitalia.it/piemonte/89-roccavione/" TargetMode="External"/><Relationship Id="rId6052" Type="http://schemas.openxmlformats.org/officeDocument/2006/relationships/hyperlink" Target="https://www.tuttitalia.it/sardegna/29-berchidda/" TargetMode="External"/><Relationship Id="rId7103" Type="http://schemas.openxmlformats.org/officeDocument/2006/relationships/hyperlink" Target="https://www.tuttitalia.it/trentino-alto-adige/18-castelnuovo/" TargetMode="External"/><Relationship Id="rId7310" Type="http://schemas.openxmlformats.org/officeDocument/2006/relationships/hyperlink" Target="https://www.tuttitalia.it/valle-d-aosta/29-torgnon/" TargetMode="External"/><Relationship Id="rId567" Type="http://schemas.openxmlformats.org/officeDocument/2006/relationships/hyperlink" Target="https://www.tuttitalia.it/calabria/39-zumpano/" TargetMode="External"/><Relationship Id="rId1197" Type="http://schemas.openxmlformats.org/officeDocument/2006/relationships/hyperlink" Target="https://www.tuttitalia.it/campania/71-meta/" TargetMode="External"/><Relationship Id="rId2248" Type="http://schemas.openxmlformats.org/officeDocument/2006/relationships/hyperlink" Target="https://www.tuttitalia.it/lazio/55-tuscania/" TargetMode="External"/><Relationship Id="rId3646" Type="http://schemas.openxmlformats.org/officeDocument/2006/relationships/hyperlink" Target="https://www.tuttitalia.it/lombardia/88-broni/" TargetMode="External"/><Relationship Id="rId3853" Type="http://schemas.openxmlformats.org/officeDocument/2006/relationships/hyperlink" Target="https://www.tuttitalia.it/lombardia/55-buglio-in-monte/" TargetMode="External"/><Relationship Id="rId4904" Type="http://schemas.openxmlformats.org/officeDocument/2006/relationships/hyperlink" Target="https://www.tuttitalia.it/piemonte/93-castiglione-tinella/" TargetMode="External"/><Relationship Id="rId774" Type="http://schemas.openxmlformats.org/officeDocument/2006/relationships/hyperlink" Target="https://www.tuttitalia.it/calabria/31-laganadi/" TargetMode="External"/><Relationship Id="rId981" Type="http://schemas.openxmlformats.org/officeDocument/2006/relationships/hyperlink" Target="https://www.tuttitalia.it/campania/66-colle-sannita/" TargetMode="External"/><Relationship Id="rId1057" Type="http://schemas.openxmlformats.org/officeDocument/2006/relationships/hyperlink" Target="https://www.tuttitalia.it/campania/50-casapulla/" TargetMode="External"/><Relationship Id="rId2455" Type="http://schemas.openxmlformats.org/officeDocument/2006/relationships/hyperlink" Target="https://www.tuttitalia.it/liguria/22-bonassola/" TargetMode="External"/><Relationship Id="rId2662" Type="http://schemas.openxmlformats.org/officeDocument/2006/relationships/hyperlink" Target="https://www.tuttitalia.it/lombardia/50-zandobbio/" TargetMode="External"/><Relationship Id="rId3506" Type="http://schemas.openxmlformats.org/officeDocument/2006/relationships/hyperlink" Target="https://www.tuttitalia.it/lombardia/73-pero/" TargetMode="External"/><Relationship Id="rId3713" Type="http://schemas.openxmlformats.org/officeDocument/2006/relationships/hyperlink" Target="https://www.tuttitalia.it/lombardia/31-roncaro/" TargetMode="External"/><Relationship Id="rId3920" Type="http://schemas.openxmlformats.org/officeDocument/2006/relationships/hyperlink" Target="https://www.tuttitalia.it/lombardia/14-uboldo/" TargetMode="External"/><Relationship Id="rId6869" Type="http://schemas.openxmlformats.org/officeDocument/2006/relationships/hyperlink" Target="https://www.tuttitalia.it/toscana/75-gaiole-in-chianti/" TargetMode="External"/><Relationship Id="rId427" Type="http://schemas.openxmlformats.org/officeDocument/2006/relationships/hyperlink" Target="https://www.tuttitalia.it/calabria/84-sellia-marina/" TargetMode="External"/><Relationship Id="rId634" Type="http://schemas.openxmlformats.org/officeDocument/2006/relationships/hyperlink" Target="https://www.tuttitalia.it/calabria/15-pedivigliano/" TargetMode="External"/><Relationship Id="rId841" Type="http://schemas.openxmlformats.org/officeDocument/2006/relationships/hyperlink" Target="https://www.tuttitalia.it/campania/43-lioni/" TargetMode="External"/><Relationship Id="rId1264" Type="http://schemas.openxmlformats.org/officeDocument/2006/relationships/hyperlink" Target="https://www.tuttitalia.it/campania/59-padula/" TargetMode="External"/><Relationship Id="rId1471" Type="http://schemas.openxmlformats.org/officeDocument/2006/relationships/hyperlink" Target="https://www.tuttitalia.it/emilia-romagna/48-civitella-di-romagna/" TargetMode="External"/><Relationship Id="rId2108" Type="http://schemas.openxmlformats.org/officeDocument/2006/relationships/hyperlink" Target="https://www.tuttitalia.it/lazio/56-concerviano/" TargetMode="External"/><Relationship Id="rId2315" Type="http://schemas.openxmlformats.org/officeDocument/2006/relationships/hyperlink" Target="https://www.tuttitalia.it/liguria/58-bogliasco/" TargetMode="External"/><Relationship Id="rId2522" Type="http://schemas.openxmlformats.org/officeDocument/2006/relationships/hyperlink" Target="https://www.tuttitalia.it/liguria/55-giusvalla/" TargetMode="External"/><Relationship Id="rId5678" Type="http://schemas.openxmlformats.org/officeDocument/2006/relationships/hyperlink" Target="https://www.tuttitalia.it/puglia/79-stornarella/" TargetMode="External"/><Relationship Id="rId5885" Type="http://schemas.openxmlformats.org/officeDocument/2006/relationships/hyperlink" Target="https://www.tuttitalia.it/sardegna/84-desulo/" TargetMode="External"/><Relationship Id="rId6729" Type="http://schemas.openxmlformats.org/officeDocument/2006/relationships/hyperlink" Target="https://www.tuttitalia.it/toscana/68-marciana/" TargetMode="External"/><Relationship Id="rId6936" Type="http://schemas.openxmlformats.org/officeDocument/2006/relationships/hyperlink" Target="https://www.tuttitalia.it/trentino-alto-adige/26-falzes/" TargetMode="External"/><Relationship Id="rId701" Type="http://schemas.openxmlformats.org/officeDocument/2006/relationships/hyperlink" Target="https://www.tuttitalia.it/calabria/33-motta-san-giovanni/" TargetMode="External"/><Relationship Id="rId1124" Type="http://schemas.openxmlformats.org/officeDocument/2006/relationships/hyperlink" Target="https://www.tuttitalia.it/campania/27-giano-vetusto/" TargetMode="External"/><Relationship Id="rId1331" Type="http://schemas.openxmlformats.org/officeDocument/2006/relationships/hyperlink" Target="https://www.tuttitalia.it/campania/49-piaggine/" TargetMode="External"/><Relationship Id="rId4487" Type="http://schemas.openxmlformats.org/officeDocument/2006/relationships/hyperlink" Target="https://www.tuttitalia.it/piemonte/68-cassinelle/" TargetMode="External"/><Relationship Id="rId4694" Type="http://schemas.openxmlformats.org/officeDocument/2006/relationships/hyperlink" Target="https://www.tuttitalia.it/piemonte/57-maranzana/" TargetMode="External"/><Relationship Id="rId5538" Type="http://schemas.openxmlformats.org/officeDocument/2006/relationships/hyperlink" Target="https://www.tuttitalia.it/piemonte/68-lenta/" TargetMode="External"/><Relationship Id="rId5745" Type="http://schemas.openxmlformats.org/officeDocument/2006/relationships/hyperlink" Target="https://www.tuttitalia.it/puglia/30-martano/" TargetMode="External"/><Relationship Id="rId5952" Type="http://schemas.openxmlformats.org/officeDocument/2006/relationships/hyperlink" Target="https://www.tuttitalia.it/sardegna/48-riola-sardo/" TargetMode="External"/><Relationship Id="rId3089" Type="http://schemas.openxmlformats.org/officeDocument/2006/relationships/hyperlink" Target="https://www.tuttitalia.it/lombardia/42-laglio/" TargetMode="External"/><Relationship Id="rId3296" Type="http://schemas.openxmlformats.org/officeDocument/2006/relationships/hyperlink" Target="https://www.tuttitalia.it/lombardia/87-lierna/" TargetMode="External"/><Relationship Id="rId4347" Type="http://schemas.openxmlformats.org/officeDocument/2006/relationships/hyperlink" Target="https://www.tuttitalia.it/molise/40-castelbottaccio/" TargetMode="External"/><Relationship Id="rId4554" Type="http://schemas.openxmlformats.org/officeDocument/2006/relationships/hyperlink" Target="https://www.tuttitalia.it/piemonte/45-costa-vescovato/" TargetMode="External"/><Relationship Id="rId4761" Type="http://schemas.openxmlformats.org/officeDocument/2006/relationships/hyperlink" Target="https://www.tuttitalia.it/piemonte/61-massazza/" TargetMode="External"/><Relationship Id="rId5605" Type="http://schemas.openxmlformats.org/officeDocument/2006/relationships/hyperlink" Target="https://www.tuttitalia.it/puglia/44-casamassima/" TargetMode="External"/><Relationship Id="rId3156" Type="http://schemas.openxmlformats.org/officeDocument/2006/relationships/hyperlink" Target="https://www.tuttitalia.it/lombardia/57-ostiano/" TargetMode="External"/><Relationship Id="rId3363" Type="http://schemas.openxmlformats.org/officeDocument/2006/relationships/hyperlink" Target="https://www.tuttitalia.it/lombardia/54-villanova-del-sillaro/" TargetMode="External"/><Relationship Id="rId4207" Type="http://schemas.openxmlformats.org/officeDocument/2006/relationships/hyperlink" Target="https://www.tuttitalia.it/marche/88-camporotondo-di-fiastrone/" TargetMode="External"/><Relationship Id="rId4414" Type="http://schemas.openxmlformats.org/officeDocument/2006/relationships/hyperlink" Target="https://www.tuttitalia.it/piemonte/63-pozzolo-formigaro/" TargetMode="External"/><Relationship Id="rId5812" Type="http://schemas.openxmlformats.org/officeDocument/2006/relationships/hyperlink" Target="https://www.tuttitalia.it/puglia/39-giuggianello/" TargetMode="External"/><Relationship Id="rId284" Type="http://schemas.openxmlformats.org/officeDocument/2006/relationships/hyperlink" Target="https://www.tuttitalia.it/abruzzo/96-castel-castagna/" TargetMode="External"/><Relationship Id="rId491" Type="http://schemas.openxmlformats.org/officeDocument/2006/relationships/hyperlink" Target="https://www.tuttitalia.it/calabria/18-sorbo-san-basile/" TargetMode="External"/><Relationship Id="rId2172" Type="http://schemas.openxmlformats.org/officeDocument/2006/relationships/hyperlink" Target="https://www.tuttitalia.it/lazio/14-olevano-romano/" TargetMode="External"/><Relationship Id="rId3016" Type="http://schemas.openxmlformats.org/officeDocument/2006/relationships/hyperlink" Target="https://www.tuttitalia.it/lombardia/41-porlezza/" TargetMode="External"/><Relationship Id="rId3223" Type="http://schemas.openxmlformats.org/officeDocument/2006/relationships/hyperlink" Target="https://www.tuttitalia.it/lombardia/77-bordolano/" TargetMode="External"/><Relationship Id="rId3570" Type="http://schemas.openxmlformats.org/officeDocument/2006/relationships/hyperlink" Target="https://www.tuttitalia.it/lombardia/48-tribiano/" TargetMode="External"/><Relationship Id="rId4621" Type="http://schemas.openxmlformats.org/officeDocument/2006/relationships/hyperlink" Target="https://www.tuttitalia.it/piemonte/41-cisterna-d-asti/" TargetMode="External"/><Relationship Id="rId6379" Type="http://schemas.openxmlformats.org/officeDocument/2006/relationships/hyperlink" Target="https://www.tuttitalia.it/sicilia/55-tortorici/" TargetMode="External"/><Relationship Id="rId7777" Type="http://schemas.openxmlformats.org/officeDocument/2006/relationships/hyperlink" Target="https://www.tuttitalia.it/veneto/86-cazzano-di-tramigna/" TargetMode="External"/><Relationship Id="rId144" Type="http://schemas.openxmlformats.org/officeDocument/2006/relationships/hyperlink" Target="https://www.tuttitalia.it/abruzzo/87-ortucchio/" TargetMode="External"/><Relationship Id="rId3430" Type="http://schemas.openxmlformats.org/officeDocument/2006/relationships/hyperlink" Target="https://www.tuttitalia.it/lombardia/72-motteggiana/" TargetMode="External"/><Relationship Id="rId5188" Type="http://schemas.openxmlformats.org/officeDocument/2006/relationships/hyperlink" Target="https://www.tuttitalia.it/piemonte/59-condove/" TargetMode="External"/><Relationship Id="rId6586" Type="http://schemas.openxmlformats.org/officeDocument/2006/relationships/hyperlink" Target="https://www.tuttitalia.it/sicilia/51-trapani/" TargetMode="External"/><Relationship Id="rId6793" Type="http://schemas.openxmlformats.org/officeDocument/2006/relationships/hyperlink" Target="https://www.tuttitalia.it/toscana/21-casciana-terme-lari/" TargetMode="External"/><Relationship Id="rId7637" Type="http://schemas.openxmlformats.org/officeDocument/2006/relationships/hyperlink" Target="https://www.tuttitalia.it/veneto/93-cison-di-valmarino/" TargetMode="External"/><Relationship Id="rId7844" Type="http://schemas.openxmlformats.org/officeDocument/2006/relationships/hyperlink" Target="https://www.tuttitalia.it/veneto/58-pojana-maggiore/" TargetMode="External"/><Relationship Id="rId351" Type="http://schemas.openxmlformats.org/officeDocument/2006/relationships/hyperlink" Target="https://www.tuttitalia.it/basilicata/57-oppido-lucano/" TargetMode="External"/><Relationship Id="rId2032" Type="http://schemas.openxmlformats.org/officeDocument/2006/relationships/hyperlink" Target="https://www.tuttitalia.it/lazio/26-castelforte/" TargetMode="External"/><Relationship Id="rId2989" Type="http://schemas.openxmlformats.org/officeDocument/2006/relationships/hyperlink" Target="https://www.tuttitalia.it/lombardia/64-turate/" TargetMode="External"/><Relationship Id="rId5395" Type="http://schemas.openxmlformats.org/officeDocument/2006/relationships/hyperlink" Target="https://www.tuttitalia.it/piemonte/97-quassolo/" TargetMode="External"/><Relationship Id="rId6239" Type="http://schemas.openxmlformats.org/officeDocument/2006/relationships/hyperlink" Target="https://www.tuttitalia.it/sicilia/23-sambuca-di-sicilia/" TargetMode="External"/><Relationship Id="rId6446" Type="http://schemas.openxmlformats.org/officeDocument/2006/relationships/hyperlink" Target="https://www.tuttitalia.it/sicilia/35-mirto/" TargetMode="External"/><Relationship Id="rId6653" Type="http://schemas.openxmlformats.org/officeDocument/2006/relationships/hyperlink" Target="https://www.tuttitalia.it/toscana/21-pontassieve/" TargetMode="External"/><Relationship Id="rId6860" Type="http://schemas.openxmlformats.org/officeDocument/2006/relationships/hyperlink" Target="https://www.tuttitalia.it/toscana/68-asciano/" TargetMode="External"/><Relationship Id="rId7704" Type="http://schemas.openxmlformats.org/officeDocument/2006/relationships/hyperlink" Target="https://www.tuttitalia.it/veneto/86-sommacampagna/" TargetMode="External"/><Relationship Id="rId211" Type="http://schemas.openxmlformats.org/officeDocument/2006/relationships/hyperlink" Target="https://www.tuttitalia.it/abruzzo/44-alanno/" TargetMode="External"/><Relationship Id="rId1798" Type="http://schemas.openxmlformats.org/officeDocument/2006/relationships/hyperlink" Target="https://www.tuttitalia.it/friuli-venezia-giulia/82-campoformido/" TargetMode="External"/><Relationship Id="rId2849" Type="http://schemas.openxmlformats.org/officeDocument/2006/relationships/hyperlink" Target="https://www.tuttitalia.it/lombardia/34-breno/" TargetMode="External"/><Relationship Id="rId5048" Type="http://schemas.openxmlformats.org/officeDocument/2006/relationships/hyperlink" Target="https://www.tuttitalia.it/piemonte/28-ghemme/" TargetMode="External"/><Relationship Id="rId5255" Type="http://schemas.openxmlformats.org/officeDocument/2006/relationships/hyperlink" Target="https://www.tuttitalia.it/piemonte/24-salassa/" TargetMode="External"/><Relationship Id="rId5462" Type="http://schemas.openxmlformats.org/officeDocument/2006/relationships/hyperlink" Target="https://www.tuttitalia.it/piemonte/32-cannero-riviera/" TargetMode="External"/><Relationship Id="rId6306" Type="http://schemas.openxmlformats.org/officeDocument/2006/relationships/hyperlink" Target="https://www.tuttitalia.it/sicilia/29-grammichele/" TargetMode="External"/><Relationship Id="rId6513" Type="http://schemas.openxmlformats.org/officeDocument/2006/relationships/hyperlink" Target="https://www.tuttitalia.it/sicilia/35-valledolmo/" TargetMode="External"/><Relationship Id="rId6720" Type="http://schemas.openxmlformats.org/officeDocument/2006/relationships/hyperlink" Target="https://www.tuttitalia.it/toscana/88-portoferraio/" TargetMode="External"/><Relationship Id="rId1658" Type="http://schemas.openxmlformats.org/officeDocument/2006/relationships/hyperlink" Target="https://www.tuttitalia.it/emilia-romagna/46-castelnovo-di-sotto/" TargetMode="External"/><Relationship Id="rId1865" Type="http://schemas.openxmlformats.org/officeDocument/2006/relationships/hyperlink" Target="https://www.tuttitalia.it/friuli-venezia-giulia/33-ovaro/" TargetMode="External"/><Relationship Id="rId2709" Type="http://schemas.openxmlformats.org/officeDocument/2006/relationships/hyperlink" Target="https://www.tuttitalia.it/lombardia/97-monasterolo-del-castello/" TargetMode="External"/><Relationship Id="rId4064" Type="http://schemas.openxmlformats.org/officeDocument/2006/relationships/hyperlink" Target="https://www.tuttitalia.it/marche/57-sirolo/" TargetMode="External"/><Relationship Id="rId4271" Type="http://schemas.openxmlformats.org/officeDocument/2006/relationships/hyperlink" Target="https://www.tuttitalia.it/molise/70-campomarino/" TargetMode="External"/><Relationship Id="rId5115" Type="http://schemas.openxmlformats.org/officeDocument/2006/relationships/hyperlink" Target="https://www.tuttitalia.it/piemonte/18-castellazzo-novarese/" TargetMode="External"/><Relationship Id="rId5322" Type="http://schemas.openxmlformats.org/officeDocument/2006/relationships/hyperlink" Target="https://www.tuttitalia.it/piemonte/49-cesana-torinese/" TargetMode="External"/><Relationship Id="rId1518" Type="http://schemas.openxmlformats.org/officeDocument/2006/relationships/hyperlink" Target="https://www.tuttitalia.it/emilia-romagna/84-montese/" TargetMode="External"/><Relationship Id="rId2916" Type="http://schemas.openxmlformats.org/officeDocument/2006/relationships/hyperlink" Target="https://www.tuttitalia.it/lombardia/85-niardo/" TargetMode="External"/><Relationship Id="rId3080" Type="http://schemas.openxmlformats.org/officeDocument/2006/relationships/hyperlink" Target="https://www.tuttitalia.it/lombardia/79-faggeto-lario/" TargetMode="External"/><Relationship Id="rId4131" Type="http://schemas.openxmlformats.org/officeDocument/2006/relationships/hyperlink" Target="https://www.tuttitalia.it/marche/97-pedaso/" TargetMode="External"/><Relationship Id="rId7287" Type="http://schemas.openxmlformats.org/officeDocument/2006/relationships/hyperlink" Target="https://www.tuttitalia.it/valle-d-aosta/80-issogne/" TargetMode="External"/><Relationship Id="rId7494" Type="http://schemas.openxmlformats.org/officeDocument/2006/relationships/hyperlink" Target="https://www.tuttitalia.it/veneto/29-arqua-petrarca/" TargetMode="External"/><Relationship Id="rId1725" Type="http://schemas.openxmlformats.org/officeDocument/2006/relationships/hyperlink" Target="https://www.tuttitalia.it/friuli-venezia-giulia/72-mariano-del-friuli/" TargetMode="External"/><Relationship Id="rId1932" Type="http://schemas.openxmlformats.org/officeDocument/2006/relationships/hyperlink" Target="https://www.tuttitalia.it/lazio/79-fiuggi/" TargetMode="External"/><Relationship Id="rId6096" Type="http://schemas.openxmlformats.org/officeDocument/2006/relationships/hyperlink" Target="https://www.tuttitalia.it/sardegna/35-padria/" TargetMode="External"/><Relationship Id="rId7147" Type="http://schemas.openxmlformats.org/officeDocument/2006/relationships/hyperlink" Target="https://www.tuttitalia.it/trentino-alto-adige/72-amblar-don/" TargetMode="External"/><Relationship Id="rId7354" Type="http://schemas.openxmlformats.org/officeDocument/2006/relationships/hyperlink" Target="https://www.tuttitalia.it/veneto/46-fonzaso/" TargetMode="External"/><Relationship Id="rId17" Type="http://schemas.openxmlformats.org/officeDocument/2006/relationships/hyperlink" Target="https://www.tuttitalia.it/abruzzo/54-carpineto-sinello/" TargetMode="External"/><Relationship Id="rId3897" Type="http://schemas.openxmlformats.org/officeDocument/2006/relationships/hyperlink" Target="https://www.tuttitalia.it/lombardia/62-tartano/" TargetMode="External"/><Relationship Id="rId4948" Type="http://schemas.openxmlformats.org/officeDocument/2006/relationships/hyperlink" Target="https://www.tuttitalia.it/piemonte/55-roddino/" TargetMode="External"/><Relationship Id="rId6163" Type="http://schemas.openxmlformats.org/officeDocument/2006/relationships/hyperlink" Target="https://www.tuttitalia.it/sardegna/61-siurgus-donigala/" TargetMode="External"/><Relationship Id="rId7007" Type="http://schemas.openxmlformats.org/officeDocument/2006/relationships/hyperlink" Target="https://www.tuttitalia.it/trentino-alto-adige/18-mezzolombardo/" TargetMode="External"/><Relationship Id="rId7561" Type="http://schemas.openxmlformats.org/officeDocument/2006/relationships/hyperlink" Target="https://www.tuttitalia.it/veneto/64-preganziol/" TargetMode="External"/><Relationship Id="rId2499" Type="http://schemas.openxmlformats.org/officeDocument/2006/relationships/hyperlink" Target="https://www.tuttitalia.it/liguria/26-garlenda/" TargetMode="External"/><Relationship Id="rId3757" Type="http://schemas.openxmlformats.org/officeDocument/2006/relationships/hyperlink" Target="https://www.tuttitalia.it/lombardia/96-pietra-de-giorgi/" TargetMode="External"/><Relationship Id="rId3964" Type="http://schemas.openxmlformats.org/officeDocument/2006/relationships/hyperlink" Target="https://www.tuttitalia.it/lombardia/87-germignaga/" TargetMode="External"/><Relationship Id="rId4808" Type="http://schemas.openxmlformats.org/officeDocument/2006/relationships/hyperlink" Target="https://www.tuttitalia.it/piemonte/28-monta/" TargetMode="External"/><Relationship Id="rId6370" Type="http://schemas.openxmlformats.org/officeDocument/2006/relationships/hyperlink" Target="https://www.tuttitalia.it/sicilia/38-santa-teresa-di-riva/" TargetMode="External"/><Relationship Id="rId7214" Type="http://schemas.openxmlformats.org/officeDocument/2006/relationships/hyperlink" Target="https://www.tuttitalia.it/umbria/74-pietralunga/" TargetMode="External"/><Relationship Id="rId7421" Type="http://schemas.openxmlformats.org/officeDocument/2006/relationships/hyperlink" Target="https://www.tuttitalia.it/veneto/93-villafranca-padovana/" TargetMode="External"/><Relationship Id="rId1" Type="http://schemas.openxmlformats.org/officeDocument/2006/relationships/hyperlink" Target="https://www.tuttitalia.it/abruzzo/20-fara-san-martino/" TargetMode="External"/><Relationship Id="rId678" Type="http://schemas.openxmlformats.org/officeDocument/2006/relationships/hyperlink" Target="https://www.tuttitalia.it/calabria/83-umbriatico/" TargetMode="External"/><Relationship Id="rId885" Type="http://schemas.openxmlformats.org/officeDocument/2006/relationships/hyperlink" Target="https://www.tuttitalia.it/campania/43-montefredane/" TargetMode="External"/><Relationship Id="rId2359" Type="http://schemas.openxmlformats.org/officeDocument/2006/relationships/hyperlink" Target="https://www.tuttitalia.it/liguria/40-fontanigorda/" TargetMode="External"/><Relationship Id="rId2566" Type="http://schemas.openxmlformats.org/officeDocument/2006/relationships/hyperlink" Target="https://www.tuttitalia.it/lombardia/48-fara-gera-d-adda/" TargetMode="External"/><Relationship Id="rId2773" Type="http://schemas.openxmlformats.org/officeDocument/2006/relationships/hyperlink" Target="https://www.tuttitalia.it/lombardia/57-cassiglio/" TargetMode="External"/><Relationship Id="rId2980" Type="http://schemas.openxmlformats.org/officeDocument/2006/relationships/hyperlink" Target="https://www.tuttitalia.it/lombardia/68-magasa/" TargetMode="External"/><Relationship Id="rId3617" Type="http://schemas.openxmlformats.org/officeDocument/2006/relationships/hyperlink" Target="https://www.tuttitalia.it/lombardia/88-macherio/" TargetMode="External"/><Relationship Id="rId3824" Type="http://schemas.openxmlformats.org/officeDocument/2006/relationships/hyperlink" Target="https://www.tuttitalia.it/lombardia/24-villa-biscossi/" TargetMode="External"/><Relationship Id="rId6023" Type="http://schemas.openxmlformats.org/officeDocument/2006/relationships/hyperlink" Target="https://www.tuttitalia.it/sardegna/59-porto-torres/" TargetMode="External"/><Relationship Id="rId6230" Type="http://schemas.openxmlformats.org/officeDocument/2006/relationships/hyperlink" Target="https://www.tuttitalia.it/sicilia/71-campobello-di-licata/" TargetMode="External"/><Relationship Id="rId538" Type="http://schemas.openxmlformats.org/officeDocument/2006/relationships/hyperlink" Target="https://www.tuttitalia.it/calabria/29-spezzano-della-sila/" TargetMode="External"/><Relationship Id="rId745" Type="http://schemas.openxmlformats.org/officeDocument/2006/relationships/hyperlink" Target="https://www.tuttitalia.it/calabria/85-portigliola/" TargetMode="External"/><Relationship Id="rId952" Type="http://schemas.openxmlformats.org/officeDocument/2006/relationships/hyperlink" Target="https://www.tuttitalia.it/campania/41-apice/" TargetMode="External"/><Relationship Id="rId1168" Type="http://schemas.openxmlformats.org/officeDocument/2006/relationships/hyperlink" Target="https://www.tuttitalia.it/campania/59-casavatore/" TargetMode="External"/><Relationship Id="rId1375" Type="http://schemas.openxmlformats.org/officeDocument/2006/relationships/hyperlink" Target="https://www.tuttitalia.it/campania/92-campora/" TargetMode="External"/><Relationship Id="rId1582" Type="http://schemas.openxmlformats.org/officeDocument/2006/relationships/hyperlink" Target="https://www.tuttitalia.it/emilia-romagna/93-rivergaro/" TargetMode="External"/><Relationship Id="rId2219" Type="http://schemas.openxmlformats.org/officeDocument/2006/relationships/hyperlink" Target="https://www.tuttitalia.it/lazio/59-pisoniano/" TargetMode="External"/><Relationship Id="rId2426" Type="http://schemas.openxmlformats.org/officeDocument/2006/relationships/hyperlink" Target="https://www.tuttitalia.it/liguria/63-olivetta-san-michele/" TargetMode="External"/><Relationship Id="rId2633" Type="http://schemas.openxmlformats.org/officeDocument/2006/relationships/hyperlink" Target="https://www.tuttitalia.it/lombardia/82-covo/" TargetMode="External"/><Relationship Id="rId5789" Type="http://schemas.openxmlformats.org/officeDocument/2006/relationships/hyperlink" Target="https://www.tuttitalia.it/puglia/54-santa-cesarea-terme/" TargetMode="External"/><Relationship Id="rId5996" Type="http://schemas.openxmlformats.org/officeDocument/2006/relationships/hyperlink" Target="https://www.tuttitalia.it/sardegna/22-assolo/" TargetMode="External"/><Relationship Id="rId81" Type="http://schemas.openxmlformats.org/officeDocument/2006/relationships/hyperlink" Target="https://www.tuttitalia.it/abruzzo/86-san-giovanni-lipioni/" TargetMode="External"/><Relationship Id="rId605" Type="http://schemas.openxmlformats.org/officeDocument/2006/relationships/hyperlink" Target="https://www.tuttitalia.it/calabria/63-albidona/" TargetMode="External"/><Relationship Id="rId812" Type="http://schemas.openxmlformats.org/officeDocument/2006/relationships/hyperlink" Target="https://www.tuttitalia.it/calabria/87-filogaso/" TargetMode="External"/><Relationship Id="rId1028" Type="http://schemas.openxmlformats.org/officeDocument/2006/relationships/hyperlink" Target="https://www.tuttitalia.it/campania/29-santa-maria-capua-vetere/" TargetMode="External"/><Relationship Id="rId1235" Type="http://schemas.openxmlformats.org/officeDocument/2006/relationships/hyperlink" Target="https://www.tuttitalia.it/campania/43-baronissi/" TargetMode="External"/><Relationship Id="rId1442" Type="http://schemas.openxmlformats.org/officeDocument/2006/relationships/hyperlink" Target="https://www.tuttitalia.it/emilia-romagna/73-poggio-renatico/" TargetMode="External"/><Relationship Id="rId2840" Type="http://schemas.openxmlformats.org/officeDocument/2006/relationships/hyperlink" Target="https://www.tuttitalia.it/lombardia/72-trenzano/" TargetMode="External"/><Relationship Id="rId4598" Type="http://schemas.openxmlformats.org/officeDocument/2006/relationships/hyperlink" Target="https://www.tuttitalia.it/piemonte/72-castelnuovo-don-bosco/" TargetMode="External"/><Relationship Id="rId5649" Type="http://schemas.openxmlformats.org/officeDocument/2006/relationships/hyperlink" Target="https://www.tuttitalia.it/puglia/29-san-pancrazio-salentino/" TargetMode="External"/><Relationship Id="rId1302" Type="http://schemas.openxmlformats.org/officeDocument/2006/relationships/hyperlink" Target="https://www.tuttitalia.it/campania/41-ogliastro-cilento/" TargetMode="External"/><Relationship Id="rId2700" Type="http://schemas.openxmlformats.org/officeDocument/2006/relationships/hyperlink" Target="https://www.tuttitalia.it/lombardia/84-vigano-san-martino/" TargetMode="External"/><Relationship Id="rId4458" Type="http://schemas.openxmlformats.org/officeDocument/2006/relationships/hyperlink" Target="https://www.tuttitalia.it/piemonte/44-balzola/" TargetMode="External"/><Relationship Id="rId5856" Type="http://schemas.openxmlformats.org/officeDocument/2006/relationships/hyperlink" Target="https://www.tuttitalia.it/sardegna/21-settimo-san-pietro/" TargetMode="External"/><Relationship Id="rId6907" Type="http://schemas.openxmlformats.org/officeDocument/2006/relationships/hyperlink" Target="https://www.tuttitalia.it/trentino-alto-adige/79-lasa/" TargetMode="External"/><Relationship Id="rId7071" Type="http://schemas.openxmlformats.org/officeDocument/2006/relationships/hyperlink" Target="https://www.tuttitalia.it/trentino-alto-adige/33-campodenno/" TargetMode="External"/><Relationship Id="rId3267" Type="http://schemas.openxmlformats.org/officeDocument/2006/relationships/hyperlink" Target="https://www.tuttitalia.it/lombardia/85-cernusco-lombardone/" TargetMode="External"/><Relationship Id="rId4665" Type="http://schemas.openxmlformats.org/officeDocument/2006/relationships/hyperlink" Target="https://www.tuttitalia.it/piemonte/21-cossombrato/" TargetMode="External"/><Relationship Id="rId4872" Type="http://schemas.openxmlformats.org/officeDocument/2006/relationships/hyperlink" Target="https://www.tuttitalia.it/piemonte/27-limone-piemonte/" TargetMode="External"/><Relationship Id="rId5509" Type="http://schemas.openxmlformats.org/officeDocument/2006/relationships/hyperlink" Target="https://www.tuttitalia.it/piemonte/31-trino/" TargetMode="External"/><Relationship Id="rId5716" Type="http://schemas.openxmlformats.org/officeDocument/2006/relationships/hyperlink" Target="https://www.tuttitalia.it/puglia/32-celle-di-san-vito/" TargetMode="External"/><Relationship Id="rId5923" Type="http://schemas.openxmlformats.org/officeDocument/2006/relationships/hyperlink" Target="https://www.tuttitalia.it/sardegna/83-elini/" TargetMode="External"/><Relationship Id="rId188" Type="http://schemas.openxmlformats.org/officeDocument/2006/relationships/hyperlink" Target="https://www.tuttitalia.it/abruzzo/65-san-benedetto-dei-marsi/" TargetMode="External"/><Relationship Id="rId395" Type="http://schemas.openxmlformats.org/officeDocument/2006/relationships/hyperlink" Target="https://www.tuttitalia.it/basilicata/20-montemurro/" TargetMode="External"/><Relationship Id="rId2076" Type="http://schemas.openxmlformats.org/officeDocument/2006/relationships/hyperlink" Target="https://www.tuttitalia.it/lazio/42-petrella-salto/" TargetMode="External"/><Relationship Id="rId3474" Type="http://schemas.openxmlformats.org/officeDocument/2006/relationships/hyperlink" Target="https://www.tuttitalia.it/lombardia/52-peschiera-borromeo/" TargetMode="External"/><Relationship Id="rId3681" Type="http://schemas.openxmlformats.org/officeDocument/2006/relationships/hyperlink" Target="https://www.tuttitalia.it/lombardia/41-bornasco/" TargetMode="External"/><Relationship Id="rId4318" Type="http://schemas.openxmlformats.org/officeDocument/2006/relationships/hyperlink" Target="https://www.tuttitalia.it/molise/66-san-massimo/" TargetMode="External"/><Relationship Id="rId4525" Type="http://schemas.openxmlformats.org/officeDocument/2006/relationships/hyperlink" Target="https://www.tuttitalia.it/piemonte/75-carrosio/" TargetMode="External"/><Relationship Id="rId4732" Type="http://schemas.openxmlformats.org/officeDocument/2006/relationships/hyperlink" Target="https://www.tuttitalia.it/piemonte/50-salussola/" TargetMode="External"/><Relationship Id="rId7888" Type="http://schemas.openxmlformats.org/officeDocument/2006/relationships/hyperlink" Target="https://www.tuttitalia.it/veneto/46-calvene/" TargetMode="External"/><Relationship Id="rId2283" Type="http://schemas.openxmlformats.org/officeDocument/2006/relationships/hyperlink" Target="https://www.tuttitalia.it/lazio/66-capodimonte/" TargetMode="External"/><Relationship Id="rId2490" Type="http://schemas.openxmlformats.org/officeDocument/2006/relationships/hyperlink" Target="https://www.tuttitalia.it/liguria/84-borgio-verezzi/" TargetMode="External"/><Relationship Id="rId3127" Type="http://schemas.openxmlformats.org/officeDocument/2006/relationships/hyperlink" Target="https://www.tuttitalia.it/lombardia/80-livo/" TargetMode="External"/><Relationship Id="rId3334" Type="http://schemas.openxmlformats.org/officeDocument/2006/relationships/hyperlink" Target="https://www.tuttitalia.it/lombardia/48-mulazzano/" TargetMode="External"/><Relationship Id="rId3541" Type="http://schemas.openxmlformats.org/officeDocument/2006/relationships/hyperlink" Target="https://www.tuttitalia.it/lombardia/76-marcallo-con-casone/" TargetMode="External"/><Relationship Id="rId6697" Type="http://schemas.openxmlformats.org/officeDocument/2006/relationships/hyperlink" Target="https://www.tuttitalia.it/toscana/22-arcidosso/" TargetMode="External"/><Relationship Id="rId7748" Type="http://schemas.openxmlformats.org/officeDocument/2006/relationships/hyperlink" Target="https://www.tuttitalia.it/veneto/49-castagnaro/" TargetMode="External"/><Relationship Id="rId255" Type="http://schemas.openxmlformats.org/officeDocument/2006/relationships/hyperlink" Target="https://www.tuttitalia.it/abruzzo/85-torricella-sicura/" TargetMode="External"/><Relationship Id="rId462" Type="http://schemas.openxmlformats.org/officeDocument/2006/relationships/hyperlink" Target="https://www.tuttitalia.it/calabria/82-cortale/" TargetMode="External"/><Relationship Id="rId1092" Type="http://schemas.openxmlformats.org/officeDocument/2006/relationships/hyperlink" Target="https://www.tuttitalia.it/campania/23-santa-maria-la-fossa/" TargetMode="External"/><Relationship Id="rId2143" Type="http://schemas.openxmlformats.org/officeDocument/2006/relationships/hyperlink" Target="https://www.tuttitalia.it/lazio/19-santa-marinella/" TargetMode="External"/><Relationship Id="rId2350" Type="http://schemas.openxmlformats.org/officeDocument/2006/relationships/hyperlink" Target="https://www.tuttitalia.it/liguria/46-tribogna/" TargetMode="External"/><Relationship Id="rId3401" Type="http://schemas.openxmlformats.org/officeDocument/2006/relationships/hyperlink" Target="https://www.tuttitalia.it/lombardia/38-volta-mantovana/" TargetMode="External"/><Relationship Id="rId5299" Type="http://schemas.openxmlformats.org/officeDocument/2006/relationships/hyperlink" Target="https://www.tuttitalia.it/piemonte/46-germagnano/" TargetMode="External"/><Relationship Id="rId6557" Type="http://schemas.openxmlformats.org/officeDocument/2006/relationships/hyperlink" Target="https://www.tuttitalia.it/sicilia/60-pozzallo/" TargetMode="External"/><Relationship Id="rId6764" Type="http://schemas.openxmlformats.org/officeDocument/2006/relationships/hyperlink" Target="https://www.tuttitalia.it/toscana/56-fosciandora/" TargetMode="External"/><Relationship Id="rId6971" Type="http://schemas.openxmlformats.org/officeDocument/2006/relationships/hyperlink" Target="https://www.tuttitalia.it/trentino-alto-adige/16-la-valle/" TargetMode="External"/><Relationship Id="rId7608" Type="http://schemas.openxmlformats.org/officeDocument/2006/relationships/hyperlink" Target="https://www.tuttitalia.it/veneto/73-fonte/" TargetMode="External"/><Relationship Id="rId7815" Type="http://schemas.openxmlformats.org/officeDocument/2006/relationships/hyperlink" Target="https://www.tuttitalia.it/veneto/19-breganze/" TargetMode="External"/><Relationship Id="rId115" Type="http://schemas.openxmlformats.org/officeDocument/2006/relationships/hyperlink" Target="https://www.tuttitalia.it/abruzzo/58-capistrello/" TargetMode="External"/><Relationship Id="rId322" Type="http://schemas.openxmlformats.org/officeDocument/2006/relationships/hyperlink" Target="https://www.tuttitalia.it/basilicata/77-oliveto-lucano/" TargetMode="External"/><Relationship Id="rId2003" Type="http://schemas.openxmlformats.org/officeDocument/2006/relationships/hyperlink" Target="https://www.tuttitalia.it/lazio/80-belmonte-castello/" TargetMode="External"/><Relationship Id="rId2210" Type="http://schemas.openxmlformats.org/officeDocument/2006/relationships/hyperlink" Target="https://www.tuttitalia.it/lazio/68-cerreto-laziale/" TargetMode="External"/><Relationship Id="rId5159" Type="http://schemas.openxmlformats.org/officeDocument/2006/relationships/hyperlink" Target="https://www.tuttitalia.it/piemonte/73-pino-torinese/" TargetMode="External"/><Relationship Id="rId5366" Type="http://schemas.openxmlformats.org/officeDocument/2006/relationships/hyperlink" Target="https://www.tuttitalia.it/piemonte/62-bobbio-pellice/" TargetMode="External"/><Relationship Id="rId5573" Type="http://schemas.openxmlformats.org/officeDocument/2006/relationships/hyperlink" Target="https://www.tuttitalia.it/piemonte/45-boccioleto/" TargetMode="External"/><Relationship Id="rId6417" Type="http://schemas.openxmlformats.org/officeDocument/2006/relationships/hyperlink" Target="https://www.tuttitalia.it/sicilia/35-rodi-milici/" TargetMode="External"/><Relationship Id="rId6624" Type="http://schemas.openxmlformats.org/officeDocument/2006/relationships/hyperlink" Target="https://www.tuttitalia.it/toscana/76-subbiano/" TargetMode="External"/><Relationship Id="rId4175" Type="http://schemas.openxmlformats.org/officeDocument/2006/relationships/hyperlink" Target="https://www.tuttitalia.it/marche/79-camerino/" TargetMode="External"/><Relationship Id="rId4382" Type="http://schemas.openxmlformats.org/officeDocument/2006/relationships/hyperlink" Target="https://www.tuttitalia.it/molise/57-bagnoli-del-trigno/" TargetMode="External"/><Relationship Id="rId5019" Type="http://schemas.openxmlformats.org/officeDocument/2006/relationships/hyperlink" Target="https://www.tuttitalia.it/piemonte/60-canosio/" TargetMode="External"/><Relationship Id="rId5226" Type="http://schemas.openxmlformats.org/officeDocument/2006/relationships/hyperlink" Target="https://www.tuttitalia.it/piemonte/63-valperga/" TargetMode="External"/><Relationship Id="rId5433" Type="http://schemas.openxmlformats.org/officeDocument/2006/relationships/hyperlink" Target="https://www.tuttitalia.it/piemonte/52-villadossola/" TargetMode="External"/><Relationship Id="rId5780" Type="http://schemas.openxmlformats.org/officeDocument/2006/relationships/hyperlink" Target="https://www.tuttitalia.it/puglia/88-arnesano/" TargetMode="External"/><Relationship Id="rId6831" Type="http://schemas.openxmlformats.org/officeDocument/2006/relationships/hyperlink" Target="https://www.tuttitalia.it/toscana/75-san-marcello-piteglio/" TargetMode="External"/><Relationship Id="rId1769" Type="http://schemas.openxmlformats.org/officeDocument/2006/relationships/hyperlink" Target="https://www.tuttitalia.it/friuli-venezia-giulia/71-arba/" TargetMode="External"/><Relationship Id="rId1976" Type="http://schemas.openxmlformats.org/officeDocument/2006/relationships/hyperlink" Target="https://www.tuttitalia.it/lazio/66-colfelice/" TargetMode="External"/><Relationship Id="rId3191" Type="http://schemas.openxmlformats.org/officeDocument/2006/relationships/hyperlink" Target="https://www.tuttitalia.it/lombardia/21-paderno-ponchielli/" TargetMode="External"/><Relationship Id="rId4035" Type="http://schemas.openxmlformats.org/officeDocument/2006/relationships/hyperlink" Target="https://www.tuttitalia.it/lombardia/77-marzio/" TargetMode="External"/><Relationship Id="rId4242" Type="http://schemas.openxmlformats.org/officeDocument/2006/relationships/hyperlink" Target="https://www.tuttitalia.it/marche/57-cantiano/" TargetMode="External"/><Relationship Id="rId5640" Type="http://schemas.openxmlformats.org/officeDocument/2006/relationships/hyperlink" Target="https://www.tuttitalia.it/puglia/43-mesagne/" TargetMode="External"/><Relationship Id="rId7398" Type="http://schemas.openxmlformats.org/officeDocument/2006/relationships/hyperlink" Target="https://www.tuttitalia.it/veneto/44-ospitale-di-cadore/" TargetMode="External"/><Relationship Id="rId1629" Type="http://schemas.openxmlformats.org/officeDocument/2006/relationships/hyperlink" Target="https://www.tuttitalia.it/emilia-romagna/90-conselice/" TargetMode="External"/><Relationship Id="rId1836" Type="http://schemas.openxmlformats.org/officeDocument/2006/relationships/hyperlink" Target="https://www.tuttitalia.it/friuli-venezia-giulia/15-osoppo/" TargetMode="External"/><Relationship Id="rId5500" Type="http://schemas.openxmlformats.org/officeDocument/2006/relationships/hyperlink" Target="https://www.tuttitalia.it/piemonte/22-massiola/" TargetMode="External"/><Relationship Id="rId1903" Type="http://schemas.openxmlformats.org/officeDocument/2006/relationships/hyperlink" Target="https://www.tuttitalia.it/friuli-venezia-giulia/33-lusevera/" TargetMode="External"/><Relationship Id="rId3051" Type="http://schemas.openxmlformats.org/officeDocument/2006/relationships/hyperlink" Target="https://www.tuttitalia.it/lombardia/71-valmorea/" TargetMode="External"/><Relationship Id="rId4102" Type="http://schemas.openxmlformats.org/officeDocument/2006/relationships/hyperlink" Target="https://www.tuttitalia.it/marche/85-acquasanta-terme/" TargetMode="External"/><Relationship Id="rId7258" Type="http://schemas.openxmlformats.org/officeDocument/2006/relationships/hyperlink" Target="https://www.tuttitalia.it/umbria/56-lugnano-in-teverina/" TargetMode="External"/><Relationship Id="rId7465" Type="http://schemas.openxmlformats.org/officeDocument/2006/relationships/hyperlink" Target="https://www.tuttitalia.it/veneto/22-anguillara-veneta/" TargetMode="External"/><Relationship Id="rId7672" Type="http://schemas.openxmlformats.org/officeDocument/2006/relationships/hyperlink" Target="https://www.tuttitalia.it/veneto/25-vigonovo/" TargetMode="External"/><Relationship Id="rId3868" Type="http://schemas.openxmlformats.org/officeDocument/2006/relationships/hyperlink" Target="https://www.tuttitalia.it/lombardia/15-civo/" TargetMode="External"/><Relationship Id="rId4919" Type="http://schemas.openxmlformats.org/officeDocument/2006/relationships/hyperlink" Target="https://www.tuttitalia.it/piemonte/95-priola/" TargetMode="External"/><Relationship Id="rId6067" Type="http://schemas.openxmlformats.org/officeDocument/2006/relationships/hyperlink" Target="https://www.tuttitalia.it/sardegna/16-benetutti/" TargetMode="External"/><Relationship Id="rId6274" Type="http://schemas.openxmlformats.org/officeDocument/2006/relationships/hyperlink" Target="https://www.tuttitalia.it/sicilia/27-vallelunga-pratameno/" TargetMode="External"/><Relationship Id="rId6481" Type="http://schemas.openxmlformats.org/officeDocument/2006/relationships/hyperlink" Target="https://www.tuttitalia.it/sicilia/81-cinisi/" TargetMode="External"/><Relationship Id="rId7118" Type="http://schemas.openxmlformats.org/officeDocument/2006/relationships/hyperlink" Target="https://www.tuttitalia.it/trentino-alto-adige/39-livo/" TargetMode="External"/><Relationship Id="rId7325" Type="http://schemas.openxmlformats.org/officeDocument/2006/relationships/hyperlink" Target="https://www.tuttitalia.it/valle-d-aosta/73-bionaz/" TargetMode="External"/><Relationship Id="rId7532" Type="http://schemas.openxmlformats.org/officeDocument/2006/relationships/hyperlink" Target="https://www.tuttitalia.it/veneto/91-villanova-del-ghebbo/" TargetMode="External"/><Relationship Id="rId789" Type="http://schemas.openxmlformats.org/officeDocument/2006/relationships/hyperlink" Target="https://www.tuttitalia.it/calabria/56-san-calogero/" TargetMode="External"/><Relationship Id="rId996" Type="http://schemas.openxmlformats.org/officeDocument/2006/relationships/hyperlink" Target="https://www.tuttitalia.it/campania/44-fragneto-monforte/" TargetMode="External"/><Relationship Id="rId2677" Type="http://schemas.openxmlformats.org/officeDocument/2006/relationships/hyperlink" Target="https://www.tuttitalia.it/lombardia/87-solza/" TargetMode="External"/><Relationship Id="rId2884" Type="http://schemas.openxmlformats.org/officeDocument/2006/relationships/hyperlink" Target="https://www.tuttitalia.it/lombardia/56-remedello/" TargetMode="External"/><Relationship Id="rId3728" Type="http://schemas.openxmlformats.org/officeDocument/2006/relationships/hyperlink" Target="https://www.tuttitalia.it/lombardia/74-frascarolo/" TargetMode="External"/><Relationship Id="rId5083" Type="http://schemas.openxmlformats.org/officeDocument/2006/relationships/hyperlink" Target="https://www.tuttitalia.it/piemonte/44-orta-san-giulio/" TargetMode="External"/><Relationship Id="rId5290" Type="http://schemas.openxmlformats.org/officeDocument/2006/relationships/hyperlink" Target="https://www.tuttitalia.it/piemonte/73-val-di-chy/" TargetMode="External"/><Relationship Id="rId6134" Type="http://schemas.openxmlformats.org/officeDocument/2006/relationships/hyperlink" Target="https://www.tuttitalia.it/sardegna/82-villaputzu/" TargetMode="External"/><Relationship Id="rId6341" Type="http://schemas.openxmlformats.org/officeDocument/2006/relationships/hyperlink" Target="https://www.tuttitalia.it/sicilia/63-milo/" TargetMode="External"/><Relationship Id="rId649" Type="http://schemas.openxmlformats.org/officeDocument/2006/relationships/hyperlink" Target="https://www.tuttitalia.it/calabria/34-alessandria-del-carretto/" TargetMode="External"/><Relationship Id="rId856" Type="http://schemas.openxmlformats.org/officeDocument/2006/relationships/hyperlink" Target="https://www.tuttitalia.it/campania/94-frigento/" TargetMode="External"/><Relationship Id="rId1279" Type="http://schemas.openxmlformats.org/officeDocument/2006/relationships/hyperlink" Target="https://www.tuttitalia.it/campania/41-colliano/" TargetMode="External"/><Relationship Id="rId1486" Type="http://schemas.openxmlformats.org/officeDocument/2006/relationships/hyperlink" Target="https://www.tuttitalia.it/emilia-romagna/90-sassuolo/" TargetMode="External"/><Relationship Id="rId2537" Type="http://schemas.openxmlformats.org/officeDocument/2006/relationships/hyperlink" Target="https://www.tuttitalia.it/lombardia/14-romano-di-lombardia/" TargetMode="External"/><Relationship Id="rId3935" Type="http://schemas.openxmlformats.org/officeDocument/2006/relationships/hyperlink" Target="https://www.tuttitalia.it/lombardia/54-ferno/" TargetMode="External"/><Relationship Id="rId5150" Type="http://schemas.openxmlformats.org/officeDocument/2006/relationships/hyperlink" Target="https://www.tuttitalia.it/piemonte/96-castellamonte/" TargetMode="External"/><Relationship Id="rId6201" Type="http://schemas.openxmlformats.org/officeDocument/2006/relationships/hyperlink" Target="https://www.tuttitalia.it/sardegna/40-collinas/" TargetMode="External"/><Relationship Id="rId509" Type="http://schemas.openxmlformats.org/officeDocument/2006/relationships/hyperlink" Target="https://www.tuttitalia.it/calabria/19-acri/" TargetMode="External"/><Relationship Id="rId1139" Type="http://schemas.openxmlformats.org/officeDocument/2006/relationships/hyperlink" Target="https://www.tuttitalia.it/campania/50-casalnuovo-di-napoli/" TargetMode="External"/><Relationship Id="rId1346" Type="http://schemas.openxmlformats.org/officeDocument/2006/relationships/hyperlink" Target="https://www.tuttitalia.it/campania/70-alfano/" TargetMode="External"/><Relationship Id="rId1693" Type="http://schemas.openxmlformats.org/officeDocument/2006/relationships/hyperlink" Target="https://www.tuttitalia.it/emilia-romagna/24-san-clemente/" TargetMode="External"/><Relationship Id="rId2744" Type="http://schemas.openxmlformats.org/officeDocument/2006/relationships/hyperlink" Target="https://www.tuttitalia.it/lombardia/60-lenna/" TargetMode="External"/><Relationship Id="rId2951" Type="http://schemas.openxmlformats.org/officeDocument/2006/relationships/hyperlink" Target="https://www.tuttitalia.it/lombardia/62-cedegolo/" TargetMode="External"/><Relationship Id="rId5010" Type="http://schemas.openxmlformats.org/officeDocument/2006/relationships/hyperlink" Target="https://www.tuttitalia.it/piemonte/40-bonvicino/" TargetMode="External"/><Relationship Id="rId716" Type="http://schemas.openxmlformats.org/officeDocument/2006/relationships/hyperlink" Target="https://www.tuttitalia.it/calabria/75-brancaleone/" TargetMode="External"/><Relationship Id="rId923" Type="http://schemas.openxmlformats.org/officeDocument/2006/relationships/hyperlink" Target="https://www.tuttitalia.it/campania/26-candida/" TargetMode="External"/><Relationship Id="rId1553" Type="http://schemas.openxmlformats.org/officeDocument/2006/relationships/hyperlink" Target="https://www.tuttitalia.it/emilia-romagna/90-soragna/" TargetMode="External"/><Relationship Id="rId1760" Type="http://schemas.openxmlformats.org/officeDocument/2006/relationships/hyperlink" Target="https://www.tuttitalia.it/friuli-venezia-giulia/36-sequals/" TargetMode="External"/><Relationship Id="rId2604" Type="http://schemas.openxmlformats.org/officeDocument/2006/relationships/hyperlink" Target="https://www.tuttitalia.it/lombardia/50-gorlago/" TargetMode="External"/><Relationship Id="rId2811" Type="http://schemas.openxmlformats.org/officeDocument/2006/relationships/hyperlink" Target="https://www.tuttitalia.it/lombardia/72-roncadelle/" TargetMode="External"/><Relationship Id="rId5967" Type="http://schemas.openxmlformats.org/officeDocument/2006/relationships/hyperlink" Target="https://www.tuttitalia.it/sardegna/60-ollastra/" TargetMode="External"/><Relationship Id="rId52" Type="http://schemas.openxmlformats.org/officeDocument/2006/relationships/hyperlink" Target="https://www.tuttitalia.it/abruzzo/90-gamberale/" TargetMode="External"/><Relationship Id="rId1206" Type="http://schemas.openxmlformats.org/officeDocument/2006/relationships/hyperlink" Target="https://www.tuttitalia.it/campania/44-scisciano/" TargetMode="External"/><Relationship Id="rId1413" Type="http://schemas.openxmlformats.org/officeDocument/2006/relationships/hyperlink" Target="https://www.tuttitalia.it/emilia-romagna/62-monzuno/" TargetMode="External"/><Relationship Id="rId1620" Type="http://schemas.openxmlformats.org/officeDocument/2006/relationships/hyperlink" Target="https://www.tuttitalia.it/emilia-romagna/29-zerba/" TargetMode="External"/><Relationship Id="rId4569" Type="http://schemas.openxmlformats.org/officeDocument/2006/relationships/hyperlink" Target="https://www.tuttitalia.it/piemonte/50-odalengo-piccolo/" TargetMode="External"/><Relationship Id="rId4776" Type="http://schemas.openxmlformats.org/officeDocument/2006/relationships/hyperlink" Target="https://www.tuttitalia.it/piemonte/73-torrazzo/" TargetMode="External"/><Relationship Id="rId4983" Type="http://schemas.openxmlformats.org/officeDocument/2006/relationships/hyperlink" Target="https://www.tuttitalia.it/piemonte/87-paroldo/" TargetMode="External"/><Relationship Id="rId5827" Type="http://schemas.openxmlformats.org/officeDocument/2006/relationships/hyperlink" Target="https://www.tuttitalia.it/puglia/30-pulsano/" TargetMode="External"/><Relationship Id="rId7182" Type="http://schemas.openxmlformats.org/officeDocument/2006/relationships/hyperlink" Target="https://www.tuttitalia.it/umbria/72-umbertide/" TargetMode="External"/><Relationship Id="rId3378" Type="http://schemas.openxmlformats.org/officeDocument/2006/relationships/hyperlink" Target="https://www.tuttitalia.it/lombardia/84-mairago/" TargetMode="External"/><Relationship Id="rId3585" Type="http://schemas.openxmlformats.org/officeDocument/2006/relationships/hyperlink" Target="https://www.tuttitalia.it/lombardia/65-lissone/" TargetMode="External"/><Relationship Id="rId3792" Type="http://schemas.openxmlformats.org/officeDocument/2006/relationships/hyperlink" Target="https://www.tuttitalia.it/lombardia/70-zenevredo/" TargetMode="External"/><Relationship Id="rId4429" Type="http://schemas.openxmlformats.org/officeDocument/2006/relationships/hyperlink" Target="https://www.tuttitalia.it/piemonte/26-castelletto-d-orba/" TargetMode="External"/><Relationship Id="rId4636" Type="http://schemas.openxmlformats.org/officeDocument/2006/relationships/hyperlink" Target="https://www.tuttitalia.it/piemonte/35-moncucco-torinese/" TargetMode="External"/><Relationship Id="rId4843" Type="http://schemas.openxmlformats.org/officeDocument/2006/relationships/hyperlink" Target="https://www.tuttitalia.it/piemonte/91-cortemilia/" TargetMode="External"/><Relationship Id="rId7042" Type="http://schemas.openxmlformats.org/officeDocument/2006/relationships/hyperlink" Target="https://www.tuttitalia.it/trentino-alto-adige/28-nago-torbole/" TargetMode="External"/><Relationship Id="rId299" Type="http://schemas.openxmlformats.org/officeDocument/2006/relationships/hyperlink" Target="https://www.tuttitalia.it/basilicata/27-scanzano-jonico/" TargetMode="External"/><Relationship Id="rId2187" Type="http://schemas.openxmlformats.org/officeDocument/2006/relationships/hyperlink" Target="https://www.tuttitalia.it/lazio/55-mazzano-romano/" TargetMode="External"/><Relationship Id="rId2394" Type="http://schemas.openxmlformats.org/officeDocument/2006/relationships/hyperlink" Target="https://www.tuttitalia.it/liguria/42-perinaldo/" TargetMode="External"/><Relationship Id="rId3238" Type="http://schemas.openxmlformats.org/officeDocument/2006/relationships/hyperlink" Target="https://www.tuttitalia.it/lombardia/62-san-martino-del-lago/" TargetMode="External"/><Relationship Id="rId3445" Type="http://schemas.openxmlformats.org/officeDocument/2006/relationships/hyperlink" Target="https://www.tuttitalia.it/lombardia/39-redondesco/" TargetMode="External"/><Relationship Id="rId3652" Type="http://schemas.openxmlformats.org/officeDocument/2006/relationships/hyperlink" Target="https://www.tuttitalia.it/lombardia/95-vidigulfo/" TargetMode="External"/><Relationship Id="rId4703" Type="http://schemas.openxmlformats.org/officeDocument/2006/relationships/hyperlink" Target="https://www.tuttitalia.it/piemonte/29-quaranti/" TargetMode="External"/><Relationship Id="rId7859" Type="http://schemas.openxmlformats.org/officeDocument/2006/relationships/hyperlink" Target="https://www.tuttitalia.it/veneto/93-pove-del-grappa/" TargetMode="External"/><Relationship Id="rId159" Type="http://schemas.openxmlformats.org/officeDocument/2006/relationships/hyperlink" Target="https://www.tuttitalia.it/abruzzo/65-scurcola-marsicana/" TargetMode="External"/><Relationship Id="rId366" Type="http://schemas.openxmlformats.org/officeDocument/2006/relationships/hyperlink" Target="https://www.tuttitalia.it/basilicata/93-acerenza/" TargetMode="External"/><Relationship Id="rId573" Type="http://schemas.openxmlformats.org/officeDocument/2006/relationships/hyperlink" Target="https://www.tuttitalia.it/calabria/96-grisolia/" TargetMode="External"/><Relationship Id="rId780" Type="http://schemas.openxmlformats.org/officeDocument/2006/relationships/hyperlink" Target="https://www.tuttitalia.it/calabria/31-mileto/" TargetMode="External"/><Relationship Id="rId2047" Type="http://schemas.openxmlformats.org/officeDocument/2006/relationships/hyperlink" Target="https://www.tuttitalia.it/lazio/77-cittaducale/" TargetMode="External"/><Relationship Id="rId2254" Type="http://schemas.openxmlformats.org/officeDocument/2006/relationships/hyperlink" Target="https://www.tuttitalia.it/lazio/77-caprarola/" TargetMode="External"/><Relationship Id="rId2461" Type="http://schemas.openxmlformats.org/officeDocument/2006/relationships/hyperlink" Target="https://www.tuttitalia.it/liguria/22-carro/" TargetMode="External"/><Relationship Id="rId3305" Type="http://schemas.openxmlformats.org/officeDocument/2006/relationships/hyperlink" Target="https://www.tuttitalia.it/lombardia/39-carenno/" TargetMode="External"/><Relationship Id="rId3512" Type="http://schemas.openxmlformats.org/officeDocument/2006/relationships/hyperlink" Target="https://www.tuttitalia.it/lombardia/65-magnago/" TargetMode="External"/><Relationship Id="rId4910" Type="http://schemas.openxmlformats.org/officeDocument/2006/relationships/hyperlink" Target="https://www.tuttitalia.it/piemonte/19-montanera/" TargetMode="External"/><Relationship Id="rId6668" Type="http://schemas.openxmlformats.org/officeDocument/2006/relationships/hyperlink" Target="https://www.tuttitalia.it/toscana/35-scarperia-san-piero/" TargetMode="External"/><Relationship Id="rId226" Type="http://schemas.openxmlformats.org/officeDocument/2006/relationships/hyperlink" Target="https://www.tuttitalia.it/abruzzo/82-pescosansonesco/" TargetMode="External"/><Relationship Id="rId433" Type="http://schemas.openxmlformats.org/officeDocument/2006/relationships/hyperlink" Target="https://www.tuttitalia.it/calabria/14-chiaravalle-centrale/" TargetMode="External"/><Relationship Id="rId1063" Type="http://schemas.openxmlformats.org/officeDocument/2006/relationships/hyperlink" Target="https://www.tuttitalia.it/campania/40-carinola/" TargetMode="External"/><Relationship Id="rId1270" Type="http://schemas.openxmlformats.org/officeDocument/2006/relationships/hyperlink" Target="https://www.tuttitalia.it/campania/40-sassano/" TargetMode="External"/><Relationship Id="rId2114" Type="http://schemas.openxmlformats.org/officeDocument/2006/relationships/hyperlink" Target="https://www.tuttitalia.it/lazio/60-paganico-sabino/" TargetMode="External"/><Relationship Id="rId5477" Type="http://schemas.openxmlformats.org/officeDocument/2006/relationships/hyperlink" Target="https://www.tuttitalia.it/piemonte/62-belgirate/" TargetMode="External"/><Relationship Id="rId6875" Type="http://schemas.openxmlformats.org/officeDocument/2006/relationships/hyperlink" Target="https://www.tuttitalia.it/toscana/38-chiusdino/" TargetMode="External"/><Relationship Id="rId7719" Type="http://schemas.openxmlformats.org/officeDocument/2006/relationships/hyperlink" Target="https://www.tuttitalia.it/veneto/33-caprino-veronese/" TargetMode="External"/><Relationship Id="rId640" Type="http://schemas.openxmlformats.org/officeDocument/2006/relationships/hyperlink" Target="https://www.tuttitalia.it/calabria/72-plataci/" TargetMode="External"/><Relationship Id="rId2321" Type="http://schemas.openxmlformats.org/officeDocument/2006/relationships/hyperlink" Target="https://www.tuttitalia.it/liguria/33-mignanego/" TargetMode="External"/><Relationship Id="rId4079" Type="http://schemas.openxmlformats.org/officeDocument/2006/relationships/hyperlink" Target="https://www.tuttitalia.it/marche/50-montecarotto/" TargetMode="External"/><Relationship Id="rId4286" Type="http://schemas.openxmlformats.org/officeDocument/2006/relationships/hyperlink" Target="https://www.tuttitalia.it/molise/46-campodipietra/" TargetMode="External"/><Relationship Id="rId5684" Type="http://schemas.openxmlformats.org/officeDocument/2006/relationships/hyperlink" Target="https://www.tuttitalia.it/puglia/67-rodi-garganico/" TargetMode="External"/><Relationship Id="rId5891" Type="http://schemas.openxmlformats.org/officeDocument/2006/relationships/hyperlink" Target="https://www.tuttitalia.it/sardegna/78-orotelli/" TargetMode="External"/><Relationship Id="rId6528" Type="http://schemas.openxmlformats.org/officeDocument/2006/relationships/hyperlink" Target="https://www.tuttitalia.it/sicilia/55-roccapalumba/" TargetMode="External"/><Relationship Id="rId6735" Type="http://schemas.openxmlformats.org/officeDocument/2006/relationships/hyperlink" Target="https://www.tuttitalia.it/toscana/39-capannori/" TargetMode="External"/><Relationship Id="rId6942" Type="http://schemas.openxmlformats.org/officeDocument/2006/relationships/hyperlink" Target="https://www.tuttitalia.it/trentino-alto-adige/20-funes/" TargetMode="External"/><Relationship Id="rId500" Type="http://schemas.openxmlformats.org/officeDocument/2006/relationships/hyperlink" Target="https://www.tuttitalia.it/calabria/70-argusto/" TargetMode="External"/><Relationship Id="rId1130" Type="http://schemas.openxmlformats.org/officeDocument/2006/relationships/hyperlink" Target="https://www.tuttitalia.it/campania/32-torre-del-greco/" TargetMode="External"/><Relationship Id="rId4493" Type="http://schemas.openxmlformats.org/officeDocument/2006/relationships/hyperlink" Target="https://www.tuttitalia.it/piemonte/29-alice-bel-colle/" TargetMode="External"/><Relationship Id="rId5337" Type="http://schemas.openxmlformats.org/officeDocument/2006/relationships/hyperlink" Target="https://www.tuttitalia.it/piemonte/24-mezzenile/" TargetMode="External"/><Relationship Id="rId5544" Type="http://schemas.openxmlformats.org/officeDocument/2006/relationships/hyperlink" Target="https://www.tuttitalia.it/piemonte/98-prarolo/" TargetMode="External"/><Relationship Id="rId5751" Type="http://schemas.openxmlformats.org/officeDocument/2006/relationships/hyperlink" Target="https://www.tuttitalia.it/puglia/89-novoli/" TargetMode="External"/><Relationship Id="rId6802" Type="http://schemas.openxmlformats.org/officeDocument/2006/relationships/hyperlink" Target="https://www.tuttitalia.it/toscana/64-buti/" TargetMode="External"/><Relationship Id="rId1947" Type="http://schemas.openxmlformats.org/officeDocument/2006/relationships/hyperlink" Target="https://www.tuttitalia.it/lazio/81-piglio/" TargetMode="External"/><Relationship Id="rId3095" Type="http://schemas.openxmlformats.org/officeDocument/2006/relationships/hyperlink" Target="https://www.tuttitalia.it/lombardia/33-garzeno/" TargetMode="External"/><Relationship Id="rId4146" Type="http://schemas.openxmlformats.org/officeDocument/2006/relationships/hyperlink" Target="https://www.tuttitalia.it/marche/12-francavilla-d-ete/" TargetMode="External"/><Relationship Id="rId4353" Type="http://schemas.openxmlformats.org/officeDocument/2006/relationships/hyperlink" Target="https://www.tuttitalia.it/molise/40-venafro/" TargetMode="External"/><Relationship Id="rId4560" Type="http://schemas.openxmlformats.org/officeDocument/2006/relationships/hyperlink" Target="https://www.tuttitalia.it/piemonte/24-montegioco/" TargetMode="External"/><Relationship Id="rId5404" Type="http://schemas.openxmlformats.org/officeDocument/2006/relationships/hyperlink" Target="https://www.tuttitalia.it/piemonte/25-strambinello/" TargetMode="External"/><Relationship Id="rId5611" Type="http://schemas.openxmlformats.org/officeDocument/2006/relationships/hyperlink" Target="https://www.tuttitalia.it/puglia/86-adelfia/" TargetMode="External"/><Relationship Id="rId1807" Type="http://schemas.openxmlformats.org/officeDocument/2006/relationships/hyperlink" Target="https://www.tuttitalia.it/friuli-venezia-giulia/93-fagagna/" TargetMode="External"/><Relationship Id="rId3162" Type="http://schemas.openxmlformats.org/officeDocument/2006/relationships/hyperlink" Target="https://www.tuttitalia.it/lombardia/73-robecco-d-oglio/" TargetMode="External"/><Relationship Id="rId4006" Type="http://schemas.openxmlformats.org/officeDocument/2006/relationships/hyperlink" Target="https://www.tuttitalia.it/lombardia/24-dumenza/" TargetMode="External"/><Relationship Id="rId4213" Type="http://schemas.openxmlformats.org/officeDocument/2006/relationships/hyperlink" Target="https://www.tuttitalia.it/marche/58-bolognola/" TargetMode="External"/><Relationship Id="rId4420" Type="http://schemas.openxmlformats.org/officeDocument/2006/relationships/hyperlink" Target="https://www.tuttitalia.it/piemonte/16-viguzzolo/" TargetMode="External"/><Relationship Id="rId7369" Type="http://schemas.openxmlformats.org/officeDocument/2006/relationships/hyperlink" Target="https://www.tuttitalia.it/veneto/42-taibon-agordino/" TargetMode="External"/><Relationship Id="rId7576" Type="http://schemas.openxmlformats.org/officeDocument/2006/relationships/hyperlink" Target="https://www.tuttitalia.it/veneto/78-valdobbiadene/" TargetMode="External"/><Relationship Id="rId7783" Type="http://schemas.openxmlformats.org/officeDocument/2006/relationships/hyperlink" Target="https://www.tuttitalia.it/veneto/95-selva-di-progno/" TargetMode="External"/><Relationship Id="rId290" Type="http://schemas.openxmlformats.org/officeDocument/2006/relationships/hyperlink" Target="https://www.tuttitalia.it/abruzzo/63-torano-nuovo/" TargetMode="External"/><Relationship Id="rId3022" Type="http://schemas.openxmlformats.org/officeDocument/2006/relationships/hyperlink" Target="https://www.tuttitalia.it/lombardia/32-carimate/" TargetMode="External"/><Relationship Id="rId6178" Type="http://schemas.openxmlformats.org/officeDocument/2006/relationships/hyperlink" Target="https://www.tuttitalia.it/sardegna/93-seui/" TargetMode="External"/><Relationship Id="rId6385" Type="http://schemas.openxmlformats.org/officeDocument/2006/relationships/hyperlink" Target="https://www.tuttitalia.it/sicilia/75-santa-lucia-del-mela/" TargetMode="External"/><Relationship Id="rId6592" Type="http://schemas.openxmlformats.org/officeDocument/2006/relationships/hyperlink" Target="https://www.tuttitalia.it/sicilia/31-valderice/" TargetMode="External"/><Relationship Id="rId7229" Type="http://schemas.openxmlformats.org/officeDocument/2006/relationships/hyperlink" Target="https://www.tuttitalia.it/umbria/62-scheggino/" TargetMode="External"/><Relationship Id="rId7436" Type="http://schemas.openxmlformats.org/officeDocument/2006/relationships/hyperlink" Target="https://www.tuttitalia.it/veneto/55-carmignano-di-brenta/" TargetMode="External"/><Relationship Id="rId7643" Type="http://schemas.openxmlformats.org/officeDocument/2006/relationships/hyperlink" Target="https://www.tuttitalia.it/veneto/79-refrontolo/" TargetMode="External"/><Relationship Id="rId150" Type="http://schemas.openxmlformats.org/officeDocument/2006/relationships/hyperlink" Target="https://www.tuttitalia.it/abruzzo/19-secinaro/" TargetMode="External"/><Relationship Id="rId3979" Type="http://schemas.openxmlformats.org/officeDocument/2006/relationships/hyperlink" Target="https://www.tuttitalia.it/lombardia/46-cunardo/" TargetMode="External"/><Relationship Id="rId5194" Type="http://schemas.openxmlformats.org/officeDocument/2006/relationships/hyperlink" Target="https://www.tuttitalia.it/piemonte/75-san-carlo-canavese/" TargetMode="External"/><Relationship Id="rId6038" Type="http://schemas.openxmlformats.org/officeDocument/2006/relationships/hyperlink" Target="https://www.tuttitalia.it/sardegna/86-usini/" TargetMode="External"/><Relationship Id="rId6245" Type="http://schemas.openxmlformats.org/officeDocument/2006/relationships/hyperlink" Target="https://www.tuttitalia.it/sicilia/74-bivona/" TargetMode="External"/><Relationship Id="rId6452" Type="http://schemas.openxmlformats.org/officeDocument/2006/relationships/hyperlink" Target="https://www.tuttitalia.it/sicilia/21-motta-camastra/" TargetMode="External"/><Relationship Id="rId7850" Type="http://schemas.openxmlformats.org/officeDocument/2006/relationships/hyperlink" Target="https://www.tuttitalia.it/veneto/86-fara-vicentino/" TargetMode="External"/><Relationship Id="rId2788" Type="http://schemas.openxmlformats.org/officeDocument/2006/relationships/hyperlink" Target="https://www.tuttitalia.it/lombardia/96-ospitaletto/" TargetMode="External"/><Relationship Id="rId2995" Type="http://schemas.openxmlformats.org/officeDocument/2006/relationships/hyperlink" Target="https://www.tuttitalia.it/lombardia/46-san-fermo-della-battaglia/" TargetMode="External"/><Relationship Id="rId3839" Type="http://schemas.openxmlformats.org/officeDocument/2006/relationships/hyperlink" Target="https://www.tuttitalia.it/lombardia/96-valdisotto/" TargetMode="External"/><Relationship Id="rId5054" Type="http://schemas.openxmlformats.org/officeDocument/2006/relationships/hyperlink" Target="https://www.tuttitalia.it/piemonte/35-dormelletto/" TargetMode="External"/><Relationship Id="rId6105" Type="http://schemas.openxmlformats.org/officeDocument/2006/relationships/hyperlink" Target="https://www.tuttitalia.it/sardegna/42-ittireddu/" TargetMode="External"/><Relationship Id="rId7503" Type="http://schemas.openxmlformats.org/officeDocument/2006/relationships/hyperlink" Target="https://www.tuttitalia.it/veneto/18-adria/" TargetMode="External"/><Relationship Id="rId7710" Type="http://schemas.openxmlformats.org/officeDocument/2006/relationships/hyperlink" Target="https://www.tuttitalia.it/veneto/24-grezzana/" TargetMode="External"/><Relationship Id="rId967" Type="http://schemas.openxmlformats.org/officeDocument/2006/relationships/hyperlink" Target="https://www.tuttitalia.it/campania/31-ceppaloni/" TargetMode="External"/><Relationship Id="rId1597" Type="http://schemas.openxmlformats.org/officeDocument/2006/relationships/hyperlink" Target="https://www.tuttitalia.it/emilia-romagna/16-bobbio/" TargetMode="External"/><Relationship Id="rId2648" Type="http://schemas.openxmlformats.org/officeDocument/2006/relationships/hyperlink" Target="https://www.tuttitalia.it/lombardia/38-castione-della-presolana/" TargetMode="External"/><Relationship Id="rId2855" Type="http://schemas.openxmlformats.org/officeDocument/2006/relationships/hyperlink" Target="https://www.tuttitalia.it/lombardia/52-padenghe-sul-garda/" TargetMode="External"/><Relationship Id="rId3906" Type="http://schemas.openxmlformats.org/officeDocument/2006/relationships/hyperlink" Target="https://www.tuttitalia.it/lombardia/44-cassano-magnago/" TargetMode="External"/><Relationship Id="rId5261" Type="http://schemas.openxmlformats.org/officeDocument/2006/relationships/hyperlink" Target="https://www.tuttitalia.it/piemonte/44-san-germano-chisone/" TargetMode="External"/><Relationship Id="rId6312" Type="http://schemas.openxmlformats.org/officeDocument/2006/relationships/hyperlink" Target="https://www.tuttitalia.it/sicilia/54-zafferana-etnea/" TargetMode="External"/><Relationship Id="rId96" Type="http://schemas.openxmlformats.org/officeDocument/2006/relationships/hyperlink" Target="https://www.tuttitalia.it/abruzzo/27-lucoli/" TargetMode="External"/><Relationship Id="rId827" Type="http://schemas.openxmlformats.org/officeDocument/2006/relationships/hyperlink" Target="https://www.tuttitalia.it/calabria/37-mongiana/" TargetMode="External"/><Relationship Id="rId1457" Type="http://schemas.openxmlformats.org/officeDocument/2006/relationships/hyperlink" Target="https://www.tuttitalia.it/emilia-romagna/63-savignano-sul-rubicone/" TargetMode="External"/><Relationship Id="rId1664" Type="http://schemas.openxmlformats.org/officeDocument/2006/relationships/hyperlink" Target="https://www.tuttitalia.it/emilia-romagna/67-rio-saliceto/" TargetMode="External"/><Relationship Id="rId1871" Type="http://schemas.openxmlformats.org/officeDocument/2006/relationships/hyperlink" Target="https://www.tuttitalia.it/friuli-venezia-giulia/87-moggio-udinese/" TargetMode="External"/><Relationship Id="rId2508" Type="http://schemas.openxmlformats.org/officeDocument/2006/relationships/hyperlink" Target="https://www.tuttitalia.it/liguria/85-murialdo/" TargetMode="External"/><Relationship Id="rId2715" Type="http://schemas.openxmlformats.org/officeDocument/2006/relationships/hyperlink" Target="https://www.tuttitalia.it/lombardia/72-strozza/" TargetMode="External"/><Relationship Id="rId2922" Type="http://schemas.openxmlformats.org/officeDocument/2006/relationships/hyperlink" Target="https://www.tuttitalia.it/lombardia/18-soiano-del-lago/" TargetMode="External"/><Relationship Id="rId4070" Type="http://schemas.openxmlformats.org/officeDocument/2006/relationships/hyperlink" Target="https://www.tuttitalia.it/marche/74-ostra-vetere/" TargetMode="External"/><Relationship Id="rId5121" Type="http://schemas.openxmlformats.org/officeDocument/2006/relationships/hyperlink" Target="https://www.tuttitalia.it/piemonte/25-nichelino/" TargetMode="External"/><Relationship Id="rId1317" Type="http://schemas.openxmlformats.org/officeDocument/2006/relationships/hyperlink" Target="https://www.tuttitalia.it/campania/46-trentinara/" TargetMode="External"/><Relationship Id="rId1524" Type="http://schemas.openxmlformats.org/officeDocument/2006/relationships/hyperlink" Target="https://www.tuttitalia.it/emilia-romagna/32-montefiorino/" TargetMode="External"/><Relationship Id="rId1731" Type="http://schemas.openxmlformats.org/officeDocument/2006/relationships/hyperlink" Target="https://www.tuttitalia.it/friuli-venezia-giulia/53-pordenone/" TargetMode="External"/><Relationship Id="rId4887" Type="http://schemas.openxmlformats.org/officeDocument/2006/relationships/hyperlink" Target="https://www.tuttitalia.it/piemonte/39-baldissero-d-alba/" TargetMode="External"/><Relationship Id="rId5938" Type="http://schemas.openxmlformats.org/officeDocument/2006/relationships/hyperlink" Target="https://www.tuttitalia.it/sardegna/70-marrubiu/" TargetMode="External"/><Relationship Id="rId7086" Type="http://schemas.openxmlformats.org/officeDocument/2006/relationships/hyperlink" Target="https://www.tuttitalia.it/trentino-alto-adige/52-revo/" TargetMode="External"/><Relationship Id="rId7293" Type="http://schemas.openxmlformats.org/officeDocument/2006/relationships/hyperlink" Target="https://www.tuttitalia.it/valle-d-aosta/70-arnad/" TargetMode="External"/><Relationship Id="rId23" Type="http://schemas.openxmlformats.org/officeDocument/2006/relationships/hyperlink" Target="https://www.tuttitalia.it/abruzzo/35-orsogna/" TargetMode="External"/><Relationship Id="rId3489" Type="http://schemas.openxmlformats.org/officeDocument/2006/relationships/hyperlink" Target="https://www.tuttitalia.it/lombardia/24-nerviano/" TargetMode="External"/><Relationship Id="rId3696" Type="http://schemas.openxmlformats.org/officeDocument/2006/relationships/hyperlink" Target="https://www.tuttitalia.it/lombardia/98-pieve-del-cairo/" TargetMode="External"/><Relationship Id="rId4747" Type="http://schemas.openxmlformats.org/officeDocument/2006/relationships/hyperlink" Target="https://www.tuttitalia.it/piemonte/24-strona/" TargetMode="External"/><Relationship Id="rId7153" Type="http://schemas.openxmlformats.org/officeDocument/2006/relationships/hyperlink" Target="https://www.tuttitalia.it/trentino-alto-adige/98-bieno/" TargetMode="External"/><Relationship Id="rId7360" Type="http://schemas.openxmlformats.org/officeDocument/2006/relationships/hyperlink" Target="https://www.tuttitalia.it/veneto/66-santo-stefano-di-cadore/" TargetMode="External"/><Relationship Id="rId2298" Type="http://schemas.openxmlformats.org/officeDocument/2006/relationships/hyperlink" Target="https://www.tuttitalia.it/lazio/97-tessennano/" TargetMode="External"/><Relationship Id="rId3349" Type="http://schemas.openxmlformats.org/officeDocument/2006/relationships/hyperlink" Target="https://www.tuttitalia.it/lombardia/28-guardamiglio/" TargetMode="External"/><Relationship Id="rId3556" Type="http://schemas.openxmlformats.org/officeDocument/2006/relationships/hyperlink" Target="https://www.tuttitalia.it/lombardia/19-noviglio/" TargetMode="External"/><Relationship Id="rId4954" Type="http://schemas.openxmlformats.org/officeDocument/2006/relationships/hyperlink" Target="https://www.tuttitalia.it/piemonte/35-cravanzana/" TargetMode="External"/><Relationship Id="rId7013" Type="http://schemas.openxmlformats.org/officeDocument/2006/relationships/hyperlink" Target="https://www.tuttitalia.it/trentino-alto-adige/65-ledro/" TargetMode="External"/><Relationship Id="rId7220" Type="http://schemas.openxmlformats.org/officeDocument/2006/relationships/hyperlink" Target="https://www.tuttitalia.it/umbria/78-costacciaro/" TargetMode="External"/><Relationship Id="rId477" Type="http://schemas.openxmlformats.org/officeDocument/2006/relationships/hyperlink" Target="https://www.tuttitalia.it/calabria/56-san-sostene/" TargetMode="External"/><Relationship Id="rId684" Type="http://schemas.openxmlformats.org/officeDocument/2006/relationships/hyperlink" Target="https://www.tuttitalia.it/calabria/37-siderno/" TargetMode="External"/><Relationship Id="rId2158" Type="http://schemas.openxmlformats.org/officeDocument/2006/relationships/hyperlink" Target="https://www.tuttitalia.it/lazio/78-cave/" TargetMode="External"/><Relationship Id="rId2365" Type="http://schemas.openxmlformats.org/officeDocument/2006/relationships/hyperlink" Target="https://www.tuttitalia.it/liguria/41-rondanina/" TargetMode="External"/><Relationship Id="rId3209" Type="http://schemas.openxmlformats.org/officeDocument/2006/relationships/hyperlink" Target="https://www.tuttitalia.it/lombardia/97-ripalta-arpina/" TargetMode="External"/><Relationship Id="rId3763" Type="http://schemas.openxmlformats.org/officeDocument/2006/relationships/hyperlink" Target="https://www.tuttitalia.it/lombardia/97-villanova-d-ardenghi/" TargetMode="External"/><Relationship Id="rId3970" Type="http://schemas.openxmlformats.org/officeDocument/2006/relationships/hyperlink" Target="https://www.tuttitalia.it/lombardia/96-marchirolo/" TargetMode="External"/><Relationship Id="rId4607" Type="http://schemas.openxmlformats.org/officeDocument/2006/relationships/hyperlink" Target="https://www.tuttitalia.it/piemonte/86-isola-d-asti/" TargetMode="External"/><Relationship Id="rId4814" Type="http://schemas.openxmlformats.org/officeDocument/2006/relationships/hyperlink" Target="https://www.tuttitalia.it/piemonte/91-santo-stefano-belbo/" TargetMode="External"/><Relationship Id="rId337" Type="http://schemas.openxmlformats.org/officeDocument/2006/relationships/hyperlink" Target="https://www.tuttitalia.it/basilicata/72-marsicovetere/" TargetMode="External"/><Relationship Id="rId891" Type="http://schemas.openxmlformats.org/officeDocument/2006/relationships/hyperlink" Target="https://www.tuttitalia.it/campania/60-grottolella/" TargetMode="External"/><Relationship Id="rId2018" Type="http://schemas.openxmlformats.org/officeDocument/2006/relationships/hyperlink" Target="https://www.tuttitalia.it/lazio/93-sezze/" TargetMode="External"/><Relationship Id="rId2572" Type="http://schemas.openxmlformats.org/officeDocument/2006/relationships/hyperlink" Target="https://www.tuttitalia.it/lombardia/28-grumello-del-monte/" TargetMode="External"/><Relationship Id="rId3416" Type="http://schemas.openxmlformats.org/officeDocument/2006/relationships/hyperlink" Target="https://www.tuttitalia.it/lombardia/97-monzambano/" TargetMode="External"/><Relationship Id="rId3623" Type="http://schemas.openxmlformats.org/officeDocument/2006/relationships/hyperlink" Target="https://www.tuttitalia.it/lombardia/85-ceriano-laghetto/" TargetMode="External"/><Relationship Id="rId3830" Type="http://schemas.openxmlformats.org/officeDocument/2006/relationships/hyperlink" Target="https://www.tuttitalia.it/lombardia/23-cosio-valtellino/" TargetMode="External"/><Relationship Id="rId6779" Type="http://schemas.openxmlformats.org/officeDocument/2006/relationships/hyperlink" Target="https://www.tuttitalia.it/toscana/12-bagnone/" TargetMode="External"/><Relationship Id="rId6986" Type="http://schemas.openxmlformats.org/officeDocument/2006/relationships/hyperlink" Target="https://www.tuttitalia.it/trentino-alto-adige/79-martello/" TargetMode="External"/><Relationship Id="rId544" Type="http://schemas.openxmlformats.org/officeDocument/2006/relationships/hyperlink" Target="https://www.tuttitalia.it/calabria/36-fagnano-castello/" TargetMode="External"/><Relationship Id="rId751" Type="http://schemas.openxmlformats.org/officeDocument/2006/relationships/hyperlink" Target="https://www.tuttitalia.it/calabria/19-fiumara/" TargetMode="External"/><Relationship Id="rId1174" Type="http://schemas.openxmlformats.org/officeDocument/2006/relationships/hyperlink" Target="https://www.tuttitalia.it/campania/86-sorrento/" TargetMode="External"/><Relationship Id="rId1381" Type="http://schemas.openxmlformats.org/officeDocument/2006/relationships/hyperlink" Target="https://www.tuttitalia.it/emilia-romagna/23-san-lazzaro-di-savena/" TargetMode="External"/><Relationship Id="rId2225" Type="http://schemas.openxmlformats.org/officeDocument/2006/relationships/hyperlink" Target="https://www.tuttitalia.it/lazio/50-filacciano/" TargetMode="External"/><Relationship Id="rId2432" Type="http://schemas.openxmlformats.org/officeDocument/2006/relationships/hyperlink" Target="https://www.tuttitalia.it/liguria/38-la-spezia/" TargetMode="External"/><Relationship Id="rId5588" Type="http://schemas.openxmlformats.org/officeDocument/2006/relationships/hyperlink" Target="https://www.tuttitalia.it/puglia/81-bitonto/" TargetMode="External"/><Relationship Id="rId5795" Type="http://schemas.openxmlformats.org/officeDocument/2006/relationships/hyperlink" Target="https://www.tuttitalia.it/puglia/73-caprarica-di-lecce/" TargetMode="External"/><Relationship Id="rId6639" Type="http://schemas.openxmlformats.org/officeDocument/2006/relationships/hyperlink" Target="https://www.tuttitalia.it/toscana/98-sestino/" TargetMode="External"/><Relationship Id="rId6846" Type="http://schemas.openxmlformats.org/officeDocument/2006/relationships/hyperlink" Target="https://www.tuttitalia.it/toscana/52-cantagallo/" TargetMode="External"/><Relationship Id="rId404" Type="http://schemas.openxmlformats.org/officeDocument/2006/relationships/hyperlink" Target="https://www.tuttitalia.it/basilicata/34-gallicchio/" TargetMode="External"/><Relationship Id="rId611" Type="http://schemas.openxmlformats.org/officeDocument/2006/relationships/hyperlink" Target="https://www.tuttitalia.it/calabria/28-orsomarso/" TargetMode="External"/><Relationship Id="rId1034" Type="http://schemas.openxmlformats.org/officeDocument/2006/relationships/hyperlink" Target="https://www.tuttitalia.it/campania/25-sessa-aurunca/" TargetMode="External"/><Relationship Id="rId1241" Type="http://schemas.openxmlformats.org/officeDocument/2006/relationships/hyperlink" Target="https://www.tuttitalia.it/campania/93-giffoni-valle-piana/" TargetMode="External"/><Relationship Id="rId4397" Type="http://schemas.openxmlformats.org/officeDocument/2006/relationships/hyperlink" Target="https://www.tuttitalia.it/molise/81-pizzone/" TargetMode="External"/><Relationship Id="rId5448" Type="http://schemas.openxmlformats.org/officeDocument/2006/relationships/hyperlink" Target="https://www.tuttitalia.it/piemonte/35-cambiasca/" TargetMode="External"/><Relationship Id="rId5655" Type="http://schemas.openxmlformats.org/officeDocument/2006/relationships/hyperlink" Target="https://www.tuttitalia.it/puglia/58-torchiarolo/" TargetMode="External"/><Relationship Id="rId5862" Type="http://schemas.openxmlformats.org/officeDocument/2006/relationships/hyperlink" Target="https://www.tuttitalia.it/sardegna/40-macomer/" TargetMode="External"/><Relationship Id="rId6706" Type="http://schemas.openxmlformats.org/officeDocument/2006/relationships/hyperlink" Target="https://www.tuttitalia.it/toscana/92-campagnatico/" TargetMode="External"/><Relationship Id="rId6913" Type="http://schemas.openxmlformats.org/officeDocument/2006/relationships/hyperlink" Target="https://www.tuttitalia.it/trentino-alto-adige/21-prato-allo-stelvio/" TargetMode="External"/><Relationship Id="rId1101" Type="http://schemas.openxmlformats.org/officeDocument/2006/relationships/hyperlink" Target="https://www.tuttitalia.it/campania/57-san-potito-sannitico/" TargetMode="External"/><Relationship Id="rId4257" Type="http://schemas.openxmlformats.org/officeDocument/2006/relationships/hyperlink" Target="https://www.tuttitalia.it/marche/60-mercatino-conca/" TargetMode="External"/><Relationship Id="rId4464" Type="http://schemas.openxmlformats.org/officeDocument/2006/relationships/hyperlink" Target="https://www.tuttitalia.it/piemonte/59-sezzadio/" TargetMode="External"/><Relationship Id="rId4671" Type="http://schemas.openxmlformats.org/officeDocument/2006/relationships/hyperlink" Target="https://www.tuttitalia.it/piemonte/15-cinaglio/" TargetMode="External"/><Relationship Id="rId5308" Type="http://schemas.openxmlformats.org/officeDocument/2006/relationships/hyperlink" Target="https://www.tuttitalia.it/piemonte/72-villareggia/" TargetMode="External"/><Relationship Id="rId5515" Type="http://schemas.openxmlformats.org/officeDocument/2006/relationships/hyperlink" Target="https://www.tuttitalia.it/piemonte/85-tronzano-vercellese/" TargetMode="External"/><Relationship Id="rId5722" Type="http://schemas.openxmlformats.org/officeDocument/2006/relationships/hyperlink" Target="https://www.tuttitalia.it/puglia/68-casarano/" TargetMode="External"/><Relationship Id="rId3066" Type="http://schemas.openxmlformats.org/officeDocument/2006/relationships/hyperlink" Target="https://www.tuttitalia.it/lombardia/52-ronago/" TargetMode="External"/><Relationship Id="rId3273" Type="http://schemas.openxmlformats.org/officeDocument/2006/relationships/hyperlink" Target="https://www.tuttitalia.it/lombardia/74-bosisio-parini/" TargetMode="External"/><Relationship Id="rId3480" Type="http://schemas.openxmlformats.org/officeDocument/2006/relationships/hyperlink" Target="https://www.tuttitalia.it/lombardia/56-settimo-milanese/" TargetMode="External"/><Relationship Id="rId4117" Type="http://schemas.openxmlformats.org/officeDocument/2006/relationships/hyperlink" Target="https://www.tuttitalia.it/marche/95-montedinove/" TargetMode="External"/><Relationship Id="rId4324" Type="http://schemas.openxmlformats.org/officeDocument/2006/relationships/hyperlink" Target="https://www.tuttitalia.it/molise/76-limosano/" TargetMode="External"/><Relationship Id="rId4531" Type="http://schemas.openxmlformats.org/officeDocument/2006/relationships/hyperlink" Target="https://www.tuttitalia.it/piemonte/93-cantalupo-ligure/" TargetMode="External"/><Relationship Id="rId7687" Type="http://schemas.openxmlformats.org/officeDocument/2006/relationships/hyperlink" Target="https://www.tuttitalia.it/veneto/27-cona/" TargetMode="External"/><Relationship Id="rId194" Type="http://schemas.openxmlformats.org/officeDocument/2006/relationships/hyperlink" Target="https://www.tuttitalia.it/abruzzo/68-vittorito/" TargetMode="External"/><Relationship Id="rId1918" Type="http://schemas.openxmlformats.org/officeDocument/2006/relationships/hyperlink" Target="https://www.tuttitalia.it/friuli-venezia-giulia/24-preone/" TargetMode="External"/><Relationship Id="rId2082" Type="http://schemas.openxmlformats.org/officeDocument/2006/relationships/hyperlink" Target="https://www.tuttitalia.it/lazio/34-rocca-sinibalda/" TargetMode="External"/><Relationship Id="rId3133" Type="http://schemas.openxmlformats.org/officeDocument/2006/relationships/hyperlink" Target="https://www.tuttitalia.it/lombardia/43-pandino/" TargetMode="External"/><Relationship Id="rId6289" Type="http://schemas.openxmlformats.org/officeDocument/2006/relationships/hyperlink" Target="https://www.tuttitalia.it/sicilia/72-adrano/" TargetMode="External"/><Relationship Id="rId6496" Type="http://schemas.openxmlformats.org/officeDocument/2006/relationships/hyperlink" Target="https://www.tuttitalia.it/sicilia/65-lercara-friddi/" TargetMode="External"/><Relationship Id="rId7894" Type="http://schemas.openxmlformats.org/officeDocument/2006/relationships/hyperlink" Target="https://www.tuttitalia.it/veneto/60-zovencedo/" TargetMode="External"/><Relationship Id="rId261" Type="http://schemas.openxmlformats.org/officeDocument/2006/relationships/hyperlink" Target="https://www.tuttitalia.it/abruzzo/73-pietracamela/" TargetMode="External"/><Relationship Id="rId3340" Type="http://schemas.openxmlformats.org/officeDocument/2006/relationships/hyperlink" Target="https://www.tuttitalia.it/lombardia/61-sordio/" TargetMode="External"/><Relationship Id="rId5098" Type="http://schemas.openxmlformats.org/officeDocument/2006/relationships/hyperlink" Target="https://www.tuttitalia.it/piemonte/38-casalbeltrame/" TargetMode="External"/><Relationship Id="rId6149" Type="http://schemas.openxmlformats.org/officeDocument/2006/relationships/hyperlink" Target="https://www.tuttitalia.it/sardegna/52-sant-anna-arresi/" TargetMode="External"/><Relationship Id="rId7547" Type="http://schemas.openxmlformats.org/officeDocument/2006/relationships/hyperlink" Target="https://www.tuttitalia.it/veneto/18-san-bellino/" TargetMode="External"/><Relationship Id="rId7754" Type="http://schemas.openxmlformats.org/officeDocument/2006/relationships/hyperlink" Target="https://www.tuttitalia.it/veneto/24-pastrengo/" TargetMode="External"/><Relationship Id="rId2899" Type="http://schemas.openxmlformats.org/officeDocument/2006/relationships/hyperlink" Target="https://www.tuttitalia.it/lombardia/27-borno/" TargetMode="External"/><Relationship Id="rId3200" Type="http://schemas.openxmlformats.org/officeDocument/2006/relationships/hyperlink" Target="https://www.tuttitalia.it/lombardia/39-calvatone/" TargetMode="External"/><Relationship Id="rId6356" Type="http://schemas.openxmlformats.org/officeDocument/2006/relationships/hyperlink" Target="https://www.tuttitalia.it/sicilia/82-catenanuova/" TargetMode="External"/><Relationship Id="rId6563" Type="http://schemas.openxmlformats.org/officeDocument/2006/relationships/hyperlink" Target="https://www.tuttitalia.it/sicilia/95-giarratana/" TargetMode="External"/><Relationship Id="rId6770" Type="http://schemas.openxmlformats.org/officeDocument/2006/relationships/hyperlink" Target="https://www.tuttitalia.it/toscana/36-fivizzano/" TargetMode="External"/><Relationship Id="rId7407" Type="http://schemas.openxmlformats.org/officeDocument/2006/relationships/hyperlink" Target="https://www.tuttitalia.it/veneto/27-monselice/" TargetMode="External"/><Relationship Id="rId7614" Type="http://schemas.openxmlformats.org/officeDocument/2006/relationships/hyperlink" Target="https://www.tuttitalia.it/veneto/32-maser/" TargetMode="External"/><Relationship Id="rId7821" Type="http://schemas.openxmlformats.org/officeDocument/2006/relationships/hyperlink" Target="https://www.tuttitalia.it/veneto/55-sovizzo/" TargetMode="External"/><Relationship Id="rId121" Type="http://schemas.openxmlformats.org/officeDocument/2006/relationships/hyperlink" Target="https://www.tuttitalia.it/abruzzo/50-pizzoli/" TargetMode="External"/><Relationship Id="rId2759" Type="http://schemas.openxmlformats.org/officeDocument/2006/relationships/hyperlink" Target="https://www.tuttitalia.it/lombardia/82-valtorta/" TargetMode="External"/><Relationship Id="rId2966" Type="http://schemas.openxmlformats.org/officeDocument/2006/relationships/hyperlink" Target="https://www.tuttitalia.it/lombardia/39-paspardo/" TargetMode="External"/><Relationship Id="rId5165" Type="http://schemas.openxmlformats.org/officeDocument/2006/relationships/hyperlink" Target="https://www.tuttitalia.it/piemonte/39-nole/" TargetMode="External"/><Relationship Id="rId5372" Type="http://schemas.openxmlformats.org/officeDocument/2006/relationships/hyperlink" Target="https://www.tuttitalia.it/piemonte/81-traves/" TargetMode="External"/><Relationship Id="rId6009" Type="http://schemas.openxmlformats.org/officeDocument/2006/relationships/hyperlink" Target="https://www.tuttitalia.it/sardegna/61-albagiara/" TargetMode="External"/><Relationship Id="rId6216" Type="http://schemas.openxmlformats.org/officeDocument/2006/relationships/hyperlink" Target="https://www.tuttitalia.it/sardegna/76-genuri/" TargetMode="External"/><Relationship Id="rId6423" Type="http://schemas.openxmlformats.org/officeDocument/2006/relationships/hyperlink" Target="https://www.tuttitalia.it/sicilia/14-librizzi/" TargetMode="External"/><Relationship Id="rId6630" Type="http://schemas.openxmlformats.org/officeDocument/2006/relationships/hyperlink" Target="https://www.tuttitalia.it/toscana/64-lucignano/" TargetMode="External"/><Relationship Id="rId938" Type="http://schemas.openxmlformats.org/officeDocument/2006/relationships/hyperlink" Target="https://www.tuttitalia.it/campania/71-parolise/" TargetMode="External"/><Relationship Id="rId1568" Type="http://schemas.openxmlformats.org/officeDocument/2006/relationships/hyperlink" Target="https://www.tuttitalia.it/emilia-romagna/53-compiano/" TargetMode="External"/><Relationship Id="rId1775" Type="http://schemas.openxmlformats.org/officeDocument/2006/relationships/hyperlink" Target="https://www.tuttitalia.it/friuli-venezia-giulia/43-erto-casso/" TargetMode="External"/><Relationship Id="rId2619" Type="http://schemas.openxmlformats.org/officeDocument/2006/relationships/hyperlink" Target="https://www.tuttitalia.it/lombardia/35-sotto-il-monte-giovanni-xxiii/" TargetMode="External"/><Relationship Id="rId2826" Type="http://schemas.openxmlformats.org/officeDocument/2006/relationships/hyperlink" Target="https://www.tuttitalia.it/lombardia/16-provaglio-d-iseo/" TargetMode="External"/><Relationship Id="rId4181" Type="http://schemas.openxmlformats.org/officeDocument/2006/relationships/hyperlink" Target="https://www.tuttitalia.it/marche/42-montefano/" TargetMode="External"/><Relationship Id="rId5025" Type="http://schemas.openxmlformats.org/officeDocument/2006/relationships/hyperlink" Target="https://www.tuttitalia.it/piemonte/97-castelmagno/" TargetMode="External"/><Relationship Id="rId5232" Type="http://schemas.openxmlformats.org/officeDocument/2006/relationships/hyperlink" Target="https://www.tuttitalia.it/piemonte/83-fiano/" TargetMode="External"/><Relationship Id="rId67" Type="http://schemas.openxmlformats.org/officeDocument/2006/relationships/hyperlink" Target="https://www.tuttitalia.it/abruzzo/60-guilmi/" TargetMode="External"/><Relationship Id="rId1428" Type="http://schemas.openxmlformats.org/officeDocument/2006/relationships/hyperlink" Target="https://www.tuttitalia.it/emilia-romagna/98-lizzano-in-belvedere/" TargetMode="External"/><Relationship Id="rId1635" Type="http://schemas.openxmlformats.org/officeDocument/2006/relationships/hyperlink" Target="https://www.tuttitalia.it/emilia-romagna/98-solarolo/" TargetMode="External"/><Relationship Id="rId1982" Type="http://schemas.openxmlformats.org/officeDocument/2006/relationships/hyperlink" Target="https://www.tuttitalia.it/lazio/90-trivigliano/" TargetMode="External"/><Relationship Id="rId4041" Type="http://schemas.openxmlformats.org/officeDocument/2006/relationships/hyperlink" Target="https://www.tuttitalia.it/marche/52-senigallia/" TargetMode="External"/><Relationship Id="rId7197" Type="http://schemas.openxmlformats.org/officeDocument/2006/relationships/hyperlink" Target="https://www.tuttitalia.it/umbria/12-panicale/" TargetMode="External"/><Relationship Id="rId1842" Type="http://schemas.openxmlformats.org/officeDocument/2006/relationships/hyperlink" Target="https://www.tuttitalia.it/friuli-venezia-giulia/39-varmo/" TargetMode="External"/><Relationship Id="rId4998" Type="http://schemas.openxmlformats.org/officeDocument/2006/relationships/hyperlink" Target="https://www.tuttitalia.it/piemonte/76-acceglio/" TargetMode="External"/><Relationship Id="rId7057" Type="http://schemas.openxmlformats.org/officeDocument/2006/relationships/hyperlink" Target="https://www.tuttitalia.it/trentino-alto-adige/57-calliano/" TargetMode="External"/><Relationship Id="rId7264" Type="http://schemas.openxmlformats.org/officeDocument/2006/relationships/hyperlink" Target="https://www.tuttitalia.it/umbria/81-polino/" TargetMode="External"/><Relationship Id="rId1702" Type="http://schemas.openxmlformats.org/officeDocument/2006/relationships/hyperlink" Target="https://www.tuttitalia.it/emilia-romagna/66-talamello/" TargetMode="External"/><Relationship Id="rId4858" Type="http://schemas.openxmlformats.org/officeDocument/2006/relationships/hyperlink" Target="https://www.tuttitalia.it/piemonte/93-morozzo/" TargetMode="External"/><Relationship Id="rId5909" Type="http://schemas.openxmlformats.org/officeDocument/2006/relationships/hyperlink" Target="https://www.tuttitalia.it/sardegna/19-urzulei/" TargetMode="External"/><Relationship Id="rId6073" Type="http://schemas.openxmlformats.org/officeDocument/2006/relationships/hyperlink" Target="https://www.tuttitalia.it/sardegna/38-sant-antonio-di-gallura/" TargetMode="External"/><Relationship Id="rId7124" Type="http://schemas.openxmlformats.org/officeDocument/2006/relationships/hyperlink" Target="https://www.tuttitalia.it/trentino-alto-adige/37-borgo-lares/" TargetMode="External"/><Relationship Id="rId7471" Type="http://schemas.openxmlformats.org/officeDocument/2006/relationships/hyperlink" Target="https://www.tuttitalia.it/veneto/52-bagnoli-di-sopra/" TargetMode="External"/><Relationship Id="rId3667" Type="http://schemas.openxmlformats.org/officeDocument/2006/relationships/hyperlink" Target="https://www.tuttitalia.it/lombardia/33-chignolo-po/" TargetMode="External"/><Relationship Id="rId3874" Type="http://schemas.openxmlformats.org/officeDocument/2006/relationships/hyperlink" Target="https://www.tuttitalia.it/lombardia/24-campodolcino/" TargetMode="External"/><Relationship Id="rId4718" Type="http://schemas.openxmlformats.org/officeDocument/2006/relationships/hyperlink" Target="https://www.tuttitalia.it/piemonte/66-cavaglia/" TargetMode="External"/><Relationship Id="rId4925" Type="http://schemas.openxmlformats.org/officeDocument/2006/relationships/hyperlink" Target="https://www.tuttitalia.it/piemonte/23-mombasiglio/" TargetMode="External"/><Relationship Id="rId6280" Type="http://schemas.openxmlformats.org/officeDocument/2006/relationships/hyperlink" Target="https://www.tuttitalia.it/sicilia/40-montedoro/" TargetMode="External"/><Relationship Id="rId7331" Type="http://schemas.openxmlformats.org/officeDocument/2006/relationships/hyperlink" Target="https://www.tuttitalia.it/valle-d-aosta/74-pontboset/" TargetMode="External"/><Relationship Id="rId588" Type="http://schemas.openxmlformats.org/officeDocument/2006/relationships/hyperlink" Target="https://www.tuttitalia.it/calabria/50-acquappesa/" TargetMode="External"/><Relationship Id="rId795" Type="http://schemas.openxmlformats.org/officeDocument/2006/relationships/hyperlink" Target="https://www.tuttitalia.it/calabria/39-soriano-calabro/" TargetMode="External"/><Relationship Id="rId2269" Type="http://schemas.openxmlformats.org/officeDocument/2006/relationships/hyperlink" Target="https://www.tuttitalia.it/lazio/50-gallese/" TargetMode="External"/><Relationship Id="rId2476" Type="http://schemas.openxmlformats.org/officeDocument/2006/relationships/hyperlink" Target="https://www.tuttitalia.it/liguria/38-ceriale/" TargetMode="External"/><Relationship Id="rId2683" Type="http://schemas.openxmlformats.org/officeDocument/2006/relationships/hyperlink" Target="https://www.tuttitalia.it/lombardia/42-predore/" TargetMode="External"/><Relationship Id="rId2890" Type="http://schemas.openxmlformats.org/officeDocument/2006/relationships/hyperlink" Target="https://www.tuttitalia.it/lombardia/50-pralboino/" TargetMode="External"/><Relationship Id="rId3527" Type="http://schemas.openxmlformats.org/officeDocument/2006/relationships/hyperlink" Target="https://www.tuttitalia.it/lombardia/83-motta-visconti/" TargetMode="External"/><Relationship Id="rId3734" Type="http://schemas.openxmlformats.org/officeDocument/2006/relationships/hyperlink" Target="https://www.tuttitalia.it/lombardia/78-campospinoso/" TargetMode="External"/><Relationship Id="rId3941" Type="http://schemas.openxmlformats.org/officeDocument/2006/relationships/hyperlink" Target="https://www.tuttitalia.it/lombardia/14-casorate-sempione/" TargetMode="External"/><Relationship Id="rId6140" Type="http://schemas.openxmlformats.org/officeDocument/2006/relationships/hyperlink" Target="https://www.tuttitalia.it/sardegna/24-villasimius/" TargetMode="External"/><Relationship Id="rId448" Type="http://schemas.openxmlformats.org/officeDocument/2006/relationships/hyperlink" Target="https://www.tuttitalia.it/calabria/95-decollatura/" TargetMode="External"/><Relationship Id="rId655" Type="http://schemas.openxmlformats.org/officeDocument/2006/relationships/hyperlink" Target="https://www.tuttitalia.it/calabria/29-isola-di-capo-rizzuto/" TargetMode="External"/><Relationship Id="rId862" Type="http://schemas.openxmlformats.org/officeDocument/2006/relationships/hyperlink" Target="https://www.tuttitalia.it/campania/16-volturara-irpina/" TargetMode="External"/><Relationship Id="rId1078" Type="http://schemas.openxmlformats.org/officeDocument/2006/relationships/hyperlink" Target="https://www.tuttitalia.it/campania/15-arienzo/" TargetMode="External"/><Relationship Id="rId1285" Type="http://schemas.openxmlformats.org/officeDocument/2006/relationships/hyperlink" Target="https://www.tuttitalia.it/campania/51-sant-arsenio/" TargetMode="External"/><Relationship Id="rId1492" Type="http://schemas.openxmlformats.org/officeDocument/2006/relationships/hyperlink" Target="https://www.tuttitalia.it/emilia-romagna/81-pavullo-nel-frignano/" TargetMode="External"/><Relationship Id="rId2129" Type="http://schemas.openxmlformats.org/officeDocument/2006/relationships/hyperlink" Target="https://www.tuttitalia.it/lazio/62-ladispoli/" TargetMode="External"/><Relationship Id="rId2336" Type="http://schemas.openxmlformats.org/officeDocument/2006/relationships/hyperlink" Target="https://www.tuttitalia.it/liguria/28-ne/" TargetMode="External"/><Relationship Id="rId2543" Type="http://schemas.openxmlformats.org/officeDocument/2006/relationships/hyperlink" Target="https://www.tuttitalia.it/lombardia/41-ponte-san-pietro/" TargetMode="External"/><Relationship Id="rId2750" Type="http://schemas.openxmlformats.org/officeDocument/2006/relationships/hyperlink" Target="https://www.tuttitalia.it/lombardia/62-taleggio/" TargetMode="External"/><Relationship Id="rId3801" Type="http://schemas.openxmlformats.org/officeDocument/2006/relationships/hyperlink" Target="https://www.tuttitalia.it/lombardia/70-langosco/" TargetMode="External"/><Relationship Id="rId5699" Type="http://schemas.openxmlformats.org/officeDocument/2006/relationships/hyperlink" Target="https://www.tuttitalia.it/puglia/40-volturino/" TargetMode="External"/><Relationship Id="rId6000" Type="http://schemas.openxmlformats.org/officeDocument/2006/relationships/hyperlink" Target="https://www.tuttitalia.it/sardegna/51-nureci/" TargetMode="External"/><Relationship Id="rId6957" Type="http://schemas.openxmlformats.org/officeDocument/2006/relationships/hyperlink" Target="https://www.tuttitalia.it/trentino-alto-adige/72-sluderno/" TargetMode="External"/><Relationship Id="rId308" Type="http://schemas.openxmlformats.org/officeDocument/2006/relationships/hyperlink" Target="https://www.tuttitalia.it/basilicata/75-salandra/" TargetMode="External"/><Relationship Id="rId515" Type="http://schemas.openxmlformats.org/officeDocument/2006/relationships/hyperlink" Target="https://www.tuttitalia.it/calabria/96-bisignano/" TargetMode="External"/><Relationship Id="rId722" Type="http://schemas.openxmlformats.org/officeDocument/2006/relationships/hyperlink" Target="https://www.tuttitalia.it/calabria/45-seminara/" TargetMode="External"/><Relationship Id="rId1145" Type="http://schemas.openxmlformats.org/officeDocument/2006/relationships/hyperlink" Target="https://www.tuttitalia.it/campania/98-caivano/" TargetMode="External"/><Relationship Id="rId1352" Type="http://schemas.openxmlformats.org/officeDocument/2006/relationships/hyperlink" Target="https://www.tuttitalia.it/campania/68-stio/" TargetMode="External"/><Relationship Id="rId2403" Type="http://schemas.openxmlformats.org/officeDocument/2006/relationships/hyperlink" Target="https://www.tuttitalia.it/liguria/18-civezza/" TargetMode="External"/><Relationship Id="rId5559" Type="http://schemas.openxmlformats.org/officeDocument/2006/relationships/hyperlink" Target="https://www.tuttitalia.it/piemonte/39-guardabosone/" TargetMode="External"/><Relationship Id="rId5766" Type="http://schemas.openxmlformats.org/officeDocument/2006/relationships/hyperlink" Target="https://www.tuttitalia.it/puglia/64-alezio/" TargetMode="External"/><Relationship Id="rId1005" Type="http://schemas.openxmlformats.org/officeDocument/2006/relationships/hyperlink" Target="https://www.tuttitalia.it/campania/52-bonea/" TargetMode="External"/><Relationship Id="rId1212" Type="http://schemas.openxmlformats.org/officeDocument/2006/relationships/hyperlink" Target="https://www.tuttitalia.it/campania/24-casola-di-napoli/" TargetMode="External"/><Relationship Id="rId2610" Type="http://schemas.openxmlformats.org/officeDocument/2006/relationships/hyperlink" Target="https://www.tuttitalia.it/lombardia/86-arcene/" TargetMode="External"/><Relationship Id="rId4368" Type="http://schemas.openxmlformats.org/officeDocument/2006/relationships/hyperlink" Target="https://www.tuttitalia.it/molise/95-carpinone/" TargetMode="External"/><Relationship Id="rId4575" Type="http://schemas.openxmlformats.org/officeDocument/2006/relationships/hyperlink" Target="https://www.tuttitalia.it/piemonte/67-momperone/" TargetMode="External"/><Relationship Id="rId5419" Type="http://schemas.openxmlformats.org/officeDocument/2006/relationships/hyperlink" Target="https://www.tuttitalia.it/piemonte/84-usseaux/" TargetMode="External"/><Relationship Id="rId5973" Type="http://schemas.openxmlformats.org/officeDocument/2006/relationships/hyperlink" Target="https://www.tuttitalia.it/sardegna/40-tramatza/" TargetMode="External"/><Relationship Id="rId6817" Type="http://schemas.openxmlformats.org/officeDocument/2006/relationships/hyperlink" Target="https://www.tuttitalia.it/toscana/60-casale-marittimo/" TargetMode="External"/><Relationship Id="rId3177" Type="http://schemas.openxmlformats.org/officeDocument/2006/relationships/hyperlink" Target="https://www.tuttitalia.it/lombardia/34-cremosano/" TargetMode="External"/><Relationship Id="rId4228" Type="http://schemas.openxmlformats.org/officeDocument/2006/relationships/hyperlink" Target="https://www.tuttitalia.it/marche/71-pergola/" TargetMode="External"/><Relationship Id="rId4782" Type="http://schemas.openxmlformats.org/officeDocument/2006/relationships/hyperlink" Target="https://www.tuttitalia.it/piemonte/26-rosazza/" TargetMode="External"/><Relationship Id="rId5626" Type="http://schemas.openxmlformats.org/officeDocument/2006/relationships/hyperlink" Target="https://www.tuttitalia.it/puglia/36-andria/" TargetMode="External"/><Relationship Id="rId5833" Type="http://schemas.openxmlformats.org/officeDocument/2006/relationships/hyperlink" Target="https://www.tuttitalia.it/puglia/15-avetrana/" TargetMode="External"/><Relationship Id="rId3037" Type="http://schemas.openxmlformats.org/officeDocument/2006/relationships/hyperlink" Target="https://www.tuttitalia.it/lombardia/59-maslianico/" TargetMode="External"/><Relationship Id="rId3384" Type="http://schemas.openxmlformats.org/officeDocument/2006/relationships/hyperlink" Target="https://www.tuttitalia.it/lombardia/41-abbadia-cerreto/" TargetMode="External"/><Relationship Id="rId3591" Type="http://schemas.openxmlformats.org/officeDocument/2006/relationships/hyperlink" Target="https://www.tuttitalia.it/lombardia/33-vimercate/" TargetMode="External"/><Relationship Id="rId4435" Type="http://schemas.openxmlformats.org/officeDocument/2006/relationships/hyperlink" Target="https://www.tuttitalia.it/piemonte/60-capriata-d-orba/" TargetMode="External"/><Relationship Id="rId4642" Type="http://schemas.openxmlformats.org/officeDocument/2006/relationships/hyperlink" Target="https://www.tuttitalia.it/piemonte/41-revigliasco-d-asti/" TargetMode="External"/><Relationship Id="rId5900" Type="http://schemas.openxmlformats.org/officeDocument/2006/relationships/hyperlink" Target="https://www.tuttitalia.it/sardegna/25-ovodda/" TargetMode="External"/><Relationship Id="rId7798" Type="http://schemas.openxmlformats.org/officeDocument/2006/relationships/hyperlink" Target="https://www.tuttitalia.it/veneto/74-rosa/" TargetMode="External"/><Relationship Id="rId2193" Type="http://schemas.openxmlformats.org/officeDocument/2006/relationships/hyperlink" Target="https://www.tuttitalia.it/lazio/35-civitella-san-paolo/" TargetMode="External"/><Relationship Id="rId3244" Type="http://schemas.openxmlformats.org/officeDocument/2006/relationships/hyperlink" Target="https://www.tuttitalia.it/lombardia/34-calolziocorte/" TargetMode="External"/><Relationship Id="rId3451" Type="http://schemas.openxmlformats.org/officeDocument/2006/relationships/hyperlink" Target="https://www.tuttitalia.it/lombardia/18-milano/" TargetMode="External"/><Relationship Id="rId4502" Type="http://schemas.openxmlformats.org/officeDocument/2006/relationships/hyperlink" Target="https://www.tuttitalia.it/piemonte/72-villaromagnano/" TargetMode="External"/><Relationship Id="rId7658" Type="http://schemas.openxmlformats.org/officeDocument/2006/relationships/hyperlink" Target="https://www.tuttitalia.it/veneto/57-noale/" TargetMode="External"/><Relationship Id="rId7865" Type="http://schemas.openxmlformats.org/officeDocument/2006/relationships/hyperlink" Target="https://www.tuttitalia.it/veneto/32-orgiano/" TargetMode="External"/><Relationship Id="rId165" Type="http://schemas.openxmlformats.org/officeDocument/2006/relationships/hyperlink" Target="https://www.tuttitalia.it/abruzzo/18-rocca-di-cambio/" TargetMode="External"/><Relationship Id="rId372" Type="http://schemas.openxmlformats.org/officeDocument/2006/relationships/hyperlink" Target="https://www.tuttitalia.it/basilicata/48-calvello/" TargetMode="External"/><Relationship Id="rId2053" Type="http://schemas.openxmlformats.org/officeDocument/2006/relationships/hyperlink" Target="https://www.tuttitalia.it/lazio/76-forano/" TargetMode="External"/><Relationship Id="rId2260" Type="http://schemas.openxmlformats.org/officeDocument/2006/relationships/hyperlink" Target="https://www.tuttitalia.it/lazio/35-vasanello/" TargetMode="External"/><Relationship Id="rId3104" Type="http://schemas.openxmlformats.org/officeDocument/2006/relationships/hyperlink" Target="https://www.tuttitalia.it/lombardia/37-barni/" TargetMode="External"/><Relationship Id="rId3311" Type="http://schemas.openxmlformats.org/officeDocument/2006/relationships/hyperlink" Target="https://www.tuttitalia.it/lombardia/73-casargo/" TargetMode="External"/><Relationship Id="rId6467" Type="http://schemas.openxmlformats.org/officeDocument/2006/relationships/hyperlink" Target="https://www.tuttitalia.it/sicilia/85-floresta/" TargetMode="External"/><Relationship Id="rId6674" Type="http://schemas.openxmlformats.org/officeDocument/2006/relationships/hyperlink" Target="https://www.tuttitalia.it/toscana/38-capraia-limite/" TargetMode="External"/><Relationship Id="rId6881" Type="http://schemas.openxmlformats.org/officeDocument/2006/relationships/hyperlink" Target="https://www.tuttitalia.it/toscana/62-radicondoli/" TargetMode="External"/><Relationship Id="rId7518" Type="http://schemas.openxmlformats.org/officeDocument/2006/relationships/hyperlink" Target="https://www.tuttitalia.it/veneto/23-loreo/" TargetMode="External"/><Relationship Id="rId7725" Type="http://schemas.openxmlformats.org/officeDocument/2006/relationships/hyperlink" Target="https://www.tuttitalia.it/veneto/25-buttapietra/" TargetMode="External"/><Relationship Id="rId232" Type="http://schemas.openxmlformats.org/officeDocument/2006/relationships/hyperlink" Target="https://www.tuttitalia.it/abruzzo/49-cugnoli/" TargetMode="External"/><Relationship Id="rId2120" Type="http://schemas.openxmlformats.org/officeDocument/2006/relationships/hyperlink" Target="https://www.tuttitalia.it/lazio/65-fiumicino/" TargetMode="External"/><Relationship Id="rId5069" Type="http://schemas.openxmlformats.org/officeDocument/2006/relationships/hyperlink" Target="https://www.tuttitalia.it/piemonte/76-nebbiuno/" TargetMode="External"/><Relationship Id="rId5276" Type="http://schemas.openxmlformats.org/officeDocument/2006/relationships/hyperlink" Target="https://www.tuttitalia.it/piemonte/31-coassolo-torinese/" TargetMode="External"/><Relationship Id="rId5483" Type="http://schemas.openxmlformats.org/officeDocument/2006/relationships/hyperlink" Target="https://www.tuttitalia.it/piemonte/41-anzola-d-ossola/" TargetMode="External"/><Relationship Id="rId5690" Type="http://schemas.openxmlformats.org/officeDocument/2006/relationships/hyperlink" Target="https://www.tuttitalia.it/puglia/18-orsara-di-puglia/" TargetMode="External"/><Relationship Id="rId6327" Type="http://schemas.openxmlformats.org/officeDocument/2006/relationships/hyperlink" Target="https://www.tuttitalia.it/sicilia/27-mirabella-imbaccari/" TargetMode="External"/><Relationship Id="rId6534" Type="http://schemas.openxmlformats.org/officeDocument/2006/relationships/hyperlink" Target="https://www.tuttitalia.it/sicilia/26-giuliana/" TargetMode="External"/><Relationship Id="rId6741" Type="http://schemas.openxmlformats.org/officeDocument/2006/relationships/hyperlink" Target="https://www.tuttitalia.it/toscana/59-barga/" TargetMode="External"/><Relationship Id="rId1679" Type="http://schemas.openxmlformats.org/officeDocument/2006/relationships/hyperlink" Target="https://www.tuttitalia.it/emilia-romagna/41-baiso/" TargetMode="External"/><Relationship Id="rId4085" Type="http://schemas.openxmlformats.org/officeDocument/2006/relationships/hyperlink" Target="https://www.tuttitalia.it/marche/14-san-paolo-di-jesi/" TargetMode="External"/><Relationship Id="rId4292" Type="http://schemas.openxmlformats.org/officeDocument/2006/relationships/hyperlink" Target="https://www.tuttitalia.it/molise/79-jelsi/" TargetMode="External"/><Relationship Id="rId5136" Type="http://schemas.openxmlformats.org/officeDocument/2006/relationships/hyperlink" Target="https://www.tuttitalia.it/piemonte/37-leini/" TargetMode="External"/><Relationship Id="rId5343" Type="http://schemas.openxmlformats.org/officeDocument/2006/relationships/hyperlink" Target="https://www.tuttitalia.it/piemonte/54-pragelato/" TargetMode="External"/><Relationship Id="rId1886" Type="http://schemas.openxmlformats.org/officeDocument/2006/relationships/hyperlink" Target="https://www.tuttitalia.it/friuli-venezia-giulia/32-ampezzo/" TargetMode="External"/><Relationship Id="rId2937" Type="http://schemas.openxmlformats.org/officeDocument/2006/relationships/hyperlink" Target="https://www.tuttitalia.it/lombardia/64-maclodio/" TargetMode="External"/><Relationship Id="rId4152" Type="http://schemas.openxmlformats.org/officeDocument/2006/relationships/hyperlink" Target="https://www.tuttitalia.it/marche/48-monsampietro-morico/" TargetMode="External"/><Relationship Id="rId5203" Type="http://schemas.openxmlformats.org/officeDocument/2006/relationships/hyperlink" Target="https://www.tuttitalia.it/piemonte/70-baldissero-torinese/" TargetMode="External"/><Relationship Id="rId5550" Type="http://schemas.openxmlformats.org/officeDocument/2006/relationships/hyperlink" Target="https://www.tuttitalia.it/piemonte/37-lamporo/" TargetMode="External"/><Relationship Id="rId6601" Type="http://schemas.openxmlformats.org/officeDocument/2006/relationships/hyperlink" Target="https://www.tuttitalia.it/sicilia/86-santa-ninfa/" TargetMode="External"/><Relationship Id="rId909" Type="http://schemas.openxmlformats.org/officeDocument/2006/relationships/hyperlink" Target="https://www.tuttitalia.it/campania/48-pietrastornina/" TargetMode="External"/><Relationship Id="rId1539" Type="http://schemas.openxmlformats.org/officeDocument/2006/relationships/hyperlink" Target="https://www.tuttitalia.it/emilia-romagna/58-langhirano/" TargetMode="External"/><Relationship Id="rId1746" Type="http://schemas.openxmlformats.org/officeDocument/2006/relationships/hyperlink" Target="https://www.tuttitalia.it/friuli-venezia-giulia/65-pasiano-di-pordenone/" TargetMode="External"/><Relationship Id="rId1953" Type="http://schemas.openxmlformats.org/officeDocument/2006/relationships/hyperlink" Target="https://www.tuttitalia.it/lazio/75-castelliri/" TargetMode="External"/><Relationship Id="rId5410" Type="http://schemas.openxmlformats.org/officeDocument/2006/relationships/hyperlink" Target="https://www.tuttitalia.it/piemonte/94-vialfre/" TargetMode="External"/><Relationship Id="rId7168" Type="http://schemas.openxmlformats.org/officeDocument/2006/relationships/hyperlink" Target="https://www.tuttitalia.it/trentino-alto-adige/18-castel-condino/" TargetMode="External"/><Relationship Id="rId38" Type="http://schemas.openxmlformats.org/officeDocument/2006/relationships/hyperlink" Target="https://www.tuttitalia.it/abruzzo/88-lettopalena/" TargetMode="External"/><Relationship Id="rId1606" Type="http://schemas.openxmlformats.org/officeDocument/2006/relationships/hyperlink" Target="https://www.tuttitalia.it/emilia-romagna/49-gazzola/" TargetMode="External"/><Relationship Id="rId1813" Type="http://schemas.openxmlformats.org/officeDocument/2006/relationships/hyperlink" Target="https://www.tuttitalia.it/friuli-venezia-giulia/29-povoletto/" TargetMode="External"/><Relationship Id="rId4012" Type="http://schemas.openxmlformats.org/officeDocument/2006/relationships/hyperlink" Target="https://www.tuttitalia.it/lombardia/31-grantola/" TargetMode="External"/><Relationship Id="rId4969" Type="http://schemas.openxmlformats.org/officeDocument/2006/relationships/hyperlink" Target="https://www.tuttitalia.it/piemonte/74-brondello/" TargetMode="External"/><Relationship Id="rId7375" Type="http://schemas.openxmlformats.org/officeDocument/2006/relationships/hyperlink" Target="https://www.tuttitalia.it/veneto/22-tambre/" TargetMode="External"/><Relationship Id="rId7582" Type="http://schemas.openxmlformats.org/officeDocument/2006/relationships/hyperlink" Target="https://www.tuttitalia.it/veneto/62-resana/" TargetMode="External"/><Relationship Id="rId3778" Type="http://schemas.openxmlformats.org/officeDocument/2006/relationships/hyperlink" Target="https://www.tuttitalia.it/lombardia/57-mornico-losana/" TargetMode="External"/><Relationship Id="rId3985" Type="http://schemas.openxmlformats.org/officeDocument/2006/relationships/hyperlink" Target="https://www.tuttitalia.it/lombardia/76-maccagno-con-pino-veddasca/" TargetMode="External"/><Relationship Id="rId4829" Type="http://schemas.openxmlformats.org/officeDocument/2006/relationships/hyperlink" Target="https://www.tuttitalia.it/piemonte/74-sanfre/" TargetMode="External"/><Relationship Id="rId6184" Type="http://schemas.openxmlformats.org/officeDocument/2006/relationships/hyperlink" Target="https://www.tuttitalia.it/sardegna/95-pimentel/" TargetMode="External"/><Relationship Id="rId6391" Type="http://schemas.openxmlformats.org/officeDocument/2006/relationships/hyperlink" Target="https://www.tuttitalia.it/sicilia/85-saponara/" TargetMode="External"/><Relationship Id="rId7028" Type="http://schemas.openxmlformats.org/officeDocument/2006/relationships/hyperlink" Target="https://www.tuttitalia.it/trentino-alto-adige/68-san-giovanni-di-fassa/" TargetMode="External"/><Relationship Id="rId7235" Type="http://schemas.openxmlformats.org/officeDocument/2006/relationships/hyperlink" Target="https://www.tuttitalia.it/umbria/60-amelia/" TargetMode="External"/><Relationship Id="rId7442" Type="http://schemas.openxmlformats.org/officeDocument/2006/relationships/hyperlink" Target="https://www.tuttitalia.it/veneto/42-borgo-veneto/" TargetMode="External"/><Relationship Id="rId699" Type="http://schemas.openxmlformats.org/officeDocument/2006/relationships/hyperlink" Target="https://www.tuttitalia.it/calabria/26-roccella-ionica/" TargetMode="External"/><Relationship Id="rId2587" Type="http://schemas.openxmlformats.org/officeDocument/2006/relationships/hyperlink" Target="https://www.tuttitalia.it/lombardia/41-pedrengo/" TargetMode="External"/><Relationship Id="rId2794" Type="http://schemas.openxmlformats.org/officeDocument/2006/relationships/hyperlink" Target="https://www.tuttitalia.it/lombardia/24-carpenedolo/" TargetMode="External"/><Relationship Id="rId3638" Type="http://schemas.openxmlformats.org/officeDocument/2006/relationships/hyperlink" Target="https://www.tuttitalia.it/lombardia/31-aicurzio/" TargetMode="External"/><Relationship Id="rId3845" Type="http://schemas.openxmlformats.org/officeDocument/2006/relationships/hyperlink" Target="https://www.tuttitalia.it/lombardia/12-villa-di-tirano/" TargetMode="External"/><Relationship Id="rId6044" Type="http://schemas.openxmlformats.org/officeDocument/2006/relationships/hyperlink" Target="https://www.tuttitalia.it/sardegna/88-bono/" TargetMode="External"/><Relationship Id="rId6251" Type="http://schemas.openxmlformats.org/officeDocument/2006/relationships/hyperlink" Target="https://www.tuttitalia.it/sicilia/34-alessandria-della-rocca/" TargetMode="External"/><Relationship Id="rId7302" Type="http://schemas.openxmlformats.org/officeDocument/2006/relationships/hyperlink" Target="https://www.tuttitalia.it/valle-d-aosta/87-pontey/" TargetMode="External"/><Relationship Id="rId559" Type="http://schemas.openxmlformats.org/officeDocument/2006/relationships/hyperlink" Target="https://www.tuttitalia.it/calabria/75-amendolara/" TargetMode="External"/><Relationship Id="rId766" Type="http://schemas.openxmlformats.org/officeDocument/2006/relationships/hyperlink" Target="https://www.tuttitalia.it/calabria/66-pazzano/" TargetMode="External"/><Relationship Id="rId1189" Type="http://schemas.openxmlformats.org/officeDocument/2006/relationships/hyperlink" Target="https://www.tuttitalia.it/campania/68-boscotrecase/" TargetMode="External"/><Relationship Id="rId1396" Type="http://schemas.openxmlformats.org/officeDocument/2006/relationships/hyperlink" Target="https://www.tuttitalia.it/emilia-romagna/41-san-pietro-in-casale/" TargetMode="External"/><Relationship Id="rId2447" Type="http://schemas.openxmlformats.org/officeDocument/2006/relationships/hyperlink" Target="https://www.tuttitalia.it/liguria/66-varese-ligure/" TargetMode="External"/><Relationship Id="rId5060" Type="http://schemas.openxmlformats.org/officeDocument/2006/relationships/hyperlink" Target="https://www.tuttitalia.it/piemonte/85-armeno/" TargetMode="External"/><Relationship Id="rId6111" Type="http://schemas.openxmlformats.org/officeDocument/2006/relationships/hyperlink" Target="https://www.tuttitalia.it/sardegna/16-monteleone-rocca-doria/" TargetMode="External"/><Relationship Id="rId419" Type="http://schemas.openxmlformats.org/officeDocument/2006/relationships/hyperlink" Target="https://www.tuttitalia.it/basilicata/29-teana/" TargetMode="External"/><Relationship Id="rId626" Type="http://schemas.openxmlformats.org/officeDocument/2006/relationships/hyperlink" Target="https://www.tuttitalia.it/calabria/68-san-martino-di-finita/" TargetMode="External"/><Relationship Id="rId973" Type="http://schemas.openxmlformats.org/officeDocument/2006/relationships/hyperlink" Target="https://www.tuttitalia.it/campania/63-vitulano/" TargetMode="External"/><Relationship Id="rId1049" Type="http://schemas.openxmlformats.org/officeDocument/2006/relationships/hyperlink" Target="https://www.tuttitalia.it/campania/43-parete/" TargetMode="External"/><Relationship Id="rId1256" Type="http://schemas.openxmlformats.org/officeDocument/2006/relationships/hyperlink" Target="https://www.tuttitalia.it/campania/72-olevano-sul-tusciano/" TargetMode="External"/><Relationship Id="rId2307" Type="http://schemas.openxmlformats.org/officeDocument/2006/relationships/hyperlink" Target="https://www.tuttitalia.it/liguria/56-cogoleto/" TargetMode="External"/><Relationship Id="rId2654" Type="http://schemas.openxmlformats.org/officeDocument/2006/relationships/hyperlink" Target="https://www.tuttitalia.it/lombardia/88-filago/" TargetMode="External"/><Relationship Id="rId2861" Type="http://schemas.openxmlformats.org/officeDocument/2006/relationships/hyperlink" Target="https://www.tuttitalia.it/lombardia/15-roe-volciano/" TargetMode="External"/><Relationship Id="rId3705" Type="http://schemas.openxmlformats.org/officeDocument/2006/relationships/hyperlink" Target="https://www.tuttitalia.it/lombardia/48-marzano/" TargetMode="External"/><Relationship Id="rId3912" Type="http://schemas.openxmlformats.org/officeDocument/2006/relationships/hyperlink" Target="https://www.tuttitalia.it/lombardia/60-cardano-al-campo/" TargetMode="External"/><Relationship Id="rId833" Type="http://schemas.openxmlformats.org/officeDocument/2006/relationships/hyperlink" Target="https://www.tuttitalia.it/campania/80-monteforte-irpino/" TargetMode="External"/><Relationship Id="rId1116" Type="http://schemas.openxmlformats.org/officeDocument/2006/relationships/hyperlink" Target="https://www.tuttitalia.it/campania/48-liberi/" TargetMode="External"/><Relationship Id="rId1463" Type="http://schemas.openxmlformats.org/officeDocument/2006/relationships/hyperlink" Target="https://www.tuttitalia.it/emilia-romagna/15-gatteo/" TargetMode="External"/><Relationship Id="rId1670" Type="http://schemas.openxmlformats.org/officeDocument/2006/relationships/hyperlink" Target="https://www.tuttitalia.it/emilia-romagna/21-casina/" TargetMode="External"/><Relationship Id="rId2514" Type="http://schemas.openxmlformats.org/officeDocument/2006/relationships/hyperlink" Target="https://www.tuttitalia.it/liguria/60-casanova-lerrone/" TargetMode="External"/><Relationship Id="rId2721" Type="http://schemas.openxmlformats.org/officeDocument/2006/relationships/hyperlink" Target="https://www.tuttitalia.it/lombardia/96-bossico/" TargetMode="External"/><Relationship Id="rId5877" Type="http://schemas.openxmlformats.org/officeDocument/2006/relationships/hyperlink" Target="https://www.tuttitalia.it/sardegna/22-bitti/" TargetMode="External"/><Relationship Id="rId6928" Type="http://schemas.openxmlformats.org/officeDocument/2006/relationships/hyperlink" Target="https://www.tuttitalia.it/trentino-alto-adige/59-marebbe/" TargetMode="External"/><Relationship Id="rId7092" Type="http://schemas.openxmlformats.org/officeDocument/2006/relationships/hyperlink" Target="https://www.tuttitalia.it/trentino-alto-adige/20-stenico/" TargetMode="External"/><Relationship Id="rId900" Type="http://schemas.openxmlformats.org/officeDocument/2006/relationships/hyperlink" Target="https://www.tuttitalia.it/campania/36-guardia-lombardi/" TargetMode="External"/><Relationship Id="rId1323" Type="http://schemas.openxmlformats.org/officeDocument/2006/relationships/hyperlink" Target="https://www.tuttitalia.it/campania/18-rofrano/" TargetMode="External"/><Relationship Id="rId1530" Type="http://schemas.openxmlformats.org/officeDocument/2006/relationships/hyperlink" Target="https://www.tuttitalia.it/emilia-romagna/44-riolunato/" TargetMode="External"/><Relationship Id="rId4479" Type="http://schemas.openxmlformats.org/officeDocument/2006/relationships/hyperlink" Target="https://www.tuttitalia.it/piemonte/84-valmacca/" TargetMode="External"/><Relationship Id="rId4686" Type="http://schemas.openxmlformats.org/officeDocument/2006/relationships/hyperlink" Target="https://www.tuttitalia.it/piemonte/29-cortandone/" TargetMode="External"/><Relationship Id="rId4893" Type="http://schemas.openxmlformats.org/officeDocument/2006/relationships/hyperlink" Target="https://www.tuttitalia.it/piemonte/72-novello/" TargetMode="External"/><Relationship Id="rId5737" Type="http://schemas.openxmlformats.org/officeDocument/2006/relationships/hyperlink" Target="https://www.tuttitalia.it/puglia/40-taurisano/" TargetMode="External"/><Relationship Id="rId5944" Type="http://schemas.openxmlformats.org/officeDocument/2006/relationships/hyperlink" Target="https://www.tuttitalia.it/sardegna/67-abbasanta/" TargetMode="External"/><Relationship Id="rId3288" Type="http://schemas.openxmlformats.org/officeDocument/2006/relationships/hyperlink" Target="https://www.tuttitalia.it/lombardia/41-barzago/" TargetMode="External"/><Relationship Id="rId3495" Type="http://schemas.openxmlformats.org/officeDocument/2006/relationships/hyperlink" Target="https://www.tuttitalia.it/lombardia/66-rescaldina/" TargetMode="External"/><Relationship Id="rId4339" Type="http://schemas.openxmlformats.org/officeDocument/2006/relationships/hyperlink" Target="https://www.tuttitalia.it/molise/35-monacilioni/" TargetMode="External"/><Relationship Id="rId4546" Type="http://schemas.openxmlformats.org/officeDocument/2006/relationships/hyperlink" Target="https://www.tuttitalia.it/piemonte/74-sardigliano/" TargetMode="External"/><Relationship Id="rId4753" Type="http://schemas.openxmlformats.org/officeDocument/2006/relationships/hyperlink" Target="https://www.tuttitalia.it/piemonte/56-roppolo/" TargetMode="External"/><Relationship Id="rId4960" Type="http://schemas.openxmlformats.org/officeDocument/2006/relationships/hyperlink" Target="https://www.tuttitalia.it/piemonte/63-somano/" TargetMode="External"/><Relationship Id="rId5804" Type="http://schemas.openxmlformats.org/officeDocument/2006/relationships/hyperlink" Target="https://www.tuttitalia.it/puglia/39-secli/" TargetMode="External"/><Relationship Id="rId2097" Type="http://schemas.openxmlformats.org/officeDocument/2006/relationships/hyperlink" Target="https://www.tuttitalia.it/lazio/68-colli-sul-velino/" TargetMode="External"/><Relationship Id="rId3148" Type="http://schemas.openxmlformats.org/officeDocument/2006/relationships/hyperlink" Target="https://www.tuttitalia.it/lombardia/21-casalbuttano-ed-uniti/" TargetMode="External"/><Relationship Id="rId3355" Type="http://schemas.openxmlformats.org/officeDocument/2006/relationships/hyperlink" Target="https://www.tuttitalia.it/lombardia/14-fombio/" TargetMode="External"/><Relationship Id="rId3562" Type="http://schemas.openxmlformats.org/officeDocument/2006/relationships/hyperlink" Target="https://www.tuttitalia.it/lombardia/58-boffalora-sopra-ticino/" TargetMode="External"/><Relationship Id="rId4406" Type="http://schemas.openxmlformats.org/officeDocument/2006/relationships/hyperlink" Target="https://www.tuttitalia.it/piemonte/37-novi-ligure/" TargetMode="External"/><Relationship Id="rId4613" Type="http://schemas.openxmlformats.org/officeDocument/2006/relationships/hyperlink" Target="https://www.tuttitalia.it/piemonte/61-agliano-terme/" TargetMode="External"/><Relationship Id="rId7769" Type="http://schemas.openxmlformats.org/officeDocument/2006/relationships/hyperlink" Target="https://www.tuttitalia.it/veneto/22-angiari/" TargetMode="External"/><Relationship Id="rId276" Type="http://schemas.openxmlformats.org/officeDocument/2006/relationships/hyperlink" Target="https://www.tuttitalia.it/abruzzo/45-tortoreto/" TargetMode="External"/><Relationship Id="rId483" Type="http://schemas.openxmlformats.org/officeDocument/2006/relationships/hyperlink" Target="https://www.tuttitalia.it/calabria/60-petrizzi/" TargetMode="External"/><Relationship Id="rId690" Type="http://schemas.openxmlformats.org/officeDocument/2006/relationships/hyperlink" Target="https://www.tuttitalia.it/calabria/97-polistena/" TargetMode="External"/><Relationship Id="rId2164" Type="http://schemas.openxmlformats.org/officeDocument/2006/relationships/hyperlink" Target="https://www.tuttitalia.it/lazio/27-subiaco/" TargetMode="External"/><Relationship Id="rId2371" Type="http://schemas.openxmlformats.org/officeDocument/2006/relationships/hyperlink" Target="https://www.tuttitalia.it/liguria/60-vallecrosia/" TargetMode="External"/><Relationship Id="rId3008" Type="http://schemas.openxmlformats.org/officeDocument/2006/relationships/hyperlink" Target="https://www.tuttitalia.it/lombardia/67-colverde/" TargetMode="External"/><Relationship Id="rId3215" Type="http://schemas.openxmlformats.org/officeDocument/2006/relationships/hyperlink" Target="https://www.tuttitalia.it/lombardia/51-gabbioneta-binanuova/" TargetMode="External"/><Relationship Id="rId3422" Type="http://schemas.openxmlformats.org/officeDocument/2006/relationships/hyperlink" Target="https://www.tuttitalia.it/lombardia/75-cavriana/" TargetMode="External"/><Relationship Id="rId4820" Type="http://schemas.openxmlformats.org/officeDocument/2006/relationships/hyperlink" Target="https://www.tuttitalia.it/piemonte/73-narzole/" TargetMode="External"/><Relationship Id="rId6578" Type="http://schemas.openxmlformats.org/officeDocument/2006/relationships/hyperlink" Target="https://www.tuttitalia.it/sicilia/25-solarino/" TargetMode="External"/><Relationship Id="rId6785" Type="http://schemas.openxmlformats.org/officeDocument/2006/relationships/hyperlink" Target="https://www.tuttitalia.it/toscana/98-san-giuliano-terme/" TargetMode="External"/><Relationship Id="rId7629" Type="http://schemas.openxmlformats.org/officeDocument/2006/relationships/hyperlink" Target="https://www.tuttitalia.it/veneto/30-vidor/" TargetMode="External"/><Relationship Id="rId136" Type="http://schemas.openxmlformats.org/officeDocument/2006/relationships/hyperlink" Target="https://www.tuttitalia.it/abruzzo/89-capestrano/" TargetMode="External"/><Relationship Id="rId343" Type="http://schemas.openxmlformats.org/officeDocument/2006/relationships/hyperlink" Target="https://www.tuttitalia.it/basilicata/57-latronico/" TargetMode="External"/><Relationship Id="rId550" Type="http://schemas.openxmlformats.org/officeDocument/2006/relationships/hyperlink" Target="https://www.tuttitalia.it/calabria/66-rocca-imperiale/" TargetMode="External"/><Relationship Id="rId1180" Type="http://schemas.openxmlformats.org/officeDocument/2006/relationships/hyperlink" Target="https://www.tuttitalia.it/campania/90-pollena-trocchia/" TargetMode="External"/><Relationship Id="rId2024" Type="http://schemas.openxmlformats.org/officeDocument/2006/relationships/hyperlink" Target="https://www.tuttitalia.it/lazio/29-cori/" TargetMode="External"/><Relationship Id="rId2231" Type="http://schemas.openxmlformats.org/officeDocument/2006/relationships/hyperlink" Target="https://www.tuttitalia.it/lazio/88-canterano/" TargetMode="External"/><Relationship Id="rId5387" Type="http://schemas.openxmlformats.org/officeDocument/2006/relationships/hyperlink" Target="https://www.tuttitalia.it/piemonte/83-brosso/" TargetMode="External"/><Relationship Id="rId6438" Type="http://schemas.openxmlformats.org/officeDocument/2006/relationships/hyperlink" Target="https://www.tuttitalia.it/sicilia/95-san-salvatore-di-fitalia/" TargetMode="External"/><Relationship Id="rId6992" Type="http://schemas.openxmlformats.org/officeDocument/2006/relationships/hyperlink" Target="https://www.tuttitalia.it/trentino-alto-adige/30-predoi/" TargetMode="External"/><Relationship Id="rId7836" Type="http://schemas.openxmlformats.org/officeDocument/2006/relationships/hyperlink" Target="https://www.tuttitalia.it/veneto/96-quinto-vicentino/" TargetMode="External"/><Relationship Id="rId203" Type="http://schemas.openxmlformats.org/officeDocument/2006/relationships/hyperlink" Target="https://www.tuttitalia.it/abruzzo/88-loreto-aprutino/" TargetMode="External"/><Relationship Id="rId1040" Type="http://schemas.openxmlformats.org/officeDocument/2006/relationships/hyperlink" Target="https://www.tuttitalia.it/campania/84-teverola/" TargetMode="External"/><Relationship Id="rId4196" Type="http://schemas.openxmlformats.org/officeDocument/2006/relationships/hyperlink" Target="https://www.tuttitalia.it/marche/85-visso/" TargetMode="External"/><Relationship Id="rId5247" Type="http://schemas.openxmlformats.org/officeDocument/2006/relationships/hyperlink" Target="https://www.tuttitalia.it/piemonte/92-chiaverano/" TargetMode="External"/><Relationship Id="rId5594" Type="http://schemas.openxmlformats.org/officeDocument/2006/relationships/hyperlink" Target="https://www.tuttitalia.it/puglia/44-triggiano/" TargetMode="External"/><Relationship Id="rId6645" Type="http://schemas.openxmlformats.org/officeDocument/2006/relationships/hyperlink" Target="https://www.tuttitalia.it/toscana/77-firenze/" TargetMode="External"/><Relationship Id="rId6852" Type="http://schemas.openxmlformats.org/officeDocument/2006/relationships/hyperlink" Target="https://www.tuttitalia.it/toscana/78-monteriggioni/" TargetMode="External"/><Relationship Id="rId410" Type="http://schemas.openxmlformats.org/officeDocument/2006/relationships/hyperlink" Target="https://www.tuttitalia.it/basilicata/26-castelmezzano/" TargetMode="External"/><Relationship Id="rId1997" Type="http://schemas.openxmlformats.org/officeDocument/2006/relationships/hyperlink" Target="https://www.tuttitalia.it/lazio/74-rocca-d-arce/" TargetMode="External"/><Relationship Id="rId4056" Type="http://schemas.openxmlformats.org/officeDocument/2006/relationships/hyperlink" Target="https://www.tuttitalia.it/marche/50-maiolati-spontini/" TargetMode="External"/><Relationship Id="rId5454" Type="http://schemas.openxmlformats.org/officeDocument/2006/relationships/hyperlink" Target="https://www.tuttitalia.it/piemonte/33-san-bernardino-verbano/" TargetMode="External"/><Relationship Id="rId5661" Type="http://schemas.openxmlformats.org/officeDocument/2006/relationships/hyperlink" Target="https://www.tuttitalia.it/puglia/96-san-giovanni-rotondo/" TargetMode="External"/><Relationship Id="rId6505" Type="http://schemas.openxmlformats.org/officeDocument/2006/relationships/hyperlink" Target="https://www.tuttitalia.it/sicilia/92-bisacquino/" TargetMode="External"/><Relationship Id="rId6712" Type="http://schemas.openxmlformats.org/officeDocument/2006/relationships/hyperlink" Target="https://www.tuttitalia.it/toscana/80-seggiano/" TargetMode="External"/><Relationship Id="rId1857" Type="http://schemas.openxmlformats.org/officeDocument/2006/relationships/hyperlink" Target="https://www.tuttitalia.it/friuli-venezia-giulia/73-colloredo-di-monte-albano/" TargetMode="External"/><Relationship Id="rId2908" Type="http://schemas.openxmlformats.org/officeDocument/2006/relationships/hyperlink" Target="https://www.tuttitalia.it/lombardia/15-barbariga/" TargetMode="External"/><Relationship Id="rId4263" Type="http://schemas.openxmlformats.org/officeDocument/2006/relationships/hyperlink" Target="https://www.tuttitalia.it/marche/64-monte-cerignone/" TargetMode="External"/><Relationship Id="rId4470" Type="http://schemas.openxmlformats.org/officeDocument/2006/relationships/hyperlink" Target="https://www.tuttitalia.it/piemonte/77-volpedo/" TargetMode="External"/><Relationship Id="rId5107" Type="http://schemas.openxmlformats.org/officeDocument/2006/relationships/hyperlink" Target="https://www.tuttitalia.it/piemonte/53-soriso/" TargetMode="External"/><Relationship Id="rId5314" Type="http://schemas.openxmlformats.org/officeDocument/2006/relationships/hyperlink" Target="https://www.tuttitalia.it/piemonte/41-grosso/" TargetMode="External"/><Relationship Id="rId5521" Type="http://schemas.openxmlformats.org/officeDocument/2006/relationships/hyperlink" Target="https://www.tuttitalia.it/piemonte/42-bianze/" TargetMode="External"/><Relationship Id="rId1717" Type="http://schemas.openxmlformats.org/officeDocument/2006/relationships/hyperlink" Target="https://www.tuttitalia.it/friuli-venezia-giulia/35-sagrado/" TargetMode="External"/><Relationship Id="rId1924" Type="http://schemas.openxmlformats.org/officeDocument/2006/relationships/hyperlink" Target="https://www.tuttitalia.it/lazio/40-sora/" TargetMode="External"/><Relationship Id="rId3072" Type="http://schemas.openxmlformats.org/officeDocument/2006/relationships/hyperlink" Target="https://www.tuttitalia.it/lombardia/67-domaso/" TargetMode="External"/><Relationship Id="rId4123" Type="http://schemas.openxmlformats.org/officeDocument/2006/relationships/hyperlink" Target="https://www.tuttitalia.it/marche/90-porto-san-giorgio/" TargetMode="External"/><Relationship Id="rId4330" Type="http://schemas.openxmlformats.org/officeDocument/2006/relationships/hyperlink" Target="https://www.tuttitalia.it/molise/91-acquaviva-collecroce/" TargetMode="External"/><Relationship Id="rId7279" Type="http://schemas.openxmlformats.org/officeDocument/2006/relationships/hyperlink" Target="https://www.tuttitalia.it/valle-d-aosta/21-valtournenche/" TargetMode="External"/><Relationship Id="rId7486" Type="http://schemas.openxmlformats.org/officeDocument/2006/relationships/hyperlink" Target="https://www.tuttitalia.it/veneto/32-candiana/" TargetMode="External"/><Relationship Id="rId7693" Type="http://schemas.openxmlformats.org/officeDocument/2006/relationships/hyperlink" Target="https://www.tuttitalia.it/veneto/39-legnago/" TargetMode="External"/><Relationship Id="rId3889" Type="http://schemas.openxmlformats.org/officeDocument/2006/relationships/hyperlink" Target="https://www.tuttitalia.it/lombardia/92-sernio/" TargetMode="External"/><Relationship Id="rId6088" Type="http://schemas.openxmlformats.org/officeDocument/2006/relationships/hyperlink" Target="https://www.tuttitalia.it/sardegna/34-illorai/" TargetMode="External"/><Relationship Id="rId6295" Type="http://schemas.openxmlformats.org/officeDocument/2006/relationships/hyperlink" Target="https://www.tuttitalia.it/sicilia/86-biancavilla/" TargetMode="External"/><Relationship Id="rId7139" Type="http://schemas.openxmlformats.org/officeDocument/2006/relationships/hyperlink" Target="https://www.tuttitalia.it/trentino-alto-adige/14-castelfondo/" TargetMode="External"/><Relationship Id="rId7346" Type="http://schemas.openxmlformats.org/officeDocument/2006/relationships/hyperlink" Target="https://www.tuttitalia.it/veneto/26-cortina-d-ampezzo/" TargetMode="External"/><Relationship Id="rId7553" Type="http://schemas.openxmlformats.org/officeDocument/2006/relationships/hyperlink" Target="https://www.tuttitalia.it/veneto/55-conegliano/" TargetMode="External"/><Relationship Id="rId2698" Type="http://schemas.openxmlformats.org/officeDocument/2006/relationships/hyperlink" Target="https://www.tuttitalia.it/lombardia/41-berzo-san-fermo/" TargetMode="External"/><Relationship Id="rId6155" Type="http://schemas.openxmlformats.org/officeDocument/2006/relationships/hyperlink" Target="https://www.tuttitalia.it/sardegna/41-villaspeciosa/" TargetMode="External"/><Relationship Id="rId6362" Type="http://schemas.openxmlformats.org/officeDocument/2006/relationships/hyperlink" Target="https://www.tuttitalia.it/sicilia/38-messina/" TargetMode="External"/><Relationship Id="rId7206" Type="http://schemas.openxmlformats.org/officeDocument/2006/relationships/hyperlink" Target="https://www.tuttitalia.it/umbria/53-collazzone/" TargetMode="External"/><Relationship Id="rId7413" Type="http://schemas.openxmlformats.org/officeDocument/2006/relationships/hyperlink" Target="https://www.tuttitalia.it/veneto/28-san-martino-di-lupari/" TargetMode="External"/><Relationship Id="rId7760" Type="http://schemas.openxmlformats.org/officeDocument/2006/relationships/hyperlink" Target="https://www.tuttitalia.it/veneto/45-badia-calavena/" TargetMode="External"/><Relationship Id="rId3749" Type="http://schemas.openxmlformats.org/officeDocument/2006/relationships/hyperlink" Target="https://www.tuttitalia.it/lombardia/19-scaldasole/" TargetMode="External"/><Relationship Id="rId3956" Type="http://schemas.openxmlformats.org/officeDocument/2006/relationships/hyperlink" Target="https://www.tuttitalia.it/lombardia/86-cantello/" TargetMode="External"/><Relationship Id="rId5171" Type="http://schemas.openxmlformats.org/officeDocument/2006/relationships/hyperlink" Target="https://www.tuttitalia.it/piemonte/15-san-benigno-canavese/" TargetMode="External"/><Relationship Id="rId6015" Type="http://schemas.openxmlformats.org/officeDocument/2006/relationships/hyperlink" Target="https://www.tuttitalia.it/sardegna/64-modolo/" TargetMode="External"/><Relationship Id="rId6222" Type="http://schemas.openxmlformats.org/officeDocument/2006/relationships/hyperlink" Target="https://www.tuttitalia.it/sicilia/80-canicatti/" TargetMode="External"/><Relationship Id="rId7620" Type="http://schemas.openxmlformats.org/officeDocument/2006/relationships/hyperlink" Target="https://www.tuttitalia.it/veneto/53-ormelle/" TargetMode="External"/><Relationship Id="rId877" Type="http://schemas.openxmlformats.org/officeDocument/2006/relationships/hyperlink" Target="https://www.tuttitalia.it/campania/34-bonito/" TargetMode="External"/><Relationship Id="rId2558" Type="http://schemas.openxmlformats.org/officeDocument/2006/relationships/hyperlink" Target="https://www.tuttitalia.it/lombardia/42-clusone/" TargetMode="External"/><Relationship Id="rId2765" Type="http://schemas.openxmlformats.org/officeDocument/2006/relationships/hyperlink" Target="https://www.tuttitalia.it/lombardia/49-foppolo/" TargetMode="External"/><Relationship Id="rId2972" Type="http://schemas.openxmlformats.org/officeDocument/2006/relationships/hyperlink" Target="https://www.tuttitalia.it/lombardia/60-lavenone/" TargetMode="External"/><Relationship Id="rId3609" Type="http://schemas.openxmlformats.org/officeDocument/2006/relationships/hyperlink" Target="https://www.tuttitalia.it/lombardia/57-usmate-velate/" TargetMode="External"/><Relationship Id="rId3816" Type="http://schemas.openxmlformats.org/officeDocument/2006/relationships/hyperlink" Target="https://www.tuttitalia.it/lombardia/18-golferenzo/" TargetMode="External"/><Relationship Id="rId737" Type="http://schemas.openxmlformats.org/officeDocument/2006/relationships/hyperlink" Target="https://www.tuttitalia.it/calabria/24-galatro/" TargetMode="External"/><Relationship Id="rId944" Type="http://schemas.openxmlformats.org/officeDocument/2006/relationships/hyperlink" Target="https://www.tuttitalia.it/campania/51-petruro-irpino/" TargetMode="External"/><Relationship Id="rId1367" Type="http://schemas.openxmlformats.org/officeDocument/2006/relationships/hyperlink" Target="https://www.tuttitalia.it/campania/20-sant-angelo-a-fasanella/" TargetMode="External"/><Relationship Id="rId1574" Type="http://schemas.openxmlformats.org/officeDocument/2006/relationships/hyperlink" Target="https://www.tuttitalia.it/emilia-romagna/38-valmozzola/" TargetMode="External"/><Relationship Id="rId1781" Type="http://schemas.openxmlformats.org/officeDocument/2006/relationships/hyperlink" Target="https://www.tuttitalia.it/friuli-venezia-giulia/14-trieste/" TargetMode="External"/><Relationship Id="rId2418" Type="http://schemas.openxmlformats.org/officeDocument/2006/relationships/hyperlink" Target="https://www.tuttitalia.it/liguria/65-seborga/" TargetMode="External"/><Relationship Id="rId2625" Type="http://schemas.openxmlformats.org/officeDocument/2006/relationships/hyperlink" Target="https://www.tuttitalia.it/lombardia/44-bagnatica/" TargetMode="External"/><Relationship Id="rId2832" Type="http://schemas.openxmlformats.org/officeDocument/2006/relationships/hyperlink" Target="https://www.tuttitalia.it/lombardia/55-prevalle/" TargetMode="External"/><Relationship Id="rId5031" Type="http://schemas.openxmlformats.org/officeDocument/2006/relationships/hyperlink" Target="https://www.tuttitalia.it/piemonte/28-borgomanero/" TargetMode="External"/><Relationship Id="rId5988" Type="http://schemas.openxmlformats.org/officeDocument/2006/relationships/hyperlink" Target="https://www.tuttitalia.it/sardegna/63-sini/" TargetMode="External"/><Relationship Id="rId73" Type="http://schemas.openxmlformats.org/officeDocument/2006/relationships/hyperlink" Target="https://www.tuttitalia.it/abruzzo/61-frisa/" TargetMode="External"/><Relationship Id="rId804" Type="http://schemas.openxmlformats.org/officeDocument/2006/relationships/hyperlink" Target="https://www.tuttitalia.it/calabria/41-francavilla-angitola/" TargetMode="External"/><Relationship Id="rId1227" Type="http://schemas.openxmlformats.org/officeDocument/2006/relationships/hyperlink" Target="https://www.tuttitalia.it/campania/40-angri/" TargetMode="External"/><Relationship Id="rId1434" Type="http://schemas.openxmlformats.org/officeDocument/2006/relationships/hyperlink" Target="https://www.tuttitalia.it/emilia-romagna/95-cento/" TargetMode="External"/><Relationship Id="rId1641" Type="http://schemas.openxmlformats.org/officeDocument/2006/relationships/hyperlink" Target="https://www.tuttitalia.it/emilia-romagna/66-correggio/" TargetMode="External"/><Relationship Id="rId4797" Type="http://schemas.openxmlformats.org/officeDocument/2006/relationships/hyperlink" Target="https://www.tuttitalia.it/piemonte/65-dronero/" TargetMode="External"/><Relationship Id="rId5848" Type="http://schemas.openxmlformats.org/officeDocument/2006/relationships/hyperlink" Target="https://www.tuttitalia.it/sardegna/79-monserrato/" TargetMode="External"/><Relationship Id="rId1501" Type="http://schemas.openxmlformats.org/officeDocument/2006/relationships/hyperlink" Target="https://www.tuttitalia.it/emilia-romagna/60-bomporto/" TargetMode="External"/><Relationship Id="rId3399" Type="http://schemas.openxmlformats.org/officeDocument/2006/relationships/hyperlink" Target="https://www.tuttitalia.it/lombardia/95-roverbella/" TargetMode="External"/><Relationship Id="rId4657" Type="http://schemas.openxmlformats.org/officeDocument/2006/relationships/hyperlink" Target="https://www.tuttitalia.it/piemonte/89-piea/" TargetMode="External"/><Relationship Id="rId4864" Type="http://schemas.openxmlformats.org/officeDocument/2006/relationships/hyperlink" Target="https://www.tuttitalia.it/piemonte/43-farigliano/" TargetMode="External"/><Relationship Id="rId5708" Type="http://schemas.openxmlformats.org/officeDocument/2006/relationships/hyperlink" Target="https://www.tuttitalia.it/puglia/91-san-marco-la-catola/" TargetMode="External"/><Relationship Id="rId7063" Type="http://schemas.openxmlformats.org/officeDocument/2006/relationships/hyperlink" Target="https://www.tuttitalia.it/trentino-alto-adige/62-rovere-della-luna/" TargetMode="External"/><Relationship Id="rId7270" Type="http://schemas.openxmlformats.org/officeDocument/2006/relationships/hyperlink" Target="https://www.tuttitalia.it/valle-d-aosta/50-pont-saint-martin/" TargetMode="External"/><Relationship Id="rId3259" Type="http://schemas.openxmlformats.org/officeDocument/2006/relationships/hyperlink" Target="https://www.tuttitalia.it/lombardia/41-costa-masnaga/" TargetMode="External"/><Relationship Id="rId3466" Type="http://schemas.openxmlformats.org/officeDocument/2006/relationships/hyperlink" Target="https://www.tuttitalia.it/lombardia/27-abbiategrasso/" TargetMode="External"/><Relationship Id="rId4517" Type="http://schemas.openxmlformats.org/officeDocument/2006/relationships/hyperlink" Target="https://www.tuttitalia.it/piemonte/72-borgoratto-alessandrino/" TargetMode="External"/><Relationship Id="rId5915" Type="http://schemas.openxmlformats.org/officeDocument/2006/relationships/hyperlink" Target="https://www.tuttitalia.it/sardegna/59-olzai/" TargetMode="External"/><Relationship Id="rId7130" Type="http://schemas.openxmlformats.org/officeDocument/2006/relationships/hyperlink" Target="https://www.tuttitalia.it/trentino-alto-adige/91-caderzone-terme/" TargetMode="External"/><Relationship Id="rId387" Type="http://schemas.openxmlformats.org/officeDocument/2006/relationships/hyperlink" Target="https://www.tuttitalia.it/basilicata/56-spinoso/" TargetMode="External"/><Relationship Id="rId594" Type="http://schemas.openxmlformats.org/officeDocument/2006/relationships/hyperlink" Target="https://www.tuttitalia.it/calabria/91-grimaldi/" TargetMode="External"/><Relationship Id="rId2068" Type="http://schemas.openxmlformats.org/officeDocument/2006/relationships/hyperlink" Target="https://www.tuttitalia.it/lazio/75-torricella-in-sabina/" TargetMode="External"/><Relationship Id="rId2275" Type="http://schemas.openxmlformats.org/officeDocument/2006/relationships/hyperlink" Target="https://www.tuttitalia.it/lazio/93-vejano/" TargetMode="External"/><Relationship Id="rId3119" Type="http://schemas.openxmlformats.org/officeDocument/2006/relationships/hyperlink" Target="https://www.tuttitalia.it/lombardia/21-pigra/" TargetMode="External"/><Relationship Id="rId3326" Type="http://schemas.openxmlformats.org/officeDocument/2006/relationships/hyperlink" Target="https://www.tuttitalia.it/lombardia/85-morterone/" TargetMode="External"/><Relationship Id="rId3673" Type="http://schemas.openxmlformats.org/officeDocument/2006/relationships/hyperlink" Target="https://www.tuttitalia.it/lombardia/90-bressana-bottarone/" TargetMode="External"/><Relationship Id="rId3880" Type="http://schemas.openxmlformats.org/officeDocument/2006/relationships/hyperlink" Target="https://www.tuttitalia.it/lombardia/44-postalesio/" TargetMode="External"/><Relationship Id="rId4724" Type="http://schemas.openxmlformats.org/officeDocument/2006/relationships/hyperlink" Target="https://www.tuttitalia.it/piemonte/65-valdengo/" TargetMode="External"/><Relationship Id="rId4931" Type="http://schemas.openxmlformats.org/officeDocument/2006/relationships/hyperlink" Target="https://www.tuttitalia.it/piemonte/91-verduno/" TargetMode="External"/><Relationship Id="rId247" Type="http://schemas.openxmlformats.org/officeDocument/2006/relationships/hyperlink" Target="https://www.tuttitalia.it/abruzzo/91-valle-castellana/" TargetMode="External"/><Relationship Id="rId1084" Type="http://schemas.openxmlformats.org/officeDocument/2006/relationships/hyperlink" Target="https://www.tuttitalia.it/campania/16-falciano-del-massico/" TargetMode="External"/><Relationship Id="rId2482" Type="http://schemas.openxmlformats.org/officeDocument/2006/relationships/hyperlink" Target="https://www.tuttitalia.it/liguria/48-cengio/" TargetMode="External"/><Relationship Id="rId3533" Type="http://schemas.openxmlformats.org/officeDocument/2006/relationships/hyperlink" Target="https://www.tuttitalia.it/lombardia/85-turbigo/" TargetMode="External"/><Relationship Id="rId3740" Type="http://schemas.openxmlformats.org/officeDocument/2006/relationships/hyperlink" Target="https://www.tuttitalia.it/lombardia/41-corvino-san-quirico/" TargetMode="External"/><Relationship Id="rId6689" Type="http://schemas.openxmlformats.org/officeDocument/2006/relationships/hyperlink" Target="https://www.tuttitalia.it/toscana/16-monte-argentario/" TargetMode="External"/><Relationship Id="rId6896" Type="http://schemas.openxmlformats.org/officeDocument/2006/relationships/hyperlink" Target="https://www.tuttitalia.it/trentino-alto-adige/77-naturno/" TargetMode="External"/><Relationship Id="rId107" Type="http://schemas.openxmlformats.org/officeDocument/2006/relationships/hyperlink" Target="https://www.tuttitalia.it/abruzzo/75-magliano-de-marsi/" TargetMode="External"/><Relationship Id="rId454" Type="http://schemas.openxmlformats.org/officeDocument/2006/relationships/hyperlink" Target="https://www.tuttitalia.it/calabria/67-pianopoli/" TargetMode="External"/><Relationship Id="rId661" Type="http://schemas.openxmlformats.org/officeDocument/2006/relationships/hyperlink" Target="https://www.tuttitalia.it/calabria/78-rocca-di-neto/" TargetMode="External"/><Relationship Id="rId1291" Type="http://schemas.openxmlformats.org/officeDocument/2006/relationships/hyperlink" Target="https://www.tuttitalia.it/campania/40-pisciotta/" TargetMode="External"/><Relationship Id="rId2135" Type="http://schemas.openxmlformats.org/officeDocument/2006/relationships/hyperlink" Target="https://www.tuttitalia.it/lazio/67-genzano-di-roma/" TargetMode="External"/><Relationship Id="rId2342" Type="http://schemas.openxmlformats.org/officeDocument/2006/relationships/hyperlink" Target="https://www.tuttitalia.it/liguria/84-castiglione-chiavarese/" TargetMode="External"/><Relationship Id="rId3600" Type="http://schemas.openxmlformats.org/officeDocument/2006/relationships/hyperlink" Target="https://www.tuttitalia.it/lombardia/51-lentate-sul-seveso/" TargetMode="External"/><Relationship Id="rId5498" Type="http://schemas.openxmlformats.org/officeDocument/2006/relationships/hyperlink" Target="https://www.tuttitalia.it/piemonte/18-trasquera/" TargetMode="External"/><Relationship Id="rId6549" Type="http://schemas.openxmlformats.org/officeDocument/2006/relationships/hyperlink" Target="https://www.tuttitalia.it/sicilia/55-scillato/" TargetMode="External"/><Relationship Id="rId6756" Type="http://schemas.openxmlformats.org/officeDocument/2006/relationships/hyperlink" Target="https://www.tuttitalia.it/toscana/72-castiglione-di-garfagnana/" TargetMode="External"/><Relationship Id="rId6963" Type="http://schemas.openxmlformats.org/officeDocument/2006/relationships/hyperlink" Target="https://www.tuttitalia.it/trentino-alto-adige/42-meltina/" TargetMode="External"/><Relationship Id="rId7807" Type="http://schemas.openxmlformats.org/officeDocument/2006/relationships/hyperlink" Target="https://www.tuttitalia.it/veneto/72-creazzo/" TargetMode="External"/><Relationship Id="rId314" Type="http://schemas.openxmlformats.org/officeDocument/2006/relationships/hyperlink" Target="https://www.tuttitalia.it/basilicata/20-san-mauro-forte/" TargetMode="External"/><Relationship Id="rId521" Type="http://schemas.openxmlformats.org/officeDocument/2006/relationships/hyperlink" Target="https://www.tuttitalia.it/calabria/20-belvedere-marittimo/" TargetMode="External"/><Relationship Id="rId1151" Type="http://schemas.openxmlformats.org/officeDocument/2006/relationships/hyperlink" Target="https://www.tuttitalia.it/campania/75-san-giuseppe-vesuviano/" TargetMode="External"/><Relationship Id="rId2202" Type="http://schemas.openxmlformats.org/officeDocument/2006/relationships/hyperlink" Target="https://www.tuttitalia.it/lazio/78-magliano-romano/" TargetMode="External"/><Relationship Id="rId5358" Type="http://schemas.openxmlformats.org/officeDocument/2006/relationships/hyperlink" Target="https://www.tuttitalia.it/piemonte/57-giaglione/" TargetMode="External"/><Relationship Id="rId5565" Type="http://schemas.openxmlformats.org/officeDocument/2006/relationships/hyperlink" Target="https://www.tuttitalia.it/piemonte/52-campertogno/" TargetMode="External"/><Relationship Id="rId5772" Type="http://schemas.openxmlformats.org/officeDocument/2006/relationships/hyperlink" Target="https://www.tuttitalia.it/puglia/74-gagliano-del-capo/" TargetMode="External"/><Relationship Id="rId6409" Type="http://schemas.openxmlformats.org/officeDocument/2006/relationships/hyperlink" Target="https://www.tuttitalia.it/sicilia/79-sinagra/" TargetMode="External"/><Relationship Id="rId6616" Type="http://schemas.openxmlformats.org/officeDocument/2006/relationships/hyperlink" Target="https://www.tuttitalia.it/toscana/27-bibbiena/" TargetMode="External"/><Relationship Id="rId6823" Type="http://schemas.openxmlformats.org/officeDocument/2006/relationships/hyperlink" Target="https://www.tuttitalia.it/toscana/87-montecatini-terme/" TargetMode="External"/><Relationship Id="rId1011" Type="http://schemas.openxmlformats.org/officeDocument/2006/relationships/hyperlink" Target="https://www.tuttitalia.it/campania/90-reino/" TargetMode="External"/><Relationship Id="rId1968" Type="http://schemas.openxmlformats.org/officeDocument/2006/relationships/hyperlink" Target="https://www.tuttitalia.it/lazio/87-vallecorsa/" TargetMode="External"/><Relationship Id="rId4167" Type="http://schemas.openxmlformats.org/officeDocument/2006/relationships/hyperlink" Target="https://www.tuttitalia.it/marche/43-san-severino-marche/" TargetMode="External"/><Relationship Id="rId4374" Type="http://schemas.openxmlformats.org/officeDocument/2006/relationships/hyperlink" Target="https://www.tuttitalia.it/molise/36-civitanova-del-sannio/" TargetMode="External"/><Relationship Id="rId4581" Type="http://schemas.openxmlformats.org/officeDocument/2006/relationships/hyperlink" Target="https://www.tuttitalia.it/piemonte/84-mongiardino-ligure/" TargetMode="External"/><Relationship Id="rId5218" Type="http://schemas.openxmlformats.org/officeDocument/2006/relationships/hyperlink" Target="https://www.tuttitalia.it/piemonte/82-corio/" TargetMode="External"/><Relationship Id="rId5425" Type="http://schemas.openxmlformats.org/officeDocument/2006/relationships/hyperlink" Target="https://www.tuttitalia.it/piemonte/75-massello/" TargetMode="External"/><Relationship Id="rId5632" Type="http://schemas.openxmlformats.org/officeDocument/2006/relationships/hyperlink" Target="https://www.tuttitalia.it/puglia/49-san-ferdinando-di-puglia/" TargetMode="External"/><Relationship Id="rId3183" Type="http://schemas.openxmlformats.org/officeDocument/2006/relationships/hyperlink" Target="https://www.tuttitalia.it/lombardia/89-pieve-san-giacomo/" TargetMode="External"/><Relationship Id="rId3390" Type="http://schemas.openxmlformats.org/officeDocument/2006/relationships/hyperlink" Target="https://www.tuttitalia.it/lombardia/21-viadana/" TargetMode="External"/><Relationship Id="rId4027" Type="http://schemas.openxmlformats.org/officeDocument/2006/relationships/hyperlink" Target="https://www.tuttitalia.it/lombardia/42-azzio/" TargetMode="External"/><Relationship Id="rId4234" Type="http://schemas.openxmlformats.org/officeDocument/2006/relationships/hyperlink" Target="https://www.tuttitalia.it/marche/50-acqualagna/" TargetMode="External"/><Relationship Id="rId4441" Type="http://schemas.openxmlformats.org/officeDocument/2006/relationships/hyperlink" Target="https://www.tuttitalia.it/piemonte/88-fubine-monferrato/" TargetMode="External"/><Relationship Id="rId7597" Type="http://schemas.openxmlformats.org/officeDocument/2006/relationships/hyperlink" Target="https://www.tuttitalia.it/veneto/33-vazzola/" TargetMode="External"/><Relationship Id="rId1828" Type="http://schemas.openxmlformats.org/officeDocument/2006/relationships/hyperlink" Target="https://www.tuttitalia.it/friuli-venezia-giulia/68-bagnaria-arsa/" TargetMode="External"/><Relationship Id="rId3043" Type="http://schemas.openxmlformats.org/officeDocument/2006/relationships/hyperlink" Target="https://www.tuttitalia.it/lombardia/29-carbonate/" TargetMode="External"/><Relationship Id="rId3250" Type="http://schemas.openxmlformats.org/officeDocument/2006/relationships/hyperlink" Target="https://www.tuttitalia.it/lombardia/36-galbiate/" TargetMode="External"/><Relationship Id="rId6199" Type="http://schemas.openxmlformats.org/officeDocument/2006/relationships/hyperlink" Target="https://www.tuttitalia.it/sardegna/37-piscinas/" TargetMode="External"/><Relationship Id="rId7457" Type="http://schemas.openxmlformats.org/officeDocument/2006/relationships/hyperlink" Target="https://www.tuttitalia.it/veneto/70-casale-di-scodosia/" TargetMode="External"/><Relationship Id="rId171" Type="http://schemas.openxmlformats.org/officeDocument/2006/relationships/hyperlink" Target="https://www.tuttitalia.it/abruzzo/32-collarmele/" TargetMode="External"/><Relationship Id="rId4301" Type="http://schemas.openxmlformats.org/officeDocument/2006/relationships/hyperlink" Target="https://www.tuttitalia.it/molise/92-montecilfone/" TargetMode="External"/><Relationship Id="rId6059" Type="http://schemas.openxmlformats.org/officeDocument/2006/relationships/hyperlink" Target="https://www.tuttitalia.it/sardegna/54-telti/" TargetMode="External"/><Relationship Id="rId6266" Type="http://schemas.openxmlformats.org/officeDocument/2006/relationships/hyperlink" Target="https://www.tuttitalia.it/sicilia/85-mazzarino/" TargetMode="External"/><Relationship Id="rId7664" Type="http://schemas.openxmlformats.org/officeDocument/2006/relationships/hyperlink" Target="https://www.tuttitalia.it/veneto/16-san-stino-di-livenza/" TargetMode="External"/><Relationship Id="rId7871" Type="http://schemas.openxmlformats.org/officeDocument/2006/relationships/hyperlink" Target="https://www.tuttitalia.it/veneto/65-caltrano/" TargetMode="External"/><Relationship Id="rId3110" Type="http://schemas.openxmlformats.org/officeDocument/2006/relationships/hyperlink" Target="https://www.tuttitalia.it/lombardia/44-caglio/" TargetMode="External"/><Relationship Id="rId6473" Type="http://schemas.openxmlformats.org/officeDocument/2006/relationships/hyperlink" Target="https://www.tuttitalia.it/sicilia/21-monreale/" TargetMode="External"/><Relationship Id="rId6680" Type="http://schemas.openxmlformats.org/officeDocument/2006/relationships/hyperlink" Target="https://www.tuttitalia.it/toscana/93-firenzuola/" TargetMode="External"/><Relationship Id="rId7317" Type="http://schemas.openxmlformats.org/officeDocument/2006/relationships/hyperlink" Target="https://www.tuttitalia.it/valle-d-aosta/83-fontainemore/" TargetMode="External"/><Relationship Id="rId7524" Type="http://schemas.openxmlformats.org/officeDocument/2006/relationships/hyperlink" Target="https://www.tuttitalia.it/veneto/45-trecenta/" TargetMode="External"/><Relationship Id="rId7731" Type="http://schemas.openxmlformats.org/officeDocument/2006/relationships/hyperlink" Target="https://www.tuttitalia.it/veneto/73-casaleone/" TargetMode="External"/><Relationship Id="rId988" Type="http://schemas.openxmlformats.org/officeDocument/2006/relationships/hyperlink" Target="https://www.tuttitalia.it/campania/95-pontelandolfo/" TargetMode="External"/><Relationship Id="rId2669" Type="http://schemas.openxmlformats.org/officeDocument/2006/relationships/hyperlink" Target="https://www.tuttitalia.it/lombardia/57-torre-de-roveri/" TargetMode="External"/><Relationship Id="rId2876" Type="http://schemas.openxmlformats.org/officeDocument/2006/relationships/hyperlink" Target="https://www.tuttitalia.it/lombardia/14-paderno-franciacorta/" TargetMode="External"/><Relationship Id="rId3927" Type="http://schemas.openxmlformats.org/officeDocument/2006/relationships/hyperlink" Target="https://www.tuttitalia.it/lombardia/31-laveno-mombello/" TargetMode="External"/><Relationship Id="rId5075" Type="http://schemas.openxmlformats.org/officeDocument/2006/relationships/hyperlink" Target="https://www.tuttitalia.it/piemonte/94-casalino/" TargetMode="External"/><Relationship Id="rId5282" Type="http://schemas.openxmlformats.org/officeDocument/2006/relationships/hyperlink" Target="https://www.tuttitalia.it/piemonte/41-san-pietro-val-lemina/" TargetMode="External"/><Relationship Id="rId6126" Type="http://schemas.openxmlformats.org/officeDocument/2006/relationships/hyperlink" Target="https://www.tuttitalia.it/sardegna/22-domusnovas/" TargetMode="External"/><Relationship Id="rId6333" Type="http://schemas.openxmlformats.org/officeDocument/2006/relationships/hyperlink" Target="https://www.tuttitalia.it/sicilia/23-maniace/" TargetMode="External"/><Relationship Id="rId6540" Type="http://schemas.openxmlformats.org/officeDocument/2006/relationships/hyperlink" Target="https://www.tuttitalia.it/sicilia/46-ustica/" TargetMode="External"/><Relationship Id="rId848" Type="http://schemas.openxmlformats.org/officeDocument/2006/relationships/hyperlink" Target="https://www.tuttitalia.it/campania/83-sant-angelo-dei-lombardi/" TargetMode="External"/><Relationship Id="rId1478" Type="http://schemas.openxmlformats.org/officeDocument/2006/relationships/hyperlink" Target="https://www.tuttitalia.it/emilia-romagna/53-verghereto/" TargetMode="External"/><Relationship Id="rId1685" Type="http://schemas.openxmlformats.org/officeDocument/2006/relationships/hyperlink" Target="https://www.tuttitalia.it/emilia-romagna/75-cattolica/" TargetMode="External"/><Relationship Id="rId1892" Type="http://schemas.openxmlformats.org/officeDocument/2006/relationships/hyperlink" Target="https://www.tuttitalia.it/friuli-venezia-giulia/90-socchieve/" TargetMode="External"/><Relationship Id="rId2529" Type="http://schemas.openxmlformats.org/officeDocument/2006/relationships/hyperlink" Target="https://www.tuttitalia.it/liguria/68-nasino/" TargetMode="External"/><Relationship Id="rId2736" Type="http://schemas.openxmlformats.org/officeDocument/2006/relationships/hyperlink" Target="https://www.tuttitalia.it/lombardia/62-branzi/" TargetMode="External"/><Relationship Id="rId4091" Type="http://schemas.openxmlformats.org/officeDocument/2006/relationships/hyperlink" Target="https://www.tuttitalia.it/marche/60-folignano/" TargetMode="External"/><Relationship Id="rId5142" Type="http://schemas.openxmlformats.org/officeDocument/2006/relationships/hyperlink" Target="https://www.tuttitalia.it/piemonte/41-caselle-torinese/" TargetMode="External"/><Relationship Id="rId6400" Type="http://schemas.openxmlformats.org/officeDocument/2006/relationships/hyperlink" Target="https://www.tuttitalia.it/sicilia/52-capizzi/" TargetMode="External"/><Relationship Id="rId708" Type="http://schemas.openxmlformats.org/officeDocument/2006/relationships/hyperlink" Target="https://www.tuttitalia.it/calabria/21-scilla/" TargetMode="External"/><Relationship Id="rId915" Type="http://schemas.openxmlformats.org/officeDocument/2006/relationships/hyperlink" Target="https://www.tuttitalia.it/campania/73-vallesaccarda/" TargetMode="External"/><Relationship Id="rId1338" Type="http://schemas.openxmlformats.org/officeDocument/2006/relationships/hyperlink" Target="https://www.tuttitalia.it/campania/33-futani/" TargetMode="External"/><Relationship Id="rId1545" Type="http://schemas.openxmlformats.org/officeDocument/2006/relationships/hyperlink" Target="https://www.tuttitalia.it/emilia-romagna/66-fontanellato/" TargetMode="External"/><Relationship Id="rId2943" Type="http://schemas.openxmlformats.org/officeDocument/2006/relationships/hyperlink" Target="https://www.tuttitalia.it/lombardia/90-seniga/" TargetMode="External"/><Relationship Id="rId5002" Type="http://schemas.openxmlformats.org/officeDocument/2006/relationships/hyperlink" Target="https://www.tuttitalia.it/piemonte/66-perlo/" TargetMode="External"/><Relationship Id="rId1405" Type="http://schemas.openxmlformats.org/officeDocument/2006/relationships/hyperlink" Target="https://www.tuttitalia.it/emilia-romagna/38-vergato/" TargetMode="External"/><Relationship Id="rId1752" Type="http://schemas.openxmlformats.org/officeDocument/2006/relationships/hyperlink" Target="https://www.tuttitalia.it/friuli-venezia-giulia/54-montereale-valcellina/" TargetMode="External"/><Relationship Id="rId2803" Type="http://schemas.openxmlformats.org/officeDocument/2006/relationships/hyperlink" Target="https://www.tuttitalia.it/lombardia/25-castel-mella/" TargetMode="External"/><Relationship Id="rId5959" Type="http://schemas.openxmlformats.org/officeDocument/2006/relationships/hyperlink" Target="https://www.tuttitalia.it/sardegna/87-bonarcado/" TargetMode="External"/><Relationship Id="rId7174" Type="http://schemas.openxmlformats.org/officeDocument/2006/relationships/hyperlink" Target="https://www.tuttitalia.it/umbria/43-foligno/" TargetMode="External"/><Relationship Id="rId7381" Type="http://schemas.openxmlformats.org/officeDocument/2006/relationships/hyperlink" Target="https://www.tuttitalia.it/veneto/39-canale-d-agordo/" TargetMode="External"/><Relationship Id="rId44" Type="http://schemas.openxmlformats.org/officeDocument/2006/relationships/hyperlink" Target="https://www.tuttitalia.it/abruzzo/65-roccamontepiano/" TargetMode="External"/><Relationship Id="rId1612" Type="http://schemas.openxmlformats.org/officeDocument/2006/relationships/hyperlink" Target="https://www.tuttitalia.it/emilia-romagna/66-besenzone/" TargetMode="External"/><Relationship Id="rId4768" Type="http://schemas.openxmlformats.org/officeDocument/2006/relationships/hyperlink" Target="https://www.tuttitalia.it/piemonte/37-casapinta/" TargetMode="External"/><Relationship Id="rId4975" Type="http://schemas.openxmlformats.org/officeDocument/2006/relationships/hyperlink" Target="https://www.tuttitalia.it/piemonte/81-pradleves/" TargetMode="External"/><Relationship Id="rId5819" Type="http://schemas.openxmlformats.org/officeDocument/2006/relationships/hyperlink" Target="https://www.tuttitalia.it/puglia/24-castellaneta/" TargetMode="External"/><Relationship Id="rId6190" Type="http://schemas.openxmlformats.org/officeDocument/2006/relationships/hyperlink" Target="https://www.tuttitalia.it/sardegna/25-villanova-tulo/" TargetMode="External"/><Relationship Id="rId7034" Type="http://schemas.openxmlformats.org/officeDocument/2006/relationships/hyperlink" Target="https://www.tuttitalia.it/trentino-alto-adige/57-pinzolo/" TargetMode="External"/><Relationship Id="rId498" Type="http://schemas.openxmlformats.org/officeDocument/2006/relationships/hyperlink" Target="https://www.tuttitalia.it/calabria/79-sellia/" TargetMode="External"/><Relationship Id="rId2179" Type="http://schemas.openxmlformats.org/officeDocument/2006/relationships/hyperlink" Target="https://www.tuttitalia.it/lazio/97-tolfa/" TargetMode="External"/><Relationship Id="rId3577" Type="http://schemas.openxmlformats.org/officeDocument/2006/relationships/hyperlink" Target="https://www.tuttitalia.it/lombardia/19-besate/" TargetMode="External"/><Relationship Id="rId3784" Type="http://schemas.openxmlformats.org/officeDocument/2006/relationships/hyperlink" Target="https://www.tuttitalia.it/lombardia/31-castelnovetto/" TargetMode="External"/><Relationship Id="rId3991" Type="http://schemas.openxmlformats.org/officeDocument/2006/relationships/hyperlink" Target="https://www.tuttitalia.it/lombardia/90-bodio-lomnago/" TargetMode="External"/><Relationship Id="rId4628" Type="http://schemas.openxmlformats.org/officeDocument/2006/relationships/hyperlink" Target="https://www.tuttitalia.it/piemonte/61-san-marzano-oliveto/" TargetMode="External"/><Relationship Id="rId4835" Type="http://schemas.openxmlformats.org/officeDocument/2006/relationships/hyperlink" Target="https://www.tuttitalia.it/piemonte/35-paesana/" TargetMode="External"/><Relationship Id="rId7241" Type="http://schemas.openxmlformats.org/officeDocument/2006/relationships/hyperlink" Target="https://www.tuttitalia.it/umbria/92-fabro/" TargetMode="External"/><Relationship Id="rId2386" Type="http://schemas.openxmlformats.org/officeDocument/2006/relationships/hyperlink" Target="https://www.tuttitalia.it/liguria/62-cipressa/" TargetMode="External"/><Relationship Id="rId2593" Type="http://schemas.openxmlformats.org/officeDocument/2006/relationships/hyperlink" Target="https://www.tuttitalia.it/lombardia/51-palosco/" TargetMode="External"/><Relationship Id="rId3437" Type="http://schemas.openxmlformats.org/officeDocument/2006/relationships/hyperlink" Target="https://www.tuttitalia.it/lombardia/44-borgocarbonara/" TargetMode="External"/><Relationship Id="rId3644" Type="http://schemas.openxmlformats.org/officeDocument/2006/relationships/hyperlink" Target="https://www.tuttitalia.it/lombardia/68-gambolo/" TargetMode="External"/><Relationship Id="rId3851" Type="http://schemas.openxmlformats.org/officeDocument/2006/relationships/hyperlink" Target="https://www.tuttitalia.it/lombardia/42-ponte-in-valtellina/" TargetMode="External"/><Relationship Id="rId4902" Type="http://schemas.openxmlformats.org/officeDocument/2006/relationships/hyperlink" Target="https://www.tuttitalia.it/piemonte/54-montaldo-roero/" TargetMode="External"/><Relationship Id="rId6050" Type="http://schemas.openxmlformats.org/officeDocument/2006/relationships/hyperlink" Target="https://www.tuttitalia.it/sardegna/35-thiesi/" TargetMode="External"/><Relationship Id="rId7101" Type="http://schemas.openxmlformats.org/officeDocument/2006/relationships/hyperlink" Target="https://www.tuttitalia.it/trentino-alto-adige/12-carano/" TargetMode="External"/><Relationship Id="rId358" Type="http://schemas.openxmlformats.org/officeDocument/2006/relationships/hyperlink" Target="https://www.tuttitalia.it/basilicata/54-viggianello/" TargetMode="External"/><Relationship Id="rId565" Type="http://schemas.openxmlformats.org/officeDocument/2006/relationships/hyperlink" Target="https://www.tuttitalia.it/calabria/33-mandatoriccio/" TargetMode="External"/><Relationship Id="rId772" Type="http://schemas.openxmlformats.org/officeDocument/2006/relationships/hyperlink" Target="https://www.tuttitalia.it/calabria/80-bova/" TargetMode="External"/><Relationship Id="rId1195" Type="http://schemas.openxmlformats.org/officeDocument/2006/relationships/hyperlink" Target="https://www.tuttitalia.it/campania/44-casamicciola-terme/" TargetMode="External"/><Relationship Id="rId2039" Type="http://schemas.openxmlformats.org/officeDocument/2006/relationships/hyperlink" Target="https://www.tuttitalia.it/lazio/19-bassiano/" TargetMode="External"/><Relationship Id="rId2246" Type="http://schemas.openxmlformats.org/officeDocument/2006/relationships/hyperlink" Target="https://www.tuttitalia.it/lazio/88-orte/" TargetMode="External"/><Relationship Id="rId2453" Type="http://schemas.openxmlformats.org/officeDocument/2006/relationships/hyperlink" Target="https://www.tuttitalia.it/liguria/96-calice-al-cornoviglio/" TargetMode="External"/><Relationship Id="rId2660" Type="http://schemas.openxmlformats.org/officeDocument/2006/relationships/hyperlink" Target="https://www.tuttitalia.it/lombardia/88-lurano/" TargetMode="External"/><Relationship Id="rId3504" Type="http://schemas.openxmlformats.org/officeDocument/2006/relationships/hyperlink" Target="https://www.tuttitalia.it/lombardia/19-arluno/" TargetMode="External"/><Relationship Id="rId3711" Type="http://schemas.openxmlformats.org/officeDocument/2006/relationships/hyperlink" Target="https://www.tuttitalia.it/lombardia/89-montebello-della-battaglia/" TargetMode="External"/><Relationship Id="rId6867" Type="http://schemas.openxmlformats.org/officeDocument/2006/relationships/hyperlink" Target="https://www.tuttitalia.it/toscana/39-buonconvento/" TargetMode="External"/><Relationship Id="rId218" Type="http://schemas.openxmlformats.org/officeDocument/2006/relationships/hyperlink" Target="https://www.tuttitalia.it/abruzzo/65-roccamorice/" TargetMode="External"/><Relationship Id="rId425" Type="http://schemas.openxmlformats.org/officeDocument/2006/relationships/hyperlink" Target="https://www.tuttitalia.it/calabria/31-lamezia-terme/" TargetMode="External"/><Relationship Id="rId632" Type="http://schemas.openxmlformats.org/officeDocument/2006/relationships/hyperlink" Target="https://www.tuttitalia.it/calabria/55-lappano/" TargetMode="External"/><Relationship Id="rId1055" Type="http://schemas.openxmlformats.org/officeDocument/2006/relationships/hyperlink" Target="https://www.tuttitalia.it/campania/82-frignano/" TargetMode="External"/><Relationship Id="rId1262" Type="http://schemas.openxmlformats.org/officeDocument/2006/relationships/hyperlink" Target="https://www.tuttitalia.it/campania/56-maiori/" TargetMode="External"/><Relationship Id="rId2106" Type="http://schemas.openxmlformats.org/officeDocument/2006/relationships/hyperlink" Target="https://www.tuttitalia.it/lazio/57-montenero-sabino/" TargetMode="External"/><Relationship Id="rId2313" Type="http://schemas.openxmlformats.org/officeDocument/2006/relationships/hyperlink" Target="https://www.tuttitalia.it/liguria/12-busalla/" TargetMode="External"/><Relationship Id="rId2520" Type="http://schemas.openxmlformats.org/officeDocument/2006/relationships/hyperlink" Target="https://www.tuttitalia.it/liguria/36-mioglia/" TargetMode="External"/><Relationship Id="rId5469" Type="http://schemas.openxmlformats.org/officeDocument/2006/relationships/hyperlink" Target="https://www.tuttitalia.it/piemonte/20-premeno/" TargetMode="External"/><Relationship Id="rId5676" Type="http://schemas.openxmlformats.org/officeDocument/2006/relationships/hyperlink" Target="https://www.tuttitalia.it/puglia/43-stornara/" TargetMode="External"/><Relationship Id="rId6727" Type="http://schemas.openxmlformats.org/officeDocument/2006/relationships/hyperlink" Target="https://www.tuttitalia.it/toscana/25-bibbona/" TargetMode="External"/><Relationship Id="rId1122" Type="http://schemas.openxmlformats.org/officeDocument/2006/relationships/hyperlink" Target="https://www.tuttitalia.it/campania/65-fontegreca/" TargetMode="External"/><Relationship Id="rId4278" Type="http://schemas.openxmlformats.org/officeDocument/2006/relationships/hyperlink" Target="https://www.tuttitalia.it/molise/66-santa-croce-di-magliano/" TargetMode="External"/><Relationship Id="rId4485" Type="http://schemas.openxmlformats.org/officeDocument/2006/relationships/hyperlink" Target="https://www.tuttitalia.it/piemonte/46-pietra-marazzi/" TargetMode="External"/><Relationship Id="rId5329" Type="http://schemas.openxmlformats.org/officeDocument/2006/relationships/hyperlink" Target="https://www.tuttitalia.it/piemonte/54-monteu-da-po/" TargetMode="External"/><Relationship Id="rId5536" Type="http://schemas.openxmlformats.org/officeDocument/2006/relationships/hyperlink" Target="https://www.tuttitalia.it/piemonte/64-arborio/" TargetMode="External"/><Relationship Id="rId5883" Type="http://schemas.openxmlformats.org/officeDocument/2006/relationships/hyperlink" Target="https://www.tuttitalia.it/sardegna/76-irgoli/" TargetMode="External"/><Relationship Id="rId6934" Type="http://schemas.openxmlformats.org/officeDocument/2006/relationships/hyperlink" Target="https://www.tuttitalia.it/trentino-alto-adige/48-ultimo/" TargetMode="External"/><Relationship Id="rId3087" Type="http://schemas.openxmlformats.org/officeDocument/2006/relationships/hyperlink" Target="https://www.tuttitalia.it/lombardia/59-musso/" TargetMode="External"/><Relationship Id="rId3294" Type="http://schemas.openxmlformats.org/officeDocument/2006/relationships/hyperlink" Target="https://www.tuttitalia.it/lombardia/36-pescate/" TargetMode="External"/><Relationship Id="rId4138" Type="http://schemas.openxmlformats.org/officeDocument/2006/relationships/hyperlink" Target="https://www.tuttitalia.it/marche/37-campofilone/" TargetMode="External"/><Relationship Id="rId4345" Type="http://schemas.openxmlformats.org/officeDocument/2006/relationships/hyperlink" Target="https://www.tuttitalia.it/molise/89-sant-angelo-limosano/" TargetMode="External"/><Relationship Id="rId4692" Type="http://schemas.openxmlformats.org/officeDocument/2006/relationships/hyperlink" Target="https://www.tuttitalia.it/piemonte/78-coazzolo/" TargetMode="External"/><Relationship Id="rId5743" Type="http://schemas.openxmlformats.org/officeDocument/2006/relationships/hyperlink" Target="https://www.tuttitalia.it/puglia/16-ruffano/" TargetMode="External"/><Relationship Id="rId5950" Type="http://schemas.openxmlformats.org/officeDocument/2006/relationships/hyperlink" Target="https://www.tuttitalia.it/sardegna/45-simaxis/" TargetMode="External"/><Relationship Id="rId1939" Type="http://schemas.openxmlformats.org/officeDocument/2006/relationships/hyperlink" Target="https://www.tuttitalia.it/lazio/87-piedimonte-san-germano/" TargetMode="External"/><Relationship Id="rId4552" Type="http://schemas.openxmlformats.org/officeDocument/2006/relationships/hyperlink" Target="https://www.tuttitalia.it/piemonte/39-sala-monferrato/" TargetMode="External"/><Relationship Id="rId5603" Type="http://schemas.openxmlformats.org/officeDocument/2006/relationships/hyperlink" Target="https://www.tuttitalia.it/puglia/15-acquaviva-delle-fonti/" TargetMode="External"/><Relationship Id="rId5810" Type="http://schemas.openxmlformats.org/officeDocument/2006/relationships/hyperlink" Target="https://www.tuttitalia.it/puglia/50-sanarica/" TargetMode="External"/><Relationship Id="rId3154" Type="http://schemas.openxmlformats.org/officeDocument/2006/relationships/hyperlink" Target="https://www.tuttitalia.it/lombardia/93-romanengo/" TargetMode="External"/><Relationship Id="rId3361" Type="http://schemas.openxmlformats.org/officeDocument/2006/relationships/hyperlink" Target="https://www.tuttitalia.it/lombardia/87-secugnago/" TargetMode="External"/><Relationship Id="rId4205" Type="http://schemas.openxmlformats.org/officeDocument/2006/relationships/hyperlink" Target="https://www.tuttitalia.it/marche/84-fiastra/" TargetMode="External"/><Relationship Id="rId4412" Type="http://schemas.openxmlformats.org/officeDocument/2006/relationships/hyperlink" Target="https://www.tuttitalia.it/piemonte/71-serravalle-scrivia/" TargetMode="External"/><Relationship Id="rId7568" Type="http://schemas.openxmlformats.org/officeDocument/2006/relationships/hyperlink" Target="https://www.tuttitalia.it/veneto/51-pieve-di-soligo/" TargetMode="External"/><Relationship Id="rId7775" Type="http://schemas.openxmlformats.org/officeDocument/2006/relationships/hyperlink" Target="https://www.tuttitalia.it/veneto/19-bevilacqua/" TargetMode="External"/><Relationship Id="rId282" Type="http://schemas.openxmlformats.org/officeDocument/2006/relationships/hyperlink" Target="https://www.tuttitalia.it/abruzzo/41-montefino/" TargetMode="External"/><Relationship Id="rId2170" Type="http://schemas.openxmlformats.org/officeDocument/2006/relationships/hyperlink" Target="https://www.tuttitalia.it/lazio/29-castel-madama/" TargetMode="External"/><Relationship Id="rId3014" Type="http://schemas.openxmlformats.org/officeDocument/2006/relationships/hyperlink" Target="https://www.tuttitalia.it/lombardia/96-arosio/" TargetMode="External"/><Relationship Id="rId3221" Type="http://schemas.openxmlformats.org/officeDocument/2006/relationships/hyperlink" Target="https://www.tuttitalia.it/lombardia/65-gombito/" TargetMode="External"/><Relationship Id="rId6377" Type="http://schemas.openxmlformats.org/officeDocument/2006/relationships/hyperlink" Target="https://www.tuttitalia.it/sicilia/63-rometta/" TargetMode="External"/><Relationship Id="rId6584" Type="http://schemas.openxmlformats.org/officeDocument/2006/relationships/hyperlink" Target="https://www.tuttitalia.it/sicilia/98-cassaro/" TargetMode="External"/><Relationship Id="rId6791" Type="http://schemas.openxmlformats.org/officeDocument/2006/relationships/hyperlink" Target="https://www.tuttitalia.it/toscana/37-santa-maria-a-monte/" TargetMode="External"/><Relationship Id="rId7428" Type="http://schemas.openxmlformats.org/officeDocument/2006/relationships/hyperlink" Target="https://www.tuttitalia.it/veneto/49-teolo/" TargetMode="External"/><Relationship Id="rId7635" Type="http://schemas.openxmlformats.org/officeDocument/2006/relationships/hyperlink" Target="https://www.tuttitalia.it/veneto/46-cavaso-del-tomba/" TargetMode="External"/><Relationship Id="rId7842" Type="http://schemas.openxmlformats.org/officeDocument/2006/relationships/hyperlink" Target="https://www.tuttitalia.it/veneto/20-nove/" TargetMode="External"/><Relationship Id="rId8" Type="http://schemas.openxmlformats.org/officeDocument/2006/relationships/hyperlink" Target="https://www.tuttitalia.it/abruzzo/64-roccaspinalveti/" TargetMode="External"/><Relationship Id="rId142" Type="http://schemas.openxmlformats.org/officeDocument/2006/relationships/hyperlink" Target="https://www.tuttitalia.it/abruzzo/55-tione-degli-abruzzi/" TargetMode="External"/><Relationship Id="rId2030" Type="http://schemas.openxmlformats.org/officeDocument/2006/relationships/hyperlink" Target="https://www.tuttitalia.it/lazio/62-monte-san-biagio/" TargetMode="External"/><Relationship Id="rId2987" Type="http://schemas.openxmlformats.org/officeDocument/2006/relationships/hyperlink" Target="https://www.tuttitalia.it/lombardia/76-fino-mornasco/" TargetMode="External"/><Relationship Id="rId5186" Type="http://schemas.openxmlformats.org/officeDocument/2006/relationships/hyperlink" Target="https://www.tuttitalia.it/piemonte/28-villafranca-piemonte/" TargetMode="External"/><Relationship Id="rId5393" Type="http://schemas.openxmlformats.org/officeDocument/2006/relationships/hyperlink" Target="https://www.tuttitalia.it/piemonte/31-san-colombano-belmonte/" TargetMode="External"/><Relationship Id="rId6237" Type="http://schemas.openxmlformats.org/officeDocument/2006/relationships/hyperlink" Target="https://www.tuttitalia.it/sicilia/36-santa-margherita-di-belice/" TargetMode="External"/><Relationship Id="rId6444" Type="http://schemas.openxmlformats.org/officeDocument/2006/relationships/hyperlink" Target="https://www.tuttitalia.it/sicilia/93-ucria/" TargetMode="External"/><Relationship Id="rId6651" Type="http://schemas.openxmlformats.org/officeDocument/2006/relationships/hyperlink" Target="https://www.tuttitalia.it/toscana/28-figline-incisa-valdarno/" TargetMode="External"/><Relationship Id="rId7702" Type="http://schemas.openxmlformats.org/officeDocument/2006/relationships/hyperlink" Target="https://www.tuttitalia.it/veneto/62-valeggio-sul-mincio/" TargetMode="External"/><Relationship Id="rId959" Type="http://schemas.openxmlformats.org/officeDocument/2006/relationships/hyperlink" Target="https://www.tuttitalia.it/campania/94-san-salvatore-telesino/" TargetMode="External"/><Relationship Id="rId1589" Type="http://schemas.openxmlformats.org/officeDocument/2006/relationships/hyperlink" Target="https://www.tuttitalia.it/emilia-romagna/12-caorso/" TargetMode="External"/><Relationship Id="rId5046" Type="http://schemas.openxmlformats.org/officeDocument/2006/relationships/hyperlink" Target="https://www.tuttitalia.it/piemonte/82-invorio/" TargetMode="External"/><Relationship Id="rId5253" Type="http://schemas.openxmlformats.org/officeDocument/2006/relationships/hyperlink" Target="https://www.tuttitalia.it/piemonte/72-casalborgone/" TargetMode="External"/><Relationship Id="rId5460" Type="http://schemas.openxmlformats.org/officeDocument/2006/relationships/hyperlink" Target="https://www.tuttitalia.it/piemonte/39-druogno/" TargetMode="External"/><Relationship Id="rId6304" Type="http://schemas.openxmlformats.org/officeDocument/2006/relationships/hyperlink" Target="https://www.tuttitalia.it/sicilia/27-riposto/" TargetMode="External"/><Relationship Id="rId6511" Type="http://schemas.openxmlformats.org/officeDocument/2006/relationships/hyperlink" Target="https://www.tuttitalia.it/sicilia/43-lascari/" TargetMode="External"/><Relationship Id="rId1449" Type="http://schemas.openxmlformats.org/officeDocument/2006/relationships/hyperlink" Target="https://www.tuttitalia.it/emilia-romagna/60-lagosanto/" TargetMode="External"/><Relationship Id="rId1796" Type="http://schemas.openxmlformats.org/officeDocument/2006/relationships/hyperlink" Target="https://www.tuttitalia.it/friuli-venezia-giulia/46-tarcento/" TargetMode="External"/><Relationship Id="rId2847" Type="http://schemas.openxmlformats.org/officeDocument/2006/relationships/hyperlink" Target="https://www.tuttitalia.it/lombardia/28-cellatica/" TargetMode="External"/><Relationship Id="rId4062" Type="http://schemas.openxmlformats.org/officeDocument/2006/relationships/hyperlink" Target="https://www.tuttitalia.it/marche/88-arcevia/" TargetMode="External"/><Relationship Id="rId5113" Type="http://schemas.openxmlformats.org/officeDocument/2006/relationships/hyperlink" Target="https://www.tuttitalia.it/piemonte/44-colazza/" TargetMode="External"/><Relationship Id="rId88" Type="http://schemas.openxmlformats.org/officeDocument/2006/relationships/hyperlink" Target="https://www.tuttitalia.it/abruzzo/84-santa-maria-imbaro/" TargetMode="External"/><Relationship Id="rId819" Type="http://schemas.openxmlformats.org/officeDocument/2006/relationships/hyperlink" Target="https://www.tuttitalia.it/calabria/55-vazzano/" TargetMode="External"/><Relationship Id="rId1656" Type="http://schemas.openxmlformats.org/officeDocument/2006/relationships/hyperlink" Target="https://www.tuttitalia.it/emilia-romagna/49-luzzara/" TargetMode="External"/><Relationship Id="rId1863" Type="http://schemas.openxmlformats.org/officeDocument/2006/relationships/hyperlink" Target="https://www.tuttitalia.it/friuli-venezia-giulia/59-ronchis/" TargetMode="External"/><Relationship Id="rId2707" Type="http://schemas.openxmlformats.org/officeDocument/2006/relationships/hyperlink" Target="https://www.tuttitalia.it/lombardia/71-borgo-di-terzo/" TargetMode="External"/><Relationship Id="rId2914" Type="http://schemas.openxmlformats.org/officeDocument/2006/relationships/hyperlink" Target="https://www.tuttitalia.it/lombardia/85-collio/" TargetMode="External"/><Relationship Id="rId5320" Type="http://schemas.openxmlformats.org/officeDocument/2006/relationships/hyperlink" Target="https://www.tuttitalia.it/piemonte/52-san-giorio-di-susa/" TargetMode="External"/><Relationship Id="rId7078" Type="http://schemas.openxmlformats.org/officeDocument/2006/relationships/hyperlink" Target="https://www.tuttitalia.it/trentino-alto-adige/49-tre-ville/" TargetMode="External"/><Relationship Id="rId1309" Type="http://schemas.openxmlformats.org/officeDocument/2006/relationships/hyperlink" Target="https://www.tuttitalia.it/campania/93-caselle-in-pittari/" TargetMode="External"/><Relationship Id="rId1516" Type="http://schemas.openxmlformats.org/officeDocument/2006/relationships/hyperlink" Target="https://www.tuttitalia.it/emilia-romagna/66-prignano-sulla-secchia/" TargetMode="External"/><Relationship Id="rId1723" Type="http://schemas.openxmlformats.org/officeDocument/2006/relationships/hyperlink" Target="https://www.tuttitalia.it/friuli-venezia-giulia/88-san-lorenzo-isontino/" TargetMode="External"/><Relationship Id="rId1930" Type="http://schemas.openxmlformats.org/officeDocument/2006/relationships/hyperlink" Target="https://www.tuttitalia.it/lazio/34-monte-san-giovanni-campano/" TargetMode="External"/><Relationship Id="rId4879" Type="http://schemas.openxmlformats.org/officeDocument/2006/relationships/hyperlink" Target="https://www.tuttitalia.it/piemonte/29-santo-stefano-roero/" TargetMode="External"/><Relationship Id="rId7285" Type="http://schemas.openxmlformats.org/officeDocument/2006/relationships/hyperlink" Target="https://www.tuttitalia.it/valle-d-aosta/42-gignod/" TargetMode="External"/><Relationship Id="rId7492" Type="http://schemas.openxmlformats.org/officeDocument/2006/relationships/hyperlink" Target="https://www.tuttitalia.it/veneto/78-cinto-euganeo/" TargetMode="External"/><Relationship Id="rId15" Type="http://schemas.openxmlformats.org/officeDocument/2006/relationships/hyperlink" Target="https://www.tuttitalia.it/abruzzo/40-fossacesia/" TargetMode="External"/><Relationship Id="rId3688" Type="http://schemas.openxmlformats.org/officeDocument/2006/relationships/hyperlink" Target="https://www.tuttitalia.it/lombardia/95-lungavilla/" TargetMode="External"/><Relationship Id="rId3895" Type="http://schemas.openxmlformats.org/officeDocument/2006/relationships/hyperlink" Target="https://www.tuttitalia.it/lombardia/84-rasura/" TargetMode="External"/><Relationship Id="rId4739" Type="http://schemas.openxmlformats.org/officeDocument/2006/relationships/hyperlink" Target="https://www.tuttitalia.it/piemonte/33-viverone/" TargetMode="External"/><Relationship Id="rId4946" Type="http://schemas.openxmlformats.org/officeDocument/2006/relationships/hyperlink" Target="https://www.tuttitalia.it/piemonte/77-cerretto-langhe/" TargetMode="External"/><Relationship Id="rId6094" Type="http://schemas.openxmlformats.org/officeDocument/2006/relationships/hyperlink" Target="https://www.tuttitalia.it/sardegna/73-bottidda/" TargetMode="External"/><Relationship Id="rId7145" Type="http://schemas.openxmlformats.org/officeDocument/2006/relationships/hyperlink" Target="https://www.tuttitalia.it/trentino-alto-adige/78-cavedago/" TargetMode="External"/><Relationship Id="rId7352" Type="http://schemas.openxmlformats.org/officeDocument/2006/relationships/hyperlink" Target="https://www.tuttitalia.it/veneto/93-pieve-di-cadore/" TargetMode="External"/><Relationship Id="rId2497" Type="http://schemas.openxmlformats.org/officeDocument/2006/relationships/hyperlink" Target="https://www.tuttitalia.it/liguria/80-ortovero/" TargetMode="External"/><Relationship Id="rId3548" Type="http://schemas.openxmlformats.org/officeDocument/2006/relationships/hyperlink" Target="https://www.tuttitalia.it/lombardia/55-vanzaghello/" TargetMode="External"/><Relationship Id="rId3755" Type="http://schemas.openxmlformats.org/officeDocument/2006/relationships/hyperlink" Target="https://www.tuttitalia.it/lombardia/73-barbianello/" TargetMode="External"/><Relationship Id="rId4806" Type="http://schemas.openxmlformats.org/officeDocument/2006/relationships/hyperlink" Target="https://www.tuttitalia.it/piemonte/92-cavallermaggiore/" TargetMode="External"/><Relationship Id="rId6161" Type="http://schemas.openxmlformats.org/officeDocument/2006/relationships/hyperlink" Target="https://www.tuttitalia.it/sardegna/98-donori/" TargetMode="External"/><Relationship Id="rId7005" Type="http://schemas.openxmlformats.org/officeDocument/2006/relationships/hyperlink" Target="https://www.tuttitalia.it/trentino-alto-adige/73-ala/" TargetMode="External"/><Relationship Id="rId7212" Type="http://schemas.openxmlformats.org/officeDocument/2006/relationships/hyperlink" Target="https://www.tuttitalia.it/umbria/50-sigillo/" TargetMode="External"/><Relationship Id="rId469" Type="http://schemas.openxmlformats.org/officeDocument/2006/relationships/hyperlink" Target="https://www.tuttitalia.it/calabria/91-san-vito-sullo-ionio/" TargetMode="External"/><Relationship Id="rId676" Type="http://schemas.openxmlformats.org/officeDocument/2006/relationships/hyperlink" Target="https://www.tuttitalia.it/calabria/94-cerenzia/" TargetMode="External"/><Relationship Id="rId883" Type="http://schemas.openxmlformats.org/officeDocument/2006/relationships/hyperlink" Target="https://www.tuttitalia.it/campania/94-lacedonia/" TargetMode="External"/><Relationship Id="rId1099" Type="http://schemas.openxmlformats.org/officeDocument/2006/relationships/hyperlink" Target="https://www.tuttitalia.it/campania/86-dragoni/" TargetMode="External"/><Relationship Id="rId2357" Type="http://schemas.openxmlformats.org/officeDocument/2006/relationships/hyperlink" Target="https://www.tuttitalia.it/liguria/75-portofino/" TargetMode="External"/><Relationship Id="rId2564" Type="http://schemas.openxmlformats.org/officeDocument/2006/relationships/hyperlink" Target="https://www.tuttitalia.it/lombardia/83-verdello/" TargetMode="External"/><Relationship Id="rId3408" Type="http://schemas.openxmlformats.org/officeDocument/2006/relationships/hyperlink" Target="https://www.tuttitalia.it/lombardia/82-marcaria/" TargetMode="External"/><Relationship Id="rId3615" Type="http://schemas.openxmlformats.org/officeDocument/2006/relationships/hyperlink" Target="https://www.tuttitalia.it/lombardia/41-lazzate/" TargetMode="External"/><Relationship Id="rId3962" Type="http://schemas.openxmlformats.org/officeDocument/2006/relationships/hyperlink" Target="https://www.tuttitalia.it/lombardia/95-solbiate-arno/" TargetMode="External"/><Relationship Id="rId6021" Type="http://schemas.openxmlformats.org/officeDocument/2006/relationships/hyperlink" Target="https://www.tuttitalia.it/sardegna/59-olbia/" TargetMode="External"/><Relationship Id="rId329" Type="http://schemas.openxmlformats.org/officeDocument/2006/relationships/hyperlink" Target="https://www.tuttitalia.it/basilicata/29-venosa/" TargetMode="External"/><Relationship Id="rId536" Type="http://schemas.openxmlformats.org/officeDocument/2006/relationships/hyperlink" Target="https://www.tuttitalia.it/calabria/53-terranova-da-sibari/" TargetMode="External"/><Relationship Id="rId1166" Type="http://schemas.openxmlformats.org/officeDocument/2006/relationships/hyperlink" Target="https://www.tuttitalia.it/campania/48-ischia/" TargetMode="External"/><Relationship Id="rId1373" Type="http://schemas.openxmlformats.org/officeDocument/2006/relationships/hyperlink" Target="https://www.tuttitalia.it/campania/63-santomenna/" TargetMode="External"/><Relationship Id="rId2217" Type="http://schemas.openxmlformats.org/officeDocument/2006/relationships/hyperlink" Target="https://www.tuttitalia.it/lazio/82-castel-san-pietro-romano/" TargetMode="External"/><Relationship Id="rId2771" Type="http://schemas.openxmlformats.org/officeDocument/2006/relationships/hyperlink" Target="https://www.tuttitalia.it/lombardia/71-valleve/" TargetMode="External"/><Relationship Id="rId3822" Type="http://schemas.openxmlformats.org/officeDocument/2006/relationships/hyperlink" Target="https://www.tuttitalia.it/lombardia/23-velezzo-lomellina/" TargetMode="External"/><Relationship Id="rId6978" Type="http://schemas.openxmlformats.org/officeDocument/2006/relationships/hyperlink" Target="https://www.tuttitalia.it/trentino-alto-adige/28-vadena/" TargetMode="External"/><Relationship Id="rId743" Type="http://schemas.openxmlformats.org/officeDocument/2006/relationships/hyperlink" Target="https://www.tuttitalia.it/calabria/40-antonimina/" TargetMode="External"/><Relationship Id="rId950" Type="http://schemas.openxmlformats.org/officeDocument/2006/relationships/hyperlink" Target="https://www.tuttitalia.it/campania/64-airola/" TargetMode="External"/><Relationship Id="rId1026" Type="http://schemas.openxmlformats.org/officeDocument/2006/relationships/hyperlink" Target="https://www.tuttitalia.it/campania/31-marcianise/" TargetMode="External"/><Relationship Id="rId1580" Type="http://schemas.openxmlformats.org/officeDocument/2006/relationships/hyperlink" Target="https://www.tuttitalia.it/emilia-romagna/67-borgonovo-val-tidone/" TargetMode="External"/><Relationship Id="rId2424" Type="http://schemas.openxmlformats.org/officeDocument/2006/relationships/hyperlink" Target="https://www.tuttitalia.it/liguria/40-vessalico/" TargetMode="External"/><Relationship Id="rId2631" Type="http://schemas.openxmlformats.org/officeDocument/2006/relationships/hyperlink" Target="https://www.tuttitalia.it/lombardia/64-rovetta/" TargetMode="External"/><Relationship Id="rId4389" Type="http://schemas.openxmlformats.org/officeDocument/2006/relationships/hyperlink" Target="https://www.tuttitalia.it/molise/48-roccasicura/" TargetMode="External"/><Relationship Id="rId5787" Type="http://schemas.openxmlformats.org/officeDocument/2006/relationships/hyperlink" Target="https://www.tuttitalia.it/puglia/80-miggiano/" TargetMode="External"/><Relationship Id="rId5994" Type="http://schemas.openxmlformats.org/officeDocument/2006/relationships/hyperlink" Target="https://www.tuttitalia.it/sardegna/55-flussio/" TargetMode="External"/><Relationship Id="rId6838" Type="http://schemas.openxmlformats.org/officeDocument/2006/relationships/hyperlink" Target="https://www.tuttitalia.it/toscana/22-abetone-cutigliano/" TargetMode="External"/><Relationship Id="rId603" Type="http://schemas.openxmlformats.org/officeDocument/2006/relationships/hyperlink" Target="https://www.tuttitalia.it/calabria/67-cerzeto/" TargetMode="External"/><Relationship Id="rId810" Type="http://schemas.openxmlformats.org/officeDocument/2006/relationships/hyperlink" Target="https://www.tuttitalia.it/calabria/52-spilinga/" TargetMode="External"/><Relationship Id="rId1233" Type="http://schemas.openxmlformats.org/officeDocument/2006/relationships/hyperlink" Target="https://www.tuttitalia.it/campania/51-agropoli/" TargetMode="External"/><Relationship Id="rId1440" Type="http://schemas.openxmlformats.org/officeDocument/2006/relationships/hyperlink" Target="https://www.tuttitalia.it/emilia-romagna/37-codigoro/" TargetMode="External"/><Relationship Id="rId4596" Type="http://schemas.openxmlformats.org/officeDocument/2006/relationships/hyperlink" Target="https://www.tuttitalia.it/piemonte/36-villanova-d-asti/" TargetMode="External"/><Relationship Id="rId5647" Type="http://schemas.openxmlformats.org/officeDocument/2006/relationships/hyperlink" Target="https://www.tuttitalia.it/puglia/31-cisternino/" TargetMode="External"/><Relationship Id="rId5854" Type="http://schemas.openxmlformats.org/officeDocument/2006/relationships/hyperlink" Target="https://www.tuttitalia.it/sardegna/52-maracalagonis/" TargetMode="External"/><Relationship Id="rId6905" Type="http://schemas.openxmlformats.org/officeDocument/2006/relationships/hyperlink" Target="https://www.tuttitalia.it/trentino-alto-adige/74-racines/" TargetMode="External"/><Relationship Id="rId1300" Type="http://schemas.openxmlformats.org/officeDocument/2006/relationships/hyperlink" Target="https://www.tuttitalia.it/campania/37-novi-velia/" TargetMode="External"/><Relationship Id="rId3198" Type="http://schemas.openxmlformats.org/officeDocument/2006/relationships/hyperlink" Target="https://www.tuttitalia.it/lombardia/71-cingia-de-botti/" TargetMode="External"/><Relationship Id="rId4249" Type="http://schemas.openxmlformats.org/officeDocument/2006/relationships/hyperlink" Target="https://www.tuttitalia.it/marche/63-monteciccardo/" TargetMode="External"/><Relationship Id="rId4456" Type="http://schemas.openxmlformats.org/officeDocument/2006/relationships/hyperlink" Target="https://www.tuttitalia.it/piemonte/86-murisengo/" TargetMode="External"/><Relationship Id="rId4663" Type="http://schemas.openxmlformats.org/officeDocument/2006/relationships/hyperlink" Target="https://www.tuttitalia.it/piemonte/65-scurzolengo/" TargetMode="External"/><Relationship Id="rId4870" Type="http://schemas.openxmlformats.org/officeDocument/2006/relationships/hyperlink" Target="https://www.tuttitalia.it/piemonte/14-villar-san-costanzo/" TargetMode="External"/><Relationship Id="rId5507" Type="http://schemas.openxmlformats.org/officeDocument/2006/relationships/hyperlink" Target="https://www.tuttitalia.it/piemonte/68-crescentino/" TargetMode="External"/><Relationship Id="rId5714" Type="http://schemas.openxmlformats.org/officeDocument/2006/relationships/hyperlink" Target="https://www.tuttitalia.it/puglia/59-isole-tremiti/" TargetMode="External"/><Relationship Id="rId5921" Type="http://schemas.openxmlformats.org/officeDocument/2006/relationships/hyperlink" Target="https://www.tuttitalia.it/sardegna/27-dualchi/" TargetMode="External"/><Relationship Id="rId3058" Type="http://schemas.openxmlformats.org/officeDocument/2006/relationships/hyperlink" Target="https://www.tuttitalia.it/lombardia/91-monguzzo/" TargetMode="External"/><Relationship Id="rId3265" Type="http://schemas.openxmlformats.org/officeDocument/2006/relationships/hyperlink" Target="https://www.tuttitalia.it/lombardia/90-monticello-brianza/" TargetMode="External"/><Relationship Id="rId3472" Type="http://schemas.openxmlformats.org/officeDocument/2006/relationships/hyperlink" Target="https://www.tuttitalia.it/lombardia/24-magenta/" TargetMode="External"/><Relationship Id="rId4109" Type="http://schemas.openxmlformats.org/officeDocument/2006/relationships/hyperlink" Target="https://www.tuttitalia.it/marche/20-appignano-del-tronto/" TargetMode="External"/><Relationship Id="rId4316" Type="http://schemas.openxmlformats.org/officeDocument/2006/relationships/hyperlink" Target="https://www.tuttitalia.it/molise/81-tufara/" TargetMode="External"/><Relationship Id="rId4523" Type="http://schemas.openxmlformats.org/officeDocument/2006/relationships/hyperlink" Target="https://www.tuttitalia.it/piemonte/82-cabella-ligure/" TargetMode="External"/><Relationship Id="rId4730" Type="http://schemas.openxmlformats.org/officeDocument/2006/relationships/hyperlink" Target="https://www.tuttitalia.it/piemonte/37-quaregna-cerreto/" TargetMode="External"/><Relationship Id="rId7679" Type="http://schemas.openxmlformats.org/officeDocument/2006/relationships/hyperlink" Target="https://www.tuttitalia.it/veneto/14-meolo/" TargetMode="External"/><Relationship Id="rId7886" Type="http://schemas.openxmlformats.org/officeDocument/2006/relationships/hyperlink" Target="https://www.tuttitalia.it/veneto/35-zermeghedo/" TargetMode="External"/><Relationship Id="rId186" Type="http://schemas.openxmlformats.org/officeDocument/2006/relationships/hyperlink" Target="https://www.tuttitalia.it/abruzzo/23-san-pio-delle-camere/" TargetMode="External"/><Relationship Id="rId393" Type="http://schemas.openxmlformats.org/officeDocument/2006/relationships/hyperlink" Target="https://www.tuttitalia.it/basilicata/29-san-chirico-nuovo/" TargetMode="External"/><Relationship Id="rId2074" Type="http://schemas.openxmlformats.org/officeDocument/2006/relationships/hyperlink" Target="https://www.tuttitalia.it/lazio/64-rivodutri/" TargetMode="External"/><Relationship Id="rId2281" Type="http://schemas.openxmlformats.org/officeDocument/2006/relationships/hyperlink" Target="https://www.tuttitalia.it/lazio/38-monte-romano/" TargetMode="External"/><Relationship Id="rId3125" Type="http://schemas.openxmlformats.org/officeDocument/2006/relationships/hyperlink" Target="https://www.tuttitalia.it/lombardia/60-zelbio/" TargetMode="External"/><Relationship Id="rId3332" Type="http://schemas.openxmlformats.org/officeDocument/2006/relationships/hyperlink" Target="https://www.tuttitalia.it/lombardia/30-zelo-buon-persico/" TargetMode="External"/><Relationship Id="rId6488" Type="http://schemas.openxmlformats.org/officeDocument/2006/relationships/hyperlink" Target="https://www.tuttitalia.it/sicilia/36-altofonte/" TargetMode="External"/><Relationship Id="rId6695" Type="http://schemas.openxmlformats.org/officeDocument/2006/relationships/hyperlink" Target="https://www.tuttitalia.it/toscana/48-castel-del-piano/" TargetMode="External"/><Relationship Id="rId7539" Type="http://schemas.openxmlformats.org/officeDocument/2006/relationships/hyperlink" Target="https://www.tuttitalia.it/veneto/60-bosaro/" TargetMode="External"/><Relationship Id="rId7746" Type="http://schemas.openxmlformats.org/officeDocument/2006/relationships/hyperlink" Target="https://www.tuttitalia.it/veneto/50-salizzole/" TargetMode="External"/><Relationship Id="rId253" Type="http://schemas.openxmlformats.org/officeDocument/2006/relationships/hyperlink" Target="https://www.tuttitalia.it/abruzzo/42-cortino/" TargetMode="External"/><Relationship Id="rId460" Type="http://schemas.openxmlformats.org/officeDocument/2006/relationships/hyperlink" Target="https://www.tuttitalia.it/calabria/71-platania/" TargetMode="External"/><Relationship Id="rId1090" Type="http://schemas.openxmlformats.org/officeDocument/2006/relationships/hyperlink" Target="https://www.tuttitalia.it/campania/66-pietravairano/" TargetMode="External"/><Relationship Id="rId2141" Type="http://schemas.openxmlformats.org/officeDocument/2006/relationships/hyperlink" Target="https://www.tuttitalia.it/lazio/21-anguillara-sabazia/" TargetMode="External"/><Relationship Id="rId5297" Type="http://schemas.openxmlformats.org/officeDocument/2006/relationships/hyperlink" Target="https://www.tuttitalia.it/piemonte/75-virle-piemonte/" TargetMode="External"/><Relationship Id="rId6348" Type="http://schemas.openxmlformats.org/officeDocument/2006/relationships/hyperlink" Target="https://www.tuttitalia.it/sicilia/75-agira/" TargetMode="External"/><Relationship Id="rId6555" Type="http://schemas.openxmlformats.org/officeDocument/2006/relationships/hyperlink" Target="https://www.tuttitalia.it/sicilia/75-comiso/" TargetMode="External"/><Relationship Id="rId113" Type="http://schemas.openxmlformats.org/officeDocument/2006/relationships/hyperlink" Target="https://www.tuttitalia.it/abruzzo/42-ovindoli/" TargetMode="External"/><Relationship Id="rId320" Type="http://schemas.openxmlformats.org/officeDocument/2006/relationships/hyperlink" Target="https://www.tuttitalia.it/basilicata/21-calciano/" TargetMode="External"/><Relationship Id="rId2001" Type="http://schemas.openxmlformats.org/officeDocument/2006/relationships/hyperlink" Target="https://www.tuttitalia.it/lazio/51-vicalvi/" TargetMode="External"/><Relationship Id="rId5157" Type="http://schemas.openxmlformats.org/officeDocument/2006/relationships/hyperlink" Target="https://www.tuttitalia.it/piemonte/96-bruino/" TargetMode="External"/><Relationship Id="rId6208" Type="http://schemas.openxmlformats.org/officeDocument/2006/relationships/hyperlink" Target="https://www.tuttitalia.it/sardegna/90-siddi/" TargetMode="External"/><Relationship Id="rId6762" Type="http://schemas.openxmlformats.org/officeDocument/2006/relationships/hyperlink" Target="https://www.tuttitalia.it/toscana/50-vagli-sotto/" TargetMode="External"/><Relationship Id="rId7606" Type="http://schemas.openxmlformats.org/officeDocument/2006/relationships/hyperlink" Target="https://www.tuttitalia.it/veneto/18-gaiarine/" TargetMode="External"/><Relationship Id="rId7813" Type="http://schemas.openxmlformats.org/officeDocument/2006/relationships/hyperlink" Target="https://www.tuttitalia.it/veneto/92-noventa-vicentina/" TargetMode="External"/><Relationship Id="rId2958" Type="http://schemas.openxmlformats.org/officeDocument/2006/relationships/hyperlink" Target="https://www.tuttitalia.it/lombardia/62-mura/" TargetMode="External"/><Relationship Id="rId5017" Type="http://schemas.openxmlformats.org/officeDocument/2006/relationships/hyperlink" Target="https://www.tuttitalia.it/piemonte/60-monasterolo-casotto/" TargetMode="External"/><Relationship Id="rId5364" Type="http://schemas.openxmlformats.org/officeDocument/2006/relationships/hyperlink" Target="https://www.tuttitalia.it/piemonte/90-lusiglie/" TargetMode="External"/><Relationship Id="rId5571" Type="http://schemas.openxmlformats.org/officeDocument/2006/relationships/hyperlink" Target="https://www.tuttitalia.it/piemonte/97-piode/" TargetMode="External"/><Relationship Id="rId6415" Type="http://schemas.openxmlformats.org/officeDocument/2006/relationships/hyperlink" Target="https://www.tuttitalia.it/sicilia/18-montalbano-elicona/" TargetMode="External"/><Relationship Id="rId6622" Type="http://schemas.openxmlformats.org/officeDocument/2006/relationships/hyperlink" Target="https://www.tuttitalia.it/toscana/84-monte-san-savino/" TargetMode="External"/><Relationship Id="rId1767" Type="http://schemas.openxmlformats.org/officeDocument/2006/relationships/hyperlink" Target="https://www.tuttitalia.it/friuli-venezia-giulia/90-san-martino-al-tagliamento/" TargetMode="External"/><Relationship Id="rId1974" Type="http://schemas.openxmlformats.org/officeDocument/2006/relationships/hyperlink" Target="https://www.tuttitalia.it/lazio/65-fumone/" TargetMode="External"/><Relationship Id="rId2818" Type="http://schemas.openxmlformats.org/officeDocument/2006/relationships/hyperlink" Target="https://www.tuttitalia.it/lombardia/26-calvisano/" TargetMode="External"/><Relationship Id="rId4173" Type="http://schemas.openxmlformats.org/officeDocument/2006/relationships/hyperlink" Target="https://www.tuttitalia.it/marche/35-montecosaro/" TargetMode="External"/><Relationship Id="rId4380" Type="http://schemas.openxmlformats.org/officeDocument/2006/relationships/hyperlink" Target="https://www.tuttitalia.it/molise/59-pietrabbondante/" TargetMode="External"/><Relationship Id="rId5224" Type="http://schemas.openxmlformats.org/officeDocument/2006/relationships/hyperlink" Target="https://www.tuttitalia.it/piemonte/22-san-raffaele-cimena/" TargetMode="External"/><Relationship Id="rId5431" Type="http://schemas.openxmlformats.org/officeDocument/2006/relationships/hyperlink" Target="https://www.tuttitalia.it/piemonte/77-omegna/" TargetMode="External"/><Relationship Id="rId59" Type="http://schemas.openxmlformats.org/officeDocument/2006/relationships/hyperlink" Target="https://www.tuttitalia.it/abruzzo/61-borrello/" TargetMode="External"/><Relationship Id="rId1627" Type="http://schemas.openxmlformats.org/officeDocument/2006/relationships/hyperlink" Target="https://www.tuttitalia.it/emilia-romagna/88-alfonsine/" TargetMode="External"/><Relationship Id="rId1834" Type="http://schemas.openxmlformats.org/officeDocument/2006/relationships/hyperlink" Target="https://www.tuttitalia.it/friuli-venezia-giulia/57-artegna/" TargetMode="External"/><Relationship Id="rId4033" Type="http://schemas.openxmlformats.org/officeDocument/2006/relationships/hyperlink" Target="https://www.tuttitalia.it/lombardia/71-castello-cabiaglio/" TargetMode="External"/><Relationship Id="rId4240" Type="http://schemas.openxmlformats.org/officeDocument/2006/relationships/hyperlink" Target="https://www.tuttitalia.it/marche/39-montecalvo-in-foglia/" TargetMode="External"/><Relationship Id="rId7189" Type="http://schemas.openxmlformats.org/officeDocument/2006/relationships/hyperlink" Target="https://www.tuttitalia.it/umbria/57-spello/" TargetMode="External"/><Relationship Id="rId7396" Type="http://schemas.openxmlformats.org/officeDocument/2006/relationships/hyperlink" Target="https://www.tuttitalia.it/veneto/62-colle-santa-lucia/" TargetMode="External"/><Relationship Id="rId3799" Type="http://schemas.openxmlformats.org/officeDocument/2006/relationships/hyperlink" Target="https://www.tuttitalia.it/lombardia/44-cozzo/" TargetMode="External"/><Relationship Id="rId4100" Type="http://schemas.openxmlformats.org/officeDocument/2006/relationships/hyperlink" Target="https://www.tuttitalia.it/marche/35-comunanza/" TargetMode="External"/><Relationship Id="rId7049" Type="http://schemas.openxmlformats.org/officeDocument/2006/relationships/hyperlink" Target="https://www.tuttitalia.it/trentino-alto-adige/14-castello-molina-di-fiemme/" TargetMode="External"/><Relationship Id="rId7256" Type="http://schemas.openxmlformats.org/officeDocument/2006/relationships/hyperlink" Target="https://www.tuttitalia.it/umbria/29-ficulle/" TargetMode="External"/><Relationship Id="rId7463" Type="http://schemas.openxmlformats.org/officeDocument/2006/relationships/hyperlink" Target="https://www.tuttitalia.it/veneto/27-tribano/" TargetMode="External"/><Relationship Id="rId7670" Type="http://schemas.openxmlformats.org/officeDocument/2006/relationships/hyperlink" Target="https://www.tuttitalia.it/veneto/45-campolongo-maggiore/" TargetMode="External"/><Relationship Id="rId1901" Type="http://schemas.openxmlformats.org/officeDocument/2006/relationships/hyperlink" Target="https://www.tuttitalia.it/friuli-venezia-giulia/21-chiopris-viscone/" TargetMode="External"/><Relationship Id="rId3659" Type="http://schemas.openxmlformats.org/officeDocument/2006/relationships/hyperlink" Target="https://www.tuttitalia.it/lombardia/84-cilavegna/" TargetMode="External"/><Relationship Id="rId6065" Type="http://schemas.openxmlformats.org/officeDocument/2006/relationships/hyperlink" Target="https://www.tuttitalia.it/sardegna/70-ala-dei-sardi/" TargetMode="External"/><Relationship Id="rId6272" Type="http://schemas.openxmlformats.org/officeDocument/2006/relationships/hyperlink" Target="https://www.tuttitalia.it/sicilia/43-butera/" TargetMode="External"/><Relationship Id="rId7116" Type="http://schemas.openxmlformats.org/officeDocument/2006/relationships/hyperlink" Target="https://www.tuttitalia.it/trentino-alto-adige/77-sarnonico/" TargetMode="External"/><Relationship Id="rId7323" Type="http://schemas.openxmlformats.org/officeDocument/2006/relationships/hyperlink" Target="https://www.tuttitalia.it/valle-d-aosta/94-avise/" TargetMode="External"/><Relationship Id="rId3866" Type="http://schemas.openxmlformats.org/officeDocument/2006/relationships/hyperlink" Target="https://www.tuttitalia.it/lombardia/97-bianzone/" TargetMode="External"/><Relationship Id="rId4917" Type="http://schemas.openxmlformats.org/officeDocument/2006/relationships/hyperlink" Target="https://www.tuttitalia.it/piemonte/70-castiglione-falletto/" TargetMode="External"/><Relationship Id="rId5081" Type="http://schemas.openxmlformats.org/officeDocument/2006/relationships/hyperlink" Target="https://www.tuttitalia.it/piemonte/48-pettenasco/" TargetMode="External"/><Relationship Id="rId6132" Type="http://schemas.openxmlformats.org/officeDocument/2006/relationships/hyperlink" Target="https://www.tuttitalia.it/sardegna/70-senorbi/" TargetMode="External"/><Relationship Id="rId7530" Type="http://schemas.openxmlformats.org/officeDocument/2006/relationships/hyperlink" Target="https://www.tuttitalia.it/veneto/84-pontecchio-polesine/" TargetMode="External"/><Relationship Id="rId787" Type="http://schemas.openxmlformats.org/officeDocument/2006/relationships/hyperlink" Target="https://www.tuttitalia.it/calabria/77-jonadi/" TargetMode="External"/><Relationship Id="rId994" Type="http://schemas.openxmlformats.org/officeDocument/2006/relationships/hyperlink" Target="https://www.tuttitalia.it/campania/81-pesco-sannita/" TargetMode="External"/><Relationship Id="rId2468" Type="http://schemas.openxmlformats.org/officeDocument/2006/relationships/hyperlink" Target="https://www.tuttitalia.it/liguria/63-finale-ligure/" TargetMode="External"/><Relationship Id="rId2675" Type="http://schemas.openxmlformats.org/officeDocument/2006/relationships/hyperlink" Target="https://www.tuttitalia.it/lombardia/45-pagazzano/" TargetMode="External"/><Relationship Id="rId2882" Type="http://schemas.openxmlformats.org/officeDocument/2006/relationships/hyperlink" Target="https://www.tuttitalia.it/lombardia/54-san-felice-del-benaco/" TargetMode="External"/><Relationship Id="rId3519" Type="http://schemas.openxmlformats.org/officeDocument/2006/relationships/hyperlink" Target="https://www.tuttitalia.it/lombardia/64-lacchiarella/" TargetMode="External"/><Relationship Id="rId3726" Type="http://schemas.openxmlformats.org/officeDocument/2006/relationships/hyperlink" Target="https://www.tuttitalia.it/lombardia/77-verrua-po/" TargetMode="External"/><Relationship Id="rId3933" Type="http://schemas.openxmlformats.org/officeDocument/2006/relationships/hyperlink" Target="https://www.tuttitalia.it/lombardia/54-vedano-olona/" TargetMode="External"/><Relationship Id="rId647" Type="http://schemas.openxmlformats.org/officeDocument/2006/relationships/hyperlink" Target="https://www.tuttitalia.it/calabria/19-cellara/" TargetMode="External"/><Relationship Id="rId854" Type="http://schemas.openxmlformats.org/officeDocument/2006/relationships/hyperlink" Target="https://www.tuttitalia.it/campania/78-pratola-serra/" TargetMode="External"/><Relationship Id="rId1277" Type="http://schemas.openxmlformats.org/officeDocument/2006/relationships/hyperlink" Target="https://www.tuttitalia.it/campania/14-san-giovanni-a-piro/" TargetMode="External"/><Relationship Id="rId1484" Type="http://schemas.openxmlformats.org/officeDocument/2006/relationships/hyperlink" Target="https://www.tuttitalia.it/emilia-romagna/61-modena/" TargetMode="External"/><Relationship Id="rId1691" Type="http://schemas.openxmlformats.org/officeDocument/2006/relationships/hyperlink" Target="https://www.tuttitalia.it/emilia-romagna/54-morciano-di-romagna/" TargetMode="External"/><Relationship Id="rId2328" Type="http://schemas.openxmlformats.org/officeDocument/2006/relationships/hyperlink" Target="https://www.tuttitalia.it/liguria/97-rossiglione/" TargetMode="External"/><Relationship Id="rId2535" Type="http://schemas.openxmlformats.org/officeDocument/2006/relationships/hyperlink" Target="https://www.tuttitalia.it/lombardia/94-seriate/" TargetMode="External"/><Relationship Id="rId2742" Type="http://schemas.openxmlformats.org/officeDocument/2006/relationships/hyperlink" Target="https://www.tuttitalia.it/lombardia/93-bianzano/" TargetMode="External"/><Relationship Id="rId5898" Type="http://schemas.openxmlformats.org/officeDocument/2006/relationships/hyperlink" Target="https://www.tuttitalia.it/sardegna/88-lode/" TargetMode="External"/><Relationship Id="rId6949" Type="http://schemas.openxmlformats.org/officeDocument/2006/relationships/hyperlink" Target="https://www.tuttitalia.it/trentino-alto-adige/27-moso-in-passiria/" TargetMode="External"/><Relationship Id="rId507" Type="http://schemas.openxmlformats.org/officeDocument/2006/relationships/hyperlink" Target="https://www.tuttitalia.it/calabria/27-castrovillari/" TargetMode="External"/><Relationship Id="rId714" Type="http://schemas.openxmlformats.org/officeDocument/2006/relationships/hyperlink" Target="https://www.tuttitalia.it/calabria/32-san-luca/" TargetMode="External"/><Relationship Id="rId921" Type="http://schemas.openxmlformats.org/officeDocument/2006/relationships/hyperlink" Target="https://www.tuttitalia.it/campania/60-luogosano/" TargetMode="External"/><Relationship Id="rId1137" Type="http://schemas.openxmlformats.org/officeDocument/2006/relationships/hyperlink" Target="https://www.tuttitalia.it/campania/87-portici/" TargetMode="External"/><Relationship Id="rId1344" Type="http://schemas.openxmlformats.org/officeDocument/2006/relationships/hyperlink" Target="https://www.tuttitalia.it/campania/37-lustra/" TargetMode="External"/><Relationship Id="rId1551" Type="http://schemas.openxmlformats.org/officeDocument/2006/relationships/hyperlink" Target="https://www.tuttitalia.it/emilia-romagna/42-fontevivo/" TargetMode="External"/><Relationship Id="rId2602" Type="http://schemas.openxmlformats.org/officeDocument/2006/relationships/hyperlink" Target="https://www.tuttitalia.it/lombardia/92-lovere/" TargetMode="External"/><Relationship Id="rId5758" Type="http://schemas.openxmlformats.org/officeDocument/2006/relationships/hyperlink" Target="https://www.tuttitalia.it/puglia/63-porto-cesareo/" TargetMode="External"/><Relationship Id="rId5965" Type="http://schemas.openxmlformats.org/officeDocument/2006/relationships/hyperlink" Target="https://www.tuttitalia.it/sardegna/37-norbello/" TargetMode="External"/><Relationship Id="rId6809" Type="http://schemas.openxmlformats.org/officeDocument/2006/relationships/hyperlink" Target="https://www.tuttitalia.it/toscana/90-castelnuovo-di-val-di-cecina/" TargetMode="External"/><Relationship Id="rId50" Type="http://schemas.openxmlformats.org/officeDocument/2006/relationships/hyperlink" Target="https://www.tuttitalia.it/abruzzo/72-fraine/" TargetMode="External"/><Relationship Id="rId1204" Type="http://schemas.openxmlformats.org/officeDocument/2006/relationships/hyperlink" Target="https://www.tuttitalia.it/campania/88-san-vitaliano/" TargetMode="External"/><Relationship Id="rId1411" Type="http://schemas.openxmlformats.org/officeDocument/2006/relationships/hyperlink" Target="https://www.tuttitalia.it/emilia-romagna/51-dozza/" TargetMode="External"/><Relationship Id="rId4567" Type="http://schemas.openxmlformats.org/officeDocument/2006/relationships/hyperlink" Target="https://www.tuttitalia.it/piemonte/60-cavatore/" TargetMode="External"/><Relationship Id="rId4774" Type="http://schemas.openxmlformats.org/officeDocument/2006/relationships/hyperlink" Target="https://www.tuttitalia.it/piemonte/26-ternengo/" TargetMode="External"/><Relationship Id="rId5618" Type="http://schemas.openxmlformats.org/officeDocument/2006/relationships/hyperlink" Target="https://www.tuttitalia.it/puglia/79-bitritto/" TargetMode="External"/><Relationship Id="rId5825" Type="http://schemas.openxmlformats.org/officeDocument/2006/relationships/hyperlink" Target="https://www.tuttitalia.it/puglia/24-statte/" TargetMode="External"/><Relationship Id="rId7180" Type="http://schemas.openxmlformats.org/officeDocument/2006/relationships/hyperlink" Target="https://www.tuttitalia.it/umbria/12-corciano/" TargetMode="External"/><Relationship Id="rId3169" Type="http://schemas.openxmlformats.org/officeDocument/2006/relationships/hyperlink" Target="https://www.tuttitalia.it/lombardia/38-martignana-di-po/" TargetMode="External"/><Relationship Id="rId3376" Type="http://schemas.openxmlformats.org/officeDocument/2006/relationships/hyperlink" Target="https://www.tuttitalia.it/lombardia/54-castelgerundo/" TargetMode="External"/><Relationship Id="rId3583" Type="http://schemas.openxmlformats.org/officeDocument/2006/relationships/hyperlink" Target="https://www.tuttitalia.it/lombardia/67-nosate/" TargetMode="External"/><Relationship Id="rId4427" Type="http://schemas.openxmlformats.org/officeDocument/2006/relationships/hyperlink" Target="https://www.tuttitalia.it/piemonte/75-molare/" TargetMode="External"/><Relationship Id="rId4981" Type="http://schemas.openxmlformats.org/officeDocument/2006/relationships/hyperlink" Target="https://www.tuttitalia.it/piemonte/21-battifollo/" TargetMode="External"/><Relationship Id="rId7040" Type="http://schemas.openxmlformats.org/officeDocument/2006/relationships/hyperlink" Target="https://www.tuttitalia.it/trentino-alto-adige/92-roncegno-terme/" TargetMode="External"/><Relationship Id="rId297" Type="http://schemas.openxmlformats.org/officeDocument/2006/relationships/hyperlink" Target="https://www.tuttitalia.it/basilicata/54-montescaglioso/" TargetMode="External"/><Relationship Id="rId2185" Type="http://schemas.openxmlformats.org/officeDocument/2006/relationships/hyperlink" Target="https://www.tuttitalia.it/lazio/24-sant-oreste/" TargetMode="External"/><Relationship Id="rId2392" Type="http://schemas.openxmlformats.org/officeDocument/2006/relationships/hyperlink" Target="https://www.tuttitalia.it/liguria/98-soldano/" TargetMode="External"/><Relationship Id="rId3029" Type="http://schemas.openxmlformats.org/officeDocument/2006/relationships/hyperlink" Target="https://www.tuttitalia.it/lombardia/63-bulgarograsso/" TargetMode="External"/><Relationship Id="rId3236" Type="http://schemas.openxmlformats.org/officeDocument/2006/relationships/hyperlink" Target="https://www.tuttitalia.it/lombardia/74-ticengo/" TargetMode="External"/><Relationship Id="rId3790" Type="http://schemas.openxmlformats.org/officeDocument/2006/relationships/hyperlink" Target="https://www.tuttitalia.it/lombardia/44-san-cipriano-po/" TargetMode="External"/><Relationship Id="rId4634" Type="http://schemas.openxmlformats.org/officeDocument/2006/relationships/hyperlink" Target="https://www.tuttitalia.it/piemonte/38-mongardino/" TargetMode="External"/><Relationship Id="rId4841" Type="http://schemas.openxmlformats.org/officeDocument/2006/relationships/hyperlink" Target="https://www.tuttitalia.it/piemonte/83-sanfront/" TargetMode="External"/><Relationship Id="rId6599" Type="http://schemas.openxmlformats.org/officeDocument/2006/relationships/hyperlink" Target="https://www.tuttitalia.it/sicilia/89-calatafimi-segesta/" TargetMode="External"/><Relationship Id="rId157" Type="http://schemas.openxmlformats.org/officeDocument/2006/relationships/hyperlink" Target="https://www.tuttitalia.it/abruzzo/19-rocca-di-botte/" TargetMode="External"/><Relationship Id="rId364" Type="http://schemas.openxmlformats.org/officeDocument/2006/relationships/hyperlink" Target="https://www.tuttitalia.it/basilicata/65-baragiano/" TargetMode="External"/><Relationship Id="rId2045" Type="http://schemas.openxmlformats.org/officeDocument/2006/relationships/hyperlink" Target="https://www.tuttitalia.it/lazio/93-rieti/" TargetMode="External"/><Relationship Id="rId3443" Type="http://schemas.openxmlformats.org/officeDocument/2006/relationships/hyperlink" Target="https://www.tuttitalia.it/lombardia/84-magnacavallo/" TargetMode="External"/><Relationship Id="rId3650" Type="http://schemas.openxmlformats.org/officeDocument/2006/relationships/hyperlink" Target="https://www.tuttitalia.it/lombardia/56-casteggio/" TargetMode="External"/><Relationship Id="rId4701" Type="http://schemas.openxmlformats.org/officeDocument/2006/relationships/hyperlink" Target="https://www.tuttitalia.it/piemonte/90-mombaldone/" TargetMode="External"/><Relationship Id="rId7857" Type="http://schemas.openxmlformats.org/officeDocument/2006/relationships/hyperlink" Target="https://www.tuttitalia.it/veneto/34-cogollo-del-cengio/" TargetMode="External"/><Relationship Id="rId571" Type="http://schemas.openxmlformats.org/officeDocument/2006/relationships/hyperlink" Target="https://www.tuttitalia.it/calabria/25-longobardi/" TargetMode="External"/><Relationship Id="rId2252" Type="http://schemas.openxmlformats.org/officeDocument/2006/relationships/hyperlink" Target="https://www.tuttitalia.it/lazio/46-capranica/" TargetMode="External"/><Relationship Id="rId3303" Type="http://schemas.openxmlformats.org/officeDocument/2006/relationships/hyperlink" Target="https://www.tuttitalia.it/lombardia/58-cremella/" TargetMode="External"/><Relationship Id="rId3510" Type="http://schemas.openxmlformats.org/officeDocument/2006/relationships/hyperlink" Target="https://www.tuttitalia.it/lombardia/64-locate-di-triulzi/" TargetMode="External"/><Relationship Id="rId6459" Type="http://schemas.openxmlformats.org/officeDocument/2006/relationships/hyperlink" Target="https://www.tuttitalia.it/sicilia/45-motta-d-affermo/" TargetMode="External"/><Relationship Id="rId6666" Type="http://schemas.openxmlformats.org/officeDocument/2006/relationships/hyperlink" Target="https://www.tuttitalia.it/toscana/78-greve-in-chianti/" TargetMode="External"/><Relationship Id="rId6873" Type="http://schemas.openxmlformats.org/officeDocument/2006/relationships/hyperlink" Target="https://www.tuttitalia.it/toscana/50-castiglione-d-orcia/" TargetMode="External"/><Relationship Id="rId7717" Type="http://schemas.openxmlformats.org/officeDocument/2006/relationships/hyperlink" Target="https://www.tuttitalia.it/veneto/50-lavagno/" TargetMode="External"/><Relationship Id="rId224" Type="http://schemas.openxmlformats.org/officeDocument/2006/relationships/hyperlink" Target="https://www.tuttitalia.it/abruzzo/14-montebello-di-bertona/" TargetMode="External"/><Relationship Id="rId431" Type="http://schemas.openxmlformats.org/officeDocument/2006/relationships/hyperlink" Target="https://www.tuttitalia.it/calabria/26-montepaone/" TargetMode="External"/><Relationship Id="rId1061" Type="http://schemas.openxmlformats.org/officeDocument/2006/relationships/hyperlink" Target="https://www.tuttitalia.it/campania/25-alife/" TargetMode="External"/><Relationship Id="rId2112" Type="http://schemas.openxmlformats.org/officeDocument/2006/relationships/hyperlink" Target="https://www.tuttitalia.it/lazio/96-nespolo/" TargetMode="External"/><Relationship Id="rId5268" Type="http://schemas.openxmlformats.org/officeDocument/2006/relationships/hyperlink" Target="https://www.tuttitalia.it/piemonte/20-chianocco/" TargetMode="External"/><Relationship Id="rId5475" Type="http://schemas.openxmlformats.org/officeDocument/2006/relationships/hyperlink" Target="https://www.tuttitalia.it/piemonte/88-premia/" TargetMode="External"/><Relationship Id="rId5682" Type="http://schemas.openxmlformats.org/officeDocument/2006/relationships/hyperlink" Target="https://www.tuttitalia.it/puglia/56-serracapriola/" TargetMode="External"/><Relationship Id="rId6319" Type="http://schemas.openxmlformats.org/officeDocument/2006/relationships/hyperlink" Target="https://www.tuttitalia.it/sicilia/71-santa-maria-di-licodia/" TargetMode="External"/><Relationship Id="rId6526" Type="http://schemas.openxmlformats.org/officeDocument/2006/relationships/hyperlink" Target="https://www.tuttitalia.it/sicilia/18-petralia-sottana/" TargetMode="External"/><Relationship Id="rId6733" Type="http://schemas.openxmlformats.org/officeDocument/2006/relationships/hyperlink" Target="https://www.tuttitalia.it/toscana/53-lucca/" TargetMode="External"/><Relationship Id="rId6940" Type="http://schemas.openxmlformats.org/officeDocument/2006/relationships/hyperlink" Target="https://www.tuttitalia.it/trentino-alto-adige/80-campo-di-trens/" TargetMode="External"/><Relationship Id="rId1878" Type="http://schemas.openxmlformats.org/officeDocument/2006/relationships/hyperlink" Target="https://www.tuttitalia.it/friuli-venezia-giulia/48-enemonzo/" TargetMode="External"/><Relationship Id="rId2929" Type="http://schemas.openxmlformats.org/officeDocument/2006/relationships/hyperlink" Target="https://www.tuttitalia.it/lombardia/59-casto/" TargetMode="External"/><Relationship Id="rId4077" Type="http://schemas.openxmlformats.org/officeDocument/2006/relationships/hyperlink" Target="https://www.tuttitalia.it/marche/53-san-marcello/" TargetMode="External"/><Relationship Id="rId4284" Type="http://schemas.openxmlformats.org/officeDocument/2006/relationships/hyperlink" Target="https://www.tuttitalia.it/molise/85-baranello/" TargetMode="External"/><Relationship Id="rId4491" Type="http://schemas.openxmlformats.org/officeDocument/2006/relationships/hyperlink" Target="https://www.tuttitalia.it/piemonte/41-alfiano-natta/" TargetMode="External"/><Relationship Id="rId5128" Type="http://schemas.openxmlformats.org/officeDocument/2006/relationships/hyperlink" Target="https://www.tuttitalia.it/piemonte/39-chivasso/" TargetMode="External"/><Relationship Id="rId5335" Type="http://schemas.openxmlformats.org/officeDocument/2006/relationships/hyperlink" Target="https://www.tuttitalia.it/piemonte/56-bairo/" TargetMode="External"/><Relationship Id="rId5542" Type="http://schemas.openxmlformats.org/officeDocument/2006/relationships/hyperlink" Target="https://www.tuttitalia.it/piemonte/27-motta-de-conti/" TargetMode="External"/><Relationship Id="rId1738" Type="http://schemas.openxmlformats.org/officeDocument/2006/relationships/hyperlink" Target="https://www.tuttitalia.it/friuli-venezia-giulia/33-spilimbergo/" TargetMode="External"/><Relationship Id="rId3093" Type="http://schemas.openxmlformats.org/officeDocument/2006/relationships/hyperlink" Target="https://www.tuttitalia.it/lombardia/64-corrido/" TargetMode="External"/><Relationship Id="rId4144" Type="http://schemas.openxmlformats.org/officeDocument/2006/relationships/hyperlink" Target="https://www.tuttitalia.it/marche/37-montefortino/" TargetMode="External"/><Relationship Id="rId4351" Type="http://schemas.openxmlformats.org/officeDocument/2006/relationships/hyperlink" Target="https://www.tuttitalia.it/molise/90-provvidenti/" TargetMode="External"/><Relationship Id="rId5402" Type="http://schemas.openxmlformats.org/officeDocument/2006/relationships/hyperlink" Target="https://www.tuttitalia.it/piemonte/29-frassinetto/" TargetMode="External"/><Relationship Id="rId6800" Type="http://schemas.openxmlformats.org/officeDocument/2006/relationships/hyperlink" Target="https://www.tuttitalia.it/toscana/40-capannoli/" TargetMode="External"/><Relationship Id="rId1945" Type="http://schemas.openxmlformats.org/officeDocument/2006/relationships/hyperlink" Target="https://www.tuttitalia.it/lazio/41-supino/" TargetMode="External"/><Relationship Id="rId3160" Type="http://schemas.openxmlformats.org/officeDocument/2006/relationships/hyperlink" Target="https://www.tuttitalia.it/lombardia/68-pianengo/" TargetMode="External"/><Relationship Id="rId4004" Type="http://schemas.openxmlformats.org/officeDocument/2006/relationships/hyperlink" Target="https://www.tuttitalia.it/lombardia/58-sangiano/" TargetMode="External"/><Relationship Id="rId4211" Type="http://schemas.openxmlformats.org/officeDocument/2006/relationships/hyperlink" Target="https://www.tuttitalia.it/marche/49-castelsantangelo-sul-nera/" TargetMode="External"/><Relationship Id="rId7367" Type="http://schemas.openxmlformats.org/officeDocument/2006/relationships/hyperlink" Target="https://www.tuttitalia.it/veneto/27-valle-di-cadore/" TargetMode="External"/><Relationship Id="rId1805" Type="http://schemas.openxmlformats.org/officeDocument/2006/relationships/hyperlink" Target="https://www.tuttitalia.it/friuli-venezia-giulia/52-manzano/" TargetMode="External"/><Relationship Id="rId3020" Type="http://schemas.openxmlformats.org/officeDocument/2006/relationships/hyperlink" Target="https://www.tuttitalia.it/lombardia/31-faloppio/" TargetMode="External"/><Relationship Id="rId6176" Type="http://schemas.openxmlformats.org/officeDocument/2006/relationships/hyperlink" Target="https://www.tuttitalia.it/sardegna/39-villanovafranca/" TargetMode="External"/><Relationship Id="rId7227" Type="http://schemas.openxmlformats.org/officeDocument/2006/relationships/hyperlink" Target="https://www.tuttitalia.it/umbria/95-monteleone-di-spoleto/" TargetMode="External"/><Relationship Id="rId7574" Type="http://schemas.openxmlformats.org/officeDocument/2006/relationships/hyperlink" Target="https://www.tuttitalia.it/veneto/20-trevignano/" TargetMode="External"/><Relationship Id="rId7781" Type="http://schemas.openxmlformats.org/officeDocument/2006/relationships/hyperlink" Target="https://www.tuttitalia.it/veneto/52-palu/" TargetMode="External"/><Relationship Id="rId3977" Type="http://schemas.openxmlformats.org/officeDocument/2006/relationships/hyperlink" Target="https://www.tuttitalia.it/lombardia/15-daverio/" TargetMode="External"/><Relationship Id="rId6036" Type="http://schemas.openxmlformats.org/officeDocument/2006/relationships/hyperlink" Target="https://www.tuttitalia.it/sardegna/96-ploaghe/" TargetMode="External"/><Relationship Id="rId6383" Type="http://schemas.openxmlformats.org/officeDocument/2006/relationships/hyperlink" Target="https://www.tuttitalia.it/sicilia/79-santo-stefano-di-camastra/" TargetMode="External"/><Relationship Id="rId6590" Type="http://schemas.openxmlformats.org/officeDocument/2006/relationships/hyperlink" Target="https://www.tuttitalia.it/sicilia/49-erice/" TargetMode="External"/><Relationship Id="rId7434" Type="http://schemas.openxmlformats.org/officeDocument/2006/relationships/hyperlink" Target="https://www.tuttitalia.it/veneto/37-limena/" TargetMode="External"/><Relationship Id="rId7641" Type="http://schemas.openxmlformats.org/officeDocument/2006/relationships/hyperlink" Target="https://www.tuttitalia.it/veneto/35-segusino/" TargetMode="External"/><Relationship Id="rId898" Type="http://schemas.openxmlformats.org/officeDocument/2006/relationships/hyperlink" Target="https://www.tuttitalia.it/campania/34-marzano-di-nola/" TargetMode="External"/><Relationship Id="rId2579" Type="http://schemas.openxmlformats.org/officeDocument/2006/relationships/hyperlink" Target="https://www.tuttitalia.it/lombardia/78-gorle/" TargetMode="External"/><Relationship Id="rId2786" Type="http://schemas.openxmlformats.org/officeDocument/2006/relationships/hyperlink" Target="https://www.tuttitalia.it/lombardia/89-concesio/" TargetMode="External"/><Relationship Id="rId2993" Type="http://schemas.openxmlformats.org/officeDocument/2006/relationships/hyperlink" Target="https://www.tuttitalia.it/lombardia/43-villa-guardia/" TargetMode="External"/><Relationship Id="rId3837" Type="http://schemas.openxmlformats.org/officeDocument/2006/relationships/hyperlink" Target="https://www.tuttitalia.it/lombardia/57-sondalo/" TargetMode="External"/><Relationship Id="rId5192" Type="http://schemas.openxmlformats.org/officeDocument/2006/relationships/hyperlink" Target="https://www.tuttitalia.it/piemonte/53-villar-perosa/" TargetMode="External"/><Relationship Id="rId6243" Type="http://schemas.openxmlformats.org/officeDocument/2006/relationships/hyperlink" Target="https://www.tuttitalia.it/sicilia/50-santo-stefano-quisquina/" TargetMode="External"/><Relationship Id="rId6450" Type="http://schemas.openxmlformats.org/officeDocument/2006/relationships/hyperlink" Target="https://www.tuttitalia.it/sicilia/96-antillo/" TargetMode="External"/><Relationship Id="rId7501" Type="http://schemas.openxmlformats.org/officeDocument/2006/relationships/hyperlink" Target="https://www.tuttitalia.it/veneto/25-barbona/" TargetMode="External"/><Relationship Id="rId758" Type="http://schemas.openxmlformats.org/officeDocument/2006/relationships/hyperlink" Target="https://www.tuttitalia.it/calabria/92-ferruzzano/" TargetMode="External"/><Relationship Id="rId965" Type="http://schemas.openxmlformats.org/officeDocument/2006/relationships/hyperlink" Target="https://www.tuttitalia.it/campania/92-faicchio/" TargetMode="External"/><Relationship Id="rId1388" Type="http://schemas.openxmlformats.org/officeDocument/2006/relationships/hyperlink" Target="https://www.tuttitalia.it/emilia-romagna/72-pianoro/" TargetMode="External"/><Relationship Id="rId1595" Type="http://schemas.openxmlformats.org/officeDocument/2006/relationships/hyperlink" Target="https://www.tuttitalia.it/emilia-romagna/71-vigolzone/" TargetMode="External"/><Relationship Id="rId2439" Type="http://schemas.openxmlformats.org/officeDocument/2006/relationships/hyperlink" Target="https://www.tuttitalia.it/liguria/60-bolano/" TargetMode="External"/><Relationship Id="rId2646" Type="http://schemas.openxmlformats.org/officeDocument/2006/relationships/hyperlink" Target="https://www.tuttitalia.it/lombardia/61-fornovo-san-giovanni/" TargetMode="External"/><Relationship Id="rId2853" Type="http://schemas.openxmlformats.org/officeDocument/2006/relationships/hyperlink" Target="https://www.tuttitalia.it/lombardia/97-roccafranca/" TargetMode="External"/><Relationship Id="rId3904" Type="http://schemas.openxmlformats.org/officeDocument/2006/relationships/hyperlink" Target="https://www.tuttitalia.it/lombardia/30-gallarate/" TargetMode="External"/><Relationship Id="rId5052" Type="http://schemas.openxmlformats.org/officeDocument/2006/relationships/hyperlink" Target="https://www.tuttitalia.it/piemonte/53-fontaneto-d-agogna/" TargetMode="External"/><Relationship Id="rId6103" Type="http://schemas.openxmlformats.org/officeDocument/2006/relationships/hyperlink" Target="https://www.tuttitalia.it/sardegna/55-bulzi/" TargetMode="External"/><Relationship Id="rId6310" Type="http://schemas.openxmlformats.org/officeDocument/2006/relationships/hyperlink" Target="https://www.tuttitalia.it/sicilia/36-ramacca/" TargetMode="External"/><Relationship Id="rId94" Type="http://schemas.openxmlformats.org/officeDocument/2006/relationships/hyperlink" Target="https://www.tuttitalia.it/abruzzo/20-montereale/" TargetMode="External"/><Relationship Id="rId618" Type="http://schemas.openxmlformats.org/officeDocument/2006/relationships/hyperlink" Target="https://www.tuttitalia.it/calabria/15-caloveto/" TargetMode="External"/><Relationship Id="rId825" Type="http://schemas.openxmlformats.org/officeDocument/2006/relationships/hyperlink" Target="https://www.tuttitalia.it/calabria/29-vallelonga/" TargetMode="External"/><Relationship Id="rId1248" Type="http://schemas.openxmlformats.org/officeDocument/2006/relationships/hyperlink" Target="https://www.tuttitalia.it/campania/18-roccapiemonte/" TargetMode="External"/><Relationship Id="rId1455" Type="http://schemas.openxmlformats.org/officeDocument/2006/relationships/hyperlink" Target="https://www.tuttitalia.it/emilia-romagna/53-cesena/" TargetMode="External"/><Relationship Id="rId1662" Type="http://schemas.openxmlformats.org/officeDocument/2006/relationships/hyperlink" Target="https://www.tuttitalia.it/emilia-romagna/98-gualtieri/" TargetMode="External"/><Relationship Id="rId2506" Type="http://schemas.openxmlformats.org/officeDocument/2006/relationships/hyperlink" Target="https://www.tuttitalia.it/liguria/81-orco-feglino/" TargetMode="External"/><Relationship Id="rId5869" Type="http://schemas.openxmlformats.org/officeDocument/2006/relationships/hyperlink" Target="https://www.tuttitalia.it/sardegna/41-tertenia/" TargetMode="External"/><Relationship Id="rId1108" Type="http://schemas.openxmlformats.org/officeDocument/2006/relationships/hyperlink" Target="https://www.tuttitalia.it/campania/54-castel-campagnano/" TargetMode="External"/><Relationship Id="rId1315" Type="http://schemas.openxmlformats.org/officeDocument/2006/relationships/hyperlink" Target="https://www.tuttitalia.it/campania/30-san-pietro-al-tanagro/" TargetMode="External"/><Relationship Id="rId2713" Type="http://schemas.openxmlformats.org/officeDocument/2006/relationships/hyperlink" Target="https://www.tuttitalia.it/lombardia/38-premolo/" TargetMode="External"/><Relationship Id="rId2920" Type="http://schemas.openxmlformats.org/officeDocument/2006/relationships/hyperlink" Target="https://www.tuttitalia.it/lombardia/41-sulzano/" TargetMode="External"/><Relationship Id="rId4678" Type="http://schemas.openxmlformats.org/officeDocument/2006/relationships/hyperlink" Target="https://www.tuttitalia.it/piemonte/77-roatto/" TargetMode="External"/><Relationship Id="rId7084" Type="http://schemas.openxmlformats.org/officeDocument/2006/relationships/hyperlink" Target="https://www.tuttitalia.it/trentino-alto-adige/29-fornace/" TargetMode="External"/><Relationship Id="rId7291" Type="http://schemas.openxmlformats.org/officeDocument/2006/relationships/hyperlink" Target="https://www.tuttitalia.it/valle-d-aosta/68-verrayes/" TargetMode="External"/><Relationship Id="rId1522" Type="http://schemas.openxmlformats.org/officeDocument/2006/relationships/hyperlink" Target="https://www.tuttitalia.it/emilia-romagna/76-sestola/" TargetMode="External"/><Relationship Id="rId4885" Type="http://schemas.openxmlformats.org/officeDocument/2006/relationships/hyperlink" Target="https://www.tuttitalia.it/piemonte/83-carde/" TargetMode="External"/><Relationship Id="rId5729" Type="http://schemas.openxmlformats.org/officeDocument/2006/relationships/hyperlink" Target="https://www.tuttitalia.it/puglia/50-leverano/" TargetMode="External"/><Relationship Id="rId5936" Type="http://schemas.openxmlformats.org/officeDocument/2006/relationships/hyperlink" Target="https://www.tuttitalia.it/sardegna/93-bosa/" TargetMode="External"/><Relationship Id="rId7151" Type="http://schemas.openxmlformats.org/officeDocument/2006/relationships/hyperlink" Target="https://www.tuttitalia.it/trentino-alto-adige/28-ronchi-valsugana/" TargetMode="External"/><Relationship Id="rId21" Type="http://schemas.openxmlformats.org/officeDocument/2006/relationships/hyperlink" Target="https://www.tuttitalia.it/abruzzo/46-pretoro/" TargetMode="External"/><Relationship Id="rId2089" Type="http://schemas.openxmlformats.org/officeDocument/2006/relationships/hyperlink" Target="https://www.tuttitalia.it/lazio/37-borbona/" TargetMode="External"/><Relationship Id="rId3487" Type="http://schemas.openxmlformats.org/officeDocument/2006/relationships/hyperlink" Target="https://www.tuttitalia.it/lombardia/35-melegnano/" TargetMode="External"/><Relationship Id="rId3694" Type="http://schemas.openxmlformats.org/officeDocument/2006/relationships/hyperlink" Target="https://www.tuttitalia.it/lombardia/63-lomello/" TargetMode="External"/><Relationship Id="rId4538" Type="http://schemas.openxmlformats.org/officeDocument/2006/relationships/hyperlink" Target="https://www.tuttitalia.it/piemonte/79-odalengo-grande/" TargetMode="External"/><Relationship Id="rId4745" Type="http://schemas.openxmlformats.org/officeDocument/2006/relationships/hyperlink" Target="https://www.tuttitalia.it/piemonte/19-camburzano/" TargetMode="External"/><Relationship Id="rId4952" Type="http://schemas.openxmlformats.org/officeDocument/2006/relationships/hyperlink" Target="https://www.tuttitalia.it/piemonte/25-neviglie/" TargetMode="External"/><Relationship Id="rId2296" Type="http://schemas.openxmlformats.org/officeDocument/2006/relationships/hyperlink" Target="https://www.tuttitalia.it/lazio/92-latera/" TargetMode="External"/><Relationship Id="rId3347" Type="http://schemas.openxmlformats.org/officeDocument/2006/relationships/hyperlink" Target="https://www.tuttitalia.it/lombardia/87-castiraga-vidardo/" TargetMode="External"/><Relationship Id="rId3554" Type="http://schemas.openxmlformats.org/officeDocument/2006/relationships/hyperlink" Target="https://www.tuttitalia.it/lombardia/61-albairate/" TargetMode="External"/><Relationship Id="rId3761" Type="http://schemas.openxmlformats.org/officeDocument/2006/relationships/hyperlink" Target="https://www.tuttitalia.it/lombardia/67-sant-angelo-lomellina/" TargetMode="External"/><Relationship Id="rId4605" Type="http://schemas.openxmlformats.org/officeDocument/2006/relationships/hyperlink" Target="https://www.tuttitalia.it/piemonte/95-incisa-scapaccino/" TargetMode="External"/><Relationship Id="rId4812" Type="http://schemas.openxmlformats.org/officeDocument/2006/relationships/hyperlink" Target="https://www.tuttitalia.it/piemonte/98-bernezzo/" TargetMode="External"/><Relationship Id="rId7011" Type="http://schemas.openxmlformats.org/officeDocument/2006/relationships/hyperlink" Target="https://www.tuttitalia.it/trentino-alto-adige/32-mezzocorona/" TargetMode="External"/><Relationship Id="rId268" Type="http://schemas.openxmlformats.org/officeDocument/2006/relationships/hyperlink" Target="https://www.tuttitalia.it/abruzzo/80-arsita/" TargetMode="External"/><Relationship Id="rId475" Type="http://schemas.openxmlformats.org/officeDocument/2006/relationships/hyperlink" Target="https://www.tuttitalia.it/calabria/46-san-mango-d-aquino/" TargetMode="External"/><Relationship Id="rId682" Type="http://schemas.openxmlformats.org/officeDocument/2006/relationships/hyperlink" Target="https://www.tuttitalia.it/calabria/83-gioia-tauro/" TargetMode="External"/><Relationship Id="rId2156" Type="http://schemas.openxmlformats.org/officeDocument/2006/relationships/hyperlink" Target="https://www.tuttitalia.it/lazio/26-rocca-priora/" TargetMode="External"/><Relationship Id="rId2363" Type="http://schemas.openxmlformats.org/officeDocument/2006/relationships/hyperlink" Target="https://www.tuttitalia.it/liguria/93-gorreto/" TargetMode="External"/><Relationship Id="rId2570" Type="http://schemas.openxmlformats.org/officeDocument/2006/relationships/hyperlink" Target="https://www.tuttitalia.it/lombardia/20-curno/" TargetMode="External"/><Relationship Id="rId3207" Type="http://schemas.openxmlformats.org/officeDocument/2006/relationships/hyperlink" Target="https://www.tuttitalia.it/lombardia/65-corte-de-cortesi-con-cignone/" TargetMode="External"/><Relationship Id="rId3414" Type="http://schemas.openxmlformats.org/officeDocument/2006/relationships/hyperlink" Target="https://www.tuttitalia.it/lombardia/75-rodigo/" TargetMode="External"/><Relationship Id="rId3621" Type="http://schemas.openxmlformats.org/officeDocument/2006/relationships/hyperlink" Target="https://www.tuttitalia.it/lombardia/28-barlassina/" TargetMode="External"/><Relationship Id="rId6777" Type="http://schemas.openxmlformats.org/officeDocument/2006/relationships/hyperlink" Target="https://www.tuttitalia.it/toscana/34-podenzana/" TargetMode="External"/><Relationship Id="rId6984" Type="http://schemas.openxmlformats.org/officeDocument/2006/relationships/hyperlink" Target="https://www.tuttitalia.it/trentino-alto-adige/64-verano/" TargetMode="External"/><Relationship Id="rId7828" Type="http://schemas.openxmlformats.org/officeDocument/2006/relationships/hyperlink" Target="https://www.tuttitalia.it/veneto/86-bolzano-vicentino/" TargetMode="External"/><Relationship Id="rId128" Type="http://schemas.openxmlformats.org/officeDocument/2006/relationships/hyperlink" Target="https://www.tuttitalia.it/abruzzo/34-roccaraso/" TargetMode="External"/><Relationship Id="rId335" Type="http://schemas.openxmlformats.org/officeDocument/2006/relationships/hyperlink" Target="https://www.tuttitalia.it/basilicata/62-picerno/" TargetMode="External"/><Relationship Id="rId542" Type="http://schemas.openxmlformats.org/officeDocument/2006/relationships/hyperlink" Target="https://www.tuttitalia.it/calabria/94-dipignano/" TargetMode="External"/><Relationship Id="rId1172" Type="http://schemas.openxmlformats.org/officeDocument/2006/relationships/hyperlink" Target="https://www.tuttitalia.it/campania/58-grumo-nevano/" TargetMode="External"/><Relationship Id="rId2016" Type="http://schemas.openxmlformats.org/officeDocument/2006/relationships/hyperlink" Target="https://www.tuttitalia.it/lazio/78-formia/" TargetMode="External"/><Relationship Id="rId2223" Type="http://schemas.openxmlformats.org/officeDocument/2006/relationships/hyperlink" Target="https://www.tuttitalia.it/lazio/62-casape/" TargetMode="External"/><Relationship Id="rId2430" Type="http://schemas.openxmlformats.org/officeDocument/2006/relationships/hyperlink" Target="https://www.tuttitalia.it/liguria/91-montegrosso-pian-latte/" TargetMode="External"/><Relationship Id="rId5379" Type="http://schemas.openxmlformats.org/officeDocument/2006/relationships/hyperlink" Target="https://www.tuttitalia.it/piemonte/75-salerano-canavese/" TargetMode="External"/><Relationship Id="rId5586" Type="http://schemas.openxmlformats.org/officeDocument/2006/relationships/hyperlink" Target="https://www.tuttitalia.it/puglia/84-altamura/" TargetMode="External"/><Relationship Id="rId5793" Type="http://schemas.openxmlformats.org/officeDocument/2006/relationships/hyperlink" Target="https://www.tuttitalia.it/puglia/49-botrugno/" TargetMode="External"/><Relationship Id="rId6637" Type="http://schemas.openxmlformats.org/officeDocument/2006/relationships/hyperlink" Target="https://www.tuttitalia.it/toscana/67-monterchi/" TargetMode="External"/><Relationship Id="rId6844" Type="http://schemas.openxmlformats.org/officeDocument/2006/relationships/hyperlink" Target="https://www.tuttitalia.it/toscana/25-vaiano/" TargetMode="External"/><Relationship Id="rId402" Type="http://schemas.openxmlformats.org/officeDocument/2006/relationships/hyperlink" Target="https://www.tuttitalia.it/basilicata/44-rapone/" TargetMode="External"/><Relationship Id="rId1032" Type="http://schemas.openxmlformats.org/officeDocument/2006/relationships/hyperlink" Target="https://www.tuttitalia.it/campania/97-san-nicola-la-strada/" TargetMode="External"/><Relationship Id="rId4188" Type="http://schemas.openxmlformats.org/officeDocument/2006/relationships/hyperlink" Target="https://www.tuttitalia.it/marche/88-esanatoglia/" TargetMode="External"/><Relationship Id="rId4395" Type="http://schemas.openxmlformats.org/officeDocument/2006/relationships/hyperlink" Target="https://www.tuttitalia.it/molise/36-sant-angelo-del-pesco/" TargetMode="External"/><Relationship Id="rId5239" Type="http://schemas.openxmlformats.org/officeDocument/2006/relationships/hyperlink" Target="https://www.tuttitalia.it/piemonte/87-foglizzo/" TargetMode="External"/><Relationship Id="rId5446" Type="http://schemas.openxmlformats.org/officeDocument/2006/relationships/hyperlink" Target="https://www.tuttitalia.it/piemonte/41-vogogna/" TargetMode="External"/><Relationship Id="rId1989" Type="http://schemas.openxmlformats.org/officeDocument/2006/relationships/hyperlink" Target="https://www.tuttitalia.it/lazio/38-torre-cajetani/" TargetMode="External"/><Relationship Id="rId4048" Type="http://schemas.openxmlformats.org/officeDocument/2006/relationships/hyperlink" Target="https://www.tuttitalia.it/marche/20-loreto/" TargetMode="External"/><Relationship Id="rId4255" Type="http://schemas.openxmlformats.org/officeDocument/2006/relationships/hyperlink" Target="https://www.tuttitalia.it/marche/63-monte-grimano-terme/" TargetMode="External"/><Relationship Id="rId5306" Type="http://schemas.openxmlformats.org/officeDocument/2006/relationships/hyperlink" Target="https://www.tuttitalia.it/piemonte/67-arignano/" TargetMode="External"/><Relationship Id="rId5653" Type="http://schemas.openxmlformats.org/officeDocument/2006/relationships/hyperlink" Target="https://www.tuttitalia.it/puglia/35-cellino-san-marco/" TargetMode="External"/><Relationship Id="rId5860" Type="http://schemas.openxmlformats.org/officeDocument/2006/relationships/hyperlink" Target="https://www.tuttitalia.it/sardegna/78-siniscola/" TargetMode="External"/><Relationship Id="rId6704" Type="http://schemas.openxmlformats.org/officeDocument/2006/relationships/hyperlink" Target="https://www.tuttitalia.it/toscana/89-santa-fiora/" TargetMode="External"/><Relationship Id="rId6911" Type="http://schemas.openxmlformats.org/officeDocument/2006/relationships/hyperlink" Target="https://www.tuttitalia.it/trentino-alto-adige/54-ora/" TargetMode="External"/><Relationship Id="rId1849" Type="http://schemas.openxmlformats.org/officeDocument/2006/relationships/hyperlink" Target="https://www.tuttitalia.it/friuli-venezia-giulia/89-rive-d-arcano/" TargetMode="External"/><Relationship Id="rId3064" Type="http://schemas.openxmlformats.org/officeDocument/2006/relationships/hyperlink" Target="https://www.tuttitalia.it/lombardia/21-anzano-del-parco/" TargetMode="External"/><Relationship Id="rId4462" Type="http://schemas.openxmlformats.org/officeDocument/2006/relationships/hyperlink" Target="https://www.tuttitalia.it/piemonte/51-occimiano/" TargetMode="External"/><Relationship Id="rId5513" Type="http://schemas.openxmlformats.org/officeDocument/2006/relationships/hyperlink" Target="https://www.tuttitalia.it/piemonte/62-quarona/" TargetMode="External"/><Relationship Id="rId5720" Type="http://schemas.openxmlformats.org/officeDocument/2006/relationships/hyperlink" Target="https://www.tuttitalia.it/puglia/52-copertino/" TargetMode="External"/><Relationship Id="rId192" Type="http://schemas.openxmlformats.org/officeDocument/2006/relationships/hyperlink" Target="https://www.tuttitalia.it/abruzzo/28-collepietro/" TargetMode="External"/><Relationship Id="rId1709" Type="http://schemas.openxmlformats.org/officeDocument/2006/relationships/hyperlink" Target="https://www.tuttitalia.it/friuli-venezia-giulia/22-grado/" TargetMode="External"/><Relationship Id="rId1916" Type="http://schemas.openxmlformats.org/officeDocument/2006/relationships/hyperlink" Target="https://www.tuttitalia.it/friuli-venezia-giulia/71-grimacco/" TargetMode="External"/><Relationship Id="rId3271" Type="http://schemas.openxmlformats.org/officeDocument/2006/relationships/hyperlink" Target="https://www.tuttitalia.it/lombardia/65-molteno/" TargetMode="External"/><Relationship Id="rId4115" Type="http://schemas.openxmlformats.org/officeDocument/2006/relationships/hyperlink" Target="https://www.tuttitalia.it/marche/30-rotella/" TargetMode="External"/><Relationship Id="rId4322" Type="http://schemas.openxmlformats.org/officeDocument/2006/relationships/hyperlink" Target="https://www.tuttitalia.it/molise/49-roccavivara/" TargetMode="External"/><Relationship Id="rId7478" Type="http://schemas.openxmlformats.org/officeDocument/2006/relationships/hyperlink" Target="https://www.tuttitalia.it/veneto/77-baone/" TargetMode="External"/><Relationship Id="rId7685" Type="http://schemas.openxmlformats.org/officeDocument/2006/relationships/hyperlink" Target="https://www.tuttitalia.it/veneto/35-annone-veneto/" TargetMode="External"/><Relationship Id="rId7892" Type="http://schemas.openxmlformats.org/officeDocument/2006/relationships/hyperlink" Target="https://www.tuttitalia.it/veneto/15-asigliano-veneto/" TargetMode="External"/><Relationship Id="rId2080" Type="http://schemas.openxmlformats.org/officeDocument/2006/relationships/hyperlink" Target="https://www.tuttitalia.it/lazio/21-borgo-velino/" TargetMode="External"/><Relationship Id="rId3131" Type="http://schemas.openxmlformats.org/officeDocument/2006/relationships/hyperlink" Target="https://www.tuttitalia.it/lombardia/90-casalmaggiore/" TargetMode="External"/><Relationship Id="rId6287" Type="http://schemas.openxmlformats.org/officeDocument/2006/relationships/hyperlink" Target="https://www.tuttitalia.it/sicilia/20-paterno/" TargetMode="External"/><Relationship Id="rId6494" Type="http://schemas.openxmlformats.org/officeDocument/2006/relationships/hyperlink" Target="https://www.tuttitalia.it/sicilia/70-borgetto/" TargetMode="External"/><Relationship Id="rId7338" Type="http://schemas.openxmlformats.org/officeDocument/2006/relationships/hyperlink" Target="https://www.tuttitalia.it/valle-d-aosta/14-rhemes-notre-dame/" TargetMode="External"/><Relationship Id="rId7545" Type="http://schemas.openxmlformats.org/officeDocument/2006/relationships/hyperlink" Target="https://www.tuttitalia.it/veneto/78-guarda-veneta/" TargetMode="External"/><Relationship Id="rId7752" Type="http://schemas.openxmlformats.org/officeDocument/2006/relationships/hyperlink" Target="https://www.tuttitalia.it/veneto/96-belfiore/" TargetMode="External"/><Relationship Id="rId2897" Type="http://schemas.openxmlformats.org/officeDocument/2006/relationships/hyperlink" Target="https://www.tuttitalia.it/lombardia/40-gardone-riviera/" TargetMode="External"/><Relationship Id="rId3948" Type="http://schemas.openxmlformats.org/officeDocument/2006/relationships/hyperlink" Target="https://www.tuttitalia.it/lombardia/34-albizzate/" TargetMode="External"/><Relationship Id="rId5096" Type="http://schemas.openxmlformats.org/officeDocument/2006/relationships/hyperlink" Target="https://www.tuttitalia.it/piemonte/68-ameno/" TargetMode="External"/><Relationship Id="rId6147" Type="http://schemas.openxmlformats.org/officeDocument/2006/relationships/hyperlink" Target="https://www.tuttitalia.it/sardegna/78-calasetta/" TargetMode="External"/><Relationship Id="rId6354" Type="http://schemas.openxmlformats.org/officeDocument/2006/relationships/hyperlink" Target="https://www.tuttitalia.it/sicilia/93-aidone/" TargetMode="External"/><Relationship Id="rId6561" Type="http://schemas.openxmlformats.org/officeDocument/2006/relationships/hyperlink" Target="https://www.tuttitalia.it/sicilia/33-chiaramonte-gulfi/" TargetMode="External"/><Relationship Id="rId7405" Type="http://schemas.openxmlformats.org/officeDocument/2006/relationships/hyperlink" Target="https://www.tuttitalia.it/veneto/93-cittadella/" TargetMode="External"/><Relationship Id="rId7612" Type="http://schemas.openxmlformats.org/officeDocument/2006/relationships/hyperlink" Target="https://www.tuttitalia.it/veneto/22-povegliano/" TargetMode="External"/><Relationship Id="rId869" Type="http://schemas.openxmlformats.org/officeDocument/2006/relationships/hyperlink" Target="https://www.tuttitalia.it/campania/58-flumeri/" TargetMode="External"/><Relationship Id="rId1499" Type="http://schemas.openxmlformats.org/officeDocument/2006/relationships/hyperlink" Target="https://www.tuttitalia.it/emilia-romagna/18-castelvetro-di-modena/" TargetMode="External"/><Relationship Id="rId5163" Type="http://schemas.openxmlformats.org/officeDocument/2006/relationships/hyperlink" Target="https://www.tuttitalia.it/piemonte/13-mappano/" TargetMode="External"/><Relationship Id="rId5370" Type="http://schemas.openxmlformats.org/officeDocument/2006/relationships/hyperlink" Target="https://www.tuttitalia.it/piemonte/52-vistrorio/" TargetMode="External"/><Relationship Id="rId6007" Type="http://schemas.openxmlformats.org/officeDocument/2006/relationships/hyperlink" Target="https://www.tuttitalia.it/sardegna/19-pau/" TargetMode="External"/><Relationship Id="rId6214" Type="http://schemas.openxmlformats.org/officeDocument/2006/relationships/hyperlink" Target="https://www.tuttitalia.it/sardegna/61-armungia/" TargetMode="External"/><Relationship Id="rId6421" Type="http://schemas.openxmlformats.org/officeDocument/2006/relationships/hyperlink" Target="https://www.tuttitalia.it/sicilia/53-savoca/" TargetMode="External"/><Relationship Id="rId729" Type="http://schemas.openxmlformats.org/officeDocument/2006/relationships/hyperlink" Target="https://www.tuttitalia.it/calabria/86-riace/" TargetMode="External"/><Relationship Id="rId1359" Type="http://schemas.openxmlformats.org/officeDocument/2006/relationships/hyperlink" Target="https://www.tuttitalia.it/campania/92-stella-cilento/" TargetMode="External"/><Relationship Id="rId2757" Type="http://schemas.openxmlformats.org/officeDocument/2006/relationships/hyperlink" Target="https://www.tuttitalia.it/lombardia/61-carona/" TargetMode="External"/><Relationship Id="rId2964" Type="http://schemas.openxmlformats.org/officeDocument/2006/relationships/hyperlink" Target="https://www.tuttitalia.it/lombardia/66-pertica-bassa/" TargetMode="External"/><Relationship Id="rId3808" Type="http://schemas.openxmlformats.org/officeDocument/2006/relationships/hyperlink" Target="https://www.tuttitalia.it/lombardia/83-montesegale/" TargetMode="External"/><Relationship Id="rId5023" Type="http://schemas.openxmlformats.org/officeDocument/2006/relationships/hyperlink" Target="https://www.tuttitalia.it/piemonte/24-igliano/" TargetMode="External"/><Relationship Id="rId5230" Type="http://schemas.openxmlformats.org/officeDocument/2006/relationships/hyperlink" Target="https://www.tuttitalia.it/piemonte/36-villar-dora/" TargetMode="External"/><Relationship Id="rId936" Type="http://schemas.openxmlformats.org/officeDocument/2006/relationships/hyperlink" Target="https://www.tuttitalia.it/campania/88-salza-irpina/" TargetMode="External"/><Relationship Id="rId1219" Type="http://schemas.openxmlformats.org/officeDocument/2006/relationships/hyperlink" Target="https://www.tuttitalia.it/campania/62-liveri/" TargetMode="External"/><Relationship Id="rId1566" Type="http://schemas.openxmlformats.org/officeDocument/2006/relationships/hyperlink" Target="https://www.tuttitalia.it/emilia-romagna/84-terenzo/" TargetMode="External"/><Relationship Id="rId1773" Type="http://schemas.openxmlformats.org/officeDocument/2006/relationships/hyperlink" Target="https://www.tuttitalia.it/friuli-venezia-giulia/34-frisanco/" TargetMode="External"/><Relationship Id="rId1980" Type="http://schemas.openxmlformats.org/officeDocument/2006/relationships/hyperlink" Target="https://www.tuttitalia.it/lazio/79-villa-santo-stefano/" TargetMode="External"/><Relationship Id="rId2617" Type="http://schemas.openxmlformats.org/officeDocument/2006/relationships/hyperlink" Target="https://www.tuttitalia.it/lombardia/49-vertova/" TargetMode="External"/><Relationship Id="rId2824" Type="http://schemas.openxmlformats.org/officeDocument/2006/relationships/hyperlink" Target="https://www.tuttitalia.it/lombardia/26-cologne/" TargetMode="External"/><Relationship Id="rId7195" Type="http://schemas.openxmlformats.org/officeDocument/2006/relationships/hyperlink" Target="https://www.tuttitalia.it/umbria/58-nocera-umbra/" TargetMode="External"/><Relationship Id="rId65" Type="http://schemas.openxmlformats.org/officeDocument/2006/relationships/hyperlink" Target="https://www.tuttitalia.it/abruzzo/78-civitella-messer-raimondo/" TargetMode="External"/><Relationship Id="rId1426" Type="http://schemas.openxmlformats.org/officeDocument/2006/relationships/hyperlink" Target="https://www.tuttitalia.it/emilia-romagna/86-castel-di-casio/" TargetMode="External"/><Relationship Id="rId1633" Type="http://schemas.openxmlformats.org/officeDocument/2006/relationships/hyperlink" Target="https://www.tuttitalia.it/emilia-romagna/20-cotignola/" TargetMode="External"/><Relationship Id="rId1840" Type="http://schemas.openxmlformats.org/officeDocument/2006/relationships/hyperlink" Target="https://www.tuttitalia.it/friuli-venezia-giulia/66-torviscosa/" TargetMode="External"/><Relationship Id="rId4789" Type="http://schemas.openxmlformats.org/officeDocument/2006/relationships/hyperlink" Target="https://www.tuttitalia.it/piemonte/40-saluzzo/" TargetMode="External"/><Relationship Id="rId4996" Type="http://schemas.openxmlformats.org/officeDocument/2006/relationships/hyperlink" Target="https://www.tuttitalia.it/piemonte/12-rocchetta-belbo/" TargetMode="External"/><Relationship Id="rId1700" Type="http://schemas.openxmlformats.org/officeDocument/2006/relationships/hyperlink" Target="https://www.tuttitalia.it/emilia-romagna/19-mondaino/" TargetMode="External"/><Relationship Id="rId3598" Type="http://schemas.openxmlformats.org/officeDocument/2006/relationships/hyperlink" Target="https://www.tuttitalia.it/lombardia/85-arcore/" TargetMode="External"/><Relationship Id="rId4649" Type="http://schemas.openxmlformats.org/officeDocument/2006/relationships/hyperlink" Target="https://www.tuttitalia.it/piemonte/32-cortazzone/" TargetMode="External"/><Relationship Id="rId4856" Type="http://schemas.openxmlformats.org/officeDocument/2006/relationships/hyperlink" Target="https://www.tuttitalia.it/piemonte/66-ceresole-alba/" TargetMode="External"/><Relationship Id="rId5907" Type="http://schemas.openxmlformats.org/officeDocument/2006/relationships/hyperlink" Target="https://www.tuttitalia.it/sardegna/18-ollolai/" TargetMode="External"/><Relationship Id="rId7055" Type="http://schemas.openxmlformats.org/officeDocument/2006/relationships/hyperlink" Target="https://www.tuttitalia.it/trentino-alto-adige/55-borgo-chiese/" TargetMode="External"/><Relationship Id="rId7262" Type="http://schemas.openxmlformats.org/officeDocument/2006/relationships/hyperlink" Target="https://www.tuttitalia.it/umbria/85-penna-in-teverina/" TargetMode="External"/><Relationship Id="rId3458" Type="http://schemas.openxmlformats.org/officeDocument/2006/relationships/hyperlink" Target="https://www.tuttitalia.it/lombardia/25-rozzano/" TargetMode="External"/><Relationship Id="rId3665" Type="http://schemas.openxmlformats.org/officeDocument/2006/relationships/hyperlink" Target="https://www.tuttitalia.it/lombardia/64-gropello-cairoli/" TargetMode="External"/><Relationship Id="rId3872" Type="http://schemas.openxmlformats.org/officeDocument/2006/relationships/hyperlink" Target="https://www.tuttitalia.it/lombardia/90-villa-di-chiavenna/" TargetMode="External"/><Relationship Id="rId4509" Type="http://schemas.openxmlformats.org/officeDocument/2006/relationships/hyperlink" Target="https://www.tuttitalia.it/piemonte/50-tassarolo/" TargetMode="External"/><Relationship Id="rId4716" Type="http://schemas.openxmlformats.org/officeDocument/2006/relationships/hyperlink" Target="https://www.tuttitalia.it/piemonte/70-ponderano/" TargetMode="External"/><Relationship Id="rId6071" Type="http://schemas.openxmlformats.org/officeDocument/2006/relationships/hyperlink" Target="https://www.tuttitalia.it/sardegna/75-tula/" TargetMode="External"/><Relationship Id="rId7122" Type="http://schemas.openxmlformats.org/officeDocument/2006/relationships/hyperlink" Target="https://www.tuttitalia.it/trentino-alto-adige/83-brez/" TargetMode="External"/><Relationship Id="rId379" Type="http://schemas.openxmlformats.org/officeDocument/2006/relationships/hyperlink" Target="https://www.tuttitalia.it/basilicata/37-maschito/" TargetMode="External"/><Relationship Id="rId586" Type="http://schemas.openxmlformats.org/officeDocument/2006/relationships/hyperlink" Target="https://www.tuttitalia.it/calabria/59-mangone/" TargetMode="External"/><Relationship Id="rId793" Type="http://schemas.openxmlformats.org/officeDocument/2006/relationships/hyperlink" Target="https://www.tuttitalia.it/calabria/59-san-gregorio-d-ippona/" TargetMode="External"/><Relationship Id="rId2267" Type="http://schemas.openxmlformats.org/officeDocument/2006/relationships/hyperlink" Target="https://www.tuttitalia.it/lazio/40-canepina/" TargetMode="External"/><Relationship Id="rId2474" Type="http://schemas.openxmlformats.org/officeDocument/2006/relationships/hyperlink" Target="https://www.tuttitalia.it/liguria/96-andora/" TargetMode="External"/><Relationship Id="rId2681" Type="http://schemas.openxmlformats.org/officeDocument/2006/relationships/hyperlink" Target="https://www.tuttitalia.it/lombardia/68-barzana/" TargetMode="External"/><Relationship Id="rId3318" Type="http://schemas.openxmlformats.org/officeDocument/2006/relationships/hyperlink" Target="https://www.tuttitalia.it/lombardia/89-moggio/" TargetMode="External"/><Relationship Id="rId3525" Type="http://schemas.openxmlformats.org/officeDocument/2006/relationships/hyperlink" Target="https://www.tuttitalia.it/lombardia/27-san-vittore-olona/" TargetMode="External"/><Relationship Id="rId4923" Type="http://schemas.openxmlformats.org/officeDocument/2006/relationships/hyperlink" Target="https://www.tuttitalia.it/piemonte/49-barbaresco/" TargetMode="External"/><Relationship Id="rId6888" Type="http://schemas.openxmlformats.org/officeDocument/2006/relationships/hyperlink" Target="https://www.tuttitalia.it/trentino-alto-adige/56-lana/" TargetMode="External"/><Relationship Id="rId239" Type="http://schemas.openxmlformats.org/officeDocument/2006/relationships/hyperlink" Target="https://www.tuttitalia.it/abruzzo/85-villa-celiera/" TargetMode="External"/><Relationship Id="rId446" Type="http://schemas.openxmlformats.org/officeDocument/2006/relationships/hyperlink" Target="https://www.tuttitalia.it/calabria/68-satriano/" TargetMode="External"/><Relationship Id="rId653" Type="http://schemas.openxmlformats.org/officeDocument/2006/relationships/hyperlink" Target="https://www.tuttitalia.it/calabria/88-carpanzano/" TargetMode="External"/><Relationship Id="rId1076" Type="http://schemas.openxmlformats.org/officeDocument/2006/relationships/hyperlink" Target="https://www.tuttitalia.it/campania/95-san-tammaro/" TargetMode="External"/><Relationship Id="rId1283" Type="http://schemas.openxmlformats.org/officeDocument/2006/relationships/hyperlink" Target="https://www.tuttitalia.it/campania/78-santa-marina/" TargetMode="External"/><Relationship Id="rId1490" Type="http://schemas.openxmlformats.org/officeDocument/2006/relationships/hyperlink" Target="https://www.tuttitalia.it/emilia-romagna/14-mirandola/" TargetMode="External"/><Relationship Id="rId2127" Type="http://schemas.openxmlformats.org/officeDocument/2006/relationships/hyperlink" Target="https://www.tuttitalia.it/lazio/68-ardea/" TargetMode="External"/><Relationship Id="rId2334" Type="http://schemas.openxmlformats.org/officeDocument/2006/relationships/hyperlink" Target="https://www.tuttitalia.it/liguria/36-leivi/" TargetMode="External"/><Relationship Id="rId3732" Type="http://schemas.openxmlformats.org/officeDocument/2006/relationships/hyperlink" Target="https://www.tuttitalia.it/lombardia/67-ferrera-erbognone/" TargetMode="External"/><Relationship Id="rId306" Type="http://schemas.openxmlformats.org/officeDocument/2006/relationships/hyperlink" Target="https://www.tuttitalia.it/basilicata/84-pomarico/" TargetMode="External"/><Relationship Id="rId860" Type="http://schemas.openxmlformats.org/officeDocument/2006/relationships/hyperlink" Target="https://www.tuttitalia.it/campania/32-caposele/" TargetMode="External"/><Relationship Id="rId1143" Type="http://schemas.openxmlformats.org/officeDocument/2006/relationships/hyperlink" Target="https://www.tuttitalia.it/campania/14-pomigliano-d-arco/" TargetMode="External"/><Relationship Id="rId2541" Type="http://schemas.openxmlformats.org/officeDocument/2006/relationships/hyperlink" Target="https://www.tuttitalia.it/lombardia/71-stezzano/" TargetMode="External"/><Relationship Id="rId4299" Type="http://schemas.openxmlformats.org/officeDocument/2006/relationships/hyperlink" Target="https://www.tuttitalia.it/molise/43-gambatesa/" TargetMode="External"/><Relationship Id="rId5697" Type="http://schemas.openxmlformats.org/officeDocument/2006/relationships/hyperlink" Target="https://www.tuttitalia.it/puglia/19-rocchetta-sant-antonio/" TargetMode="External"/><Relationship Id="rId6748" Type="http://schemas.openxmlformats.org/officeDocument/2006/relationships/hyperlink" Target="https://www.tuttitalia.it/toscana/28-montecarlo/" TargetMode="External"/><Relationship Id="rId6955" Type="http://schemas.openxmlformats.org/officeDocument/2006/relationships/hyperlink" Target="https://www.tuttitalia.it/trentino-alto-adige/61-villandro/" TargetMode="External"/><Relationship Id="rId513" Type="http://schemas.openxmlformats.org/officeDocument/2006/relationships/hyperlink" Target="https://www.tuttitalia.it/calabria/63-amantea/" TargetMode="External"/><Relationship Id="rId720" Type="http://schemas.openxmlformats.org/officeDocument/2006/relationships/hyperlink" Target="https://www.tuttitalia.it/calabria/23-africo/" TargetMode="External"/><Relationship Id="rId1350" Type="http://schemas.openxmlformats.org/officeDocument/2006/relationships/hyperlink" Target="https://www.tuttitalia.it/campania/86-san-mauro-cilento/" TargetMode="External"/><Relationship Id="rId2401" Type="http://schemas.openxmlformats.org/officeDocument/2006/relationships/hyperlink" Target="https://www.tuttitalia.it/liguria/61-apricale/" TargetMode="External"/><Relationship Id="rId4159" Type="http://schemas.openxmlformats.org/officeDocument/2006/relationships/hyperlink" Target="https://www.tuttitalia.it/marche/27-monte-rinaldo/" TargetMode="External"/><Relationship Id="rId5557" Type="http://schemas.openxmlformats.org/officeDocument/2006/relationships/hyperlink" Target="https://www.tuttitalia.it/piemonte/91-scopello/" TargetMode="External"/><Relationship Id="rId5764" Type="http://schemas.openxmlformats.org/officeDocument/2006/relationships/hyperlink" Target="https://www.tuttitalia.it/puglia/40-san-donato-di-lecce/" TargetMode="External"/><Relationship Id="rId5971" Type="http://schemas.openxmlformats.org/officeDocument/2006/relationships/hyperlink" Target="https://www.tuttitalia.it/sardegna/52-zerfaliu/" TargetMode="External"/><Relationship Id="rId6608" Type="http://schemas.openxmlformats.org/officeDocument/2006/relationships/hyperlink" Target="https://www.tuttitalia.it/sicilia/24-poggioreale/" TargetMode="External"/><Relationship Id="rId6815" Type="http://schemas.openxmlformats.org/officeDocument/2006/relationships/hyperlink" Target="https://www.tuttitalia.it/toscana/90-lajatico/" TargetMode="External"/><Relationship Id="rId1003" Type="http://schemas.openxmlformats.org/officeDocument/2006/relationships/hyperlink" Target="https://www.tuttitalia.it/campania/96-montefalcone-di-val-fortore/" TargetMode="External"/><Relationship Id="rId1210" Type="http://schemas.openxmlformats.org/officeDocument/2006/relationships/hyperlink" Target="https://www.tuttitalia.it/campania/56-lacco-ameno/" TargetMode="External"/><Relationship Id="rId4366" Type="http://schemas.openxmlformats.org/officeDocument/2006/relationships/hyperlink" Target="https://www.tuttitalia.it/molise/74-carovilli/" TargetMode="External"/><Relationship Id="rId4573" Type="http://schemas.openxmlformats.org/officeDocument/2006/relationships/hyperlink" Target="https://www.tuttitalia.it/piemonte/61-rocchetta-ligure/" TargetMode="External"/><Relationship Id="rId4780" Type="http://schemas.openxmlformats.org/officeDocument/2006/relationships/hyperlink" Target="https://www.tuttitalia.it/piemonte/67-callabiana/" TargetMode="External"/><Relationship Id="rId5417" Type="http://schemas.openxmlformats.org/officeDocument/2006/relationships/hyperlink" Target="https://www.tuttitalia.it/piemonte/23-usseglio/" TargetMode="External"/><Relationship Id="rId5624" Type="http://schemas.openxmlformats.org/officeDocument/2006/relationships/hyperlink" Target="https://www.tuttitalia.it/puglia/87-binetto/" TargetMode="External"/><Relationship Id="rId5831" Type="http://schemas.openxmlformats.org/officeDocument/2006/relationships/hyperlink" Target="https://www.tuttitalia.it/puglia/58-palagianello/" TargetMode="External"/><Relationship Id="rId3175" Type="http://schemas.openxmlformats.org/officeDocument/2006/relationships/hyperlink" Target="https://www.tuttitalia.it/lombardia/28-casale-cremasco-vidolasco/" TargetMode="External"/><Relationship Id="rId3382" Type="http://schemas.openxmlformats.org/officeDocument/2006/relationships/hyperlink" Target="https://www.tuttitalia.it/lombardia/59-terranova-dei-passerini/" TargetMode="External"/><Relationship Id="rId4019" Type="http://schemas.openxmlformats.org/officeDocument/2006/relationships/hyperlink" Target="https://www.tuttitalia.it/lombardia/81-galliate-lombardo/" TargetMode="External"/><Relationship Id="rId4226" Type="http://schemas.openxmlformats.org/officeDocument/2006/relationships/hyperlink" Target="https://www.tuttitalia.it/marche/36-montelabbate/" TargetMode="External"/><Relationship Id="rId4433" Type="http://schemas.openxmlformats.org/officeDocument/2006/relationships/hyperlink" Target="https://www.tuttitalia.it/piemonte/43-silvano-d-orba/" TargetMode="External"/><Relationship Id="rId4640" Type="http://schemas.openxmlformats.org/officeDocument/2006/relationships/hyperlink" Target="https://www.tuttitalia.it/piemonte/65-tonco/" TargetMode="External"/><Relationship Id="rId7589" Type="http://schemas.openxmlformats.org/officeDocument/2006/relationships/hyperlink" Target="https://www.tuttitalia.it/veneto/16-ponte-di-piave/" TargetMode="External"/><Relationship Id="rId7796" Type="http://schemas.openxmlformats.org/officeDocument/2006/relationships/hyperlink" Target="https://www.tuttitalia.it/veneto/36-malo/" TargetMode="External"/><Relationship Id="rId2191" Type="http://schemas.openxmlformats.org/officeDocument/2006/relationships/hyperlink" Target="https://www.tuttitalia.it/lazio/73-poli/" TargetMode="External"/><Relationship Id="rId3035" Type="http://schemas.openxmlformats.org/officeDocument/2006/relationships/hyperlink" Target="https://www.tuttitalia.it/lombardia/93-dongo/" TargetMode="External"/><Relationship Id="rId3242" Type="http://schemas.openxmlformats.org/officeDocument/2006/relationships/hyperlink" Target="https://www.tuttitalia.it/lombardia/53-lecco/" TargetMode="External"/><Relationship Id="rId4500" Type="http://schemas.openxmlformats.org/officeDocument/2006/relationships/hyperlink" Target="https://www.tuttitalia.it/piemonte/66-isola-sant-antonio/" TargetMode="External"/><Relationship Id="rId6398" Type="http://schemas.openxmlformats.org/officeDocument/2006/relationships/hyperlink" Target="https://www.tuttitalia.it/sicilia/35-caronia/" TargetMode="External"/><Relationship Id="rId7449" Type="http://schemas.openxmlformats.org/officeDocument/2006/relationships/hyperlink" Target="https://www.tuttitalia.it/veneto/45-campo-san-martino/" TargetMode="External"/><Relationship Id="rId7656" Type="http://schemas.openxmlformats.org/officeDocument/2006/relationships/hyperlink" Target="https://www.tuttitalia.it/veneto/23-santa-maria-di-sala/" TargetMode="External"/><Relationship Id="rId163" Type="http://schemas.openxmlformats.org/officeDocument/2006/relationships/hyperlink" Target="https://www.tuttitalia.it/abruzzo/32-pratola-peligna/" TargetMode="External"/><Relationship Id="rId370" Type="http://schemas.openxmlformats.org/officeDocument/2006/relationships/hyperlink" Target="https://www.tuttitalia.it/basilicata/78-forenza/" TargetMode="External"/><Relationship Id="rId2051" Type="http://schemas.openxmlformats.org/officeDocument/2006/relationships/hyperlink" Target="https://www.tuttitalia.it/lazio/97-contigliano/" TargetMode="External"/><Relationship Id="rId3102" Type="http://schemas.openxmlformats.org/officeDocument/2006/relationships/hyperlink" Target="https://www.tuttitalia.it/lombardia/18-dizzasco/" TargetMode="External"/><Relationship Id="rId6258" Type="http://schemas.openxmlformats.org/officeDocument/2006/relationships/hyperlink" Target="https://www.tuttitalia.it/sicilia/28-calamonaci/" TargetMode="External"/><Relationship Id="rId6465" Type="http://schemas.openxmlformats.org/officeDocument/2006/relationships/hyperlink" Target="https://www.tuttitalia.it/sicilia/36-mandanici/" TargetMode="External"/><Relationship Id="rId7309" Type="http://schemas.openxmlformats.org/officeDocument/2006/relationships/hyperlink" Target="https://www.tuttitalia.it/valle-d-aosta/70-antey-saint-andre/" TargetMode="External"/><Relationship Id="rId7516" Type="http://schemas.openxmlformats.org/officeDocument/2006/relationships/hyperlink" Target="https://www.tuttitalia.it/veneto/52-san-martino-di-venezze/" TargetMode="External"/><Relationship Id="rId7863" Type="http://schemas.openxmlformats.org/officeDocument/2006/relationships/hyperlink" Target="https://www.tuttitalia.it/veneto/40-val-liona/" TargetMode="External"/><Relationship Id="rId230" Type="http://schemas.openxmlformats.org/officeDocument/2006/relationships/hyperlink" Target="https://www.tuttitalia.it/abruzzo/98-san-valentino-in-abruzzo-citeriore/" TargetMode="External"/><Relationship Id="rId5067" Type="http://schemas.openxmlformats.org/officeDocument/2006/relationships/hyperlink" Target="https://www.tuttitalia.it/piemonte/18-san-pietro-mosezzo/" TargetMode="External"/><Relationship Id="rId5274" Type="http://schemas.openxmlformats.org/officeDocument/2006/relationships/hyperlink" Target="https://www.tuttitalia.it/piemonte/70-bruzolo/" TargetMode="External"/><Relationship Id="rId6118" Type="http://schemas.openxmlformats.org/officeDocument/2006/relationships/hyperlink" Target="https://www.tuttitalia.it/sardegna/28-serramanna/" TargetMode="External"/><Relationship Id="rId6325" Type="http://schemas.openxmlformats.org/officeDocument/2006/relationships/hyperlink" Target="https://www.tuttitalia.it/sicilia/81-calatabiano/" TargetMode="External"/><Relationship Id="rId6672" Type="http://schemas.openxmlformats.org/officeDocument/2006/relationships/hyperlink" Target="https://www.tuttitalia.it/toscana/16-rignano-sull-arno/" TargetMode="External"/><Relationship Id="rId7723" Type="http://schemas.openxmlformats.org/officeDocument/2006/relationships/hyperlink" Target="https://www.tuttitalia.it/veneto/21-bardolino/" TargetMode="External"/><Relationship Id="rId2868" Type="http://schemas.openxmlformats.org/officeDocument/2006/relationships/hyperlink" Target="https://www.tuttitalia.it/lombardia/60-nuvolento/" TargetMode="External"/><Relationship Id="rId3919" Type="http://schemas.openxmlformats.org/officeDocument/2006/relationships/hyperlink" Target="https://www.tuttitalia.it/lombardia/37-gerenzano/" TargetMode="External"/><Relationship Id="rId4083" Type="http://schemas.openxmlformats.org/officeDocument/2006/relationships/hyperlink" Target="https://www.tuttitalia.it/marche/30-barbara/" TargetMode="External"/><Relationship Id="rId5481" Type="http://schemas.openxmlformats.org/officeDocument/2006/relationships/hyperlink" Target="https://www.tuttitalia.it/piemonte/83-antrona-schieranco/" TargetMode="External"/><Relationship Id="rId6532" Type="http://schemas.openxmlformats.org/officeDocument/2006/relationships/hyperlink" Target="https://www.tuttitalia.it/sicilia/40-alimena/" TargetMode="External"/><Relationship Id="rId1677" Type="http://schemas.openxmlformats.org/officeDocument/2006/relationships/hyperlink" Target="https://www.tuttitalia.it/emilia-romagna/15-villa-minozzo/" TargetMode="External"/><Relationship Id="rId1884" Type="http://schemas.openxmlformats.org/officeDocument/2006/relationships/hyperlink" Target="https://www.tuttitalia.it/friuli-venezia-giulia/26-san-leonardo/" TargetMode="External"/><Relationship Id="rId2728" Type="http://schemas.openxmlformats.org/officeDocument/2006/relationships/hyperlink" Target="https://www.tuttitalia.it/lombardia/45-costa-serina/" TargetMode="External"/><Relationship Id="rId2935" Type="http://schemas.openxmlformats.org/officeDocument/2006/relationships/hyperlink" Target="https://www.tuttitalia.it/lombardia/87-acquafredda/" TargetMode="External"/><Relationship Id="rId4290" Type="http://schemas.openxmlformats.org/officeDocument/2006/relationships/hyperlink" Target="https://www.tuttitalia.it/molise/93-sepino/" TargetMode="External"/><Relationship Id="rId5134" Type="http://schemas.openxmlformats.org/officeDocument/2006/relationships/hyperlink" Target="https://www.tuttitalia.it/piemonte/62-piossasco/" TargetMode="External"/><Relationship Id="rId5341" Type="http://schemas.openxmlformats.org/officeDocument/2006/relationships/hyperlink" Target="https://www.tuttitalia.it/piemonte/84-meana-di-susa/" TargetMode="External"/><Relationship Id="rId907" Type="http://schemas.openxmlformats.org/officeDocument/2006/relationships/hyperlink" Target="https://www.tuttitalia.it/campania/52-lapio/" TargetMode="External"/><Relationship Id="rId1537" Type="http://schemas.openxmlformats.org/officeDocument/2006/relationships/hyperlink" Target="https://www.tuttitalia.it/emilia-romagna/84-montechiarugolo/" TargetMode="External"/><Relationship Id="rId1744" Type="http://schemas.openxmlformats.org/officeDocument/2006/relationships/hyperlink" Target="https://www.tuttitalia.it/friuli-venezia-giulia/44-prata-di-pordenone/" TargetMode="External"/><Relationship Id="rId1951" Type="http://schemas.openxmlformats.org/officeDocument/2006/relationships/hyperlink" Target="https://www.tuttitalia.it/lazio/85-castrocielo/" TargetMode="External"/><Relationship Id="rId4150" Type="http://schemas.openxmlformats.org/officeDocument/2006/relationships/hyperlink" Target="https://www.tuttitalia.it/marche/93-montelparo/" TargetMode="External"/><Relationship Id="rId5201" Type="http://schemas.openxmlformats.org/officeDocument/2006/relationships/hyperlink" Target="https://www.tuttitalia.it/piemonte/19-sangano/" TargetMode="External"/><Relationship Id="rId7099" Type="http://schemas.openxmlformats.org/officeDocument/2006/relationships/hyperlink" Target="https://www.tuttitalia.it/trentino-alto-adige/15-andalo/" TargetMode="External"/><Relationship Id="rId36" Type="http://schemas.openxmlformats.org/officeDocument/2006/relationships/hyperlink" Target="https://www.tuttitalia.it/abruzzo/49-rocca-san-giovanni/" TargetMode="External"/><Relationship Id="rId1604" Type="http://schemas.openxmlformats.org/officeDocument/2006/relationships/hyperlink" Target="https://www.tuttitalia.it/emilia-romagna/81-pianello-val-tidone/" TargetMode="External"/><Relationship Id="rId4010" Type="http://schemas.openxmlformats.org/officeDocument/2006/relationships/hyperlink" Target="https://www.tuttitalia.it/lombardia/57-castelseprio/" TargetMode="External"/><Relationship Id="rId4967" Type="http://schemas.openxmlformats.org/officeDocument/2006/relationships/hyperlink" Target="https://www.tuttitalia.it/piemonte/46-pamparato/" TargetMode="External"/><Relationship Id="rId7166" Type="http://schemas.openxmlformats.org/officeDocument/2006/relationships/hyperlink" Target="https://www.tuttitalia.it/trentino-alto-adige/98-bresimo/" TargetMode="External"/><Relationship Id="rId7373" Type="http://schemas.openxmlformats.org/officeDocument/2006/relationships/hyperlink" Target="https://www.tuttitalia.it/veneto/91-vigo-di-cadore/" TargetMode="External"/><Relationship Id="rId7580" Type="http://schemas.openxmlformats.org/officeDocument/2006/relationships/hyperlink" Target="https://www.tuttitalia.it/veneto/25-quinto-di-treviso/" TargetMode="External"/><Relationship Id="rId1811" Type="http://schemas.openxmlformats.org/officeDocument/2006/relationships/hyperlink" Target="https://www.tuttitalia.it/friuli-venezia-giulia/93-majano/" TargetMode="External"/><Relationship Id="rId3569" Type="http://schemas.openxmlformats.org/officeDocument/2006/relationships/hyperlink" Target="https://www.tuttitalia.it/lombardia/88-masate/" TargetMode="External"/><Relationship Id="rId6182" Type="http://schemas.openxmlformats.org/officeDocument/2006/relationships/hyperlink" Target="https://www.tuttitalia.it/sardegna/51-gesturi/" TargetMode="External"/><Relationship Id="rId7026" Type="http://schemas.openxmlformats.org/officeDocument/2006/relationships/hyperlink" Target="https://www.tuttitalia.it/trentino-alto-adige/55-caldonazzo/" TargetMode="External"/><Relationship Id="rId7233" Type="http://schemas.openxmlformats.org/officeDocument/2006/relationships/hyperlink" Target="https://www.tuttitalia.it/umbria/74-orvieto/" TargetMode="External"/><Relationship Id="rId7440" Type="http://schemas.openxmlformats.org/officeDocument/2006/relationships/hyperlink" Target="https://www.tuttitalia.it/veneto/44-galliera-veneta/" TargetMode="External"/><Relationship Id="rId697" Type="http://schemas.openxmlformats.org/officeDocument/2006/relationships/hyperlink" Target="https://www.tuttitalia.it/calabria/25-marina-di-gioiosa-ionica/" TargetMode="External"/><Relationship Id="rId2378" Type="http://schemas.openxmlformats.org/officeDocument/2006/relationships/hyperlink" Target="https://www.tuttitalia.it/liguria/60-diano-castello/" TargetMode="External"/><Relationship Id="rId3429" Type="http://schemas.openxmlformats.org/officeDocument/2006/relationships/hyperlink" Target="https://www.tuttitalia.it/lombardia/44-ceresara/" TargetMode="External"/><Relationship Id="rId3776" Type="http://schemas.openxmlformats.org/officeDocument/2006/relationships/hyperlink" Target="https://www.tuttitalia.it/lombardia/39-val-di-nizza/" TargetMode="External"/><Relationship Id="rId3983" Type="http://schemas.openxmlformats.org/officeDocument/2006/relationships/hyperlink" Target="https://www.tuttitalia.it/lombardia/14-cadrezzate-con-osmate/" TargetMode="External"/><Relationship Id="rId4827" Type="http://schemas.openxmlformats.org/officeDocument/2006/relationships/hyperlink" Target="https://www.tuttitalia.it/piemonte/72-caramagna-piemonte/" TargetMode="External"/><Relationship Id="rId6042" Type="http://schemas.openxmlformats.org/officeDocument/2006/relationships/hyperlink" Target="https://www.tuttitalia.it/sardegna/32-budduso/" TargetMode="External"/><Relationship Id="rId1187" Type="http://schemas.openxmlformats.org/officeDocument/2006/relationships/hyperlink" Target="https://www.tuttitalia.it/campania/26-santa-maria-la-carita/" TargetMode="External"/><Relationship Id="rId2585" Type="http://schemas.openxmlformats.org/officeDocument/2006/relationships/hyperlink" Target="https://www.tuttitalia.it/lombardia/92-ghisalba/" TargetMode="External"/><Relationship Id="rId2792" Type="http://schemas.openxmlformats.org/officeDocument/2006/relationships/hyperlink" Target="https://www.tuttitalia.it/lombardia/15-sarezzo/" TargetMode="External"/><Relationship Id="rId3636" Type="http://schemas.openxmlformats.org/officeDocument/2006/relationships/hyperlink" Target="https://www.tuttitalia.it/lombardia/44-correzzana/" TargetMode="External"/><Relationship Id="rId3843" Type="http://schemas.openxmlformats.org/officeDocument/2006/relationships/hyperlink" Target="https://www.tuttitalia.it/lombardia/60-montagna-in-valtellina/" TargetMode="External"/><Relationship Id="rId6999" Type="http://schemas.openxmlformats.org/officeDocument/2006/relationships/hyperlink" Target="https://www.tuttitalia.it/trentino-alto-adige/67-rovereto/" TargetMode="External"/><Relationship Id="rId7300" Type="http://schemas.openxmlformats.org/officeDocument/2006/relationships/hyperlink" Target="https://www.tuttitalia.it/valle-d-aosta/53-arvier/" TargetMode="External"/><Relationship Id="rId557" Type="http://schemas.openxmlformats.org/officeDocument/2006/relationships/hyperlink" Target="https://www.tuttitalia.it/calabria/52-fiumefreddo-bruzio/" TargetMode="External"/><Relationship Id="rId764" Type="http://schemas.openxmlformats.org/officeDocument/2006/relationships/hyperlink" Target="https://www.tuttitalia.it/calabria/57-cimina/" TargetMode="External"/><Relationship Id="rId971" Type="http://schemas.openxmlformats.org/officeDocument/2006/relationships/hyperlink" Target="https://www.tuttitalia.it/campania/78-pietrelcina/" TargetMode="External"/><Relationship Id="rId1394" Type="http://schemas.openxmlformats.org/officeDocument/2006/relationships/hyperlink" Target="https://www.tuttitalia.it/emilia-romagna/32-crevalcore/" TargetMode="External"/><Relationship Id="rId2238" Type="http://schemas.openxmlformats.org/officeDocument/2006/relationships/hyperlink" Target="https://www.tuttitalia.it/lazio/40-vivaro-romano/" TargetMode="External"/><Relationship Id="rId2445" Type="http://schemas.openxmlformats.org/officeDocument/2006/relationships/hyperlink" Target="https://www.tuttitalia.it/liguria/76-portovenere/" TargetMode="External"/><Relationship Id="rId2652" Type="http://schemas.openxmlformats.org/officeDocument/2006/relationships/hyperlink" Target="https://www.tuttitalia.it/lombardia/21-antegnate/" TargetMode="External"/><Relationship Id="rId3703" Type="http://schemas.openxmlformats.org/officeDocument/2006/relationships/hyperlink" Target="https://www.tuttitalia.it/lombardia/64-pinarolo-po/" TargetMode="External"/><Relationship Id="rId3910" Type="http://schemas.openxmlformats.org/officeDocument/2006/relationships/hyperlink" Target="https://www.tuttitalia.it/lombardia/23-malnate/" TargetMode="External"/><Relationship Id="rId6859" Type="http://schemas.openxmlformats.org/officeDocument/2006/relationships/hyperlink" Target="https://www.tuttitalia.it/toscana/97-chianciano-terme/" TargetMode="External"/><Relationship Id="rId417" Type="http://schemas.openxmlformats.org/officeDocument/2006/relationships/hyperlink" Target="https://www.tuttitalia.it/basilicata/93-armento/" TargetMode="External"/><Relationship Id="rId624" Type="http://schemas.openxmlformats.org/officeDocument/2006/relationships/hyperlink" Target="https://www.tuttitalia.it/calabria/53-cropalati/" TargetMode="External"/><Relationship Id="rId831" Type="http://schemas.openxmlformats.org/officeDocument/2006/relationships/hyperlink" Target="https://www.tuttitalia.it/campania/37-solofra/" TargetMode="External"/><Relationship Id="rId1047" Type="http://schemas.openxmlformats.org/officeDocument/2006/relationships/hyperlink" Target="https://www.tuttitalia.it/campania/72-villa-literno/" TargetMode="External"/><Relationship Id="rId1254" Type="http://schemas.openxmlformats.org/officeDocument/2006/relationships/hyperlink" Target="https://www.tuttitalia.it/campania/28-altavilla-silentina/" TargetMode="External"/><Relationship Id="rId1461" Type="http://schemas.openxmlformats.org/officeDocument/2006/relationships/hyperlink" Target="https://www.tuttitalia.it/emilia-romagna/60-gambettola/" TargetMode="External"/><Relationship Id="rId2305" Type="http://schemas.openxmlformats.org/officeDocument/2006/relationships/hyperlink" Target="https://www.tuttitalia.it/liguria/75-recco/" TargetMode="External"/><Relationship Id="rId2512" Type="http://schemas.openxmlformats.org/officeDocument/2006/relationships/hyperlink" Target="https://www.tuttitalia.it/liguria/33-roccavignale/" TargetMode="External"/><Relationship Id="rId5668" Type="http://schemas.openxmlformats.org/officeDocument/2006/relationships/hyperlink" Target="https://www.tuttitalia.it/puglia/25-monte-sant-angelo/" TargetMode="External"/><Relationship Id="rId5875" Type="http://schemas.openxmlformats.org/officeDocument/2006/relationships/hyperlink" Target="https://www.tuttitalia.it/sardegna/55-torpe/" TargetMode="External"/><Relationship Id="rId6719" Type="http://schemas.openxmlformats.org/officeDocument/2006/relationships/hyperlink" Target="https://www.tuttitalia.it/toscana/32-campiglia-marittima/" TargetMode="External"/><Relationship Id="rId6926" Type="http://schemas.openxmlformats.org/officeDocument/2006/relationships/hyperlink" Target="https://www.tuttitalia.it/trentino-alto-adige/39-rio-di-pusteria/" TargetMode="External"/><Relationship Id="rId1114" Type="http://schemas.openxmlformats.org/officeDocument/2006/relationships/hyperlink" Target="https://www.tuttitalia.it/campania/76-conca-della-campania/" TargetMode="External"/><Relationship Id="rId1321" Type="http://schemas.openxmlformats.org/officeDocument/2006/relationships/hyperlink" Target="https://www.tuttitalia.it/campania/72-scala/" TargetMode="External"/><Relationship Id="rId4477" Type="http://schemas.openxmlformats.org/officeDocument/2006/relationships/hyperlink" Target="https://www.tuttitalia.it/piemonte/14-mombello-monferrato/" TargetMode="External"/><Relationship Id="rId4684" Type="http://schemas.openxmlformats.org/officeDocument/2006/relationships/hyperlink" Target="https://www.tuttitalia.it/piemonte/35-montabone/" TargetMode="External"/><Relationship Id="rId4891" Type="http://schemas.openxmlformats.org/officeDocument/2006/relationships/hyperlink" Target="https://www.tuttitalia.it/piemonte/41-niella-tanaro/" TargetMode="External"/><Relationship Id="rId5528" Type="http://schemas.openxmlformats.org/officeDocument/2006/relationships/hyperlink" Target="https://www.tuttitalia.it/piemonte/55-palazzolo-vercellese/" TargetMode="External"/><Relationship Id="rId5735" Type="http://schemas.openxmlformats.org/officeDocument/2006/relationships/hyperlink" Target="https://www.tuttitalia.it/puglia/28-lizzanello/" TargetMode="External"/><Relationship Id="rId7090" Type="http://schemas.openxmlformats.org/officeDocument/2006/relationships/hyperlink" Target="https://www.tuttitalia.it/trentino-alto-adige/98-castello-tesino/" TargetMode="External"/><Relationship Id="rId3079" Type="http://schemas.openxmlformats.org/officeDocument/2006/relationships/hyperlink" Target="https://www.tuttitalia.it/lombardia/82-nesso/" TargetMode="External"/><Relationship Id="rId3286" Type="http://schemas.openxmlformats.org/officeDocument/2006/relationships/hyperlink" Target="https://www.tuttitalia.it/lombardia/84-garbagnate-monastero/" TargetMode="External"/><Relationship Id="rId3493" Type="http://schemas.openxmlformats.org/officeDocument/2006/relationships/hyperlink" Target="https://www.tuttitalia.it/lombardia/83-cerro-maggiore/" TargetMode="External"/><Relationship Id="rId4337" Type="http://schemas.openxmlformats.org/officeDocument/2006/relationships/hyperlink" Target="https://www.tuttitalia.it/molise/26-ripabottoni/" TargetMode="External"/><Relationship Id="rId4544" Type="http://schemas.openxmlformats.org/officeDocument/2006/relationships/hyperlink" Target="https://www.tuttitalia.it/piemonte/42-sant-agata-fossili/" TargetMode="External"/><Relationship Id="rId5942" Type="http://schemas.openxmlformats.org/officeDocument/2006/relationships/hyperlink" Target="https://www.tuttitalia.it/sardegna/63-samugheo/" TargetMode="External"/><Relationship Id="rId2095" Type="http://schemas.openxmlformats.org/officeDocument/2006/relationships/hyperlink" Target="https://www.tuttitalia.it/lazio/23-cottanello/" TargetMode="External"/><Relationship Id="rId3146" Type="http://schemas.openxmlformats.org/officeDocument/2006/relationships/hyperlink" Target="https://www.tuttitalia.it/lombardia/86-dovera/" TargetMode="External"/><Relationship Id="rId3353" Type="http://schemas.openxmlformats.org/officeDocument/2006/relationships/hyperlink" Target="https://www.tuttitalia.it/lombardia/14-borgo-san-giovanni/" TargetMode="External"/><Relationship Id="rId4751" Type="http://schemas.openxmlformats.org/officeDocument/2006/relationships/hyperlink" Target="https://www.tuttitalia.it/piemonte/71-tavigliano/" TargetMode="External"/><Relationship Id="rId5802" Type="http://schemas.openxmlformats.org/officeDocument/2006/relationships/hyperlink" Target="https://www.tuttitalia.it/puglia/91-giurdignano/" TargetMode="External"/><Relationship Id="rId274" Type="http://schemas.openxmlformats.org/officeDocument/2006/relationships/hyperlink" Target="https://www.tuttitalia.it/abruzzo/97-cermignano/" TargetMode="External"/><Relationship Id="rId481" Type="http://schemas.openxmlformats.org/officeDocument/2006/relationships/hyperlink" Target="https://www.tuttitalia.it/calabria/54-cerva/" TargetMode="External"/><Relationship Id="rId2162" Type="http://schemas.openxmlformats.org/officeDocument/2006/relationships/hyperlink" Target="https://www.tuttitalia.it/lazio/90-segni/" TargetMode="External"/><Relationship Id="rId3006" Type="http://schemas.openxmlformats.org/officeDocument/2006/relationships/hyperlink" Target="https://www.tuttitalia.it/lombardia/78-guanzate/" TargetMode="External"/><Relationship Id="rId3560" Type="http://schemas.openxmlformats.org/officeDocument/2006/relationships/hyperlink" Target="https://www.tuttitalia.it/lombardia/91-carpiano/" TargetMode="External"/><Relationship Id="rId4404" Type="http://schemas.openxmlformats.org/officeDocument/2006/relationships/hyperlink" Target="https://www.tuttitalia.it/piemonte/24-alessandria/" TargetMode="External"/><Relationship Id="rId4611" Type="http://schemas.openxmlformats.org/officeDocument/2006/relationships/hyperlink" Target="https://www.tuttitalia.it/piemonte/98-tigliole/" TargetMode="External"/><Relationship Id="rId6369" Type="http://schemas.openxmlformats.org/officeDocument/2006/relationships/hyperlink" Target="https://www.tuttitalia.it/sicilia/92-taormina/" TargetMode="External"/><Relationship Id="rId7767" Type="http://schemas.openxmlformats.org/officeDocument/2006/relationships/hyperlink" Target="https://www.tuttitalia.it/veneto/39-brenzone-sul-garda/" TargetMode="External"/><Relationship Id="rId134" Type="http://schemas.openxmlformats.org/officeDocument/2006/relationships/hyperlink" Target="https://www.tuttitalia.it/abruzzo/91-rocca-pia/" TargetMode="External"/><Relationship Id="rId3213" Type="http://schemas.openxmlformats.org/officeDocument/2006/relationships/hyperlink" Target="https://www.tuttitalia.it/lombardia/72-quintano/" TargetMode="External"/><Relationship Id="rId3420" Type="http://schemas.openxmlformats.org/officeDocument/2006/relationships/hyperlink" Target="https://www.tuttitalia.it/lombardia/92-sabbioneta/" TargetMode="External"/><Relationship Id="rId6576" Type="http://schemas.openxmlformats.org/officeDocument/2006/relationships/hyperlink" Target="https://www.tuttitalia.it/sicilia/22-palazzolo-acreide/" TargetMode="External"/><Relationship Id="rId6783" Type="http://schemas.openxmlformats.org/officeDocument/2006/relationships/hyperlink" Target="https://www.tuttitalia.it/toscana/48-pisa/" TargetMode="External"/><Relationship Id="rId6990" Type="http://schemas.openxmlformats.org/officeDocument/2006/relationships/hyperlink" Target="https://www.tuttitalia.it/trentino-alto-adige/39-cortina-sulla-strada-del-vino/" TargetMode="External"/><Relationship Id="rId7627" Type="http://schemas.openxmlformats.org/officeDocument/2006/relationships/hyperlink" Target="https://www.tuttitalia.it/veneto/46-follina/" TargetMode="External"/><Relationship Id="rId7834" Type="http://schemas.openxmlformats.org/officeDocument/2006/relationships/hyperlink" Target="https://www.tuttitalia.it/veneto/32-colceresa/" TargetMode="External"/><Relationship Id="rId341" Type="http://schemas.openxmlformats.org/officeDocument/2006/relationships/hyperlink" Target="https://www.tuttitalia.it/basilicata/39-bella/" TargetMode="External"/><Relationship Id="rId2022" Type="http://schemas.openxmlformats.org/officeDocument/2006/relationships/hyperlink" Target="https://www.tuttitalia.it/lazio/22-pontinia/" TargetMode="External"/><Relationship Id="rId2979" Type="http://schemas.openxmlformats.org/officeDocument/2006/relationships/hyperlink" Target="https://www.tuttitalia.it/lombardia/83-irma/" TargetMode="External"/><Relationship Id="rId5178" Type="http://schemas.openxmlformats.org/officeDocument/2006/relationships/hyperlink" Target="https://www.tuttitalia.it/piemonte/24-vigone/" TargetMode="External"/><Relationship Id="rId5385" Type="http://schemas.openxmlformats.org/officeDocument/2006/relationships/hyperlink" Target="https://www.tuttitalia.it/piemonte/66-castelnuovo-nigra/" TargetMode="External"/><Relationship Id="rId5592" Type="http://schemas.openxmlformats.org/officeDocument/2006/relationships/hyperlink" Target="https://www.tuttitalia.it/puglia/45-modugno/" TargetMode="External"/><Relationship Id="rId6229" Type="http://schemas.openxmlformats.org/officeDocument/2006/relationships/hyperlink" Target="https://www.tuttitalia.it/sicilia/86-ravanusa/" TargetMode="External"/><Relationship Id="rId6436" Type="http://schemas.openxmlformats.org/officeDocument/2006/relationships/hyperlink" Target="https://www.tuttitalia.it/sicilia/37-militello-rosmarino/" TargetMode="External"/><Relationship Id="rId6643" Type="http://schemas.openxmlformats.org/officeDocument/2006/relationships/hyperlink" Target="https://www.tuttitalia.it/toscana/63-ortignano-raggiolo/" TargetMode="External"/><Relationship Id="rId6850" Type="http://schemas.openxmlformats.org/officeDocument/2006/relationships/hyperlink" Target="https://www.tuttitalia.it/toscana/22-montepulciano/" TargetMode="External"/><Relationship Id="rId7901" Type="http://schemas.openxmlformats.org/officeDocument/2006/relationships/hyperlink" Target="https://www.tuttitalia.it/veneto/66-laghi/" TargetMode="External"/><Relationship Id="rId201" Type="http://schemas.openxmlformats.org/officeDocument/2006/relationships/hyperlink" Target="https://www.tuttitalia.it/abruzzo/66-caramanico-terme/" TargetMode="External"/><Relationship Id="rId1788" Type="http://schemas.openxmlformats.org/officeDocument/2006/relationships/hyperlink" Target="https://www.tuttitalia.it/friuli-venezia-giulia/43-codroipo/" TargetMode="External"/><Relationship Id="rId1995" Type="http://schemas.openxmlformats.org/officeDocument/2006/relationships/hyperlink" Target="https://www.tuttitalia.it/lazio/76-posta-fibreno/" TargetMode="External"/><Relationship Id="rId2839" Type="http://schemas.openxmlformats.org/officeDocument/2006/relationships/hyperlink" Target="https://www.tuttitalia.it/lombardia/23-dello/" TargetMode="External"/><Relationship Id="rId4194" Type="http://schemas.openxmlformats.org/officeDocument/2006/relationships/hyperlink" Target="https://www.tuttitalia.it/marche/51-colmurano/" TargetMode="External"/><Relationship Id="rId5038" Type="http://schemas.openxmlformats.org/officeDocument/2006/relationships/hyperlink" Target="https://www.tuttitalia.it/piemonte/80-bellinzago-novarese/" TargetMode="External"/><Relationship Id="rId5245" Type="http://schemas.openxmlformats.org/officeDocument/2006/relationships/hyperlink" Target="https://www.tuttitalia.it/piemonte/41-caprie/" TargetMode="External"/><Relationship Id="rId5452" Type="http://schemas.openxmlformats.org/officeDocument/2006/relationships/hyperlink" Target="https://www.tuttitalia.it/piemonte/26-crodo/" TargetMode="External"/><Relationship Id="rId6503" Type="http://schemas.openxmlformats.org/officeDocument/2006/relationships/hyperlink" Target="https://www.tuttitalia.it/sicilia/67-cerda/" TargetMode="External"/><Relationship Id="rId6710" Type="http://schemas.openxmlformats.org/officeDocument/2006/relationships/hyperlink" Target="https://www.tuttitalia.it/toscana/98-montieri/" TargetMode="External"/><Relationship Id="rId1648" Type="http://schemas.openxmlformats.org/officeDocument/2006/relationships/hyperlink" Target="https://www.tuttitalia.it/emilia-romagna/33-sant-ilario-d-enza/" TargetMode="External"/><Relationship Id="rId4054" Type="http://schemas.openxmlformats.org/officeDocument/2006/relationships/hyperlink" Target="https://www.tuttitalia.it/marche/73-monte-san-vito/" TargetMode="External"/><Relationship Id="rId4261" Type="http://schemas.openxmlformats.org/officeDocument/2006/relationships/hyperlink" Target="https://www.tuttitalia.it/marche/48-belforte-all-isauro/" TargetMode="External"/><Relationship Id="rId5105" Type="http://schemas.openxmlformats.org/officeDocument/2006/relationships/hyperlink" Target="https://www.tuttitalia.it/piemonte/76-miasino/" TargetMode="External"/><Relationship Id="rId5312" Type="http://schemas.openxmlformats.org/officeDocument/2006/relationships/hyperlink" Target="https://www.tuttitalia.it/piemonte/23-valchiusa/" TargetMode="External"/><Relationship Id="rId1508" Type="http://schemas.openxmlformats.org/officeDocument/2006/relationships/hyperlink" Target="https://www.tuttitalia.it/emilia-romagna/96-san-cesario-sul-panaro/" TargetMode="External"/><Relationship Id="rId1855" Type="http://schemas.openxmlformats.org/officeDocument/2006/relationships/hyperlink" Target="https://www.tuttitalia.it/friuli-venezia-giulia/86-trasaghis/" TargetMode="External"/><Relationship Id="rId2906" Type="http://schemas.openxmlformats.org/officeDocument/2006/relationships/hyperlink" Target="https://www.tuttitalia.it/lombardia/82-angolo-terme/" TargetMode="External"/><Relationship Id="rId3070" Type="http://schemas.openxmlformats.org/officeDocument/2006/relationships/hyperlink" Target="https://www.tuttitalia.it/lombardia/92-moltrasio/" TargetMode="External"/><Relationship Id="rId4121" Type="http://schemas.openxmlformats.org/officeDocument/2006/relationships/hyperlink" Target="https://www.tuttitalia.it/marche/64-porto-sant-elpidio/" TargetMode="External"/><Relationship Id="rId7277" Type="http://schemas.openxmlformats.org/officeDocument/2006/relationships/hyperlink" Target="https://www.tuttitalia.it/valle-d-aosta/27-donnas/" TargetMode="External"/><Relationship Id="rId7484" Type="http://schemas.openxmlformats.org/officeDocument/2006/relationships/hyperlink" Target="https://www.tuttitalia.it/veneto/29-boara-pisani/" TargetMode="External"/><Relationship Id="rId1715" Type="http://schemas.openxmlformats.org/officeDocument/2006/relationships/hyperlink" Target="https://www.tuttitalia.it/friuli-venezia-giulia/98-fogliano-redipuglia/" TargetMode="External"/><Relationship Id="rId1922" Type="http://schemas.openxmlformats.org/officeDocument/2006/relationships/hyperlink" Target="https://www.tuttitalia.it/lazio/24-cassino/" TargetMode="External"/><Relationship Id="rId6086" Type="http://schemas.openxmlformats.org/officeDocument/2006/relationships/hyperlink" Target="https://www.tuttitalia.it/sardegna/30-siligo/" TargetMode="External"/><Relationship Id="rId6293" Type="http://schemas.openxmlformats.org/officeDocument/2006/relationships/hyperlink" Target="https://www.tuttitalia.it/sicilia/30-giarre/" TargetMode="External"/><Relationship Id="rId7137" Type="http://schemas.openxmlformats.org/officeDocument/2006/relationships/hyperlink" Target="https://www.tuttitalia.it/trentino-alto-adige/41-terzolas/" TargetMode="External"/><Relationship Id="rId7691" Type="http://schemas.openxmlformats.org/officeDocument/2006/relationships/hyperlink" Target="https://www.tuttitalia.it/veneto/22-villafranca-di-verona/" TargetMode="External"/><Relationship Id="rId3887" Type="http://schemas.openxmlformats.org/officeDocument/2006/relationships/hyperlink" Target="https://www.tuttitalia.it/lombardia/30-faedo-valtellino/" TargetMode="External"/><Relationship Id="rId4938" Type="http://schemas.openxmlformats.org/officeDocument/2006/relationships/hyperlink" Target="https://www.tuttitalia.it/piemonte/84-sale-delle-langhe/" TargetMode="External"/><Relationship Id="rId7344" Type="http://schemas.openxmlformats.org/officeDocument/2006/relationships/hyperlink" Target="https://www.tuttitalia.it/veneto/63-alpago/" TargetMode="External"/><Relationship Id="rId7551" Type="http://schemas.openxmlformats.org/officeDocument/2006/relationships/hyperlink" Target="https://www.tuttitalia.it/veneto/66-calto/" TargetMode="External"/><Relationship Id="rId2489" Type="http://schemas.openxmlformats.org/officeDocument/2006/relationships/hyperlink" Target="https://www.tuttitalia.it/liguria/45-boissano/" TargetMode="External"/><Relationship Id="rId2696" Type="http://schemas.openxmlformats.org/officeDocument/2006/relationships/hyperlink" Target="https://www.tuttitalia.it/lombardia/50-gandosso/" TargetMode="External"/><Relationship Id="rId3747" Type="http://schemas.openxmlformats.org/officeDocument/2006/relationships/hyperlink" Target="https://www.tuttitalia.it/lombardia/79-sant-alessio-con-vialone/" TargetMode="External"/><Relationship Id="rId3954" Type="http://schemas.openxmlformats.org/officeDocument/2006/relationships/hyperlink" Target="https://www.tuttitalia.it/lombardia/49-caronno-varesino/" TargetMode="External"/><Relationship Id="rId6153" Type="http://schemas.openxmlformats.org/officeDocument/2006/relationships/hyperlink" Target="https://www.tuttitalia.it/sardegna/37-villamar/" TargetMode="External"/><Relationship Id="rId6360" Type="http://schemas.openxmlformats.org/officeDocument/2006/relationships/hyperlink" Target="https://www.tuttitalia.it/sicilia/90-cerami/" TargetMode="External"/><Relationship Id="rId7204" Type="http://schemas.openxmlformats.org/officeDocument/2006/relationships/hyperlink" Target="https://www.tuttitalia.it/umbria/25-massa-martana/" TargetMode="External"/><Relationship Id="rId7411" Type="http://schemas.openxmlformats.org/officeDocument/2006/relationships/hyperlink" Target="https://www.tuttitalia.it/veneto/87-campodarsego/" TargetMode="External"/><Relationship Id="rId668" Type="http://schemas.openxmlformats.org/officeDocument/2006/relationships/hyperlink" Target="https://www.tuttitalia.it/calabria/15-casabona/" TargetMode="External"/><Relationship Id="rId875" Type="http://schemas.openxmlformats.org/officeDocument/2006/relationships/hyperlink" Target="https://www.tuttitalia.it/campania/78-san-michele-di-serino/" TargetMode="External"/><Relationship Id="rId1298" Type="http://schemas.openxmlformats.org/officeDocument/2006/relationships/hyperlink" Target="https://www.tuttitalia.it/campania/79-pollica/" TargetMode="External"/><Relationship Id="rId2349" Type="http://schemas.openxmlformats.org/officeDocument/2006/relationships/hyperlink" Target="https://www.tuttitalia.it/liguria/62-valbrevenna/" TargetMode="External"/><Relationship Id="rId2556" Type="http://schemas.openxmlformats.org/officeDocument/2006/relationships/hyperlink" Target="https://www.tuttitalia.it/lombardia/29-torre-boldone/" TargetMode="External"/><Relationship Id="rId2763" Type="http://schemas.openxmlformats.org/officeDocument/2006/relationships/hyperlink" Target="https://www.tuttitalia.it/lombardia/23-vedeseta/" TargetMode="External"/><Relationship Id="rId2970" Type="http://schemas.openxmlformats.org/officeDocument/2006/relationships/hyperlink" Target="https://www.tuttitalia.it/lombardia/78-monno/" TargetMode="External"/><Relationship Id="rId3607" Type="http://schemas.openxmlformats.org/officeDocument/2006/relationships/hyperlink" Target="https://www.tuttitalia.it/lombardia/33-bernareggio/" TargetMode="External"/><Relationship Id="rId3814" Type="http://schemas.openxmlformats.org/officeDocument/2006/relationships/hyperlink" Target="https://www.tuttitalia.it/lombardia/28-gambarana/" TargetMode="External"/><Relationship Id="rId6013" Type="http://schemas.openxmlformats.org/officeDocument/2006/relationships/hyperlink" Target="https://www.tuttitalia.it/sardegna/78-sennariolo/" TargetMode="External"/><Relationship Id="rId6220" Type="http://schemas.openxmlformats.org/officeDocument/2006/relationships/hyperlink" Target="https://www.tuttitalia.it/sicilia/93-sciacca/" TargetMode="External"/><Relationship Id="rId528" Type="http://schemas.openxmlformats.org/officeDocument/2006/relationships/hyperlink" Target="https://www.tuttitalia.it/calabria/12-spezzano-albanese/" TargetMode="External"/><Relationship Id="rId735" Type="http://schemas.openxmlformats.org/officeDocument/2006/relationships/hyperlink" Target="https://www.tuttitalia.it/calabria/63-san-roberto/" TargetMode="External"/><Relationship Id="rId942" Type="http://schemas.openxmlformats.org/officeDocument/2006/relationships/hyperlink" Target="https://www.tuttitalia.it/campania/66-chianche/" TargetMode="External"/><Relationship Id="rId1158" Type="http://schemas.openxmlformats.org/officeDocument/2006/relationships/hyperlink" Target="https://www.tuttitalia.it/campania/59-bacoli/" TargetMode="External"/><Relationship Id="rId1365" Type="http://schemas.openxmlformats.org/officeDocument/2006/relationships/hyperlink" Target="https://www.tuttitalia.it/campania/61-san-mauro-la-bruca/" TargetMode="External"/><Relationship Id="rId1572" Type="http://schemas.openxmlformats.org/officeDocument/2006/relationships/hyperlink" Target="https://www.tuttitalia.it/emilia-romagna/43-monchio-delle-corti/" TargetMode="External"/><Relationship Id="rId2209" Type="http://schemas.openxmlformats.org/officeDocument/2006/relationships/hyperlink" Target="https://www.tuttitalia.it/lazio/20-ponzano-romano/" TargetMode="External"/><Relationship Id="rId2416" Type="http://schemas.openxmlformats.org/officeDocument/2006/relationships/hyperlink" Target="https://www.tuttitalia.it/liguria/64-aurigo/" TargetMode="External"/><Relationship Id="rId2623" Type="http://schemas.openxmlformats.org/officeDocument/2006/relationships/hyperlink" Target="https://www.tuttitalia.it/lombardia/72-leffe/" TargetMode="External"/><Relationship Id="rId5779" Type="http://schemas.openxmlformats.org/officeDocument/2006/relationships/hyperlink" Target="https://www.tuttitalia.it/puglia/28-cursi/" TargetMode="External"/><Relationship Id="rId1018" Type="http://schemas.openxmlformats.org/officeDocument/2006/relationships/hyperlink" Target="https://www.tuttitalia.it/campania/37-san-lupo/" TargetMode="External"/><Relationship Id="rId1225" Type="http://schemas.openxmlformats.org/officeDocument/2006/relationships/hyperlink" Target="https://www.tuttitalia.it/campania/92-eboli/" TargetMode="External"/><Relationship Id="rId1432" Type="http://schemas.openxmlformats.org/officeDocument/2006/relationships/hyperlink" Target="https://www.tuttitalia.it/emilia-romagna/24-castel-del-rio/" TargetMode="External"/><Relationship Id="rId2830" Type="http://schemas.openxmlformats.org/officeDocument/2006/relationships/hyperlink" Target="https://www.tuttitalia.it/lombardia/48-pontevico/" TargetMode="External"/><Relationship Id="rId4588" Type="http://schemas.openxmlformats.org/officeDocument/2006/relationships/hyperlink" Target="https://www.tuttitalia.it/piemonte/24-castellania-coppi/" TargetMode="External"/><Relationship Id="rId5639" Type="http://schemas.openxmlformats.org/officeDocument/2006/relationships/hyperlink" Target="https://www.tuttitalia.it/puglia/92-ostuni/" TargetMode="External"/><Relationship Id="rId5986" Type="http://schemas.openxmlformats.org/officeDocument/2006/relationships/hyperlink" Target="https://www.tuttitalia.it/sardegna/63-baressa/" TargetMode="External"/><Relationship Id="rId71" Type="http://schemas.openxmlformats.org/officeDocument/2006/relationships/hyperlink" Target="https://www.tuttitalia.it/abruzzo/85-roio-del-sangro/" TargetMode="External"/><Relationship Id="rId802" Type="http://schemas.openxmlformats.org/officeDocument/2006/relationships/hyperlink" Target="https://www.tuttitalia.it/calabria/37-dinami/" TargetMode="External"/><Relationship Id="rId3397" Type="http://schemas.openxmlformats.org/officeDocument/2006/relationships/hyperlink" Target="https://www.tuttitalia.it/lombardia/90-asola/" TargetMode="External"/><Relationship Id="rId4795" Type="http://schemas.openxmlformats.org/officeDocument/2006/relationships/hyperlink" Target="https://www.tuttitalia.it/piemonte/16-barge/" TargetMode="External"/><Relationship Id="rId5846" Type="http://schemas.openxmlformats.org/officeDocument/2006/relationships/hyperlink" Target="https://www.tuttitalia.it/sardegna/71-capoterra/" TargetMode="External"/><Relationship Id="rId7061" Type="http://schemas.openxmlformats.org/officeDocument/2006/relationships/hyperlink" Target="https://www.tuttitalia.it/trentino-alto-adige/86-porte-di-rendena/" TargetMode="External"/><Relationship Id="rId4448" Type="http://schemas.openxmlformats.org/officeDocument/2006/relationships/hyperlink" Target="https://www.tuttitalia.it/piemonte/68-quargnento/" TargetMode="External"/><Relationship Id="rId4655" Type="http://schemas.openxmlformats.org/officeDocument/2006/relationships/hyperlink" Target="https://www.tuttitalia.it/piemonte/75-piova-massaia/" TargetMode="External"/><Relationship Id="rId4862" Type="http://schemas.openxmlformats.org/officeDocument/2006/relationships/hyperlink" Target="https://www.tuttitalia.it/piemonte/57-demonte/" TargetMode="External"/><Relationship Id="rId5706" Type="http://schemas.openxmlformats.org/officeDocument/2006/relationships/hyperlink" Target="https://www.tuttitalia.it/puglia/20-roseto-valfortore/" TargetMode="External"/><Relationship Id="rId5913" Type="http://schemas.openxmlformats.org/officeDocument/2006/relationships/hyperlink" Target="https://www.tuttitalia.it/sardegna/72-talana/" TargetMode="External"/><Relationship Id="rId178" Type="http://schemas.openxmlformats.org/officeDocument/2006/relationships/hyperlink" Target="https://www.tuttitalia.it/abruzzo/34-prata-d-ansidonia/" TargetMode="External"/><Relationship Id="rId3257" Type="http://schemas.openxmlformats.org/officeDocument/2006/relationships/hyperlink" Target="https://www.tuttitalia.it/lombardia/86-barzano/" TargetMode="External"/><Relationship Id="rId3464" Type="http://schemas.openxmlformats.org/officeDocument/2006/relationships/hyperlink" Target="https://www.tuttitalia.it/lombardia/94-cernusco-sul-naviglio/" TargetMode="External"/><Relationship Id="rId3671" Type="http://schemas.openxmlformats.org/officeDocument/2006/relationships/hyperlink" Target="https://www.tuttitalia.it/lombardia/16-albuzzano/" TargetMode="External"/><Relationship Id="rId4308" Type="http://schemas.openxmlformats.org/officeDocument/2006/relationships/hyperlink" Target="https://www.tuttitalia.it/molise/67-mafalda/" TargetMode="External"/><Relationship Id="rId4515" Type="http://schemas.openxmlformats.org/officeDocument/2006/relationships/hyperlink" Target="https://www.tuttitalia.it/piemonte/50-ponti/" TargetMode="External"/><Relationship Id="rId4722" Type="http://schemas.openxmlformats.org/officeDocument/2006/relationships/hyperlink" Target="https://www.tuttitalia.it/piemonte/39-occhieppo-superiore/" TargetMode="External"/><Relationship Id="rId7878" Type="http://schemas.openxmlformats.org/officeDocument/2006/relationships/hyperlink" Target="https://www.tuttitalia.it/veneto/22-villaga/" TargetMode="External"/><Relationship Id="rId385" Type="http://schemas.openxmlformats.org/officeDocument/2006/relationships/hyperlink" Target="https://www.tuttitalia.it/basilicata/20-abriola/" TargetMode="External"/><Relationship Id="rId592" Type="http://schemas.openxmlformats.org/officeDocument/2006/relationships/hyperlink" Target="https://www.tuttitalia.it/calabria/78-santo-stefano-di-rogliano/" TargetMode="External"/><Relationship Id="rId2066" Type="http://schemas.openxmlformats.org/officeDocument/2006/relationships/hyperlink" Target="https://www.tuttitalia.it/lazio/26-collevecchio/" TargetMode="External"/><Relationship Id="rId2273" Type="http://schemas.openxmlformats.org/officeDocument/2006/relationships/hyperlink" Target="https://www.tuttitalia.it/lazio/82-castiglione-in-teverina/" TargetMode="External"/><Relationship Id="rId2480" Type="http://schemas.openxmlformats.org/officeDocument/2006/relationships/hyperlink" Target="https://www.tuttitalia.it/liguria/33-borghetto-santo-spirito/" TargetMode="External"/><Relationship Id="rId3117" Type="http://schemas.openxmlformats.org/officeDocument/2006/relationships/hyperlink" Target="https://www.tuttitalia.it/lombardia/59-dosso-del-liro/" TargetMode="External"/><Relationship Id="rId3324" Type="http://schemas.openxmlformats.org/officeDocument/2006/relationships/hyperlink" Target="https://www.tuttitalia.it/lombardia/92-sueglio/" TargetMode="External"/><Relationship Id="rId3531" Type="http://schemas.openxmlformats.org/officeDocument/2006/relationships/hyperlink" Target="https://www.tuttitalia.it/lombardia/65-settala/" TargetMode="External"/><Relationship Id="rId6687" Type="http://schemas.openxmlformats.org/officeDocument/2006/relationships/hyperlink" Target="https://www.tuttitalia.it/toscana/41-follonica/" TargetMode="External"/><Relationship Id="rId6894" Type="http://schemas.openxmlformats.org/officeDocument/2006/relationships/hyperlink" Target="https://www.tuttitalia.it/trentino-alto-adige/65-silandro/" TargetMode="External"/><Relationship Id="rId7738" Type="http://schemas.openxmlformats.org/officeDocument/2006/relationships/hyperlink" Target="https://www.tuttitalia.it/veneto/37-zimella/" TargetMode="External"/><Relationship Id="rId245" Type="http://schemas.openxmlformats.org/officeDocument/2006/relationships/hyperlink" Target="https://www.tuttitalia.it/abruzzo/20-cappelle-sul-tavo/" TargetMode="External"/><Relationship Id="rId452" Type="http://schemas.openxmlformats.org/officeDocument/2006/relationships/hyperlink" Target="https://www.tuttitalia.it/calabria/83-badolato/" TargetMode="External"/><Relationship Id="rId1082" Type="http://schemas.openxmlformats.org/officeDocument/2006/relationships/hyperlink" Target="https://www.tuttitalia.it/campania/77-pietramelara/" TargetMode="External"/><Relationship Id="rId2133" Type="http://schemas.openxmlformats.org/officeDocument/2006/relationships/hyperlink" Target="https://www.tuttitalia.it/lazio/52-cerveteri/" TargetMode="External"/><Relationship Id="rId2340" Type="http://schemas.openxmlformats.org/officeDocument/2006/relationships/hyperlink" Target="https://www.tuttitalia.it/liguria/97-montoggio/" TargetMode="External"/><Relationship Id="rId5289" Type="http://schemas.openxmlformats.org/officeDocument/2006/relationships/hyperlink" Target="https://www.tuttitalia.it/piemonte/31-prarostino/" TargetMode="External"/><Relationship Id="rId5496" Type="http://schemas.openxmlformats.org/officeDocument/2006/relationships/hyperlink" Target="https://www.tuttitalia.it/piemonte/58-germagno/" TargetMode="External"/><Relationship Id="rId6547" Type="http://schemas.openxmlformats.org/officeDocument/2006/relationships/hyperlink" Target="https://www.tuttitalia.it/sicilia/88-blufi/" TargetMode="External"/><Relationship Id="rId6754" Type="http://schemas.openxmlformats.org/officeDocument/2006/relationships/hyperlink" Target="https://www.tuttitalia.it/toscana/74-camporgiano/" TargetMode="External"/><Relationship Id="rId7805" Type="http://schemas.openxmlformats.org/officeDocument/2006/relationships/hyperlink" Target="https://www.tuttitalia.it/veneto/56-cornedo-vicentino/" TargetMode="External"/><Relationship Id="rId105" Type="http://schemas.openxmlformats.org/officeDocument/2006/relationships/hyperlink" Target="https://www.tuttitalia.it/abruzzo/42-villavallelonga/" TargetMode="External"/><Relationship Id="rId312" Type="http://schemas.openxmlformats.org/officeDocument/2006/relationships/hyperlink" Target="https://www.tuttitalia.it/basilicata/64-accettura/" TargetMode="External"/><Relationship Id="rId2200" Type="http://schemas.openxmlformats.org/officeDocument/2006/relationships/hyperlink" Target="https://www.tuttitalia.it/lazio/87-arsoli/" TargetMode="External"/><Relationship Id="rId4098" Type="http://schemas.openxmlformats.org/officeDocument/2006/relationships/hyperlink" Target="https://www.tuttitalia.it/marche/59-acquaviva-picena/" TargetMode="External"/><Relationship Id="rId5149" Type="http://schemas.openxmlformats.org/officeDocument/2006/relationships/hyperlink" Target="https://www.tuttitalia.it/piemonte/31-san-maurizio-canavese/" TargetMode="External"/><Relationship Id="rId5356" Type="http://schemas.openxmlformats.org/officeDocument/2006/relationships/hyperlink" Target="https://www.tuttitalia.it/piemonte/43-pessinetto/" TargetMode="External"/><Relationship Id="rId5563" Type="http://schemas.openxmlformats.org/officeDocument/2006/relationships/hyperlink" Target="https://www.tuttitalia.it/piemonte/20-civiasco/" TargetMode="External"/><Relationship Id="rId6407" Type="http://schemas.openxmlformats.org/officeDocument/2006/relationships/hyperlink" Target="https://www.tuttitalia.it/sicilia/37-san-pier-niceto/" TargetMode="External"/><Relationship Id="rId6961" Type="http://schemas.openxmlformats.org/officeDocument/2006/relationships/hyperlink" Target="https://www.tuttitalia.it/trentino-alto-adige/14-gargazzone/" TargetMode="External"/><Relationship Id="rId1899" Type="http://schemas.openxmlformats.org/officeDocument/2006/relationships/hyperlink" Target="https://www.tuttitalia.it/friuli-venezia-giulia/68-lauco/" TargetMode="External"/><Relationship Id="rId4165" Type="http://schemas.openxmlformats.org/officeDocument/2006/relationships/hyperlink" Target="https://www.tuttitalia.it/marche/20-corridonia/" TargetMode="External"/><Relationship Id="rId4372" Type="http://schemas.openxmlformats.org/officeDocument/2006/relationships/hyperlink" Target="https://www.tuttitalia.it/molise/87-miranda/" TargetMode="External"/><Relationship Id="rId5009" Type="http://schemas.openxmlformats.org/officeDocument/2006/relationships/hyperlink" Target="https://www.tuttitalia.it/piemonte/12-roascio/" TargetMode="External"/><Relationship Id="rId5216" Type="http://schemas.openxmlformats.org/officeDocument/2006/relationships/hyperlink" Target="https://www.tuttitalia.it/piemonte/29-banchette/" TargetMode="External"/><Relationship Id="rId5770" Type="http://schemas.openxmlformats.org/officeDocument/2006/relationships/hyperlink" Target="https://www.tuttitalia.it/puglia/76-neviano/" TargetMode="External"/><Relationship Id="rId6614" Type="http://schemas.openxmlformats.org/officeDocument/2006/relationships/hyperlink" Target="https://www.tuttitalia.it/toscana/52-castiglion-fiorentino/" TargetMode="External"/><Relationship Id="rId6821" Type="http://schemas.openxmlformats.org/officeDocument/2006/relationships/hyperlink" Target="https://www.tuttitalia.it/toscana/74-quarrata/" TargetMode="External"/><Relationship Id="rId1759" Type="http://schemas.openxmlformats.org/officeDocument/2006/relationships/hyperlink" Target="https://www.tuttitalia.it/friuli-venezia-giulia/26-budoia/" TargetMode="External"/><Relationship Id="rId1966" Type="http://schemas.openxmlformats.org/officeDocument/2006/relationships/hyperlink" Target="https://www.tuttitalia.it/lazio/60-ausonia/" TargetMode="External"/><Relationship Id="rId3181" Type="http://schemas.openxmlformats.org/officeDocument/2006/relationships/hyperlink" Target="https://www.tuttitalia.it/lombardia/38-trigolo/" TargetMode="External"/><Relationship Id="rId4025" Type="http://schemas.openxmlformats.org/officeDocument/2006/relationships/hyperlink" Target="https://www.tuttitalia.it/lombardia/67-brinzio/" TargetMode="External"/><Relationship Id="rId5423" Type="http://schemas.openxmlformats.org/officeDocument/2006/relationships/hyperlink" Target="https://www.tuttitalia.it/piemonte/76-valprato-soana/" TargetMode="External"/><Relationship Id="rId5630" Type="http://schemas.openxmlformats.org/officeDocument/2006/relationships/hyperlink" Target="https://www.tuttitalia.it/puglia/60-canosa-di-puglia/" TargetMode="External"/><Relationship Id="rId1619" Type="http://schemas.openxmlformats.org/officeDocument/2006/relationships/hyperlink" Target="https://www.tuttitalia.it/emilia-romagna/20-cerignale/" TargetMode="External"/><Relationship Id="rId1826" Type="http://schemas.openxmlformats.org/officeDocument/2006/relationships/hyperlink" Target="https://www.tuttitalia.it/friuli-venezia-giulia/64-castions-di-strada/" TargetMode="External"/><Relationship Id="rId4232" Type="http://schemas.openxmlformats.org/officeDocument/2006/relationships/hyperlink" Target="https://www.tuttitalia.it/marche/30-gradara/" TargetMode="External"/><Relationship Id="rId7388" Type="http://schemas.openxmlformats.org/officeDocument/2006/relationships/hyperlink" Target="https://www.tuttitalia.it/veneto/79-gosaldo/" TargetMode="External"/><Relationship Id="rId7595" Type="http://schemas.openxmlformats.org/officeDocument/2006/relationships/hyperlink" Target="https://www.tuttitalia.it/veneto/18-san-fior/" TargetMode="External"/><Relationship Id="rId3041" Type="http://schemas.openxmlformats.org/officeDocument/2006/relationships/hyperlink" Target="https://www.tuttitalia.it/lombardia/72-menaggio/" TargetMode="External"/><Relationship Id="rId3998" Type="http://schemas.openxmlformats.org/officeDocument/2006/relationships/hyperlink" Target="https://www.tuttitalia.it/lombardia/64-barasso/" TargetMode="External"/><Relationship Id="rId6197" Type="http://schemas.openxmlformats.org/officeDocument/2006/relationships/hyperlink" Target="https://www.tuttitalia.it/sardegna/73-ortacesus/" TargetMode="External"/><Relationship Id="rId7248" Type="http://schemas.openxmlformats.org/officeDocument/2006/relationships/hyperlink" Target="https://www.tuttitalia.it/umbria/36-porano/" TargetMode="External"/><Relationship Id="rId7455" Type="http://schemas.openxmlformats.org/officeDocument/2006/relationships/hyperlink" Target="https://www.tuttitalia.it/veneto/35-rovolon/" TargetMode="External"/><Relationship Id="rId7662" Type="http://schemas.openxmlformats.org/officeDocument/2006/relationships/hyperlink" Target="https://www.tuttitalia.it/veneto/64-camponogara/" TargetMode="External"/><Relationship Id="rId3858" Type="http://schemas.openxmlformats.org/officeDocument/2006/relationships/hyperlink" Target="https://www.tuttitalia.it/lombardia/62-poggiridenti/" TargetMode="External"/><Relationship Id="rId4909" Type="http://schemas.openxmlformats.org/officeDocument/2006/relationships/hyperlink" Target="https://www.tuttitalia.it/piemonte/23-frabosa-soprana/" TargetMode="External"/><Relationship Id="rId6057" Type="http://schemas.openxmlformats.org/officeDocument/2006/relationships/hyperlink" Target="https://www.tuttitalia.it/sardegna/98-monti/" TargetMode="External"/><Relationship Id="rId6264" Type="http://schemas.openxmlformats.org/officeDocument/2006/relationships/hyperlink" Target="https://www.tuttitalia.it/sicilia/65-niscemi/" TargetMode="External"/><Relationship Id="rId6471" Type="http://schemas.openxmlformats.org/officeDocument/2006/relationships/hyperlink" Target="https://www.tuttitalia.it/sicilia/59-bagheria/" TargetMode="External"/><Relationship Id="rId7108" Type="http://schemas.openxmlformats.org/officeDocument/2006/relationships/hyperlink" Target="https://www.tuttitalia.it/trentino-alto-adige/75-sanzeno/" TargetMode="External"/><Relationship Id="rId7315" Type="http://schemas.openxmlformats.org/officeDocument/2006/relationships/hyperlink" Target="https://www.tuttitalia.it/valle-d-aosta/79-gaby/" TargetMode="External"/><Relationship Id="rId7522" Type="http://schemas.openxmlformats.org/officeDocument/2006/relationships/hyperlink" Target="https://www.tuttitalia.it/veneto/19-castelnovo-bariano/" TargetMode="External"/><Relationship Id="rId779" Type="http://schemas.openxmlformats.org/officeDocument/2006/relationships/hyperlink" Target="https://www.tuttitalia.it/calabria/33-pizzo/" TargetMode="External"/><Relationship Id="rId986" Type="http://schemas.openxmlformats.org/officeDocument/2006/relationships/hyperlink" Target="https://www.tuttitalia.it/campania/53-durazzano/" TargetMode="External"/><Relationship Id="rId2667" Type="http://schemas.openxmlformats.org/officeDocument/2006/relationships/hyperlink" Target="https://www.tuttitalia.it/lombardia/27-morengo/" TargetMode="External"/><Relationship Id="rId3718" Type="http://schemas.openxmlformats.org/officeDocument/2006/relationships/hyperlink" Target="https://www.tuttitalia.it/lombardia/27-inverno-monteleone/" TargetMode="External"/><Relationship Id="rId5073" Type="http://schemas.openxmlformats.org/officeDocument/2006/relationships/hyperlink" Target="https://www.tuttitalia.it/piemonte/33-cressa/" TargetMode="External"/><Relationship Id="rId5280" Type="http://schemas.openxmlformats.org/officeDocument/2006/relationships/hyperlink" Target="https://www.tuttitalia.it/piemonte/55-locana/" TargetMode="External"/><Relationship Id="rId6124" Type="http://schemas.openxmlformats.org/officeDocument/2006/relationships/hyperlink" Target="https://www.tuttitalia.it/sardegna/54-arbus/" TargetMode="External"/><Relationship Id="rId6331" Type="http://schemas.openxmlformats.org/officeDocument/2006/relationships/hyperlink" Target="https://www.tuttitalia.it/sicilia/64-piedimonte-etneo/" TargetMode="External"/><Relationship Id="rId639" Type="http://schemas.openxmlformats.org/officeDocument/2006/relationships/hyperlink" Target="https://www.tuttitalia.it/calabria/67-terravecchia/" TargetMode="External"/><Relationship Id="rId1269" Type="http://schemas.openxmlformats.org/officeDocument/2006/relationships/hyperlink" Target="https://www.tuttitalia.it/campania/67-amalfi/" TargetMode="External"/><Relationship Id="rId1476" Type="http://schemas.openxmlformats.org/officeDocument/2006/relationships/hyperlink" Target="https://www.tuttitalia.it/emilia-romagna/40-galeata/" TargetMode="External"/><Relationship Id="rId2874" Type="http://schemas.openxmlformats.org/officeDocument/2006/relationships/hyperlink" Target="https://www.tuttitalia.it/lombardia/15-verolavecchia/" TargetMode="External"/><Relationship Id="rId3925" Type="http://schemas.openxmlformats.org/officeDocument/2006/relationships/hyperlink" Target="https://www.tuttitalia.it/lombardia/71-besozzo/" TargetMode="External"/><Relationship Id="rId5140" Type="http://schemas.openxmlformats.org/officeDocument/2006/relationships/hyperlink" Target="https://www.tuttitalia.it/piemonte/95-pianezza/" TargetMode="External"/><Relationship Id="rId846" Type="http://schemas.openxmlformats.org/officeDocument/2006/relationships/hyperlink" Target="https://www.tuttitalia.it/campania/20-baiano/" TargetMode="External"/><Relationship Id="rId1129" Type="http://schemas.openxmlformats.org/officeDocument/2006/relationships/hyperlink" Target="https://www.tuttitalia.it/campania/45-giugliano-in-campania/" TargetMode="External"/><Relationship Id="rId1683" Type="http://schemas.openxmlformats.org/officeDocument/2006/relationships/hyperlink" Target="https://www.tuttitalia.it/emilia-romagna/84-santarcangelo-di-romagna/" TargetMode="External"/><Relationship Id="rId1890" Type="http://schemas.openxmlformats.org/officeDocument/2006/relationships/hyperlink" Target="https://www.tuttitalia.it/friuli-venezia-giulia/18-pulfero/" TargetMode="External"/><Relationship Id="rId2527" Type="http://schemas.openxmlformats.org/officeDocument/2006/relationships/hyperlink" Target="https://www.tuttitalia.it/liguria/55-erli/" TargetMode="External"/><Relationship Id="rId2734" Type="http://schemas.openxmlformats.org/officeDocument/2006/relationships/hyperlink" Target="https://www.tuttitalia.it/lombardia/52-bedulita/" TargetMode="External"/><Relationship Id="rId2941" Type="http://schemas.openxmlformats.org/officeDocument/2006/relationships/hyperlink" Target="https://www.tuttitalia.it/lombardia/81-sellero/" TargetMode="External"/><Relationship Id="rId5000" Type="http://schemas.openxmlformats.org/officeDocument/2006/relationships/hyperlink" Target="https://www.tuttitalia.it/piemonte/32-rocca-ciglie/" TargetMode="External"/><Relationship Id="rId706" Type="http://schemas.openxmlformats.org/officeDocument/2006/relationships/hyperlink" Target="https://www.tuttitalia.it/calabria/12-laureana-di-borrello/" TargetMode="External"/><Relationship Id="rId913" Type="http://schemas.openxmlformats.org/officeDocument/2006/relationships/hyperlink" Target="https://www.tuttitalia.it/campania/83-carife/" TargetMode="External"/><Relationship Id="rId1336" Type="http://schemas.openxmlformats.org/officeDocument/2006/relationships/hyperlink" Target="https://www.tuttitalia.it/campania/59-laureana-cilento/" TargetMode="External"/><Relationship Id="rId1543" Type="http://schemas.openxmlformats.org/officeDocument/2006/relationships/hyperlink" Target="https://www.tuttitalia.it/emilia-romagna/34-sissa-trecasali/" TargetMode="External"/><Relationship Id="rId1750" Type="http://schemas.openxmlformats.org/officeDocument/2006/relationships/hyperlink" Target="https://www.tuttitalia.it/friuli-venezia-giulia/86-chions/" TargetMode="External"/><Relationship Id="rId2801" Type="http://schemas.openxmlformats.org/officeDocument/2006/relationships/hyperlink" Target="https://www.tuttitalia.it/lombardia/37-gardone-val-trompia/" TargetMode="External"/><Relationship Id="rId4699" Type="http://schemas.openxmlformats.org/officeDocument/2006/relationships/hyperlink" Target="https://www.tuttitalia.it/piemonte/35-cerreto-d-asti/" TargetMode="External"/><Relationship Id="rId5957" Type="http://schemas.openxmlformats.org/officeDocument/2006/relationships/hyperlink" Target="https://www.tuttitalia.it/sardegna/94-seneghe/" TargetMode="External"/><Relationship Id="rId42" Type="http://schemas.openxmlformats.org/officeDocument/2006/relationships/hyperlink" Target="https://www.tuttitalia.it/abruzzo/93-crecchio/" TargetMode="External"/><Relationship Id="rId1403" Type="http://schemas.openxmlformats.org/officeDocument/2006/relationships/hyperlink" Target="https://www.tuttitalia.it/emilia-romagna/36-san-giorgio-di-piano/" TargetMode="External"/><Relationship Id="rId1610" Type="http://schemas.openxmlformats.org/officeDocument/2006/relationships/hyperlink" Target="https://www.tuttitalia.it/emilia-romagna/78-ferriere/" TargetMode="External"/><Relationship Id="rId4559" Type="http://schemas.openxmlformats.org/officeDocument/2006/relationships/hyperlink" Target="https://www.tuttitalia.it/piemonte/32-villamiroglio/" TargetMode="External"/><Relationship Id="rId4766" Type="http://schemas.openxmlformats.org/officeDocument/2006/relationships/hyperlink" Target="https://www.tuttitalia.it/piemonte/79-curino/" TargetMode="External"/><Relationship Id="rId4973" Type="http://schemas.openxmlformats.org/officeDocument/2006/relationships/hyperlink" Target="https://www.tuttitalia.it/piemonte/66-mombarcaro/" TargetMode="External"/><Relationship Id="rId5817" Type="http://schemas.openxmlformats.org/officeDocument/2006/relationships/hyperlink" Target="https://www.tuttitalia.it/puglia/55-manduria/" TargetMode="External"/><Relationship Id="rId7172" Type="http://schemas.openxmlformats.org/officeDocument/2006/relationships/hyperlink" Target="https://www.tuttitalia.it/trentino-alto-adige/30-massimeno/" TargetMode="External"/><Relationship Id="rId3368" Type="http://schemas.openxmlformats.org/officeDocument/2006/relationships/hyperlink" Target="https://www.tuttitalia.it/lombardia/83-merlino/" TargetMode="External"/><Relationship Id="rId3575" Type="http://schemas.openxmlformats.org/officeDocument/2006/relationships/hyperlink" Target="https://www.tuttitalia.it/lombardia/39-bubbiano/" TargetMode="External"/><Relationship Id="rId3782" Type="http://schemas.openxmlformats.org/officeDocument/2006/relationships/hyperlink" Target="https://www.tuttitalia.it/lombardia/61-spessa/" TargetMode="External"/><Relationship Id="rId4419" Type="http://schemas.openxmlformats.org/officeDocument/2006/relationships/hyperlink" Target="https://www.tuttitalia.it/piemonte/31-pontecurone/" TargetMode="External"/><Relationship Id="rId4626" Type="http://schemas.openxmlformats.org/officeDocument/2006/relationships/hyperlink" Target="https://www.tuttitalia.it/piemonte/67-mombaruzzo/" TargetMode="External"/><Relationship Id="rId4833" Type="http://schemas.openxmlformats.org/officeDocument/2006/relationships/hyperlink" Target="https://www.tuttitalia.it/piemonte/96-sommariva-perno/" TargetMode="External"/><Relationship Id="rId7032" Type="http://schemas.openxmlformats.org/officeDocument/2006/relationships/hyperlink" Target="https://www.tuttitalia.it/trentino-alto-adige/43-folgaria/" TargetMode="External"/><Relationship Id="rId289" Type="http://schemas.openxmlformats.org/officeDocument/2006/relationships/hyperlink" Target="https://www.tuttitalia.it/abruzzo/12-penna-sant-andrea/" TargetMode="External"/><Relationship Id="rId496" Type="http://schemas.openxmlformats.org/officeDocument/2006/relationships/hyperlink" Target="https://www.tuttitalia.it/calabria/87-fossato-serralta/" TargetMode="External"/><Relationship Id="rId2177" Type="http://schemas.openxmlformats.org/officeDocument/2006/relationships/hyperlink" Target="https://www.tuttitalia.it/lazio/41-montelibretti/" TargetMode="External"/><Relationship Id="rId2384" Type="http://schemas.openxmlformats.org/officeDocument/2006/relationships/hyperlink" Target="https://www.tuttitalia.it/liguria/34-san-biagio-della-cima/" TargetMode="External"/><Relationship Id="rId2591" Type="http://schemas.openxmlformats.org/officeDocument/2006/relationships/hyperlink" Target="https://www.tuttitalia.it/lombardia/63-san-paolo-d-argon/" TargetMode="External"/><Relationship Id="rId3228" Type="http://schemas.openxmlformats.org/officeDocument/2006/relationships/hyperlink" Target="https://www.tuttitalia.it/lombardia/96-ripalta-guerina/" TargetMode="External"/><Relationship Id="rId3435" Type="http://schemas.openxmlformats.org/officeDocument/2006/relationships/hyperlink" Target="https://www.tuttitalia.it/lombardia/43-villimpenta/" TargetMode="External"/><Relationship Id="rId3642" Type="http://schemas.openxmlformats.org/officeDocument/2006/relationships/hyperlink" Target="https://www.tuttitalia.it/lombardia/20-mortara/" TargetMode="External"/><Relationship Id="rId6798" Type="http://schemas.openxmlformats.org/officeDocument/2006/relationships/hyperlink" Target="https://www.tuttitalia.it/toscana/65-bientina/" TargetMode="External"/><Relationship Id="rId7849" Type="http://schemas.openxmlformats.org/officeDocument/2006/relationships/hyperlink" Target="https://www.tuttitalia.it/veneto/95-cartigliano/" TargetMode="External"/><Relationship Id="rId149" Type="http://schemas.openxmlformats.org/officeDocument/2006/relationships/hyperlink" Target="https://www.tuttitalia.it/abruzzo/26-santo-stefano-di-sessanio/" TargetMode="External"/><Relationship Id="rId356" Type="http://schemas.openxmlformats.org/officeDocument/2006/relationships/hyperlink" Target="https://www.tuttitalia.it/basilicata/33-tolve/" TargetMode="External"/><Relationship Id="rId563" Type="http://schemas.openxmlformats.org/officeDocument/2006/relationships/hyperlink" Target="https://www.tuttitalia.it/calabria/36-celico/" TargetMode="External"/><Relationship Id="rId770" Type="http://schemas.openxmlformats.org/officeDocument/2006/relationships/hyperlink" Target="https://www.tuttitalia.it/calabria/59-caraffa-del-bianco/" TargetMode="External"/><Relationship Id="rId1193" Type="http://schemas.openxmlformats.org/officeDocument/2006/relationships/hyperlink" Target="https://www.tuttitalia.it/campania/50-trecase/" TargetMode="External"/><Relationship Id="rId2037" Type="http://schemas.openxmlformats.org/officeDocument/2006/relationships/hyperlink" Target="https://www.tuttitalia.it/lazio/82-maenza/" TargetMode="External"/><Relationship Id="rId2244" Type="http://schemas.openxmlformats.org/officeDocument/2006/relationships/hyperlink" Target="https://www.tuttitalia.it/lazio/56-nepi/" TargetMode="External"/><Relationship Id="rId2451" Type="http://schemas.openxmlformats.org/officeDocument/2006/relationships/hyperlink" Target="https://www.tuttitalia.it/liguria/43-deiva-marina/" TargetMode="External"/><Relationship Id="rId4900" Type="http://schemas.openxmlformats.org/officeDocument/2006/relationships/hyperlink" Target="https://www.tuttitalia.it/piemonte/96-rossana/" TargetMode="External"/><Relationship Id="rId6658" Type="http://schemas.openxmlformats.org/officeDocument/2006/relationships/hyperlink" Target="https://www.tuttitalia.it/toscana/24-castelfiorentino/" TargetMode="External"/><Relationship Id="rId216" Type="http://schemas.openxmlformats.org/officeDocument/2006/relationships/hyperlink" Target="https://www.tuttitalia.it/abruzzo/72-rosciano/" TargetMode="External"/><Relationship Id="rId423" Type="http://schemas.openxmlformats.org/officeDocument/2006/relationships/hyperlink" Target="https://www.tuttitalia.it/basilicata/45-san-paolo-albanese/" TargetMode="External"/><Relationship Id="rId1053" Type="http://schemas.openxmlformats.org/officeDocument/2006/relationships/hyperlink" Target="https://www.tuttitalia.it/campania/59-casaluce/" TargetMode="External"/><Relationship Id="rId1260" Type="http://schemas.openxmlformats.org/officeDocument/2006/relationships/hyperlink" Target="https://www.tuttitalia.it/campania/56-albanella/" TargetMode="External"/><Relationship Id="rId2104" Type="http://schemas.openxmlformats.org/officeDocument/2006/relationships/hyperlink" Target="https://www.tuttitalia.it/lazio/19-morro-reatino/" TargetMode="External"/><Relationship Id="rId3502" Type="http://schemas.openxmlformats.org/officeDocument/2006/relationships/hyperlink" Target="https://www.tuttitalia.it/lombardia/72-mediglia/" TargetMode="External"/><Relationship Id="rId6865" Type="http://schemas.openxmlformats.org/officeDocument/2006/relationships/hyperlink" Target="https://www.tuttitalia.it/toscana/21-piancastagnaio/" TargetMode="External"/><Relationship Id="rId7709" Type="http://schemas.openxmlformats.org/officeDocument/2006/relationships/hyperlink" Target="https://www.tuttitalia.it/veneto/66-isola-della-scala/" TargetMode="External"/><Relationship Id="rId630" Type="http://schemas.openxmlformats.org/officeDocument/2006/relationships/hyperlink" Target="https://www.tuttitalia.it/calabria/84-scala-coeli/" TargetMode="External"/><Relationship Id="rId2311" Type="http://schemas.openxmlformats.org/officeDocument/2006/relationships/hyperlink" Target="https://www.tuttitalia.it/liguria/93-sant-olcese/" TargetMode="External"/><Relationship Id="rId4069" Type="http://schemas.openxmlformats.org/officeDocument/2006/relationships/hyperlink" Target="https://www.tuttitalia.it/marche/92-monsano/" TargetMode="External"/><Relationship Id="rId5467" Type="http://schemas.openxmlformats.org/officeDocument/2006/relationships/hyperlink" Target="https://www.tuttitalia.it/piemonte/86-bee/" TargetMode="External"/><Relationship Id="rId5674" Type="http://schemas.openxmlformats.org/officeDocument/2006/relationships/hyperlink" Target="https://www.tuttitalia.it/puglia/81-mattinata/" TargetMode="External"/><Relationship Id="rId5881" Type="http://schemas.openxmlformats.org/officeDocument/2006/relationships/hyperlink" Target="https://www.tuttitalia.it/sardegna/82-galtelli/" TargetMode="External"/><Relationship Id="rId6518" Type="http://schemas.openxmlformats.org/officeDocument/2006/relationships/hyperlink" Target="https://www.tuttitalia.it/sicilia/26-montemaggiore-belsito/" TargetMode="External"/><Relationship Id="rId6725" Type="http://schemas.openxmlformats.org/officeDocument/2006/relationships/hyperlink" Target="https://www.tuttitalia.it/toscana/58-porto-azzurro/" TargetMode="External"/><Relationship Id="rId6932" Type="http://schemas.openxmlformats.org/officeDocument/2006/relationships/hyperlink" Target="https://www.tuttitalia.it/trentino-alto-adige/80-monguelfo-tesido/" TargetMode="External"/><Relationship Id="rId1120" Type="http://schemas.openxmlformats.org/officeDocument/2006/relationships/hyperlink" Target="https://www.tuttitalia.it/campania/35-roccaromana/" TargetMode="External"/><Relationship Id="rId4276" Type="http://schemas.openxmlformats.org/officeDocument/2006/relationships/hyperlink" Target="https://www.tuttitalia.it/molise/59-san-martino-in-pensilis/" TargetMode="External"/><Relationship Id="rId4483" Type="http://schemas.openxmlformats.org/officeDocument/2006/relationships/hyperlink" Target="https://www.tuttitalia.it/piemonte/22-carpeneto/" TargetMode="External"/><Relationship Id="rId4690" Type="http://schemas.openxmlformats.org/officeDocument/2006/relationships/hyperlink" Target="https://www.tuttitalia.it/piemonte/35-vaglio-serra/" TargetMode="External"/><Relationship Id="rId5327" Type="http://schemas.openxmlformats.org/officeDocument/2006/relationships/hyperlink" Target="https://www.tuttitalia.it/piemonte/81-venaus/" TargetMode="External"/><Relationship Id="rId5534" Type="http://schemas.openxmlformats.org/officeDocument/2006/relationships/hyperlink" Target="https://www.tuttitalia.it/piemonte/27-rovasenda/" TargetMode="External"/><Relationship Id="rId5741" Type="http://schemas.openxmlformats.org/officeDocument/2006/relationships/hyperlink" Target="https://www.tuttitalia.it/puglia/29-melendugno/" TargetMode="External"/><Relationship Id="rId1937" Type="http://schemas.openxmlformats.org/officeDocument/2006/relationships/hyperlink" Target="https://www.tuttitalia.it/lazio/53-roccasecca/" TargetMode="External"/><Relationship Id="rId3085" Type="http://schemas.openxmlformats.org/officeDocument/2006/relationships/hyperlink" Target="https://www.tuttitalia.it/lombardia/83-gera-lario/" TargetMode="External"/><Relationship Id="rId3292" Type="http://schemas.openxmlformats.org/officeDocument/2006/relationships/hyperlink" Target="https://www.tuttitalia.it/lombardia/52-primaluna/" TargetMode="External"/><Relationship Id="rId4136" Type="http://schemas.openxmlformats.org/officeDocument/2006/relationships/hyperlink" Target="https://www.tuttitalia.it/marche/40-rapagnano/" TargetMode="External"/><Relationship Id="rId4343" Type="http://schemas.openxmlformats.org/officeDocument/2006/relationships/hyperlink" Target="https://www.tuttitalia.it/molise/31-civitacampomarano/" TargetMode="External"/><Relationship Id="rId4550" Type="http://schemas.openxmlformats.org/officeDocument/2006/relationships/hyperlink" Target="https://www.tuttitalia.it/piemonte/56-alzano-scrivia/" TargetMode="External"/><Relationship Id="rId5601" Type="http://schemas.openxmlformats.org/officeDocument/2006/relationships/hyperlink" Target="https://www.tuttitalia.it/puglia/52-ruvo-di-puglia/" TargetMode="External"/><Relationship Id="rId7499" Type="http://schemas.openxmlformats.org/officeDocument/2006/relationships/hyperlink" Target="https://www.tuttitalia.it/veneto/52-piacenza-d-adige/" TargetMode="External"/><Relationship Id="rId3152" Type="http://schemas.openxmlformats.org/officeDocument/2006/relationships/hyperlink" Target="https://www.tuttitalia.it/lombardia/67-persico-dosimo/" TargetMode="External"/><Relationship Id="rId4203" Type="http://schemas.openxmlformats.org/officeDocument/2006/relationships/hyperlink" Target="https://www.tuttitalia.it/marche/62-gualdo/" TargetMode="External"/><Relationship Id="rId4410" Type="http://schemas.openxmlformats.org/officeDocument/2006/relationships/hyperlink" Target="https://www.tuttitalia.it/piemonte/56-ovada/" TargetMode="External"/><Relationship Id="rId7359" Type="http://schemas.openxmlformats.org/officeDocument/2006/relationships/hyperlink" Target="https://www.tuttitalia.it/veneto/85-alano-di-piave/" TargetMode="External"/><Relationship Id="rId7566" Type="http://schemas.openxmlformats.org/officeDocument/2006/relationships/hyperlink" Target="https://www.tuttitalia.it/veneto/18-ponzano-veneto/" TargetMode="External"/><Relationship Id="rId7773" Type="http://schemas.openxmlformats.org/officeDocument/2006/relationships/hyperlink" Target="https://www.tuttitalia.it/veneto/87-bonavigo/" TargetMode="External"/><Relationship Id="rId280" Type="http://schemas.openxmlformats.org/officeDocument/2006/relationships/hyperlink" Target="https://www.tuttitalia.it/abruzzo/86-silvi/" TargetMode="External"/><Relationship Id="rId3012" Type="http://schemas.openxmlformats.org/officeDocument/2006/relationships/hyperlink" Target="https://www.tuttitalia.it/lombardia/41-figino-serenza/" TargetMode="External"/><Relationship Id="rId6168" Type="http://schemas.openxmlformats.org/officeDocument/2006/relationships/hyperlink" Target="https://www.tuttitalia.it/sardegna/59-domus-de-maria/" TargetMode="External"/><Relationship Id="rId6375" Type="http://schemas.openxmlformats.org/officeDocument/2006/relationships/hyperlink" Target="https://www.tuttitalia.it/sicilia/68-san-filippo-del-mela/" TargetMode="External"/><Relationship Id="rId6582" Type="http://schemas.openxmlformats.org/officeDocument/2006/relationships/hyperlink" Target="https://www.tuttitalia.it/sicilia/63-buccheri/" TargetMode="External"/><Relationship Id="rId7219" Type="http://schemas.openxmlformats.org/officeDocument/2006/relationships/hyperlink" Target="https://www.tuttitalia.it/umbria/77-scheggia-pascelupo/" TargetMode="External"/><Relationship Id="rId7426" Type="http://schemas.openxmlformats.org/officeDocument/2006/relationships/hyperlink" Target="https://www.tuttitalia.it/veneto/67-masera-di-padova/" TargetMode="External"/><Relationship Id="rId140" Type="http://schemas.openxmlformats.org/officeDocument/2006/relationships/hyperlink" Target="https://www.tuttitalia.it/abruzzo/56-sante-marie/" TargetMode="External"/><Relationship Id="rId3969" Type="http://schemas.openxmlformats.org/officeDocument/2006/relationships/hyperlink" Target="https://www.tuttitalia.it/lombardia/78-cuasso-al-monte/" TargetMode="External"/><Relationship Id="rId5184" Type="http://schemas.openxmlformats.org/officeDocument/2006/relationships/hyperlink" Target="https://www.tuttitalia.it/piemonte/76-sant-ambrogio-di-torino/" TargetMode="External"/><Relationship Id="rId5391" Type="http://schemas.openxmlformats.org/officeDocument/2006/relationships/hyperlink" Target="https://www.tuttitalia.it/piemonte/74-isolabella/" TargetMode="External"/><Relationship Id="rId6028" Type="http://schemas.openxmlformats.org/officeDocument/2006/relationships/hyperlink" Target="https://www.tuttitalia.it/sardegna/20-ozieri/" TargetMode="External"/><Relationship Id="rId6235" Type="http://schemas.openxmlformats.org/officeDocument/2006/relationships/hyperlink" Target="https://www.tuttitalia.it/sicilia/90-naro/" TargetMode="External"/><Relationship Id="rId7633" Type="http://schemas.openxmlformats.org/officeDocument/2006/relationships/hyperlink" Target="https://www.tuttitalia.it/veneto/74-meduna-di-livenza/" TargetMode="External"/><Relationship Id="rId7840" Type="http://schemas.openxmlformats.org/officeDocument/2006/relationships/hyperlink" Target="https://www.tuttitalia.it/veneto/16-valbrenta/" TargetMode="External"/><Relationship Id="rId6" Type="http://schemas.openxmlformats.org/officeDocument/2006/relationships/hyperlink" Target="https://www.tuttitalia.it/abruzzo/79-torricella-peligna/" TargetMode="External"/><Relationship Id="rId2778" Type="http://schemas.openxmlformats.org/officeDocument/2006/relationships/hyperlink" Target="https://www.tuttitalia.it/lombardia/86-montichiari/" TargetMode="External"/><Relationship Id="rId2985" Type="http://schemas.openxmlformats.org/officeDocument/2006/relationships/hyperlink" Target="https://www.tuttitalia.it/lombardia/64-olgiate-comasco/" TargetMode="External"/><Relationship Id="rId3829" Type="http://schemas.openxmlformats.org/officeDocument/2006/relationships/hyperlink" Target="https://www.tuttitalia.it/lombardia/27-livigno/" TargetMode="External"/><Relationship Id="rId5044" Type="http://schemas.openxmlformats.org/officeDocument/2006/relationships/hyperlink" Target="https://www.tuttitalia.it/piemonte/15-varallo-pombia/" TargetMode="External"/><Relationship Id="rId6442" Type="http://schemas.openxmlformats.org/officeDocument/2006/relationships/hyperlink" Target="https://www.tuttitalia.it/sicilia/22-fondachelli-fantina/" TargetMode="External"/><Relationship Id="rId7700" Type="http://schemas.openxmlformats.org/officeDocument/2006/relationships/hyperlink" Target="https://www.tuttitalia.it/veneto/52-bovolone/" TargetMode="External"/><Relationship Id="rId957" Type="http://schemas.openxmlformats.org/officeDocument/2006/relationships/hyperlink" Target="https://www.tuttitalia.it/campania/48-limatola/" TargetMode="External"/><Relationship Id="rId1587" Type="http://schemas.openxmlformats.org/officeDocument/2006/relationships/hyperlink" Target="https://www.tuttitalia.it/emilia-romagna/21-castelvetro-piacentino/" TargetMode="External"/><Relationship Id="rId1794" Type="http://schemas.openxmlformats.org/officeDocument/2006/relationships/hyperlink" Target="https://www.tuttitalia.it/friuli-venezia-giulia/89-tolmezzo/" TargetMode="External"/><Relationship Id="rId2638" Type="http://schemas.openxmlformats.org/officeDocument/2006/relationships/hyperlink" Target="https://www.tuttitalia.it/lombardia/26-sant-omobono-terme/" TargetMode="External"/><Relationship Id="rId2845" Type="http://schemas.openxmlformats.org/officeDocument/2006/relationships/hyperlink" Target="https://www.tuttitalia.it/lombardia/49-gottolengo/" TargetMode="External"/><Relationship Id="rId5251" Type="http://schemas.openxmlformats.org/officeDocument/2006/relationships/hyperlink" Target="https://www.tuttitalia.it/piemonte/45-san-sebastiano-da-po/" TargetMode="External"/><Relationship Id="rId6302" Type="http://schemas.openxmlformats.org/officeDocument/2006/relationships/hyperlink" Target="https://www.tuttitalia.it/sicilia/62-palagonia/" TargetMode="External"/><Relationship Id="rId86" Type="http://schemas.openxmlformats.org/officeDocument/2006/relationships/hyperlink" Target="https://www.tuttitalia.it/abruzzo/43-perano/" TargetMode="External"/><Relationship Id="rId817" Type="http://schemas.openxmlformats.org/officeDocument/2006/relationships/hyperlink" Target="https://www.tuttitalia.it/calabria/79-sorianello/" TargetMode="External"/><Relationship Id="rId1447" Type="http://schemas.openxmlformats.org/officeDocument/2006/relationships/hyperlink" Target="https://www.tuttitalia.it/emilia-romagna/57-mesola/" TargetMode="External"/><Relationship Id="rId1654" Type="http://schemas.openxmlformats.org/officeDocument/2006/relationships/hyperlink" Target="https://www.tuttitalia.it/emilia-romagna/57-bagnolo-in-piano/" TargetMode="External"/><Relationship Id="rId1861" Type="http://schemas.openxmlformats.org/officeDocument/2006/relationships/hyperlink" Target="https://www.tuttitalia.it/friuli-venezia-giulia/64-torreano/" TargetMode="External"/><Relationship Id="rId2705" Type="http://schemas.openxmlformats.org/officeDocument/2006/relationships/hyperlink" Target="https://www.tuttitalia.it/lombardia/41-piazza-brembana/" TargetMode="External"/><Relationship Id="rId2912" Type="http://schemas.openxmlformats.org/officeDocument/2006/relationships/hyperlink" Target="https://www.tuttitalia.it/lombardia/14-paitone/" TargetMode="External"/><Relationship Id="rId4060" Type="http://schemas.openxmlformats.org/officeDocument/2006/relationships/hyperlink" Target="https://www.tuttitalia.it/marche/39-cupramontana/" TargetMode="External"/><Relationship Id="rId5111" Type="http://schemas.openxmlformats.org/officeDocument/2006/relationships/hyperlink" Target="https://www.tuttitalia.it/piemonte/43-vinzaglio/" TargetMode="External"/><Relationship Id="rId1307" Type="http://schemas.openxmlformats.org/officeDocument/2006/relationships/hyperlink" Target="https://www.tuttitalia.it/campania/86-montano-antilia/" TargetMode="External"/><Relationship Id="rId1514" Type="http://schemas.openxmlformats.org/officeDocument/2006/relationships/hyperlink" Target="https://www.tuttitalia.it/emilia-romagna/92-bastiglia/" TargetMode="External"/><Relationship Id="rId1721" Type="http://schemas.openxmlformats.org/officeDocument/2006/relationships/hyperlink" Target="https://www.tuttitalia.it/friuli-venezia-giulia/84-savogna-d-isonzo/" TargetMode="External"/><Relationship Id="rId4877" Type="http://schemas.openxmlformats.org/officeDocument/2006/relationships/hyperlink" Target="https://www.tuttitalia.it/piemonte/40-monasterolo-di-savigliano/" TargetMode="External"/><Relationship Id="rId5928" Type="http://schemas.openxmlformats.org/officeDocument/2006/relationships/hyperlink" Target="https://www.tuttitalia.it/sardegna/63-tiana/" TargetMode="External"/><Relationship Id="rId7076" Type="http://schemas.openxmlformats.org/officeDocument/2006/relationships/hyperlink" Target="https://www.tuttitalia.it/trentino-alto-adige/37-scurelle/" TargetMode="External"/><Relationship Id="rId7283" Type="http://schemas.openxmlformats.org/officeDocument/2006/relationships/hyperlink" Target="https://www.tuttitalia.it/valle-d-aosta/82-fenis/" TargetMode="External"/><Relationship Id="rId7490" Type="http://schemas.openxmlformats.org/officeDocument/2006/relationships/hyperlink" Target="https://www.tuttitalia.it/veneto/77-granze/" TargetMode="External"/><Relationship Id="rId13" Type="http://schemas.openxmlformats.org/officeDocument/2006/relationships/hyperlink" Target="https://www.tuttitalia.it/abruzzo/96-lama-dei-peligni/" TargetMode="External"/><Relationship Id="rId3479" Type="http://schemas.openxmlformats.org/officeDocument/2006/relationships/hyperlink" Target="https://www.tuttitalia.it/lombardia/89-cormano/" TargetMode="External"/><Relationship Id="rId3686" Type="http://schemas.openxmlformats.org/officeDocument/2006/relationships/hyperlink" Target="https://www.tuttitalia.it/lombardia/14-marcignago/" TargetMode="External"/><Relationship Id="rId6092" Type="http://schemas.openxmlformats.org/officeDocument/2006/relationships/hyperlink" Target="https://www.tuttitalia.it/sardegna/55-erula/" TargetMode="External"/><Relationship Id="rId7143" Type="http://schemas.openxmlformats.org/officeDocument/2006/relationships/hyperlink" Target="https://www.tuttitalia.it/trentino-alto-adige/72-mazzin/" TargetMode="External"/><Relationship Id="rId7350" Type="http://schemas.openxmlformats.org/officeDocument/2006/relationships/hyperlink" Target="https://www.tuttitalia.it/veneto/75-agordo/" TargetMode="External"/><Relationship Id="rId2288" Type="http://schemas.openxmlformats.org/officeDocument/2006/relationships/hyperlink" Target="https://www.tuttitalia.it/lazio/92-bassano-in-teverina/" TargetMode="External"/><Relationship Id="rId2495" Type="http://schemas.openxmlformats.org/officeDocument/2006/relationships/hyperlink" Target="https://www.tuttitalia.it/liguria/82-sassello/" TargetMode="External"/><Relationship Id="rId3339" Type="http://schemas.openxmlformats.org/officeDocument/2006/relationships/hyperlink" Target="https://www.tuttitalia.it/lombardia/93-san-martino-in-strada/" TargetMode="External"/><Relationship Id="rId3893" Type="http://schemas.openxmlformats.org/officeDocument/2006/relationships/hyperlink" Target="https://www.tuttitalia.it/lombardia/28-cino/" TargetMode="External"/><Relationship Id="rId4737" Type="http://schemas.openxmlformats.org/officeDocument/2006/relationships/hyperlink" Target="https://www.tuttitalia.it/piemonte/98-ronco-biellese/" TargetMode="External"/><Relationship Id="rId4944" Type="http://schemas.openxmlformats.org/officeDocument/2006/relationships/hyperlink" Target="https://www.tuttitalia.it/piemonte/63-benevello/" TargetMode="External"/><Relationship Id="rId7003" Type="http://schemas.openxmlformats.org/officeDocument/2006/relationships/hyperlink" Target="https://www.tuttitalia.it/trentino-alto-adige/14-mori/" TargetMode="External"/><Relationship Id="rId7210" Type="http://schemas.openxmlformats.org/officeDocument/2006/relationships/hyperlink" Target="https://www.tuttitalia.it/umbria/32-cascia/" TargetMode="External"/><Relationship Id="rId467" Type="http://schemas.openxmlformats.org/officeDocument/2006/relationships/hyperlink" Target="https://www.tuttitalia.it/calabria/15-amaroni/" TargetMode="External"/><Relationship Id="rId1097" Type="http://schemas.openxmlformats.org/officeDocument/2006/relationships/hyperlink" Target="https://www.tuttitalia.it/campania/41-baia-latina/" TargetMode="External"/><Relationship Id="rId2148" Type="http://schemas.openxmlformats.org/officeDocument/2006/relationships/hyperlink" Target="https://www.tuttitalia.it/lazio/58-fiano-romano/" TargetMode="External"/><Relationship Id="rId3546" Type="http://schemas.openxmlformats.org/officeDocument/2006/relationships/hyperlink" Target="https://www.tuttitalia.it/lombardia/15-vermezzo-con-zelo/" TargetMode="External"/><Relationship Id="rId3753" Type="http://schemas.openxmlformats.org/officeDocument/2006/relationships/hyperlink" Target="https://www.tuttitalia.it/lombardia/68-pieve-albignola/" TargetMode="External"/><Relationship Id="rId3960" Type="http://schemas.openxmlformats.org/officeDocument/2006/relationships/hyperlink" Target="https://www.tuttitalia.it/lombardia/55-bisuschio/" TargetMode="External"/><Relationship Id="rId4804" Type="http://schemas.openxmlformats.org/officeDocument/2006/relationships/hyperlink" Target="https://www.tuttitalia.it/piemonte/49-canale/" TargetMode="External"/><Relationship Id="rId674" Type="http://schemas.openxmlformats.org/officeDocument/2006/relationships/hyperlink" Target="https://www.tuttitalia.it/calabria/49-savelli/" TargetMode="External"/><Relationship Id="rId881" Type="http://schemas.openxmlformats.org/officeDocument/2006/relationships/hyperlink" Target="https://www.tuttitalia.it/campania/77-paternopoli/" TargetMode="External"/><Relationship Id="rId2355" Type="http://schemas.openxmlformats.org/officeDocument/2006/relationships/hyperlink" Target="https://www.tuttitalia.it/liguria/88-favale-di-malvaro/" TargetMode="External"/><Relationship Id="rId2562" Type="http://schemas.openxmlformats.org/officeDocument/2006/relationships/hyperlink" Target="https://www.tuttitalia.it/lombardia/22-villongo/" TargetMode="External"/><Relationship Id="rId3406" Type="http://schemas.openxmlformats.org/officeDocument/2006/relationships/hyperlink" Target="https://www.tuttitalia.it/lombardia/92-poggio-rusco/" TargetMode="External"/><Relationship Id="rId3613" Type="http://schemas.openxmlformats.org/officeDocument/2006/relationships/hyperlink" Target="https://www.tuttitalia.it/lombardia/70-cogliate/" TargetMode="External"/><Relationship Id="rId3820" Type="http://schemas.openxmlformats.org/officeDocument/2006/relationships/hyperlink" Target="https://www.tuttitalia.it/lombardia/66-volpara/" TargetMode="External"/><Relationship Id="rId6769" Type="http://schemas.openxmlformats.org/officeDocument/2006/relationships/hyperlink" Target="https://www.tuttitalia.it/toscana/41-montignoso/" TargetMode="External"/><Relationship Id="rId6976" Type="http://schemas.openxmlformats.org/officeDocument/2006/relationships/hyperlink" Target="https://www.tuttitalia.it/trentino-alto-adige/38-senales/" TargetMode="External"/><Relationship Id="rId327" Type="http://schemas.openxmlformats.org/officeDocument/2006/relationships/hyperlink" Target="https://www.tuttitalia.it/basilicata/91-rionero-in-vulture/" TargetMode="External"/><Relationship Id="rId534" Type="http://schemas.openxmlformats.org/officeDocument/2006/relationships/hyperlink" Target="https://www.tuttitalia.it/calabria/92-diamante/" TargetMode="External"/><Relationship Id="rId741" Type="http://schemas.openxmlformats.org/officeDocument/2006/relationships/hyperlink" Target="https://www.tuttitalia.it/calabria/54-stignano/" TargetMode="External"/><Relationship Id="rId1164" Type="http://schemas.openxmlformats.org/officeDocument/2006/relationships/hyperlink" Target="https://www.tuttitalia.it/campania/61-poggiomarino/" TargetMode="External"/><Relationship Id="rId1371" Type="http://schemas.openxmlformats.org/officeDocument/2006/relationships/hyperlink" Target="https://www.tuttitalia.it/campania/16-tortorella/" TargetMode="External"/><Relationship Id="rId2008" Type="http://schemas.openxmlformats.org/officeDocument/2006/relationships/hyperlink" Target="https://www.tuttitalia.it/lazio/21-terelle/" TargetMode="External"/><Relationship Id="rId2215" Type="http://schemas.openxmlformats.org/officeDocument/2006/relationships/hyperlink" Target="https://www.tuttitalia.it/lazio/19-sambuci/" TargetMode="External"/><Relationship Id="rId2422" Type="http://schemas.openxmlformats.org/officeDocument/2006/relationships/hyperlink" Target="https://www.tuttitalia.it/liguria/74-cesio/" TargetMode="External"/><Relationship Id="rId5578" Type="http://schemas.openxmlformats.org/officeDocument/2006/relationships/hyperlink" Target="https://www.tuttitalia.it/piemonte/65-balmuccia/" TargetMode="External"/><Relationship Id="rId5785" Type="http://schemas.openxmlformats.org/officeDocument/2006/relationships/hyperlink" Target="https://www.tuttitalia.it/puglia/41-minervino-di-lecce/" TargetMode="External"/><Relationship Id="rId5992" Type="http://schemas.openxmlformats.org/officeDocument/2006/relationships/hyperlink" Target="https://www.tuttitalia.it/sardegna/89-senis/" TargetMode="External"/><Relationship Id="rId6629" Type="http://schemas.openxmlformats.org/officeDocument/2006/relationships/hyperlink" Target="https://www.tuttitalia.it/toscana/35-capolona/" TargetMode="External"/><Relationship Id="rId6836" Type="http://schemas.openxmlformats.org/officeDocument/2006/relationships/hyperlink" Target="https://www.tuttitalia.it/toscana/52-chiesina-uzzanese/" TargetMode="External"/><Relationship Id="rId601" Type="http://schemas.openxmlformats.org/officeDocument/2006/relationships/hyperlink" Target="https://www.tuttitalia.it/calabria/22-san-giorgio-albanese/" TargetMode="External"/><Relationship Id="rId1024" Type="http://schemas.openxmlformats.org/officeDocument/2006/relationships/hyperlink" Target="https://www.tuttitalia.it/campania/46-caserta/" TargetMode="External"/><Relationship Id="rId1231" Type="http://schemas.openxmlformats.org/officeDocument/2006/relationships/hyperlink" Target="https://www.tuttitalia.it/campania/39-capaccio-paestum/" TargetMode="External"/><Relationship Id="rId4387" Type="http://schemas.openxmlformats.org/officeDocument/2006/relationships/hyperlink" Target="https://www.tuttitalia.it/molise/98-filignano/" TargetMode="External"/><Relationship Id="rId4594" Type="http://schemas.openxmlformats.org/officeDocument/2006/relationships/hyperlink" Target="https://www.tuttitalia.it/piemonte/97-san-damiano-d-asti/" TargetMode="External"/><Relationship Id="rId5438" Type="http://schemas.openxmlformats.org/officeDocument/2006/relationships/hyperlink" Target="https://www.tuttitalia.it/piemonte/48-casale-corte-cerro/" TargetMode="External"/><Relationship Id="rId5645" Type="http://schemas.openxmlformats.org/officeDocument/2006/relationships/hyperlink" Target="https://www.tuttitalia.it/puglia/68-latiano/" TargetMode="External"/><Relationship Id="rId5852" Type="http://schemas.openxmlformats.org/officeDocument/2006/relationships/hyperlink" Target="https://www.tuttitalia.it/sardegna/16-uta/" TargetMode="External"/><Relationship Id="rId3196" Type="http://schemas.openxmlformats.org/officeDocument/2006/relationships/hyperlink" Target="https://www.tuttitalia.it/lombardia/82-pieve-d-olmi/" TargetMode="External"/><Relationship Id="rId4247" Type="http://schemas.openxmlformats.org/officeDocument/2006/relationships/hyperlink" Target="https://www.tuttitalia.it/marche/71-apecchio/" TargetMode="External"/><Relationship Id="rId4454" Type="http://schemas.openxmlformats.org/officeDocument/2006/relationships/hyperlink" Target="https://www.tuttitalia.it/piemonte/81-frassineto-po/" TargetMode="External"/><Relationship Id="rId4661" Type="http://schemas.openxmlformats.org/officeDocument/2006/relationships/hyperlink" Target="https://www.tuttitalia.it/piemonte/72-cortiglione/" TargetMode="External"/><Relationship Id="rId5505" Type="http://schemas.openxmlformats.org/officeDocument/2006/relationships/hyperlink" Target="https://www.tuttitalia.it/piemonte/58-santhia/" TargetMode="External"/><Relationship Id="rId6903" Type="http://schemas.openxmlformats.org/officeDocument/2006/relationships/hyperlink" Target="https://www.tuttitalia.it/trentino-alto-adige/15-ortisei/" TargetMode="External"/><Relationship Id="rId3056" Type="http://schemas.openxmlformats.org/officeDocument/2006/relationships/hyperlink" Target="https://www.tuttitalia.it/lombardia/63-lambrugo/" TargetMode="External"/><Relationship Id="rId3263" Type="http://schemas.openxmlformats.org/officeDocument/2006/relationships/hyperlink" Target="https://www.tuttitalia.it/lombardia/64-malgrate/" TargetMode="External"/><Relationship Id="rId3470" Type="http://schemas.openxmlformats.org/officeDocument/2006/relationships/hyperlink" Target="https://www.tuttitalia.it/lombardia/58-bresso/" TargetMode="External"/><Relationship Id="rId4107" Type="http://schemas.openxmlformats.org/officeDocument/2006/relationships/hyperlink" Target="https://www.tuttitalia.it/marche/66-venarotta/" TargetMode="External"/><Relationship Id="rId4314" Type="http://schemas.openxmlformats.org/officeDocument/2006/relationships/hyperlink" Target="https://www.tuttitalia.it/molise/53-san-giuliano-del-sannio/" TargetMode="External"/><Relationship Id="rId5712" Type="http://schemas.openxmlformats.org/officeDocument/2006/relationships/hyperlink" Target="https://www.tuttitalia.it/puglia/32-motta-montecorvino/" TargetMode="External"/><Relationship Id="rId184" Type="http://schemas.openxmlformats.org/officeDocument/2006/relationships/hyperlink" Target="https://www.tuttitalia.it/abruzzo/60-corfinio/" TargetMode="External"/><Relationship Id="rId391" Type="http://schemas.openxmlformats.org/officeDocument/2006/relationships/hyperlink" Target="https://www.tuttitalia.it/basilicata/52-castelsaraceno/" TargetMode="External"/><Relationship Id="rId1908" Type="http://schemas.openxmlformats.org/officeDocument/2006/relationships/hyperlink" Target="https://www.tuttitalia.it/friuli-venezia-giulia/54-montenars/" TargetMode="External"/><Relationship Id="rId2072" Type="http://schemas.openxmlformats.org/officeDocument/2006/relationships/hyperlink" Target="https://www.tuttitalia.it/lazio/24-casperia/" TargetMode="External"/><Relationship Id="rId3123" Type="http://schemas.openxmlformats.org/officeDocument/2006/relationships/hyperlink" Target="https://www.tuttitalia.it/lombardia/89-veleso/" TargetMode="External"/><Relationship Id="rId4521" Type="http://schemas.openxmlformats.org/officeDocument/2006/relationships/hyperlink" Target="https://www.tuttitalia.it/piemonte/37-belforte-monferrato/" TargetMode="External"/><Relationship Id="rId6279" Type="http://schemas.openxmlformats.org/officeDocument/2006/relationships/hyperlink" Target="https://www.tuttitalia.it/sicilia/48-villalba/" TargetMode="External"/><Relationship Id="rId7677" Type="http://schemas.openxmlformats.org/officeDocument/2006/relationships/hyperlink" Target="https://www.tuttitalia.it/veneto/62-fosso/" TargetMode="External"/><Relationship Id="rId7884" Type="http://schemas.openxmlformats.org/officeDocument/2006/relationships/hyperlink" Target="https://www.tuttitalia.it/veneto/85-san-pietro-mussolino/" TargetMode="External"/><Relationship Id="rId251" Type="http://schemas.openxmlformats.org/officeDocument/2006/relationships/hyperlink" Target="https://www.tuttitalia.it/abruzzo/36-civitella-del-tronto/" TargetMode="External"/><Relationship Id="rId3330" Type="http://schemas.openxmlformats.org/officeDocument/2006/relationships/hyperlink" Target="https://www.tuttitalia.it/lombardia/24-sant-angelo-lodigiano/" TargetMode="External"/><Relationship Id="rId5088" Type="http://schemas.openxmlformats.org/officeDocument/2006/relationships/hyperlink" Target="https://www.tuttitalia.it/piemonte/23-boca/" TargetMode="External"/><Relationship Id="rId6139" Type="http://schemas.openxmlformats.org/officeDocument/2006/relationships/hyperlink" Target="https://www.tuttitalia.it/sardegna/60-siliqua/" TargetMode="External"/><Relationship Id="rId6486" Type="http://schemas.openxmlformats.org/officeDocument/2006/relationships/hyperlink" Target="https://www.tuttitalia.it/sicilia/91-corleone/" TargetMode="External"/><Relationship Id="rId6693" Type="http://schemas.openxmlformats.org/officeDocument/2006/relationships/hyperlink" Target="https://www.tuttitalia.it/toscana/95-manciano/" TargetMode="External"/><Relationship Id="rId7537" Type="http://schemas.openxmlformats.org/officeDocument/2006/relationships/hyperlink" Target="https://www.tuttitalia.it/veneto/18-castelguglielmo/" TargetMode="External"/><Relationship Id="rId7744" Type="http://schemas.openxmlformats.org/officeDocument/2006/relationships/hyperlink" Target="https://www.tuttitalia.it/veneto/66-ronca/" TargetMode="External"/><Relationship Id="rId2889" Type="http://schemas.openxmlformats.org/officeDocument/2006/relationships/hyperlink" Target="https://www.tuttitalia.it/lombardia/98-serle/" TargetMode="External"/><Relationship Id="rId5295" Type="http://schemas.openxmlformats.org/officeDocument/2006/relationships/hyperlink" Target="https://www.tuttitalia.it/piemonte/87-ozegna/" TargetMode="External"/><Relationship Id="rId6346" Type="http://schemas.openxmlformats.org/officeDocument/2006/relationships/hyperlink" Target="https://www.tuttitalia.it/sicilia/20-barrafranca/" TargetMode="External"/><Relationship Id="rId6553" Type="http://schemas.openxmlformats.org/officeDocument/2006/relationships/hyperlink" Target="https://www.tuttitalia.it/sicilia/76-vittoria/" TargetMode="External"/><Relationship Id="rId6760" Type="http://schemas.openxmlformats.org/officeDocument/2006/relationships/hyperlink" Target="https://www.tuttitalia.it/toscana/49-molazzana/" TargetMode="External"/><Relationship Id="rId7604" Type="http://schemas.openxmlformats.org/officeDocument/2006/relationships/hyperlink" Target="https://www.tuttitalia.it/veneto/29-crocetta-del-montello/" TargetMode="External"/><Relationship Id="rId7811" Type="http://schemas.openxmlformats.org/officeDocument/2006/relationships/hyperlink" Target="https://www.tuttitalia.it/veneto/94-marano-vicentino/" TargetMode="External"/><Relationship Id="rId111" Type="http://schemas.openxmlformats.org/officeDocument/2006/relationships/hyperlink" Target="https://www.tuttitalia.it/abruzzo/87-tornimparte/" TargetMode="External"/><Relationship Id="rId1698" Type="http://schemas.openxmlformats.org/officeDocument/2006/relationships/hyperlink" Target="https://www.tuttitalia.it/emilia-romagna/68-montefiore-conca/" TargetMode="External"/><Relationship Id="rId2749" Type="http://schemas.openxmlformats.org/officeDocument/2006/relationships/hyperlink" Target="https://www.tuttitalia.it/lombardia/27-aviatico/" TargetMode="External"/><Relationship Id="rId2956" Type="http://schemas.openxmlformats.org/officeDocument/2006/relationships/hyperlink" Target="https://www.tuttitalia.it/lombardia/32-saviore-dell-adamello/" TargetMode="External"/><Relationship Id="rId5155" Type="http://schemas.openxmlformats.org/officeDocument/2006/relationships/hyperlink" Target="https://www.tuttitalia.it/piemonte/67-la-loggia/" TargetMode="External"/><Relationship Id="rId5362" Type="http://schemas.openxmlformats.org/officeDocument/2006/relationships/hyperlink" Target="https://www.tuttitalia.it/piemonte/26-cantoira/" TargetMode="External"/><Relationship Id="rId6206" Type="http://schemas.openxmlformats.org/officeDocument/2006/relationships/hyperlink" Target="https://www.tuttitalia.it/sardegna/14-villanovaforru/" TargetMode="External"/><Relationship Id="rId6413" Type="http://schemas.openxmlformats.org/officeDocument/2006/relationships/hyperlink" Target="https://www.tuttitalia.it/sicilia/68-meri/" TargetMode="External"/><Relationship Id="rId6620" Type="http://schemas.openxmlformats.org/officeDocument/2006/relationships/hyperlink" Target="https://www.tuttitalia.it/toscana/96-foiano-della-chiana/" TargetMode="External"/><Relationship Id="rId928" Type="http://schemas.openxmlformats.org/officeDocument/2006/relationships/hyperlink" Target="https://www.tuttitalia.it/campania/93-cassano-irpino/" TargetMode="External"/><Relationship Id="rId1558" Type="http://schemas.openxmlformats.org/officeDocument/2006/relationships/hyperlink" Target="https://www.tuttitalia.it/emilia-romagna/61-varano-de-melegari/" TargetMode="External"/><Relationship Id="rId1765" Type="http://schemas.openxmlformats.org/officeDocument/2006/relationships/hyperlink" Target="https://www.tuttitalia.it/friuli-venezia-giulia/62-cavasso-nuovo/" TargetMode="External"/><Relationship Id="rId2609" Type="http://schemas.openxmlformats.org/officeDocument/2006/relationships/hyperlink" Target="https://www.tuttitalia.it/lombardia/49-presezzo/" TargetMode="External"/><Relationship Id="rId4171" Type="http://schemas.openxmlformats.org/officeDocument/2006/relationships/hyperlink" Target="https://www.tuttitalia.it/marche/92-treia/" TargetMode="External"/><Relationship Id="rId5015" Type="http://schemas.openxmlformats.org/officeDocument/2006/relationships/hyperlink" Target="https://www.tuttitalia.it/piemonte/37-cissone/" TargetMode="External"/><Relationship Id="rId5222" Type="http://schemas.openxmlformats.org/officeDocument/2006/relationships/hyperlink" Target="https://www.tuttitalia.it/piemonte/84-bardonecchia/" TargetMode="External"/><Relationship Id="rId57" Type="http://schemas.openxmlformats.org/officeDocument/2006/relationships/hyperlink" Target="https://www.tuttitalia.it/abruzzo/24-tollo/" TargetMode="External"/><Relationship Id="rId1418" Type="http://schemas.openxmlformats.org/officeDocument/2006/relationships/hyperlink" Target="https://www.tuttitalia.it/emilia-romagna/68-gaggio-montano/" TargetMode="External"/><Relationship Id="rId1972" Type="http://schemas.openxmlformats.org/officeDocument/2006/relationships/hyperlink" Target="https://www.tuttitalia.it/lazio/79-arnara/" TargetMode="External"/><Relationship Id="rId2816" Type="http://schemas.openxmlformats.org/officeDocument/2006/relationships/hyperlink" Target="https://www.tuttitalia.it/lombardia/67-coccaglio/" TargetMode="External"/><Relationship Id="rId4031" Type="http://schemas.openxmlformats.org/officeDocument/2006/relationships/hyperlink" Target="https://www.tuttitalia.it/lombardia/78-crosio-della-valle/" TargetMode="External"/><Relationship Id="rId7187" Type="http://schemas.openxmlformats.org/officeDocument/2006/relationships/hyperlink" Target="https://www.tuttitalia.it/umbria/89-san-giustino/" TargetMode="External"/><Relationship Id="rId7394" Type="http://schemas.openxmlformats.org/officeDocument/2006/relationships/hyperlink" Target="https://www.tuttitalia.it/veneto/60-cibiana-di-cadore/" TargetMode="External"/><Relationship Id="rId1625" Type="http://schemas.openxmlformats.org/officeDocument/2006/relationships/hyperlink" Target="https://www.tuttitalia.it/emilia-romagna/44-bagnacavallo/" TargetMode="External"/><Relationship Id="rId1832" Type="http://schemas.openxmlformats.org/officeDocument/2006/relationships/hyperlink" Target="https://www.tuttitalia.it/friuli-venezia-giulia/73-cassacco/" TargetMode="External"/><Relationship Id="rId4988" Type="http://schemas.openxmlformats.org/officeDocument/2006/relationships/hyperlink" Target="https://www.tuttitalia.it/piemonte/72-scagnello/" TargetMode="External"/><Relationship Id="rId7047" Type="http://schemas.openxmlformats.org/officeDocument/2006/relationships/hyperlink" Target="https://www.tuttitalia.it/trentino-alto-adige/42-pomarolo/" TargetMode="External"/><Relationship Id="rId7254" Type="http://schemas.openxmlformats.org/officeDocument/2006/relationships/hyperlink" Target="https://www.tuttitalia.it/umbria/73-allerona/" TargetMode="External"/><Relationship Id="rId3797" Type="http://schemas.openxmlformats.org/officeDocument/2006/relationships/hyperlink" Target="https://www.tuttitalia.it/lombardia/32-zerbo/" TargetMode="External"/><Relationship Id="rId4848" Type="http://schemas.openxmlformats.org/officeDocument/2006/relationships/hyperlink" Target="https://www.tuttitalia.it/piemonte/30-govone/" TargetMode="External"/><Relationship Id="rId6063" Type="http://schemas.openxmlformats.org/officeDocument/2006/relationships/hyperlink" Target="https://www.tuttitalia.it/sardegna/30-mores/" TargetMode="External"/><Relationship Id="rId7461" Type="http://schemas.openxmlformats.org/officeDocument/2006/relationships/hyperlink" Target="https://www.tuttitalia.it/veneto/29-grantorto/" TargetMode="External"/><Relationship Id="rId2399" Type="http://schemas.openxmlformats.org/officeDocument/2006/relationships/hyperlink" Target="https://www.tuttitalia.it/liguria/75-pornassio/" TargetMode="External"/><Relationship Id="rId3657" Type="http://schemas.openxmlformats.org/officeDocument/2006/relationships/hyperlink" Target="https://www.tuttitalia.it/lombardia/19-robbio/" TargetMode="External"/><Relationship Id="rId3864" Type="http://schemas.openxmlformats.org/officeDocument/2006/relationships/hyperlink" Target="https://www.tuttitalia.it/lombardia/36-colorina/" TargetMode="External"/><Relationship Id="rId4708" Type="http://schemas.openxmlformats.org/officeDocument/2006/relationships/hyperlink" Target="https://www.tuttitalia.it/piemonte/51-olmo-gentile/" TargetMode="External"/><Relationship Id="rId4915" Type="http://schemas.openxmlformats.org/officeDocument/2006/relationships/hyperlink" Target="https://www.tuttitalia.it/piemonte/16-torre-san-giorgio/" TargetMode="External"/><Relationship Id="rId6270" Type="http://schemas.openxmlformats.org/officeDocument/2006/relationships/hyperlink" Target="https://www.tuttitalia.it/sicilia/28-serradifalco/" TargetMode="External"/><Relationship Id="rId7114" Type="http://schemas.openxmlformats.org/officeDocument/2006/relationships/hyperlink" Target="https://www.tuttitalia.it/trentino-alto-adige/55-panchia/" TargetMode="External"/><Relationship Id="rId7321" Type="http://schemas.openxmlformats.org/officeDocument/2006/relationships/hyperlink" Target="https://www.tuttitalia.it/valle-d-aosta/16-saint-rhemy-en-bosses/" TargetMode="External"/><Relationship Id="rId578" Type="http://schemas.openxmlformats.org/officeDocument/2006/relationships/hyperlink" Target="https://www.tuttitalia.it/calabria/57-oriolo/" TargetMode="External"/><Relationship Id="rId785" Type="http://schemas.openxmlformats.org/officeDocument/2006/relationships/hyperlink" Target="https://www.tuttitalia.it/calabria/80-ricadi/" TargetMode="External"/><Relationship Id="rId992" Type="http://schemas.openxmlformats.org/officeDocument/2006/relationships/hyperlink" Target="https://www.tuttitalia.it/campania/98-cautano/" TargetMode="External"/><Relationship Id="rId2259" Type="http://schemas.openxmlformats.org/officeDocument/2006/relationships/hyperlink" Target="https://www.tuttitalia.it/lazio/60-vignanello/" TargetMode="External"/><Relationship Id="rId2466" Type="http://schemas.openxmlformats.org/officeDocument/2006/relationships/hyperlink" Target="https://www.tuttitalia.it/liguria/46-cairo-montenotte/" TargetMode="External"/><Relationship Id="rId2673" Type="http://schemas.openxmlformats.org/officeDocument/2006/relationships/hyperlink" Target="https://www.tuttitalia.it/lombardia/86-adrara-san-martino/" TargetMode="External"/><Relationship Id="rId2880" Type="http://schemas.openxmlformats.org/officeDocument/2006/relationships/hyperlink" Target="https://www.tuttitalia.it/lombardia/84-mairano/" TargetMode="External"/><Relationship Id="rId3517" Type="http://schemas.openxmlformats.org/officeDocument/2006/relationships/hyperlink" Target="https://www.tuttitalia.it/lombardia/87-assago/" TargetMode="External"/><Relationship Id="rId3724" Type="http://schemas.openxmlformats.org/officeDocument/2006/relationships/hyperlink" Target="https://www.tuttitalia.it/lombardia/89-mezzanino/" TargetMode="External"/><Relationship Id="rId3931" Type="http://schemas.openxmlformats.org/officeDocument/2006/relationships/hyperlink" Target="https://www.tuttitalia.it/lombardia/41-castiglione-olona/" TargetMode="External"/><Relationship Id="rId6130" Type="http://schemas.openxmlformats.org/officeDocument/2006/relationships/hyperlink" Target="https://www.tuttitalia.it/sardegna/12-portoscuso/" TargetMode="External"/><Relationship Id="rId438" Type="http://schemas.openxmlformats.org/officeDocument/2006/relationships/hyperlink" Target="https://www.tuttitalia.it/calabria/26-simeri-crichi/" TargetMode="External"/><Relationship Id="rId645" Type="http://schemas.openxmlformats.org/officeDocument/2006/relationships/hyperlink" Target="https://www.tuttitalia.it/calabria/52-san-lorenzo-bellizzi/" TargetMode="External"/><Relationship Id="rId852" Type="http://schemas.openxmlformats.org/officeDocument/2006/relationships/hyperlink" Target="https://www.tuttitalia.it/campania/30-bisaccia/" TargetMode="External"/><Relationship Id="rId1068" Type="http://schemas.openxmlformats.org/officeDocument/2006/relationships/hyperlink" Target="https://www.tuttitalia.it/campania/90-casapesenna/" TargetMode="External"/><Relationship Id="rId1275" Type="http://schemas.openxmlformats.org/officeDocument/2006/relationships/hyperlink" Target="https://www.tuttitalia.it/campania/90-palomonte/" TargetMode="External"/><Relationship Id="rId1482" Type="http://schemas.openxmlformats.org/officeDocument/2006/relationships/hyperlink" Target="https://www.tuttitalia.it/emilia-romagna/38-portico-san-benedetto/" TargetMode="External"/><Relationship Id="rId2119" Type="http://schemas.openxmlformats.org/officeDocument/2006/relationships/hyperlink" Target="https://www.tuttitalia.it/lazio/48-guidonia-montecelio/" TargetMode="External"/><Relationship Id="rId2326" Type="http://schemas.openxmlformats.org/officeDocument/2006/relationships/hyperlink" Target="https://www.tuttitalia.it/liguria/94-mele/" TargetMode="External"/><Relationship Id="rId2533" Type="http://schemas.openxmlformats.org/officeDocument/2006/relationships/hyperlink" Target="https://www.tuttitalia.it/lombardia/48-bergamo/" TargetMode="External"/><Relationship Id="rId2740" Type="http://schemas.openxmlformats.org/officeDocument/2006/relationships/hyperlink" Target="https://www.tuttitalia.it/lombardia/64-isso/" TargetMode="External"/><Relationship Id="rId5689" Type="http://schemas.openxmlformats.org/officeDocument/2006/relationships/hyperlink" Target="https://www.tuttitalia.it/puglia/23-biccari/" TargetMode="External"/><Relationship Id="rId5896" Type="http://schemas.openxmlformats.org/officeDocument/2006/relationships/hyperlink" Target="https://www.tuttitalia.it/sardegna/94-sindia/" TargetMode="External"/><Relationship Id="rId6947" Type="http://schemas.openxmlformats.org/officeDocument/2006/relationships/hyperlink" Target="https://www.tuttitalia.it/trentino-alto-adige/97-cortaccia-sulla-strada-del-vino/" TargetMode="External"/><Relationship Id="rId505" Type="http://schemas.openxmlformats.org/officeDocument/2006/relationships/hyperlink" Target="https://www.tuttitalia.it/calabria/45-cosenza/" TargetMode="External"/><Relationship Id="rId712" Type="http://schemas.openxmlformats.org/officeDocument/2006/relationships/hyperlink" Target="https://www.tuttitalia.it/calabria/51-sant-eufemia-d-aspromonte/" TargetMode="External"/><Relationship Id="rId1135" Type="http://schemas.openxmlformats.org/officeDocument/2006/relationships/hyperlink" Target="https://www.tuttitalia.it/campania/59-marano-di-napoli/" TargetMode="External"/><Relationship Id="rId1342" Type="http://schemas.openxmlformats.org/officeDocument/2006/relationships/hyperlink" Target="https://www.tuttitalia.it/campania/85-prignano-cilento/" TargetMode="External"/><Relationship Id="rId4498" Type="http://schemas.openxmlformats.org/officeDocument/2006/relationships/hyperlink" Target="https://www.tuttitalia.it/piemonte/76-giarole/" TargetMode="External"/><Relationship Id="rId5549" Type="http://schemas.openxmlformats.org/officeDocument/2006/relationships/hyperlink" Target="https://www.tuttitalia.it/piemonte/74-lignana/" TargetMode="External"/><Relationship Id="rId1202" Type="http://schemas.openxmlformats.org/officeDocument/2006/relationships/hyperlink" Target="https://www.tuttitalia.it/campania/29-anacapri/" TargetMode="External"/><Relationship Id="rId2600" Type="http://schemas.openxmlformats.org/officeDocument/2006/relationships/hyperlink" Target="https://www.tuttitalia.it/lombardia/93-sovere/" TargetMode="External"/><Relationship Id="rId4358" Type="http://schemas.openxmlformats.org/officeDocument/2006/relationships/hyperlink" Target="https://www.tuttitalia.it/molise/58-sesto-campano/" TargetMode="External"/><Relationship Id="rId5409" Type="http://schemas.openxmlformats.org/officeDocument/2006/relationships/hyperlink" Target="https://www.tuttitalia.it/piemonte/35-alpette/" TargetMode="External"/><Relationship Id="rId5756" Type="http://schemas.openxmlformats.org/officeDocument/2006/relationships/hyperlink" Target="https://www.tuttitalia.it/puglia/64-alliste/" TargetMode="External"/><Relationship Id="rId5963" Type="http://schemas.openxmlformats.org/officeDocument/2006/relationships/hyperlink" Target="https://www.tuttitalia.it/sardegna/58-ales/" TargetMode="External"/><Relationship Id="rId6807" Type="http://schemas.openxmlformats.org/officeDocument/2006/relationships/hyperlink" Target="https://www.tuttitalia.it/toscana/64-fauglia/" TargetMode="External"/><Relationship Id="rId3167" Type="http://schemas.openxmlformats.org/officeDocument/2006/relationships/hyperlink" Target="https://www.tuttitalia.it/lombardia/38-capergnanica/" TargetMode="External"/><Relationship Id="rId4565" Type="http://schemas.openxmlformats.org/officeDocument/2006/relationships/hyperlink" Target="https://www.tuttitalia.it/piemonte/29-pozzol-groppo/" TargetMode="External"/><Relationship Id="rId4772" Type="http://schemas.openxmlformats.org/officeDocument/2006/relationships/hyperlink" Target="https://www.tuttitalia.it/piemonte/71-villa-del-bosco/" TargetMode="External"/><Relationship Id="rId5616" Type="http://schemas.openxmlformats.org/officeDocument/2006/relationships/hyperlink" Target="https://www.tuttitalia.it/puglia/51-grumo-appula/" TargetMode="External"/><Relationship Id="rId5823" Type="http://schemas.openxmlformats.org/officeDocument/2006/relationships/hyperlink" Target="https://www.tuttitalia.it/puglia/19-laterza/" TargetMode="External"/><Relationship Id="rId295" Type="http://schemas.openxmlformats.org/officeDocument/2006/relationships/hyperlink" Target="https://www.tuttitalia.it/basilicata/77-pisticci/" TargetMode="External"/><Relationship Id="rId3374" Type="http://schemas.openxmlformats.org/officeDocument/2006/relationships/hyperlink" Target="https://www.tuttitalia.it/lombardia/22-turano-lodigiano/" TargetMode="External"/><Relationship Id="rId3581" Type="http://schemas.openxmlformats.org/officeDocument/2006/relationships/hyperlink" Target="https://www.tuttitalia.it/lombardia/64-calvignasco/" TargetMode="External"/><Relationship Id="rId4218" Type="http://schemas.openxmlformats.org/officeDocument/2006/relationships/hyperlink" Target="https://www.tuttitalia.it/marche/12-urbino/" TargetMode="External"/><Relationship Id="rId4425" Type="http://schemas.openxmlformats.org/officeDocument/2006/relationships/hyperlink" Target="https://www.tuttitalia.it/piemonte/14-basaluzzo/" TargetMode="External"/><Relationship Id="rId4632" Type="http://schemas.openxmlformats.org/officeDocument/2006/relationships/hyperlink" Target="https://www.tuttitalia.it/piemonte/40-montafia/" TargetMode="External"/><Relationship Id="rId7788" Type="http://schemas.openxmlformats.org/officeDocument/2006/relationships/hyperlink" Target="https://www.tuttitalia.it/veneto/29-vicenza/" TargetMode="External"/><Relationship Id="rId2183" Type="http://schemas.openxmlformats.org/officeDocument/2006/relationships/hyperlink" Target="https://www.tuttitalia.it/lazio/65-allumiere/" TargetMode="External"/><Relationship Id="rId2390" Type="http://schemas.openxmlformats.org/officeDocument/2006/relationships/hyperlink" Target="https://www.tuttitalia.it/liguria/14-diano-san-pietro/" TargetMode="External"/><Relationship Id="rId3027" Type="http://schemas.openxmlformats.org/officeDocument/2006/relationships/hyperlink" Target="https://www.tuttitalia.it/lombardia/93-vertemate-con-minoprio/" TargetMode="External"/><Relationship Id="rId3234" Type="http://schemas.openxmlformats.org/officeDocument/2006/relationships/hyperlink" Target="https://www.tuttitalia.it/lombardia/71-castel-gabbiano/" TargetMode="External"/><Relationship Id="rId3441" Type="http://schemas.openxmlformats.org/officeDocument/2006/relationships/hyperlink" Target="https://www.tuttitalia.it/lombardia/62-san-giacomo-delle-segnate/" TargetMode="External"/><Relationship Id="rId6597" Type="http://schemas.openxmlformats.org/officeDocument/2006/relationships/hyperlink" Target="https://www.tuttitalia.it/sicilia/25-petrosino/" TargetMode="External"/><Relationship Id="rId7648" Type="http://schemas.openxmlformats.org/officeDocument/2006/relationships/hyperlink" Target="https://www.tuttitalia.it/veneto/18-san-dona-di-piave/" TargetMode="External"/><Relationship Id="rId7855" Type="http://schemas.openxmlformats.org/officeDocument/2006/relationships/hyperlink" Target="https://www.tuttitalia.it/veneto/65-montegalda/" TargetMode="External"/><Relationship Id="rId155" Type="http://schemas.openxmlformats.org/officeDocument/2006/relationships/hyperlink" Target="https://www.tuttitalia.it/abruzzo/68-rivisondoli/" TargetMode="External"/><Relationship Id="rId362" Type="http://schemas.openxmlformats.org/officeDocument/2006/relationships/hyperlink" Target="https://www.tuttitalia.it/basilicata/95-barile/" TargetMode="External"/><Relationship Id="rId2043" Type="http://schemas.openxmlformats.org/officeDocument/2006/relationships/hyperlink" Target="https://www.tuttitalia.it/lazio/46-ventotene/" TargetMode="External"/><Relationship Id="rId2250" Type="http://schemas.openxmlformats.org/officeDocument/2006/relationships/hyperlink" Target="https://www.tuttitalia.it/lazio/66-soriano-nel-cimino/" TargetMode="External"/><Relationship Id="rId3301" Type="http://schemas.openxmlformats.org/officeDocument/2006/relationships/hyperlink" Target="https://www.tuttitalia.it/lombardia/24-suello/" TargetMode="External"/><Relationship Id="rId5199" Type="http://schemas.openxmlformats.org/officeDocument/2006/relationships/hyperlink" Target="https://www.tuttitalia.it/piemonte/81-trana/" TargetMode="External"/><Relationship Id="rId6457" Type="http://schemas.openxmlformats.org/officeDocument/2006/relationships/hyperlink" Target="https://www.tuttitalia.it/sicilia/48-moio-alcantara/" TargetMode="External"/><Relationship Id="rId6664" Type="http://schemas.openxmlformats.org/officeDocument/2006/relationships/hyperlink" Target="https://www.tuttitalia.it/toscana/38-montelupo-fiorentino/" TargetMode="External"/><Relationship Id="rId6871" Type="http://schemas.openxmlformats.org/officeDocument/2006/relationships/hyperlink" Target="https://www.tuttitalia.it/toscana/70-cetona/" TargetMode="External"/><Relationship Id="rId7508" Type="http://schemas.openxmlformats.org/officeDocument/2006/relationships/hyperlink" Target="https://www.tuttitalia.it/veneto/53-porto-tolle/" TargetMode="External"/><Relationship Id="rId7715" Type="http://schemas.openxmlformats.org/officeDocument/2006/relationships/hyperlink" Target="https://www.tuttitalia.it/veneto/52-colognola-ai-colli/" TargetMode="External"/><Relationship Id="rId222" Type="http://schemas.openxmlformats.org/officeDocument/2006/relationships/hyperlink" Target="https://www.tuttitalia.it/abruzzo/54-civitaquana/" TargetMode="External"/><Relationship Id="rId2110" Type="http://schemas.openxmlformats.org/officeDocument/2006/relationships/hyperlink" Target="https://www.tuttitalia.it/lazio/44-vacone/" TargetMode="External"/><Relationship Id="rId5059" Type="http://schemas.openxmlformats.org/officeDocument/2006/relationships/hyperlink" Target="https://www.tuttitalia.it/piemonte/50-lesa/" TargetMode="External"/><Relationship Id="rId5266" Type="http://schemas.openxmlformats.org/officeDocument/2006/relationships/hyperlink" Target="https://www.tuttitalia.it/piemonte/53-busano/" TargetMode="External"/><Relationship Id="rId5473" Type="http://schemas.openxmlformats.org/officeDocument/2006/relationships/hyperlink" Target="https://www.tuttitalia.it/piemonte/36-calasca-castiglione/" TargetMode="External"/><Relationship Id="rId5680" Type="http://schemas.openxmlformats.org/officeDocument/2006/relationships/hyperlink" Target="https://www.tuttitalia.it/puglia/50-ischitella/" TargetMode="External"/><Relationship Id="rId6317" Type="http://schemas.openxmlformats.org/officeDocument/2006/relationships/hyperlink" Target="https://www.tuttitalia.it/sicilia/90-san-pietro-clarenza/" TargetMode="External"/><Relationship Id="rId6524" Type="http://schemas.openxmlformats.org/officeDocument/2006/relationships/hyperlink" Target="https://www.tuttitalia.it/sicilia/97-sciara/" TargetMode="External"/><Relationship Id="rId4075" Type="http://schemas.openxmlformats.org/officeDocument/2006/relationships/hyperlink" Target="https://www.tuttitalia.it/marche/31-belvedere-ostrense/" TargetMode="External"/><Relationship Id="rId4282" Type="http://schemas.openxmlformats.org/officeDocument/2006/relationships/hyperlink" Target="https://www.tuttitalia.it/molise/63-ferrazzano/" TargetMode="External"/><Relationship Id="rId5126" Type="http://schemas.openxmlformats.org/officeDocument/2006/relationships/hyperlink" Target="https://www.tuttitalia.it/piemonte/98-venaria-reale/" TargetMode="External"/><Relationship Id="rId5333" Type="http://schemas.openxmlformats.org/officeDocument/2006/relationships/hyperlink" Target="https://www.tuttitalia.it/piemonte/81-scarmagno/" TargetMode="External"/><Relationship Id="rId6731" Type="http://schemas.openxmlformats.org/officeDocument/2006/relationships/hyperlink" Target="https://www.tuttitalia.it/toscana/14-sassetta/" TargetMode="External"/><Relationship Id="rId1669" Type="http://schemas.openxmlformats.org/officeDocument/2006/relationships/hyperlink" Target="https://www.tuttitalia.it/emilia-romagna/74-campegine/" TargetMode="External"/><Relationship Id="rId1876" Type="http://schemas.openxmlformats.org/officeDocument/2006/relationships/hyperlink" Target="https://www.tuttitalia.it/friuli-venezia-giulia/38-precenicco/" TargetMode="External"/><Relationship Id="rId2927" Type="http://schemas.openxmlformats.org/officeDocument/2006/relationships/hyperlink" Target="https://www.tuttitalia.it/lombardia/84-monte-isola/" TargetMode="External"/><Relationship Id="rId3091" Type="http://schemas.openxmlformats.org/officeDocument/2006/relationships/hyperlink" Target="https://www.tuttitalia.it/lombardia/87-schignano/" TargetMode="External"/><Relationship Id="rId4142" Type="http://schemas.openxmlformats.org/officeDocument/2006/relationships/hyperlink" Target="https://www.tuttitalia.it/marche/84-santa-vittoria-in-matenano/" TargetMode="External"/><Relationship Id="rId5540" Type="http://schemas.openxmlformats.org/officeDocument/2006/relationships/hyperlink" Target="https://www.tuttitalia.it/piemonte/26-carisio/" TargetMode="External"/><Relationship Id="rId7298" Type="http://schemas.openxmlformats.org/officeDocument/2006/relationships/hyperlink" Target="https://www.tuttitalia.it/valle-d-aosta/43-chambave/" TargetMode="External"/><Relationship Id="rId1529" Type="http://schemas.openxmlformats.org/officeDocument/2006/relationships/hyperlink" Target="https://www.tuttitalia.it/emilia-romagna/57-montecreto/" TargetMode="External"/><Relationship Id="rId1736" Type="http://schemas.openxmlformats.org/officeDocument/2006/relationships/hyperlink" Target="https://www.tuttitalia.it/friuli-venezia-giulia/31-san-vito-al-tagliamento/" TargetMode="External"/><Relationship Id="rId1943" Type="http://schemas.openxmlformats.org/officeDocument/2006/relationships/hyperlink" Target="https://www.tuttitalia.it/lazio/66-aquino/" TargetMode="External"/><Relationship Id="rId5400" Type="http://schemas.openxmlformats.org/officeDocument/2006/relationships/hyperlink" Target="https://www.tuttitalia.it/piemonte/92-ronco-canavese/" TargetMode="External"/><Relationship Id="rId28" Type="http://schemas.openxmlformats.org/officeDocument/2006/relationships/hyperlink" Target="https://www.tuttitalia.it/abruzzo/51-torrebruna/" TargetMode="External"/><Relationship Id="rId1803" Type="http://schemas.openxmlformats.org/officeDocument/2006/relationships/hyperlink" Target="https://www.tuttitalia.it/friuli-venezia-giulia/42-martignacco/" TargetMode="External"/><Relationship Id="rId4002" Type="http://schemas.openxmlformats.org/officeDocument/2006/relationships/hyperlink" Target="https://www.tuttitalia.it/lombardia/91-valganna/" TargetMode="External"/><Relationship Id="rId4959" Type="http://schemas.openxmlformats.org/officeDocument/2006/relationships/hyperlink" Target="https://www.tuttitalia.it/piemonte/35-pezzolo-valle-uzzone/" TargetMode="External"/><Relationship Id="rId7158" Type="http://schemas.openxmlformats.org/officeDocument/2006/relationships/hyperlink" Target="https://www.tuttitalia.it/trentino-alto-adige/63-bocenago/" TargetMode="External"/><Relationship Id="rId7365" Type="http://schemas.openxmlformats.org/officeDocument/2006/relationships/hyperlink" Target="https://www.tuttitalia.it/veneto/12-calalzo-di-cadore/" TargetMode="External"/><Relationship Id="rId7572" Type="http://schemas.openxmlformats.org/officeDocument/2006/relationships/hyperlink" Target="https://www.tuttitalia.it/veneto/35-carbonera/" TargetMode="External"/><Relationship Id="rId3768" Type="http://schemas.openxmlformats.org/officeDocument/2006/relationships/hyperlink" Target="https://www.tuttitalia.it/lombardia/54-olevano-di-lomellina/" TargetMode="External"/><Relationship Id="rId3975" Type="http://schemas.openxmlformats.org/officeDocument/2006/relationships/hyperlink" Target="https://www.tuttitalia.it/lombardia/95-buguggiate/" TargetMode="External"/><Relationship Id="rId4819" Type="http://schemas.openxmlformats.org/officeDocument/2006/relationships/hyperlink" Target="https://www.tuttitalia.it/piemonte/58-guarene/" TargetMode="External"/><Relationship Id="rId6174" Type="http://schemas.openxmlformats.org/officeDocument/2006/relationships/hyperlink" Target="https://www.tuttitalia.it/sardegna/29-perdaxius/" TargetMode="External"/><Relationship Id="rId6381" Type="http://schemas.openxmlformats.org/officeDocument/2006/relationships/hyperlink" Target="https://www.tuttitalia.it/sicilia/96-acquedolci/" TargetMode="External"/><Relationship Id="rId7018" Type="http://schemas.openxmlformats.org/officeDocument/2006/relationships/hyperlink" Target="https://www.tuttitalia.it/trentino-alto-adige/75-ville-d-anaunia/" TargetMode="External"/><Relationship Id="rId7225" Type="http://schemas.openxmlformats.org/officeDocument/2006/relationships/hyperlink" Target="https://www.tuttitalia.it/umbria/65-preci/" TargetMode="External"/><Relationship Id="rId7432" Type="http://schemas.openxmlformats.org/officeDocument/2006/relationships/hyperlink" Target="https://www.tuttitalia.it/veneto/51-tombolo/" TargetMode="External"/><Relationship Id="rId689" Type="http://schemas.openxmlformats.org/officeDocument/2006/relationships/hyperlink" Target="https://www.tuttitalia.it/calabria/77-melito-di-porto-salvo/" TargetMode="External"/><Relationship Id="rId896" Type="http://schemas.openxmlformats.org/officeDocument/2006/relationships/hyperlink" Target="https://www.tuttitalia.it/campania/30-pago-del-vallo-di-lauro/" TargetMode="External"/><Relationship Id="rId2577" Type="http://schemas.openxmlformats.org/officeDocument/2006/relationships/hyperlink" Target="https://www.tuttitalia.it/lombardia/82-bonate-sotto/" TargetMode="External"/><Relationship Id="rId2784" Type="http://schemas.openxmlformats.org/officeDocument/2006/relationships/hyperlink" Target="https://www.tuttitalia.it/lombardia/36-gussago/" TargetMode="External"/><Relationship Id="rId3628" Type="http://schemas.openxmlformats.org/officeDocument/2006/relationships/hyperlink" Target="https://www.tuttitalia.it/lombardia/94-ornago/" TargetMode="External"/><Relationship Id="rId5190" Type="http://schemas.openxmlformats.org/officeDocument/2006/relationships/hyperlink" Target="https://www.tuttitalia.it/piemonte/55-sant-antonino-di-susa/" TargetMode="External"/><Relationship Id="rId6034" Type="http://schemas.openxmlformats.org/officeDocument/2006/relationships/hyperlink" Target="https://www.tuttitalia.it/sardegna/34-budoni/" TargetMode="External"/><Relationship Id="rId6241" Type="http://schemas.openxmlformats.org/officeDocument/2006/relationships/hyperlink" Target="https://www.tuttitalia.it/sicilia/98-realmonte/" TargetMode="External"/><Relationship Id="rId549" Type="http://schemas.openxmlformats.org/officeDocument/2006/relationships/hyperlink" Target="https://www.tuttitalia.it/calabria/48-carolei/" TargetMode="External"/><Relationship Id="rId756" Type="http://schemas.openxmlformats.org/officeDocument/2006/relationships/hyperlink" Target="https://www.tuttitalia.it/calabria/20-santa-cristina-d-aspromonte/" TargetMode="External"/><Relationship Id="rId1179" Type="http://schemas.openxmlformats.org/officeDocument/2006/relationships/hyperlink" Target="https://www.tuttitalia.it/campania/20-casandrino/" TargetMode="External"/><Relationship Id="rId1386" Type="http://schemas.openxmlformats.org/officeDocument/2006/relationships/hyperlink" Target="https://www.tuttitalia.it/emilia-romagna/24-budrio/" TargetMode="External"/><Relationship Id="rId1593" Type="http://schemas.openxmlformats.org/officeDocument/2006/relationships/hyperlink" Target="https://www.tuttitalia.it/emilia-romagna/50-castell-arquato/" TargetMode="External"/><Relationship Id="rId2437" Type="http://schemas.openxmlformats.org/officeDocument/2006/relationships/hyperlink" Target="https://www.tuttitalia.it/liguria/58-luni/" TargetMode="External"/><Relationship Id="rId2991" Type="http://schemas.openxmlformats.org/officeDocument/2006/relationships/hyperlink" Target="https://www.tuttitalia.it/lombardia/18-inverigo/" TargetMode="External"/><Relationship Id="rId3835" Type="http://schemas.openxmlformats.org/officeDocument/2006/relationships/hyperlink" Target="https://www.tuttitalia.it/lombardia/76-valdidentro/" TargetMode="External"/><Relationship Id="rId5050" Type="http://schemas.openxmlformats.org/officeDocument/2006/relationships/hyperlink" Target="https://www.tuttitalia.it/piemonte/24-briga-novarese/" TargetMode="External"/><Relationship Id="rId6101" Type="http://schemas.openxmlformats.org/officeDocument/2006/relationships/hyperlink" Target="https://www.tuttitalia.it/sardegna/87-romana/" TargetMode="External"/><Relationship Id="rId409" Type="http://schemas.openxmlformats.org/officeDocument/2006/relationships/hyperlink" Target="https://www.tuttitalia.it/basilicata/15-castelluccio-superiore/" TargetMode="External"/><Relationship Id="rId963" Type="http://schemas.openxmlformats.org/officeDocument/2006/relationships/hyperlink" Target="https://www.tuttitalia.it/campania/42-solopaca/" TargetMode="External"/><Relationship Id="rId1039" Type="http://schemas.openxmlformats.org/officeDocument/2006/relationships/hyperlink" Target="https://www.tuttitalia.it/campania/57-sant-arpino/" TargetMode="External"/><Relationship Id="rId1246" Type="http://schemas.openxmlformats.org/officeDocument/2006/relationships/hyperlink" Target="https://www.tuttitalia.it/campania/67-siano/" TargetMode="External"/><Relationship Id="rId2644" Type="http://schemas.openxmlformats.org/officeDocument/2006/relationships/hyperlink" Target="https://www.tuttitalia.it/lombardia/25-chignolo-d-isola/" TargetMode="External"/><Relationship Id="rId2851" Type="http://schemas.openxmlformats.org/officeDocument/2006/relationships/hyperlink" Target="https://www.tuttitalia.it/lombardia/86-san-zeno-naviglio/" TargetMode="External"/><Relationship Id="rId3902" Type="http://schemas.openxmlformats.org/officeDocument/2006/relationships/hyperlink" Target="https://www.tuttitalia.it/lombardia/32-busto-arsizio/" TargetMode="External"/><Relationship Id="rId92" Type="http://schemas.openxmlformats.org/officeDocument/2006/relationships/hyperlink" Target="https://www.tuttitalia.it/abruzzo/98-l-aquila/" TargetMode="External"/><Relationship Id="rId616" Type="http://schemas.openxmlformats.org/officeDocument/2006/relationships/hyperlink" Target="https://www.tuttitalia.it/calabria/59-santa-caterina-albanese/" TargetMode="External"/><Relationship Id="rId823" Type="http://schemas.openxmlformats.org/officeDocument/2006/relationships/hyperlink" Target="https://www.tuttitalia.it/calabria/89-spadola/" TargetMode="External"/><Relationship Id="rId1453" Type="http://schemas.openxmlformats.org/officeDocument/2006/relationships/hyperlink" Target="https://www.tuttitalia.it/emilia-romagna/24-masi-torello/" TargetMode="External"/><Relationship Id="rId1660" Type="http://schemas.openxmlformats.org/officeDocument/2006/relationships/hyperlink" Target="https://www.tuttitalia.it/emilia-romagna/21-poviglio/" TargetMode="External"/><Relationship Id="rId2504" Type="http://schemas.openxmlformats.org/officeDocument/2006/relationships/hyperlink" Target="https://www.tuttitalia.it/liguria/46-magliolo/" TargetMode="External"/><Relationship Id="rId2711" Type="http://schemas.openxmlformats.org/officeDocument/2006/relationships/hyperlink" Target="https://www.tuttitalia.it/lombardia/15-fino-del-monte/" TargetMode="External"/><Relationship Id="rId5867" Type="http://schemas.openxmlformats.org/officeDocument/2006/relationships/hyperlink" Target="https://www.tuttitalia.it/sardegna/38-orgosolo/" TargetMode="External"/><Relationship Id="rId6918" Type="http://schemas.openxmlformats.org/officeDocument/2006/relationships/hyperlink" Target="https://www.tuttitalia.it/trentino-alto-adige/79-cornedo-all-isarco/" TargetMode="External"/><Relationship Id="rId7082" Type="http://schemas.openxmlformats.org/officeDocument/2006/relationships/hyperlink" Target="https://www.tuttitalia.it/trentino-alto-adige/83-rabbi/" TargetMode="External"/><Relationship Id="rId1106" Type="http://schemas.openxmlformats.org/officeDocument/2006/relationships/hyperlink" Target="https://www.tuttitalia.it/campania/59-capriati-a-volturno/" TargetMode="External"/><Relationship Id="rId1313" Type="http://schemas.openxmlformats.org/officeDocument/2006/relationships/hyperlink" Target="https://www.tuttitalia.it/campania/46-perdifumo/" TargetMode="External"/><Relationship Id="rId1520" Type="http://schemas.openxmlformats.org/officeDocument/2006/relationships/hyperlink" Target="https://www.tuttitalia.it/emilia-romagna/31-fanano/" TargetMode="External"/><Relationship Id="rId4469" Type="http://schemas.openxmlformats.org/officeDocument/2006/relationships/hyperlink" Target="https://www.tuttitalia.it/piemonte/15-pecetto-di-valenza/" TargetMode="External"/><Relationship Id="rId4676" Type="http://schemas.openxmlformats.org/officeDocument/2006/relationships/hyperlink" Target="https://www.tuttitalia.it/piemonte/64-castel-rocchero/" TargetMode="External"/><Relationship Id="rId4883" Type="http://schemas.openxmlformats.org/officeDocument/2006/relationships/hyperlink" Target="https://www.tuttitalia.it/piemonte/26-saliceto/" TargetMode="External"/><Relationship Id="rId5727" Type="http://schemas.openxmlformats.org/officeDocument/2006/relationships/hyperlink" Target="https://www.tuttitalia.it/puglia/96-maglie/" TargetMode="External"/><Relationship Id="rId5934" Type="http://schemas.openxmlformats.org/officeDocument/2006/relationships/hyperlink" Target="https://www.tuttitalia.it/sardegna/22-terralba/" TargetMode="External"/><Relationship Id="rId3278" Type="http://schemas.openxmlformats.org/officeDocument/2006/relationships/hyperlink" Target="https://www.tuttitalia.it/lombardia/29-airuno/" TargetMode="External"/><Relationship Id="rId3485" Type="http://schemas.openxmlformats.org/officeDocument/2006/relationships/hyperlink" Target="https://www.tuttitalia.it/lombardia/97-corbetta/" TargetMode="External"/><Relationship Id="rId3692" Type="http://schemas.openxmlformats.org/officeDocument/2006/relationships/hyperlink" Target="https://www.tuttitalia.it/lombardia/71-ceranova/" TargetMode="External"/><Relationship Id="rId4329" Type="http://schemas.openxmlformats.org/officeDocument/2006/relationships/hyperlink" Target="https://www.tuttitalia.it/molise/82-campochiaro/" TargetMode="External"/><Relationship Id="rId4536" Type="http://schemas.openxmlformats.org/officeDocument/2006/relationships/hyperlink" Target="https://www.tuttitalia.it/piemonte/37-frascaro/" TargetMode="External"/><Relationship Id="rId4743" Type="http://schemas.openxmlformats.org/officeDocument/2006/relationships/hyperlink" Target="https://www.tuttitalia.it/piemonte/61-portula/" TargetMode="External"/><Relationship Id="rId4950" Type="http://schemas.openxmlformats.org/officeDocument/2006/relationships/hyperlink" Target="https://www.tuttitalia.it/piemonte/39-san-damiano-macra/" TargetMode="External"/><Relationship Id="rId7899" Type="http://schemas.openxmlformats.org/officeDocument/2006/relationships/hyperlink" Target="https://www.tuttitalia.it/veneto/34-tonezza-del-cimone/" TargetMode="External"/><Relationship Id="rId199" Type="http://schemas.openxmlformats.org/officeDocument/2006/relationships/hyperlink" Target="https://www.tuttitalia.it/abruzzo/75-villa-sant-angelo/" TargetMode="External"/><Relationship Id="rId2087" Type="http://schemas.openxmlformats.org/officeDocument/2006/relationships/hyperlink" Target="https://www.tuttitalia.it/lazio/38-belmonte-in-sabina/" TargetMode="External"/><Relationship Id="rId2294" Type="http://schemas.openxmlformats.org/officeDocument/2006/relationships/hyperlink" Target="https://www.tuttitalia.it/lazio/90-lubriano/" TargetMode="External"/><Relationship Id="rId3138" Type="http://schemas.openxmlformats.org/officeDocument/2006/relationships/hyperlink" Target="https://www.tuttitalia.it/lombardia/74-pizzighettone/" TargetMode="External"/><Relationship Id="rId3345" Type="http://schemas.openxmlformats.org/officeDocument/2006/relationships/hyperlink" Target="https://www.tuttitalia.it/lombardia/73-casaletto-lodigiano/" TargetMode="External"/><Relationship Id="rId3552" Type="http://schemas.openxmlformats.org/officeDocument/2006/relationships/hyperlink" Target="https://www.tuttitalia.it/lombardia/98-cisliano/" TargetMode="External"/><Relationship Id="rId4603" Type="http://schemas.openxmlformats.org/officeDocument/2006/relationships/hyperlink" Target="https://www.tuttitalia.it/piemonte/41-valfenera/" TargetMode="External"/><Relationship Id="rId7759" Type="http://schemas.openxmlformats.org/officeDocument/2006/relationships/hyperlink" Target="https://www.tuttitalia.it/veneto/42-roverchiara/" TargetMode="External"/><Relationship Id="rId266" Type="http://schemas.openxmlformats.org/officeDocument/2006/relationships/hyperlink" Target="https://www.tuttitalia.it/abruzzo/89-sant-omero/" TargetMode="External"/><Relationship Id="rId473" Type="http://schemas.openxmlformats.org/officeDocument/2006/relationships/hyperlink" Target="https://www.tuttitalia.it/calabria/68-isca-sullo-ionio/" TargetMode="External"/><Relationship Id="rId680" Type="http://schemas.openxmlformats.org/officeDocument/2006/relationships/hyperlink" Target="https://www.tuttitalia.it/calabria/70-carfizzi/" TargetMode="External"/><Relationship Id="rId2154" Type="http://schemas.openxmlformats.org/officeDocument/2006/relationships/hyperlink" Target="https://www.tuttitalia.it/lazio/82-formello/" TargetMode="External"/><Relationship Id="rId2361" Type="http://schemas.openxmlformats.org/officeDocument/2006/relationships/hyperlink" Target="https://www.tuttitalia.it/liguria/68-montebruno/" TargetMode="External"/><Relationship Id="rId3205" Type="http://schemas.openxmlformats.org/officeDocument/2006/relationships/hyperlink" Target="https://www.tuttitalia.it/lombardia/57-casaletto-ceredano/" TargetMode="External"/><Relationship Id="rId3412" Type="http://schemas.openxmlformats.org/officeDocument/2006/relationships/hyperlink" Target="https://www.tuttitalia.it/lombardia/43-quistello/" TargetMode="External"/><Relationship Id="rId4810" Type="http://schemas.openxmlformats.org/officeDocument/2006/relationships/hyperlink" Target="https://www.tuttitalia.it/piemonte/24-carru/" TargetMode="External"/><Relationship Id="rId6568" Type="http://schemas.openxmlformats.org/officeDocument/2006/relationships/hyperlink" Target="https://www.tuttitalia.it/sicilia/82-lentini/" TargetMode="External"/><Relationship Id="rId7619" Type="http://schemas.openxmlformats.org/officeDocument/2006/relationships/hyperlink" Target="https://www.tuttitalia.it/veneto/24-arcade/" TargetMode="External"/><Relationship Id="rId126" Type="http://schemas.openxmlformats.org/officeDocument/2006/relationships/hyperlink" Target="https://www.tuttitalia.it/abruzzo/15-trasacco/" TargetMode="External"/><Relationship Id="rId333" Type="http://schemas.openxmlformats.org/officeDocument/2006/relationships/hyperlink" Target="https://www.tuttitalia.it/basilicata/79-senise/" TargetMode="External"/><Relationship Id="rId540" Type="http://schemas.openxmlformats.org/officeDocument/2006/relationships/hyperlink" Target="https://www.tuttitalia.it/calabria/31-altomonte/" TargetMode="External"/><Relationship Id="rId1170" Type="http://schemas.openxmlformats.org/officeDocument/2006/relationships/hyperlink" Target="https://www.tuttitalia.it/campania/41-forio/" TargetMode="External"/><Relationship Id="rId2014" Type="http://schemas.openxmlformats.org/officeDocument/2006/relationships/hyperlink" Target="https://www.tuttitalia.it/lazio/93-terracina/" TargetMode="External"/><Relationship Id="rId2221" Type="http://schemas.openxmlformats.org/officeDocument/2006/relationships/hyperlink" Target="https://www.tuttitalia.it/lazio/55-gorga/" TargetMode="External"/><Relationship Id="rId5377" Type="http://schemas.openxmlformats.org/officeDocument/2006/relationships/hyperlink" Target="https://www.tuttitalia.it/piemonte/18-lusernetta/" TargetMode="External"/><Relationship Id="rId6428" Type="http://schemas.openxmlformats.org/officeDocument/2006/relationships/hyperlink" Target="https://www.tuttitalia.it/sicilia/87-graniti/" TargetMode="External"/><Relationship Id="rId6775" Type="http://schemas.openxmlformats.org/officeDocument/2006/relationships/hyperlink" Target="https://www.tuttitalia.it/toscana/26-mulazzo/" TargetMode="External"/><Relationship Id="rId6982" Type="http://schemas.openxmlformats.org/officeDocument/2006/relationships/hyperlink" Target="https://www.tuttitalia.it/trentino-alto-adige/37-fortezza/" TargetMode="External"/><Relationship Id="rId7826" Type="http://schemas.openxmlformats.org/officeDocument/2006/relationships/hyperlink" Target="https://www.tuttitalia.it/veneto/90-zane/" TargetMode="External"/><Relationship Id="rId1030" Type="http://schemas.openxmlformats.org/officeDocument/2006/relationships/hyperlink" Target="https://www.tuttitalia.it/campania/44-orta-di-atella/" TargetMode="External"/><Relationship Id="rId4186" Type="http://schemas.openxmlformats.org/officeDocument/2006/relationships/hyperlink" Target="https://www.tuttitalia.it/marche/49-apiro/" TargetMode="External"/><Relationship Id="rId5584" Type="http://schemas.openxmlformats.org/officeDocument/2006/relationships/hyperlink" Target="https://www.tuttitalia.it/piemonte/96-cervatto/" TargetMode="External"/><Relationship Id="rId5791" Type="http://schemas.openxmlformats.org/officeDocument/2006/relationships/hyperlink" Target="https://www.tuttitalia.it/puglia/28-tiggiano/" TargetMode="External"/><Relationship Id="rId6635" Type="http://schemas.openxmlformats.org/officeDocument/2006/relationships/hyperlink" Target="https://www.tuttitalia.it/toscana/51-castiglion-fibocchi/" TargetMode="External"/><Relationship Id="rId6842" Type="http://schemas.openxmlformats.org/officeDocument/2006/relationships/hyperlink" Target="https://www.tuttitalia.it/toscana/44-carmignano/" TargetMode="External"/><Relationship Id="rId400" Type="http://schemas.openxmlformats.org/officeDocument/2006/relationships/hyperlink" Target="https://www.tuttitalia.it/basilicata/44-castronuovo-di-sant-andrea/" TargetMode="External"/><Relationship Id="rId1987" Type="http://schemas.openxmlformats.org/officeDocument/2006/relationships/hyperlink" Target="https://www.tuttitalia.it/lazio/96-sant-andrea-del-garigliano/" TargetMode="External"/><Relationship Id="rId4393" Type="http://schemas.openxmlformats.org/officeDocument/2006/relationships/hyperlink" Target="https://www.tuttitalia.it/molise/24-pettoranello-del-molise/" TargetMode="External"/><Relationship Id="rId5237" Type="http://schemas.openxmlformats.org/officeDocument/2006/relationships/hyperlink" Target="https://www.tuttitalia.it/piemonte/33-san-giorgio-canavese/" TargetMode="External"/><Relationship Id="rId5444" Type="http://schemas.openxmlformats.org/officeDocument/2006/relationships/hyperlink" Target="https://www.tuttitalia.it/piemonte/77-arizzano/" TargetMode="External"/><Relationship Id="rId5651" Type="http://schemas.openxmlformats.org/officeDocument/2006/relationships/hyperlink" Target="https://www.tuttitalia.it/puglia/54-erchie/" TargetMode="External"/><Relationship Id="rId6702" Type="http://schemas.openxmlformats.org/officeDocument/2006/relationships/hyperlink" Target="https://www.tuttitalia.it/toscana/85-sorano/" TargetMode="External"/><Relationship Id="rId1847" Type="http://schemas.openxmlformats.org/officeDocument/2006/relationships/hyperlink" Target="https://www.tuttitalia.it/friuli-venezia-giulia/80-muzzana-del-turgnano/" TargetMode="External"/><Relationship Id="rId4046" Type="http://schemas.openxmlformats.org/officeDocument/2006/relationships/hyperlink" Target="https://www.tuttitalia.it/marche/26-castelfidardo/" TargetMode="External"/><Relationship Id="rId4253" Type="http://schemas.openxmlformats.org/officeDocument/2006/relationships/hyperlink" Target="https://www.tuttitalia.it/marche/30-mercatello-sul-metauro/" TargetMode="External"/><Relationship Id="rId4460" Type="http://schemas.openxmlformats.org/officeDocument/2006/relationships/hyperlink" Target="https://www.tuttitalia.it/piemonte/65-mirabello-monferrato/" TargetMode="External"/><Relationship Id="rId5304" Type="http://schemas.openxmlformats.org/officeDocument/2006/relationships/hyperlink" Target="https://www.tuttitalia.it/piemonte/37-pavarolo/" TargetMode="External"/><Relationship Id="rId5511" Type="http://schemas.openxmlformats.org/officeDocument/2006/relationships/hyperlink" Target="https://www.tuttitalia.it/piemonte/23-cigliano/" TargetMode="External"/><Relationship Id="rId1707" Type="http://schemas.openxmlformats.org/officeDocument/2006/relationships/hyperlink" Target="https://www.tuttitalia.it/friuli-venezia-giulia/98-monfalcone/" TargetMode="External"/><Relationship Id="rId3062" Type="http://schemas.openxmlformats.org/officeDocument/2006/relationships/hyperlink" Target="https://www.tuttitalia.it/lombardia/21-campione-d-italia/" TargetMode="External"/><Relationship Id="rId4113" Type="http://schemas.openxmlformats.org/officeDocument/2006/relationships/hyperlink" Target="https://www.tuttitalia.it/marche/67-carassai/" TargetMode="External"/><Relationship Id="rId4320" Type="http://schemas.openxmlformats.org/officeDocument/2006/relationships/hyperlink" Target="https://www.tuttitalia.it/molise/60-colle-d-anchise/" TargetMode="External"/><Relationship Id="rId7269" Type="http://schemas.openxmlformats.org/officeDocument/2006/relationships/hyperlink" Target="https://www.tuttitalia.it/valle-d-aosta/70-quart/" TargetMode="External"/><Relationship Id="rId7476" Type="http://schemas.openxmlformats.org/officeDocument/2006/relationships/hyperlink" Target="https://www.tuttitalia.it/veneto/97-agna/" TargetMode="External"/><Relationship Id="rId7683" Type="http://schemas.openxmlformats.org/officeDocument/2006/relationships/hyperlink" Target="https://www.tuttitalia.it/veneto/50-pramaggiore/" TargetMode="External"/><Relationship Id="rId7890" Type="http://schemas.openxmlformats.org/officeDocument/2006/relationships/hyperlink" Target="https://www.tuttitalia.it/veneto/67-nogarole-vicentino/" TargetMode="External"/><Relationship Id="rId190" Type="http://schemas.openxmlformats.org/officeDocument/2006/relationships/hyperlink" Target="https://www.tuttitalia.it/abruzzo/82-canistro/" TargetMode="External"/><Relationship Id="rId1914" Type="http://schemas.openxmlformats.org/officeDocument/2006/relationships/hyperlink" Target="https://www.tuttitalia.it/friuli-venezia-giulia/80-savogna/" TargetMode="External"/><Relationship Id="rId6078" Type="http://schemas.openxmlformats.org/officeDocument/2006/relationships/hyperlink" Target="https://www.tuttitalia.it/sardegna/82-codrongianos/" TargetMode="External"/><Relationship Id="rId6285" Type="http://schemas.openxmlformats.org/officeDocument/2006/relationships/hyperlink" Target="https://www.tuttitalia.it/sicilia/38-acireale/" TargetMode="External"/><Relationship Id="rId6492" Type="http://schemas.openxmlformats.org/officeDocument/2006/relationships/hyperlink" Target="https://www.tuttitalia.it/sicilia/18-caccamo/" TargetMode="External"/><Relationship Id="rId7129" Type="http://schemas.openxmlformats.org/officeDocument/2006/relationships/hyperlink" Target="https://www.tuttitalia.it/trentino-alto-adige/91-torcegno/" TargetMode="External"/><Relationship Id="rId7336" Type="http://schemas.openxmlformats.org/officeDocument/2006/relationships/hyperlink" Target="https://www.tuttitalia.it/valle-d-aosta/74-la-magdeleine/" TargetMode="External"/><Relationship Id="rId7543" Type="http://schemas.openxmlformats.org/officeDocument/2006/relationships/hyperlink" Target="https://www.tuttitalia.it/veneto/27-villamarzana/" TargetMode="External"/><Relationship Id="rId3879" Type="http://schemas.openxmlformats.org/officeDocument/2006/relationships/hyperlink" Target="https://www.tuttitalia.it/lombardia/25-mantello/" TargetMode="External"/><Relationship Id="rId5094" Type="http://schemas.openxmlformats.org/officeDocument/2006/relationships/hyperlink" Target="https://www.tuttitalia.it/piemonte/85-vaprio-d-agogna/" TargetMode="External"/><Relationship Id="rId6145" Type="http://schemas.openxmlformats.org/officeDocument/2006/relationships/hyperlink" Target="https://www.tuttitalia.it/sardegna/65-narcao/" TargetMode="External"/><Relationship Id="rId6352" Type="http://schemas.openxmlformats.org/officeDocument/2006/relationships/hyperlink" Target="https://www.tuttitalia.it/sicilia/74-centuripe/" TargetMode="External"/><Relationship Id="rId7750" Type="http://schemas.openxmlformats.org/officeDocument/2006/relationships/hyperlink" Target="https://www.tuttitalia.it/veneto/21-bosco-chiesanuova/" TargetMode="External"/><Relationship Id="rId2688" Type="http://schemas.openxmlformats.org/officeDocument/2006/relationships/hyperlink" Target="https://www.tuttitalia.it/lombardia/72-orio-al-serio/" TargetMode="External"/><Relationship Id="rId2895" Type="http://schemas.openxmlformats.org/officeDocument/2006/relationships/hyperlink" Target="https://www.tuttitalia.it/lombardia/65-polpenazze-del-garda/" TargetMode="External"/><Relationship Id="rId3739" Type="http://schemas.openxmlformats.org/officeDocument/2006/relationships/hyperlink" Target="https://www.tuttitalia.it/lombardia/91-redavalle/" TargetMode="External"/><Relationship Id="rId3946" Type="http://schemas.openxmlformats.org/officeDocument/2006/relationships/hyperlink" Target="https://www.tuttitalia.it/lombardia/42-viggiu/" TargetMode="External"/><Relationship Id="rId5161" Type="http://schemas.openxmlformats.org/officeDocument/2006/relationships/hyperlink" Target="https://www.tuttitalia.it/piemonte/90-cumiana/" TargetMode="External"/><Relationship Id="rId6005" Type="http://schemas.openxmlformats.org/officeDocument/2006/relationships/hyperlink" Target="https://www.tuttitalia.it/sardegna/74-villanova-truschedu/" TargetMode="External"/><Relationship Id="rId7403" Type="http://schemas.openxmlformats.org/officeDocument/2006/relationships/hyperlink" Target="https://www.tuttitalia.it/veneto/79-selvazzano-dentro/" TargetMode="External"/><Relationship Id="rId7610" Type="http://schemas.openxmlformats.org/officeDocument/2006/relationships/hyperlink" Target="https://www.tuttitalia.it/veneto/74-codogne/" TargetMode="External"/><Relationship Id="rId867" Type="http://schemas.openxmlformats.org/officeDocument/2006/relationships/hyperlink" Target="https://www.tuttitalia.it/campania/43-fontanarosa/" TargetMode="External"/><Relationship Id="rId1497" Type="http://schemas.openxmlformats.org/officeDocument/2006/relationships/hyperlink" Target="https://www.tuttitalia.it/emilia-romagna/67-castelnuovo-rangone/" TargetMode="External"/><Relationship Id="rId2548" Type="http://schemas.openxmlformats.org/officeDocument/2006/relationships/hyperlink" Target="https://www.tuttitalia.it/lombardia/80-castelli-calepio/" TargetMode="External"/><Relationship Id="rId2755" Type="http://schemas.openxmlformats.org/officeDocument/2006/relationships/hyperlink" Target="https://www.tuttitalia.it/lombardia/41-piazzatorre/" TargetMode="External"/><Relationship Id="rId2962" Type="http://schemas.openxmlformats.org/officeDocument/2006/relationships/hyperlink" Target="https://www.tuttitalia.it/lombardia/14-vione/" TargetMode="External"/><Relationship Id="rId3806" Type="http://schemas.openxmlformats.org/officeDocument/2006/relationships/hyperlink" Target="https://www.tuttitalia.it/lombardia/24-pancarana/" TargetMode="External"/><Relationship Id="rId6212" Type="http://schemas.openxmlformats.org/officeDocument/2006/relationships/hyperlink" Target="https://www.tuttitalia.it/sardegna/58-ussaramanna/" TargetMode="External"/><Relationship Id="rId727" Type="http://schemas.openxmlformats.org/officeDocument/2006/relationships/hyperlink" Target="https://www.tuttitalia.it/calabria/46-molochio/" TargetMode="External"/><Relationship Id="rId934" Type="http://schemas.openxmlformats.org/officeDocument/2006/relationships/hyperlink" Target="https://www.tuttitalia.it/campania/38-san-nicola-baronia/" TargetMode="External"/><Relationship Id="rId1357" Type="http://schemas.openxmlformats.org/officeDocument/2006/relationships/hyperlink" Target="https://www.tuttitalia.it/campania/34-roscigno/" TargetMode="External"/><Relationship Id="rId1564" Type="http://schemas.openxmlformats.org/officeDocument/2006/relationships/hyperlink" Target="https://www.tuttitalia.it/emilia-romagna/23-corniglio/" TargetMode="External"/><Relationship Id="rId1771" Type="http://schemas.openxmlformats.org/officeDocument/2006/relationships/hyperlink" Target="https://www.tuttitalia.it/friuli-venezia-giulia/72-castelnovo-del-friuli/" TargetMode="External"/><Relationship Id="rId2408" Type="http://schemas.openxmlformats.org/officeDocument/2006/relationships/hyperlink" Target="https://www.tuttitalia.it/liguria/76-prela/" TargetMode="External"/><Relationship Id="rId2615" Type="http://schemas.openxmlformats.org/officeDocument/2006/relationships/hyperlink" Target="https://www.tuttitalia.it/lombardia/21-villa-d-adda/" TargetMode="External"/><Relationship Id="rId2822" Type="http://schemas.openxmlformats.org/officeDocument/2006/relationships/hyperlink" Target="https://www.tuttitalia.it/lombardia/54-pisogne/" TargetMode="External"/><Relationship Id="rId5021" Type="http://schemas.openxmlformats.org/officeDocument/2006/relationships/hyperlink" Target="https://www.tuttitalia.it/piemonte/49-argentera/" TargetMode="External"/><Relationship Id="rId5978" Type="http://schemas.openxmlformats.org/officeDocument/2006/relationships/hyperlink" Target="https://www.tuttitalia.it/sardegna/53-siamanna/" TargetMode="External"/><Relationship Id="rId63" Type="http://schemas.openxmlformats.org/officeDocument/2006/relationships/hyperlink" Target="https://www.tuttitalia.it/abruzzo/86-filetto/" TargetMode="External"/><Relationship Id="rId1217" Type="http://schemas.openxmlformats.org/officeDocument/2006/relationships/hyperlink" Target="https://www.tuttitalia.it/campania/55-carbonara-di-nola/" TargetMode="External"/><Relationship Id="rId1424" Type="http://schemas.openxmlformats.org/officeDocument/2006/relationships/hyperlink" Target="https://www.tuttitalia.it/emilia-romagna/91-monghidoro/" TargetMode="External"/><Relationship Id="rId1631" Type="http://schemas.openxmlformats.org/officeDocument/2006/relationships/hyperlink" Target="https://www.tuttitalia.it/emilia-romagna/26-fusignano/" TargetMode="External"/><Relationship Id="rId4787" Type="http://schemas.openxmlformats.org/officeDocument/2006/relationships/hyperlink" Target="https://www.tuttitalia.it/piemonte/76-mondovi/" TargetMode="External"/><Relationship Id="rId4994" Type="http://schemas.openxmlformats.org/officeDocument/2006/relationships/hyperlink" Target="https://www.tuttitalia.it/piemonte/33-san-benedetto-belbo/" TargetMode="External"/><Relationship Id="rId5838" Type="http://schemas.openxmlformats.org/officeDocument/2006/relationships/hyperlink" Target="https://www.tuttitalia.it/puglia/12-montemesola/" TargetMode="External"/><Relationship Id="rId7193" Type="http://schemas.openxmlformats.org/officeDocument/2006/relationships/hyperlink" Target="https://www.tuttitalia.it/umbria/32-gualdo-cattaneo/" TargetMode="External"/><Relationship Id="rId3389" Type="http://schemas.openxmlformats.org/officeDocument/2006/relationships/hyperlink" Target="https://www.tuttitalia.it/lombardia/65-suzzara/" TargetMode="External"/><Relationship Id="rId3596" Type="http://schemas.openxmlformats.org/officeDocument/2006/relationships/hyperlink" Target="https://www.tuttitalia.it/lombardia/31-meda/" TargetMode="External"/><Relationship Id="rId4647" Type="http://schemas.openxmlformats.org/officeDocument/2006/relationships/hyperlink" Target="https://www.tuttitalia.it/piemonte/37-san-martino-alfieri/" TargetMode="External"/><Relationship Id="rId7053" Type="http://schemas.openxmlformats.org/officeDocument/2006/relationships/hyperlink" Target="https://www.tuttitalia.it/trentino-alto-adige/21-nogaredo/" TargetMode="External"/><Relationship Id="rId7260" Type="http://schemas.openxmlformats.org/officeDocument/2006/relationships/hyperlink" Target="https://www.tuttitalia.it/umbria/14-montefranco/" TargetMode="External"/><Relationship Id="rId2198" Type="http://schemas.openxmlformats.org/officeDocument/2006/relationships/hyperlink" Target="https://www.tuttitalia.it/lazio/43-agosta/" TargetMode="External"/><Relationship Id="rId3249" Type="http://schemas.openxmlformats.org/officeDocument/2006/relationships/hyperlink" Target="https://www.tuttitalia.it/lombardia/93-missaglia/" TargetMode="External"/><Relationship Id="rId3456" Type="http://schemas.openxmlformats.org/officeDocument/2006/relationships/hyperlink" Target="https://www.tuttitalia.it/lombardia/86-cologno-monzese/" TargetMode="External"/><Relationship Id="rId4854" Type="http://schemas.openxmlformats.org/officeDocument/2006/relationships/hyperlink" Target="https://www.tuttitalia.it/piemonte/35-scarnafigi/" TargetMode="External"/><Relationship Id="rId5905" Type="http://schemas.openxmlformats.org/officeDocument/2006/relationships/hyperlink" Target="https://www.tuttitalia.it/sardegna/41-bortigali/" TargetMode="External"/><Relationship Id="rId7120" Type="http://schemas.openxmlformats.org/officeDocument/2006/relationships/hyperlink" Target="https://www.tuttitalia.it/trentino-alto-adige/58-pellizzano/" TargetMode="External"/><Relationship Id="rId377" Type="http://schemas.openxmlformats.org/officeDocument/2006/relationships/hyperlink" Target="https://www.tuttitalia.it/basilicata/73-ripacandida/" TargetMode="External"/><Relationship Id="rId584" Type="http://schemas.openxmlformats.org/officeDocument/2006/relationships/hyperlink" Target="https://www.tuttitalia.it/calabria/71-guardia-piemontese/" TargetMode="External"/><Relationship Id="rId2058" Type="http://schemas.openxmlformats.org/officeDocument/2006/relationships/hyperlink" Target="https://www.tuttitalia.it/lazio/82-amatrice/" TargetMode="External"/><Relationship Id="rId2265" Type="http://schemas.openxmlformats.org/officeDocument/2006/relationships/hyperlink" Target="https://www.tuttitalia.it/lazio/25-marta/" TargetMode="External"/><Relationship Id="rId3109" Type="http://schemas.openxmlformats.org/officeDocument/2006/relationships/hyperlink" Target="https://www.tuttitalia.it/lombardia/18-colonno/" TargetMode="External"/><Relationship Id="rId3663" Type="http://schemas.openxmlformats.org/officeDocument/2006/relationships/hyperlink" Target="https://www.tuttitalia.it/lombardia/56-cura-carpignano/" TargetMode="External"/><Relationship Id="rId3870" Type="http://schemas.openxmlformats.org/officeDocument/2006/relationships/hyperlink" Target="https://www.tuttitalia.it/lombardia/77-caiolo/" TargetMode="External"/><Relationship Id="rId4507" Type="http://schemas.openxmlformats.org/officeDocument/2006/relationships/hyperlink" Target="https://www.tuttitalia.it/piemonte/68-montaldo-bormida/" TargetMode="External"/><Relationship Id="rId4714" Type="http://schemas.openxmlformats.org/officeDocument/2006/relationships/hyperlink" Target="https://www.tuttitalia.it/piemonte/49-occhieppo-inferiore/" TargetMode="External"/><Relationship Id="rId4921" Type="http://schemas.openxmlformats.org/officeDocument/2006/relationships/hyperlink" Target="https://www.tuttitalia.it/piemonte/90-bastia-mondovi/" TargetMode="External"/><Relationship Id="rId237" Type="http://schemas.openxmlformats.org/officeDocument/2006/relationships/hyperlink" Target="https://www.tuttitalia.it/abruzzo/50-nocciano/" TargetMode="External"/><Relationship Id="rId791" Type="http://schemas.openxmlformats.org/officeDocument/2006/relationships/hyperlink" Target="https://www.tuttitalia.it/calabria/22-cessaniti/" TargetMode="External"/><Relationship Id="rId1074" Type="http://schemas.openxmlformats.org/officeDocument/2006/relationships/hyperlink" Target="https://www.tuttitalia.it/campania/33-calvi-risorta/" TargetMode="External"/><Relationship Id="rId2472" Type="http://schemas.openxmlformats.org/officeDocument/2006/relationships/hyperlink" Target="https://www.tuttitalia.it/liguria/78-pietra-ligure/" TargetMode="External"/><Relationship Id="rId3316" Type="http://schemas.openxmlformats.org/officeDocument/2006/relationships/hyperlink" Target="https://www.tuttitalia.it/lombardia/49-taceno/" TargetMode="External"/><Relationship Id="rId3523" Type="http://schemas.openxmlformats.org/officeDocument/2006/relationships/hyperlink" Target="https://www.tuttitalia.it/lombardia/23-bussero/" TargetMode="External"/><Relationship Id="rId3730" Type="http://schemas.openxmlformats.org/officeDocument/2006/relationships/hyperlink" Target="https://www.tuttitalia.it/lombardia/56-castello-d-agogna/" TargetMode="External"/><Relationship Id="rId6679" Type="http://schemas.openxmlformats.org/officeDocument/2006/relationships/hyperlink" Target="https://www.tuttitalia.it/toscana/88-gambassi-terme/" TargetMode="External"/><Relationship Id="rId6886" Type="http://schemas.openxmlformats.org/officeDocument/2006/relationships/hyperlink" Target="https://www.tuttitalia.it/trentino-alto-adige/54-brunico/" TargetMode="External"/><Relationship Id="rId444" Type="http://schemas.openxmlformats.org/officeDocument/2006/relationships/hyperlink" Target="https://www.tuttitalia.it/calabria/67-tiriolo/" TargetMode="External"/><Relationship Id="rId651" Type="http://schemas.openxmlformats.org/officeDocument/2006/relationships/hyperlink" Target="https://www.tuttitalia.it/calabria/83-panettieri/" TargetMode="External"/><Relationship Id="rId1281" Type="http://schemas.openxmlformats.org/officeDocument/2006/relationships/hyperlink" Target="https://www.tuttitalia.it/campania/87-contursi-terme/" TargetMode="External"/><Relationship Id="rId2125" Type="http://schemas.openxmlformats.org/officeDocument/2006/relationships/hyperlink" Target="https://www.tuttitalia.it/lazio/54-civitavecchia/" TargetMode="External"/><Relationship Id="rId2332" Type="http://schemas.openxmlformats.org/officeDocument/2006/relationships/hyperlink" Target="https://www.tuttitalia.it/liguria/35-moconesi/" TargetMode="External"/><Relationship Id="rId5488" Type="http://schemas.openxmlformats.org/officeDocument/2006/relationships/hyperlink" Target="https://www.tuttitalia.it/piemonte/20-vanzone-con-san-carlo/" TargetMode="External"/><Relationship Id="rId5695" Type="http://schemas.openxmlformats.org/officeDocument/2006/relationships/hyperlink" Target="https://www.tuttitalia.it/puglia/54-rignano-garganico/" TargetMode="External"/><Relationship Id="rId6539" Type="http://schemas.openxmlformats.org/officeDocument/2006/relationships/hyperlink" Target="https://www.tuttitalia.it/sicilia/33-roccamena/" TargetMode="External"/><Relationship Id="rId6746" Type="http://schemas.openxmlformats.org/officeDocument/2006/relationships/hyperlink" Target="https://www.tuttitalia.it/toscana/78-castelnuovo-di-garfagnana/" TargetMode="External"/><Relationship Id="rId6953" Type="http://schemas.openxmlformats.org/officeDocument/2006/relationships/hyperlink" Target="https://www.tuttitalia.it/trentino-alto-adige/91-tesimo/" TargetMode="External"/><Relationship Id="rId304" Type="http://schemas.openxmlformats.org/officeDocument/2006/relationships/hyperlink" Target="https://www.tuttitalia.it/basilicata/66-tursi/" TargetMode="External"/><Relationship Id="rId511" Type="http://schemas.openxmlformats.org/officeDocument/2006/relationships/hyperlink" Target="https://www.tuttitalia.it/calabria/44-san-giovanni-in-fiore/" TargetMode="External"/><Relationship Id="rId1141" Type="http://schemas.openxmlformats.org/officeDocument/2006/relationships/hyperlink" Target="https://www.tuttitalia.it/campania/25-torre-annunziata/" TargetMode="External"/><Relationship Id="rId4297" Type="http://schemas.openxmlformats.org/officeDocument/2006/relationships/hyperlink" Target="https://www.tuttitalia.it/molise/68-castelmauro/" TargetMode="External"/><Relationship Id="rId5348" Type="http://schemas.openxmlformats.org/officeDocument/2006/relationships/hyperlink" Target="https://www.tuttitalia.it/piemonte/72-pertusio/" TargetMode="External"/><Relationship Id="rId5555" Type="http://schemas.openxmlformats.org/officeDocument/2006/relationships/hyperlink" Target="https://www.tuttitalia.it/piemonte/64-quinto-vercellese/" TargetMode="External"/><Relationship Id="rId5762" Type="http://schemas.openxmlformats.org/officeDocument/2006/relationships/hyperlink" Target="https://www.tuttitalia.it/puglia/95-sannicola/" TargetMode="External"/><Relationship Id="rId6606" Type="http://schemas.openxmlformats.org/officeDocument/2006/relationships/hyperlink" Target="https://www.tuttitalia.it/sicilia/94-vita/" TargetMode="External"/><Relationship Id="rId6813" Type="http://schemas.openxmlformats.org/officeDocument/2006/relationships/hyperlink" Target="https://www.tuttitalia.it/toscana/45-riparbella/" TargetMode="External"/><Relationship Id="rId1001" Type="http://schemas.openxmlformats.org/officeDocument/2006/relationships/hyperlink" Target="https://www.tuttitalia.it/campania/81-tocco-caudio/" TargetMode="External"/><Relationship Id="rId4157" Type="http://schemas.openxmlformats.org/officeDocument/2006/relationships/hyperlink" Target="https://www.tuttitalia.it/marche/46-monteleone-di-fermo/" TargetMode="External"/><Relationship Id="rId4364" Type="http://schemas.openxmlformats.org/officeDocument/2006/relationships/hyperlink" Target="https://www.tuttitalia.it/molise/84-sant-agapito/" TargetMode="External"/><Relationship Id="rId4571" Type="http://schemas.openxmlformats.org/officeDocument/2006/relationships/hyperlink" Target="https://www.tuttitalia.it/piemonte/96-montaldeo/" TargetMode="External"/><Relationship Id="rId5208" Type="http://schemas.openxmlformats.org/officeDocument/2006/relationships/hyperlink" Target="https://www.tuttitalia.it/piemonte/90-cafasse/" TargetMode="External"/><Relationship Id="rId5415" Type="http://schemas.openxmlformats.org/officeDocument/2006/relationships/hyperlink" Target="https://www.tuttitalia.it/piemonte/79-claviere/" TargetMode="External"/><Relationship Id="rId5622" Type="http://schemas.openxmlformats.org/officeDocument/2006/relationships/hyperlink" Target="https://www.tuttitalia.it/puglia/65-sammichele-di-bari/" TargetMode="External"/><Relationship Id="rId1958" Type="http://schemas.openxmlformats.org/officeDocument/2006/relationships/hyperlink" Target="https://www.tuttitalia.it/lazio/46-serrone/" TargetMode="External"/><Relationship Id="rId3173" Type="http://schemas.openxmlformats.org/officeDocument/2006/relationships/hyperlink" Target="https://www.tuttitalia.it/lombardia/20-rivarolo-del-re-ed-uniti/" TargetMode="External"/><Relationship Id="rId3380" Type="http://schemas.openxmlformats.org/officeDocument/2006/relationships/hyperlink" Target="https://www.tuttitalia.it/lombardia/72-corno-giovine/" TargetMode="External"/><Relationship Id="rId4017" Type="http://schemas.openxmlformats.org/officeDocument/2006/relationships/hyperlink" Target="https://www.tuttitalia.it/lombardia/90-comabbio/" TargetMode="External"/><Relationship Id="rId4224" Type="http://schemas.openxmlformats.org/officeDocument/2006/relationships/hyperlink" Target="https://www.tuttitalia.it/marche/28-tavullia/" TargetMode="External"/><Relationship Id="rId4431" Type="http://schemas.openxmlformats.org/officeDocument/2006/relationships/hyperlink" Target="https://www.tuttitalia.it/piemonte/56-frugarolo/" TargetMode="External"/><Relationship Id="rId7587" Type="http://schemas.openxmlformats.org/officeDocument/2006/relationships/hyperlink" Target="https://www.tuttitalia.it/veneto/35-asolo/" TargetMode="External"/><Relationship Id="rId1818" Type="http://schemas.openxmlformats.org/officeDocument/2006/relationships/hyperlink" Target="https://www.tuttitalia.it/friuli-venezia-giulia/27-reana-del-rojale/" TargetMode="External"/><Relationship Id="rId3033" Type="http://schemas.openxmlformats.org/officeDocument/2006/relationships/hyperlink" Target="https://www.tuttitalia.it/lombardia/94-centro-valle-intelvi/" TargetMode="External"/><Relationship Id="rId3240" Type="http://schemas.openxmlformats.org/officeDocument/2006/relationships/hyperlink" Target="https://www.tuttitalia.it/lombardia/79-derovere/" TargetMode="External"/><Relationship Id="rId6189" Type="http://schemas.openxmlformats.org/officeDocument/2006/relationships/hyperlink" Target="https://www.tuttitalia.it/sardegna/29-villaperuccio/" TargetMode="External"/><Relationship Id="rId6396" Type="http://schemas.openxmlformats.org/officeDocument/2006/relationships/hyperlink" Target="https://www.tuttitalia.it/sicilia/56-san-fratello/" TargetMode="External"/><Relationship Id="rId7794" Type="http://schemas.openxmlformats.org/officeDocument/2006/relationships/hyperlink" Target="https://www.tuttitalia.it/veneto/70-montecchio-maggiore/" TargetMode="External"/><Relationship Id="rId161" Type="http://schemas.openxmlformats.org/officeDocument/2006/relationships/hyperlink" Target="https://www.tuttitalia.it/abruzzo/29-raiano/" TargetMode="External"/><Relationship Id="rId6049" Type="http://schemas.openxmlformats.org/officeDocument/2006/relationships/hyperlink" Target="https://www.tuttitalia.it/sardegna/62-uri/" TargetMode="External"/><Relationship Id="rId7447" Type="http://schemas.openxmlformats.org/officeDocument/2006/relationships/hyperlink" Target="https://www.tuttitalia.it/veneto/39-villanova-di-camposampiero/" TargetMode="External"/><Relationship Id="rId7654" Type="http://schemas.openxmlformats.org/officeDocument/2006/relationships/hyperlink" Target="https://www.tuttitalia.it/veneto/76-martellago/" TargetMode="External"/><Relationship Id="rId7861" Type="http://schemas.openxmlformats.org/officeDocument/2006/relationships/hyperlink" Target="https://www.tuttitalia.it/veneto/90-arsiero/" TargetMode="External"/><Relationship Id="rId2799" Type="http://schemas.openxmlformats.org/officeDocument/2006/relationships/hyperlink" Target="https://www.tuttitalia.it/lombardia/72-bedizzole/" TargetMode="External"/><Relationship Id="rId3100" Type="http://schemas.openxmlformats.org/officeDocument/2006/relationships/hyperlink" Target="https://www.tuttitalia.it/lombardia/91-sormano/" TargetMode="External"/><Relationship Id="rId6256" Type="http://schemas.openxmlformats.org/officeDocument/2006/relationships/hyperlink" Target="https://www.tuttitalia.it/sicilia/84-lucca-sicula/" TargetMode="External"/><Relationship Id="rId6463" Type="http://schemas.openxmlformats.org/officeDocument/2006/relationships/hyperlink" Target="https://www.tuttitalia.it/sicilia/19-basico/" TargetMode="External"/><Relationship Id="rId6670" Type="http://schemas.openxmlformats.org/officeDocument/2006/relationships/hyperlink" Target="https://www.tuttitalia.it/toscana/76-barberino-di-mugello/" TargetMode="External"/><Relationship Id="rId7307" Type="http://schemas.openxmlformats.org/officeDocument/2006/relationships/hyperlink" Target="https://www.tuttitalia.it/valle-d-aosta/51-introd/" TargetMode="External"/><Relationship Id="rId7514" Type="http://schemas.openxmlformats.org/officeDocument/2006/relationships/hyperlink" Target="https://www.tuttitalia.it/veneto/57-fiesso-umbertiano/" TargetMode="External"/><Relationship Id="rId7721" Type="http://schemas.openxmlformats.org/officeDocument/2006/relationships/hyperlink" Target="https://www.tuttitalia.it/veneto/34-mozzecane/" TargetMode="External"/><Relationship Id="rId978" Type="http://schemas.openxmlformats.org/officeDocument/2006/relationships/hyperlink" Target="https://www.tuttitalia.it/campania/64-calvi/" TargetMode="External"/><Relationship Id="rId2659" Type="http://schemas.openxmlformats.org/officeDocument/2006/relationships/hyperlink" Target="https://www.tuttitalia.it/lombardia/60-mornico-al-serio/" TargetMode="External"/><Relationship Id="rId2866" Type="http://schemas.openxmlformats.org/officeDocument/2006/relationships/hyperlink" Target="https://www.tuttitalia.it/lombardia/55-offlaga/" TargetMode="External"/><Relationship Id="rId3917" Type="http://schemas.openxmlformats.org/officeDocument/2006/relationships/hyperlink" Target="https://www.tuttitalia.it/lombardia/71-lonate-pozzolo/" TargetMode="External"/><Relationship Id="rId5065" Type="http://schemas.openxmlformats.org/officeDocument/2006/relationships/hyperlink" Target="https://www.tuttitalia.it/piemonte/85-fara-novarese/" TargetMode="External"/><Relationship Id="rId5272" Type="http://schemas.openxmlformats.org/officeDocument/2006/relationships/hyperlink" Target="https://www.tuttitalia.it/piemonte/26-settimo-vittone/" TargetMode="External"/><Relationship Id="rId6116" Type="http://schemas.openxmlformats.org/officeDocument/2006/relationships/hyperlink" Target="https://www.tuttitalia.it/sardegna/87-sant-antioco/" TargetMode="External"/><Relationship Id="rId6323" Type="http://schemas.openxmlformats.org/officeDocument/2006/relationships/hyperlink" Target="https://www.tuttitalia.it/sicilia/14-mineo/" TargetMode="External"/><Relationship Id="rId6530" Type="http://schemas.openxmlformats.org/officeDocument/2006/relationships/hyperlink" Target="https://www.tuttitalia.it/sicilia/68-palazzo-adriano/" TargetMode="External"/><Relationship Id="rId838" Type="http://schemas.openxmlformats.org/officeDocument/2006/relationships/hyperlink" Target="https://www.tuttitalia.it/campania/87-montella/" TargetMode="External"/><Relationship Id="rId1468" Type="http://schemas.openxmlformats.org/officeDocument/2006/relationships/hyperlink" Target="https://www.tuttitalia.it/emilia-romagna/38-bagno-di-romagna/" TargetMode="External"/><Relationship Id="rId1675" Type="http://schemas.openxmlformats.org/officeDocument/2006/relationships/hyperlink" Target="https://www.tuttitalia.it/emilia-romagna/92-carpineti/" TargetMode="External"/><Relationship Id="rId1882" Type="http://schemas.openxmlformats.org/officeDocument/2006/relationships/hyperlink" Target="https://www.tuttitalia.it/friuli-venezia-giulia/56-campolongo-tapogliano/" TargetMode="External"/><Relationship Id="rId2519" Type="http://schemas.openxmlformats.org/officeDocument/2006/relationships/hyperlink" Target="https://www.tuttitalia.it/liguria/42-balestrino/" TargetMode="External"/><Relationship Id="rId2726" Type="http://schemas.openxmlformats.org/officeDocument/2006/relationships/hyperlink" Target="https://www.tuttitalia.it/lombardia/60-onore/" TargetMode="External"/><Relationship Id="rId4081" Type="http://schemas.openxmlformats.org/officeDocument/2006/relationships/hyperlink" Target="https://www.tuttitalia.it/marche/15-genga/" TargetMode="External"/><Relationship Id="rId5132" Type="http://schemas.openxmlformats.org/officeDocument/2006/relationships/hyperlink" Target="https://www.tuttitalia.it/piemonte/90-san-mauro-torinese/" TargetMode="External"/><Relationship Id="rId1328" Type="http://schemas.openxmlformats.org/officeDocument/2006/relationships/hyperlink" Target="https://www.tuttitalia.it/campania/83-casaletto-spartano/" TargetMode="External"/><Relationship Id="rId1535" Type="http://schemas.openxmlformats.org/officeDocument/2006/relationships/hyperlink" Target="https://www.tuttitalia.it/emilia-romagna/55-noceto/" TargetMode="External"/><Relationship Id="rId2933" Type="http://schemas.openxmlformats.org/officeDocument/2006/relationships/hyperlink" Target="https://www.tuttitalia.it/lombardia/80-cigole/" TargetMode="External"/><Relationship Id="rId7097" Type="http://schemas.openxmlformats.org/officeDocument/2006/relationships/hyperlink" Target="https://www.tuttitalia.it/trentino-alto-adige/23-fiave/" TargetMode="External"/><Relationship Id="rId905" Type="http://schemas.openxmlformats.org/officeDocument/2006/relationships/hyperlink" Target="https://www.tuttitalia.it/campania/91-san-potito-ultra/" TargetMode="External"/><Relationship Id="rId1742" Type="http://schemas.openxmlformats.org/officeDocument/2006/relationships/hyperlink" Target="https://www.tuttitalia.it/friuli-venezia-giulia/66-aviano/" TargetMode="External"/><Relationship Id="rId4898" Type="http://schemas.openxmlformats.org/officeDocument/2006/relationships/hyperlink" Target="https://www.tuttitalia.it/piemonte/50-castellinaldo-d-alba/" TargetMode="External"/><Relationship Id="rId5949" Type="http://schemas.openxmlformats.org/officeDocument/2006/relationships/hyperlink" Target="https://www.tuttitalia.it/sardegna/90-santu-lussurgiu/" TargetMode="External"/><Relationship Id="rId7164" Type="http://schemas.openxmlformats.org/officeDocument/2006/relationships/hyperlink" Target="https://www.tuttitalia.it/trentino-alto-adige/26-cis/" TargetMode="External"/><Relationship Id="rId7371" Type="http://schemas.openxmlformats.org/officeDocument/2006/relationships/hyperlink" Target="https://www.tuttitalia.it/veneto/20-san-gregorio-nelle-alpi/" TargetMode="External"/><Relationship Id="rId34" Type="http://schemas.openxmlformats.org/officeDocument/2006/relationships/hyperlink" Target="https://www.tuttitalia.it/abruzzo/45-taranta-peligna/" TargetMode="External"/><Relationship Id="rId1602" Type="http://schemas.openxmlformats.org/officeDocument/2006/relationships/hyperlink" Target="https://www.tuttitalia.it/emilia-romagna/66-calendasco/" TargetMode="External"/><Relationship Id="rId4758" Type="http://schemas.openxmlformats.org/officeDocument/2006/relationships/hyperlink" Target="https://www.tuttitalia.it/piemonte/83-muzzano/" TargetMode="External"/><Relationship Id="rId4965" Type="http://schemas.openxmlformats.org/officeDocument/2006/relationships/hyperlink" Target="https://www.tuttitalia.it/piemonte/85-serravalle-langhe/" TargetMode="External"/><Relationship Id="rId5809" Type="http://schemas.openxmlformats.org/officeDocument/2006/relationships/hyperlink" Target="https://www.tuttitalia.it/puglia/79-surano/" TargetMode="External"/><Relationship Id="rId6180" Type="http://schemas.openxmlformats.org/officeDocument/2006/relationships/hyperlink" Target="https://www.tuttitalia.it/sardegna/50-nurallao/" TargetMode="External"/><Relationship Id="rId7024" Type="http://schemas.openxmlformats.org/officeDocument/2006/relationships/hyperlink" Target="https://www.tuttitalia.it/trentino-alto-adige/93-brentonico/" TargetMode="External"/><Relationship Id="rId3567" Type="http://schemas.openxmlformats.org/officeDocument/2006/relationships/hyperlink" Target="https://www.tuttitalia.it/lombardia/82-bellinzago-lombardo/" TargetMode="External"/><Relationship Id="rId3774" Type="http://schemas.openxmlformats.org/officeDocument/2006/relationships/hyperlink" Target="https://www.tuttitalia.it/lombardia/85-rognano/" TargetMode="External"/><Relationship Id="rId3981" Type="http://schemas.openxmlformats.org/officeDocument/2006/relationships/hyperlink" Target="https://www.tuttitalia.it/lombardia/36-gemonio/" TargetMode="External"/><Relationship Id="rId4618" Type="http://schemas.openxmlformats.org/officeDocument/2006/relationships/hyperlink" Target="https://www.tuttitalia.it/piemonte/23-calliano/" TargetMode="External"/><Relationship Id="rId4825" Type="http://schemas.openxmlformats.org/officeDocument/2006/relationships/hyperlink" Target="https://www.tuttitalia.it/piemonte/40-costigliole-saluzzo/" TargetMode="External"/><Relationship Id="rId7231" Type="http://schemas.openxmlformats.org/officeDocument/2006/relationships/hyperlink" Target="https://www.tuttitalia.it/umbria/33-poggiodomo/" TargetMode="External"/><Relationship Id="rId488" Type="http://schemas.openxmlformats.org/officeDocument/2006/relationships/hyperlink" Target="https://www.tuttitalia.it/calabria/35-martirano/" TargetMode="External"/><Relationship Id="rId695" Type="http://schemas.openxmlformats.org/officeDocument/2006/relationships/hyperlink" Target="https://www.tuttitalia.it/calabria/77-caulonia/" TargetMode="External"/><Relationship Id="rId2169" Type="http://schemas.openxmlformats.org/officeDocument/2006/relationships/hyperlink" Target="https://www.tuttitalia.it/lazio/12-manziana/" TargetMode="External"/><Relationship Id="rId2376" Type="http://schemas.openxmlformats.org/officeDocument/2006/relationships/hyperlink" Target="https://www.tuttitalia.it/liguria/78-riva-ligure/" TargetMode="External"/><Relationship Id="rId2583" Type="http://schemas.openxmlformats.org/officeDocument/2006/relationships/hyperlink" Target="https://www.tuttitalia.it/lombardia/79-almenno-san-bartolomeo/" TargetMode="External"/><Relationship Id="rId2790" Type="http://schemas.openxmlformats.org/officeDocument/2006/relationships/hyperlink" Target="https://www.tuttitalia.it/lombardia/71-travagliato/" TargetMode="External"/><Relationship Id="rId3427" Type="http://schemas.openxmlformats.org/officeDocument/2006/relationships/hyperlink" Target="https://www.tuttitalia.it/lombardia/73-casaloldo/" TargetMode="External"/><Relationship Id="rId3634" Type="http://schemas.openxmlformats.org/officeDocument/2006/relationships/hyperlink" Target="https://www.tuttitalia.it/lombardia/49-renate/" TargetMode="External"/><Relationship Id="rId3841" Type="http://schemas.openxmlformats.org/officeDocument/2006/relationships/hyperlink" Target="https://www.tuttitalia.it/lombardia/98-ardenno/" TargetMode="External"/><Relationship Id="rId6040" Type="http://schemas.openxmlformats.org/officeDocument/2006/relationships/hyperlink" Target="https://www.tuttitalia.it/sardegna/79-olmedo/" TargetMode="External"/><Relationship Id="rId6997" Type="http://schemas.openxmlformats.org/officeDocument/2006/relationships/hyperlink" Target="https://www.tuttitalia.it/trentino-alto-adige/78-ponte-gardena/" TargetMode="External"/><Relationship Id="rId348" Type="http://schemas.openxmlformats.org/officeDocument/2006/relationships/hyperlink" Target="https://www.tuttitalia.it/basilicata/94-marsico-nuovo/" TargetMode="External"/><Relationship Id="rId555" Type="http://schemas.openxmlformats.org/officeDocument/2006/relationships/hyperlink" Target="https://www.tuttitalia.it/calabria/95-castiglione-cosentino/" TargetMode="External"/><Relationship Id="rId762" Type="http://schemas.openxmlformats.org/officeDocument/2006/relationships/hyperlink" Target="https://www.tuttitalia.it/calabria/73-canolo/" TargetMode="External"/><Relationship Id="rId1185" Type="http://schemas.openxmlformats.org/officeDocument/2006/relationships/hyperlink" Target="https://www.tuttitalia.it/campania/91-san-gennaro-vesuviano/" TargetMode="External"/><Relationship Id="rId1392" Type="http://schemas.openxmlformats.org/officeDocument/2006/relationships/hyperlink" Target="https://www.tuttitalia.it/emilia-romagna/16-sasso-marconi/" TargetMode="External"/><Relationship Id="rId2029" Type="http://schemas.openxmlformats.org/officeDocument/2006/relationships/hyperlink" Target="https://www.tuttitalia.it/lazio/30-santi-cosma-damiano/" TargetMode="External"/><Relationship Id="rId2236" Type="http://schemas.openxmlformats.org/officeDocument/2006/relationships/hyperlink" Target="https://www.tuttitalia.it/lazio/38-rocca-canterano/" TargetMode="External"/><Relationship Id="rId2443" Type="http://schemas.openxmlformats.org/officeDocument/2006/relationships/hyperlink" Target="https://www.tuttitalia.it/liguria/45-ameglia/" TargetMode="External"/><Relationship Id="rId2650" Type="http://schemas.openxmlformats.org/officeDocument/2006/relationships/hyperlink" Target="https://www.tuttitalia.it/lombardia/33-pontida/" TargetMode="External"/><Relationship Id="rId3701" Type="http://schemas.openxmlformats.org/officeDocument/2006/relationships/hyperlink" Target="https://www.tuttitalia.it/lombardia/30-magherno/" TargetMode="External"/><Relationship Id="rId5599" Type="http://schemas.openxmlformats.org/officeDocument/2006/relationships/hyperlink" Target="https://www.tuttitalia.it/puglia/79-conversano/" TargetMode="External"/><Relationship Id="rId6857" Type="http://schemas.openxmlformats.org/officeDocument/2006/relationships/hyperlink" Target="https://www.tuttitalia.it/toscana/43-san-gimignano/" TargetMode="External"/><Relationship Id="rId208" Type="http://schemas.openxmlformats.org/officeDocument/2006/relationships/hyperlink" Target="https://www.tuttitalia.it/abruzzo/75-spoltore/" TargetMode="External"/><Relationship Id="rId415" Type="http://schemas.openxmlformats.org/officeDocument/2006/relationships/hyperlink" Target="https://www.tuttitalia.it/basilicata/33-cersosimo/" TargetMode="External"/><Relationship Id="rId622" Type="http://schemas.openxmlformats.org/officeDocument/2006/relationships/hyperlink" Target="https://www.tuttitalia.it/calabria/49-acquaformosa/" TargetMode="External"/><Relationship Id="rId1045" Type="http://schemas.openxmlformats.org/officeDocument/2006/relationships/hyperlink" Target="https://www.tuttitalia.it/campania/63-gricignano-di-aversa/" TargetMode="External"/><Relationship Id="rId1252" Type="http://schemas.openxmlformats.org/officeDocument/2006/relationships/hyperlink" Target="https://www.tuttitalia.it/campania/67-vietri-sul-mare/" TargetMode="External"/><Relationship Id="rId2303" Type="http://schemas.openxmlformats.org/officeDocument/2006/relationships/hyperlink" Target="https://www.tuttitalia.it/liguria/91-lavagna/" TargetMode="External"/><Relationship Id="rId2510" Type="http://schemas.openxmlformats.org/officeDocument/2006/relationships/hyperlink" Target="https://www.tuttitalia.it/liguria/79-stellanello/" TargetMode="External"/><Relationship Id="rId5459" Type="http://schemas.openxmlformats.org/officeDocument/2006/relationships/hyperlink" Target="https://www.tuttitalia.it/piemonte/77-pallanzeno/" TargetMode="External"/><Relationship Id="rId5666" Type="http://schemas.openxmlformats.org/officeDocument/2006/relationships/hyperlink" Target="https://www.tuttitalia.it/puglia/93-san-marco-in-lamis/" TargetMode="External"/><Relationship Id="rId1112" Type="http://schemas.openxmlformats.org/officeDocument/2006/relationships/hyperlink" Target="https://www.tuttitalia.it/campania/53-ailano/" TargetMode="External"/><Relationship Id="rId4268" Type="http://schemas.openxmlformats.org/officeDocument/2006/relationships/hyperlink" Target="https://www.tuttitalia.it/molise/75-campobasso/" TargetMode="External"/><Relationship Id="rId4475" Type="http://schemas.openxmlformats.org/officeDocument/2006/relationships/hyperlink" Target="https://www.tuttitalia.it/piemonte/16-cremolino/" TargetMode="External"/><Relationship Id="rId5319" Type="http://schemas.openxmlformats.org/officeDocument/2006/relationships/hyperlink" Target="https://www.tuttitalia.it/piemonte/97-sparone/" TargetMode="External"/><Relationship Id="rId5873" Type="http://schemas.openxmlformats.org/officeDocument/2006/relationships/hyperlink" Target="https://www.tuttitalia.it/sardegna/24-villagrande-strisaili/" TargetMode="External"/><Relationship Id="rId6717" Type="http://schemas.openxmlformats.org/officeDocument/2006/relationships/hyperlink" Target="https://www.tuttitalia.it/toscana/97-cecina/" TargetMode="External"/><Relationship Id="rId6924" Type="http://schemas.openxmlformats.org/officeDocument/2006/relationships/hyperlink" Target="https://www.tuttitalia.it/trentino-alto-adige/51-naz-sciaves/" TargetMode="External"/><Relationship Id="rId3077" Type="http://schemas.openxmlformats.org/officeDocument/2006/relationships/hyperlink" Target="https://www.tuttitalia.it/lombardia/23-alserio/" TargetMode="External"/><Relationship Id="rId3284" Type="http://schemas.openxmlformats.org/officeDocument/2006/relationships/hyperlink" Target="https://www.tuttitalia.it/lombardia/30-dervio/" TargetMode="External"/><Relationship Id="rId4128" Type="http://schemas.openxmlformats.org/officeDocument/2006/relationships/hyperlink" Target="https://www.tuttitalia.it/marche/18-altidona/" TargetMode="External"/><Relationship Id="rId4682" Type="http://schemas.openxmlformats.org/officeDocument/2006/relationships/hyperlink" Target="https://www.tuttitalia.it/piemonte/38-rocchetta-palafea/" TargetMode="External"/><Relationship Id="rId5526" Type="http://schemas.openxmlformats.org/officeDocument/2006/relationships/hyperlink" Target="https://www.tuttitalia.it/piemonte/50-pezzana/" TargetMode="External"/><Relationship Id="rId5733" Type="http://schemas.openxmlformats.org/officeDocument/2006/relationships/hyperlink" Target="https://www.tuttitalia.it/puglia/33-ugento/" TargetMode="External"/><Relationship Id="rId5940" Type="http://schemas.openxmlformats.org/officeDocument/2006/relationships/hyperlink" Target="https://www.tuttitalia.it/sardegna/58-mogoro/" TargetMode="External"/><Relationship Id="rId1929" Type="http://schemas.openxmlformats.org/officeDocument/2006/relationships/hyperlink" Target="https://www.tuttitalia.it/lazio/61-pontecorvo/" TargetMode="External"/><Relationship Id="rId2093" Type="http://schemas.openxmlformats.org/officeDocument/2006/relationships/hyperlink" Target="https://www.tuttitalia.it/lazio/14-salisano/" TargetMode="External"/><Relationship Id="rId3491" Type="http://schemas.openxmlformats.org/officeDocument/2006/relationships/hyperlink" Target="https://www.tuttitalia.it/lombardia/27-pieve-emanuele/" TargetMode="External"/><Relationship Id="rId4335" Type="http://schemas.openxmlformats.org/officeDocument/2006/relationships/hyperlink" Target="https://www.tuttitalia.it/molise/57-macchia-valfortore/" TargetMode="External"/><Relationship Id="rId4542" Type="http://schemas.openxmlformats.org/officeDocument/2006/relationships/hyperlink" Target="https://www.tuttitalia.it/piemonte/68-cereseto/" TargetMode="External"/><Relationship Id="rId5800" Type="http://schemas.openxmlformats.org/officeDocument/2006/relationships/hyperlink" Target="https://www.tuttitalia.it/puglia/77-melpignano/" TargetMode="External"/><Relationship Id="rId7698" Type="http://schemas.openxmlformats.org/officeDocument/2006/relationships/hyperlink" Target="https://www.tuttitalia.it/veneto/18-negrar-di-valpolicella/" TargetMode="External"/><Relationship Id="rId3144" Type="http://schemas.openxmlformats.org/officeDocument/2006/relationships/hyperlink" Target="https://www.tuttitalia.it/lombardia/51-vescovato/" TargetMode="External"/><Relationship Id="rId3351" Type="http://schemas.openxmlformats.org/officeDocument/2006/relationships/hyperlink" Target="https://www.tuttitalia.it/lombardia/50-graffignana/" TargetMode="External"/><Relationship Id="rId4402" Type="http://schemas.openxmlformats.org/officeDocument/2006/relationships/hyperlink" Target="https://www.tuttitalia.it/molise/16-castelpizzuto/" TargetMode="External"/><Relationship Id="rId7558" Type="http://schemas.openxmlformats.org/officeDocument/2006/relationships/hyperlink" Target="https://www.tuttitalia.it/veneto/46-paese/" TargetMode="External"/><Relationship Id="rId7765" Type="http://schemas.openxmlformats.org/officeDocument/2006/relationships/hyperlink" Target="https://www.tuttitalia.it/veneto/82-mezzane-di-sotto/" TargetMode="External"/><Relationship Id="rId272" Type="http://schemas.openxmlformats.org/officeDocument/2006/relationships/hyperlink" Target="https://www.tuttitalia.it/abruzzo/20-giulianova/" TargetMode="External"/><Relationship Id="rId2160" Type="http://schemas.openxmlformats.org/officeDocument/2006/relationships/hyperlink" Target="https://www.tuttitalia.it/lazio/97-riano/" TargetMode="External"/><Relationship Id="rId3004" Type="http://schemas.openxmlformats.org/officeDocument/2006/relationships/hyperlink" Target="https://www.tuttitalia.it/lombardia/40-lipomo/" TargetMode="External"/><Relationship Id="rId3211" Type="http://schemas.openxmlformats.org/officeDocument/2006/relationships/hyperlink" Target="https://www.tuttitalia.it/lombardia/73-solarolo-rainerio/" TargetMode="External"/><Relationship Id="rId6367" Type="http://schemas.openxmlformats.org/officeDocument/2006/relationships/hyperlink" Target="https://www.tuttitalia.it/sicilia/50-lipari/" TargetMode="External"/><Relationship Id="rId6574" Type="http://schemas.openxmlformats.org/officeDocument/2006/relationships/hyperlink" Target="https://www.tuttitalia.it/sicilia/66-francofonte/" TargetMode="External"/><Relationship Id="rId6781" Type="http://schemas.openxmlformats.org/officeDocument/2006/relationships/hyperlink" Target="https://www.tuttitalia.it/toscana/36-casola-in-lunigiana/" TargetMode="External"/><Relationship Id="rId7418" Type="http://schemas.openxmlformats.org/officeDocument/2006/relationships/hyperlink" Target="https://www.tuttitalia.it/veneto/66-mestrino/" TargetMode="External"/><Relationship Id="rId7625" Type="http://schemas.openxmlformats.org/officeDocument/2006/relationships/hyperlink" Target="https://www.tuttitalia.it/veneto/71-cessalto/" TargetMode="External"/><Relationship Id="rId7832" Type="http://schemas.openxmlformats.org/officeDocument/2006/relationships/hyperlink" Target="https://www.tuttitalia.it/veneto/85-castelgomberto/" TargetMode="External"/><Relationship Id="rId132" Type="http://schemas.openxmlformats.org/officeDocument/2006/relationships/hyperlink" Target="https://www.tuttitalia.it/abruzzo/56-san-vincenzo-valle-roveto/" TargetMode="External"/><Relationship Id="rId2020" Type="http://schemas.openxmlformats.org/officeDocument/2006/relationships/hyperlink" Target="https://www.tuttitalia.it/lazio/81-gaeta/" TargetMode="External"/><Relationship Id="rId5176" Type="http://schemas.openxmlformats.org/officeDocument/2006/relationships/hyperlink" Target="https://www.tuttitalia.it/piemonte/89-favria/" TargetMode="External"/><Relationship Id="rId5383" Type="http://schemas.openxmlformats.org/officeDocument/2006/relationships/hyperlink" Target="https://www.tuttitalia.it/piemonte/42-brozolo/" TargetMode="External"/><Relationship Id="rId5590" Type="http://schemas.openxmlformats.org/officeDocument/2006/relationships/hyperlink" Target="https://www.tuttitalia.it/puglia/24-corato/" TargetMode="External"/><Relationship Id="rId6227" Type="http://schemas.openxmlformats.org/officeDocument/2006/relationships/hyperlink" Target="https://www.tuttitalia.it/sicilia/30-raffadali/" TargetMode="External"/><Relationship Id="rId6434" Type="http://schemas.openxmlformats.org/officeDocument/2006/relationships/hyperlink" Target="https://www.tuttitalia.it/sicilia/34-novara-di-sicilia/" TargetMode="External"/><Relationship Id="rId6641" Type="http://schemas.openxmlformats.org/officeDocument/2006/relationships/hyperlink" Target="https://www.tuttitalia.it/toscana/92-talla/" TargetMode="External"/><Relationship Id="rId1579" Type="http://schemas.openxmlformats.org/officeDocument/2006/relationships/hyperlink" Target="https://www.tuttitalia.it/emilia-romagna/97-podenzano/" TargetMode="External"/><Relationship Id="rId2977" Type="http://schemas.openxmlformats.org/officeDocument/2006/relationships/hyperlink" Target="https://www.tuttitalia.it/lombardia/49-paisco-loveno/" TargetMode="External"/><Relationship Id="rId4192" Type="http://schemas.openxmlformats.org/officeDocument/2006/relationships/hyperlink" Target="https://www.tuttitalia.it/marche/80-pieve-torina/" TargetMode="External"/><Relationship Id="rId5036" Type="http://schemas.openxmlformats.org/officeDocument/2006/relationships/hyperlink" Target="https://www.tuttitalia.it/piemonte/37-cameri/" TargetMode="External"/><Relationship Id="rId5243" Type="http://schemas.openxmlformats.org/officeDocument/2006/relationships/hyperlink" Target="https://www.tuttitalia.it/piemonte/48-bollengo/" TargetMode="External"/><Relationship Id="rId5450" Type="http://schemas.openxmlformats.org/officeDocument/2006/relationships/hyperlink" Target="https://www.tuttitalia.it/piemonte/21-masera/" TargetMode="External"/><Relationship Id="rId949" Type="http://schemas.openxmlformats.org/officeDocument/2006/relationships/hyperlink" Target="https://www.tuttitalia.it/campania/94-san-giorgio-del-sannio/" TargetMode="External"/><Relationship Id="rId1786" Type="http://schemas.openxmlformats.org/officeDocument/2006/relationships/hyperlink" Target="https://www.tuttitalia.it/friuli-venezia-giulia/70-monrupino/" TargetMode="External"/><Relationship Id="rId1993" Type="http://schemas.openxmlformats.org/officeDocument/2006/relationships/hyperlink" Target="https://www.tuttitalia.it/lazio/78-villa-latina/" TargetMode="External"/><Relationship Id="rId2837" Type="http://schemas.openxmlformats.org/officeDocument/2006/relationships/hyperlink" Target="https://www.tuttitalia.it/lombardia/32-villanuova-sul-clisi/" TargetMode="External"/><Relationship Id="rId4052" Type="http://schemas.openxmlformats.org/officeDocument/2006/relationships/hyperlink" Target="https://www.tuttitalia.it/marche/65-camerano/" TargetMode="External"/><Relationship Id="rId5103" Type="http://schemas.openxmlformats.org/officeDocument/2006/relationships/hyperlink" Target="https://www.tuttitalia.it/piemonte/34-nibbiola/" TargetMode="External"/><Relationship Id="rId6501" Type="http://schemas.openxmlformats.org/officeDocument/2006/relationships/hyperlink" Target="https://www.tuttitalia.it/sicilia/92-piana-degli-albanesi/" TargetMode="External"/><Relationship Id="rId78" Type="http://schemas.openxmlformats.org/officeDocument/2006/relationships/hyperlink" Target="https://www.tuttitalia.it/abruzzo/29-poggiofiorito/" TargetMode="External"/><Relationship Id="rId809" Type="http://schemas.openxmlformats.org/officeDocument/2006/relationships/hyperlink" Target="https://www.tuttitalia.it/calabria/85-francica/" TargetMode="External"/><Relationship Id="rId1439" Type="http://schemas.openxmlformats.org/officeDocument/2006/relationships/hyperlink" Target="https://www.tuttitalia.it/emilia-romagna/14-portomaggiore/" TargetMode="External"/><Relationship Id="rId1646" Type="http://schemas.openxmlformats.org/officeDocument/2006/relationships/hyperlink" Target="https://www.tuttitalia.it/emilia-romagna/67-novellara/" TargetMode="External"/><Relationship Id="rId1853" Type="http://schemas.openxmlformats.org/officeDocument/2006/relationships/hyperlink" Target="https://www.tuttitalia.it/friuli-venezia-giulia/73-dignano/" TargetMode="External"/><Relationship Id="rId2904" Type="http://schemas.openxmlformats.org/officeDocument/2006/relationships/hyperlink" Target="https://www.tuttitalia.it/lombardia/43-alfianello/" TargetMode="External"/><Relationship Id="rId5310" Type="http://schemas.openxmlformats.org/officeDocument/2006/relationships/hyperlink" Target="https://www.tuttitalia.it/piemonte/21-lombriasco/" TargetMode="External"/><Relationship Id="rId7068" Type="http://schemas.openxmlformats.org/officeDocument/2006/relationships/hyperlink" Target="https://www.tuttitalia.it/trentino-alto-adige/25-trambileno/" TargetMode="External"/><Relationship Id="rId1506" Type="http://schemas.openxmlformats.org/officeDocument/2006/relationships/hyperlink" Target="https://www.tuttitalia.it/emilia-romagna/23-concordia-sulla-secchia/" TargetMode="External"/><Relationship Id="rId1713" Type="http://schemas.openxmlformats.org/officeDocument/2006/relationships/hyperlink" Target="https://www.tuttitalia.it/friuli-venezia-giulia/77-san-canzian-d-isonzo/" TargetMode="External"/><Relationship Id="rId1920" Type="http://schemas.openxmlformats.org/officeDocument/2006/relationships/hyperlink" Target="https://www.tuttitalia.it/friuli-venezia-giulia/33-drenchia/" TargetMode="External"/><Relationship Id="rId4869" Type="http://schemas.openxmlformats.org/officeDocument/2006/relationships/hyperlink" Target="https://www.tuttitalia.it/piemonte/87-roccabruna/" TargetMode="External"/><Relationship Id="rId7275" Type="http://schemas.openxmlformats.org/officeDocument/2006/relationships/hyperlink" Target="https://www.tuttitalia.it/valle-d-aosta/23-courmayeur/" TargetMode="External"/><Relationship Id="rId7482" Type="http://schemas.openxmlformats.org/officeDocument/2006/relationships/hyperlink" Target="https://www.tuttitalia.it/veneto/32-merlara/" TargetMode="External"/><Relationship Id="rId3678" Type="http://schemas.openxmlformats.org/officeDocument/2006/relationships/hyperlink" Target="https://www.tuttitalia.it/lombardia/68-villanterio/" TargetMode="External"/><Relationship Id="rId3885" Type="http://schemas.openxmlformats.org/officeDocument/2006/relationships/hyperlink" Target="https://www.tuttitalia.it/lombardia/98-andalo-valtellino/" TargetMode="External"/><Relationship Id="rId4729" Type="http://schemas.openxmlformats.org/officeDocument/2006/relationships/hyperlink" Target="https://www.tuttitalia.it/piemonte/37-masserano/" TargetMode="External"/><Relationship Id="rId4936" Type="http://schemas.openxmlformats.org/officeDocument/2006/relationships/hyperlink" Target="https://www.tuttitalia.it/piemonte/55-vottignasco/" TargetMode="External"/><Relationship Id="rId6084" Type="http://schemas.openxmlformats.org/officeDocument/2006/relationships/hyperlink" Target="https://www.tuttitalia.it/sardegna/15-laerru/" TargetMode="External"/><Relationship Id="rId6291" Type="http://schemas.openxmlformats.org/officeDocument/2006/relationships/hyperlink" Target="https://www.tuttitalia.it/sicilia/48-aci-catena/" TargetMode="External"/><Relationship Id="rId7135" Type="http://schemas.openxmlformats.org/officeDocument/2006/relationships/hyperlink" Target="https://www.tuttitalia.it/trentino-alto-adige/88-pieve-tesino/" TargetMode="External"/><Relationship Id="rId7342" Type="http://schemas.openxmlformats.org/officeDocument/2006/relationships/hyperlink" Target="https://www.tuttitalia.it/veneto/50-sedico/" TargetMode="External"/><Relationship Id="rId599" Type="http://schemas.openxmlformats.org/officeDocument/2006/relationships/hyperlink" Target="https://www.tuttitalia.it/calabria/97-piane-crati/" TargetMode="External"/><Relationship Id="rId2487" Type="http://schemas.openxmlformats.org/officeDocument/2006/relationships/hyperlink" Target="https://www.tuttitalia.it/liguria/38-noli/" TargetMode="External"/><Relationship Id="rId2694" Type="http://schemas.openxmlformats.org/officeDocument/2006/relationships/hyperlink" Target="https://www.tuttitalia.it/lombardia/38-gorno/" TargetMode="External"/><Relationship Id="rId3538" Type="http://schemas.openxmlformats.org/officeDocument/2006/relationships/hyperlink" Target="https://www.tuttitalia.it/lombardia/34-arconate/" TargetMode="External"/><Relationship Id="rId3745" Type="http://schemas.openxmlformats.org/officeDocument/2006/relationships/hyperlink" Target="https://www.tuttitalia.it/lombardia/60-codevilla/" TargetMode="External"/><Relationship Id="rId6151" Type="http://schemas.openxmlformats.org/officeDocument/2006/relationships/hyperlink" Target="https://www.tuttitalia.it/sardegna/98-serdiana/" TargetMode="External"/><Relationship Id="rId7202" Type="http://schemas.openxmlformats.org/officeDocument/2006/relationships/hyperlink" Target="https://www.tuttitalia.it/umbria/29-giano-dell-umbria/" TargetMode="External"/><Relationship Id="rId459" Type="http://schemas.openxmlformats.org/officeDocument/2006/relationships/hyperlink" Target="https://www.tuttitalia.it/calabria/33-santa-caterina-dello-ionio/" TargetMode="External"/><Relationship Id="rId666" Type="http://schemas.openxmlformats.org/officeDocument/2006/relationships/hyperlink" Target="https://www.tuttitalia.it/calabria/77-crucoli/" TargetMode="External"/><Relationship Id="rId873" Type="http://schemas.openxmlformats.org/officeDocument/2006/relationships/hyperlink" Target="https://www.tuttitalia.it/campania/50-cesinali/" TargetMode="External"/><Relationship Id="rId1089" Type="http://schemas.openxmlformats.org/officeDocument/2006/relationships/hyperlink" Target="https://www.tuttitalia.it/campania/50-pastorano/" TargetMode="External"/><Relationship Id="rId1296" Type="http://schemas.openxmlformats.org/officeDocument/2006/relationships/hyperlink" Target="https://www.tuttitalia.it/campania/19-atena-lucana/" TargetMode="External"/><Relationship Id="rId2347" Type="http://schemas.openxmlformats.org/officeDocument/2006/relationships/hyperlink" Target="https://www.tuttitalia.it/liguria/43-rezzoaglio/" TargetMode="External"/><Relationship Id="rId2554" Type="http://schemas.openxmlformats.org/officeDocument/2006/relationships/hyperlink" Target="https://www.tuttitalia.it/lombardia/26-costa-volpino/" TargetMode="External"/><Relationship Id="rId3952" Type="http://schemas.openxmlformats.org/officeDocument/2006/relationships/hyperlink" Target="https://www.tuttitalia.it/lombardia/78-gorla-maggiore/" TargetMode="External"/><Relationship Id="rId6011" Type="http://schemas.openxmlformats.org/officeDocument/2006/relationships/hyperlink" Target="https://www.tuttitalia.it/sardegna/29-siris/" TargetMode="External"/><Relationship Id="rId319" Type="http://schemas.openxmlformats.org/officeDocument/2006/relationships/hyperlink" Target="https://www.tuttitalia.it/basilicata/39-gorgoglione/" TargetMode="External"/><Relationship Id="rId526" Type="http://schemas.openxmlformats.org/officeDocument/2006/relationships/hyperlink" Target="https://www.tuttitalia.it/calabria/33-san-marco-argentano/" TargetMode="External"/><Relationship Id="rId1156" Type="http://schemas.openxmlformats.org/officeDocument/2006/relationships/hyperlink" Target="https://www.tuttitalia.it/campania/56-boscoreale/" TargetMode="External"/><Relationship Id="rId1363" Type="http://schemas.openxmlformats.org/officeDocument/2006/relationships/hyperlink" Target="https://www.tuttitalia.it/campania/36-ottati/" TargetMode="External"/><Relationship Id="rId2207" Type="http://schemas.openxmlformats.org/officeDocument/2006/relationships/hyperlink" Target="https://www.tuttitalia.it/lazio/91-monteflavio/" TargetMode="External"/><Relationship Id="rId2761" Type="http://schemas.openxmlformats.org/officeDocument/2006/relationships/hyperlink" Target="https://www.tuttitalia.it/lombardia/78-valnegra/" TargetMode="External"/><Relationship Id="rId3605" Type="http://schemas.openxmlformats.org/officeDocument/2006/relationships/hyperlink" Target="https://www.tuttitalia.it/lombardia/42-varedo/" TargetMode="External"/><Relationship Id="rId3812" Type="http://schemas.openxmlformats.org/officeDocument/2006/relationships/hyperlink" Target="https://www.tuttitalia.it/lombardia/26-valeggio/" TargetMode="External"/><Relationship Id="rId6968" Type="http://schemas.openxmlformats.org/officeDocument/2006/relationships/hyperlink" Target="https://www.tuttitalia.it/trentino-alto-adige/64-san-pancrazio/" TargetMode="External"/><Relationship Id="rId733" Type="http://schemas.openxmlformats.org/officeDocument/2006/relationships/hyperlink" Target="https://www.tuttitalia.it/calabria/14-sinopoli/" TargetMode="External"/><Relationship Id="rId940" Type="http://schemas.openxmlformats.org/officeDocument/2006/relationships/hyperlink" Target="https://www.tuttitalia.it/campania/81-sorbo-serpico/" TargetMode="External"/><Relationship Id="rId1016" Type="http://schemas.openxmlformats.org/officeDocument/2006/relationships/hyperlink" Target="https://www.tuttitalia.it/campania/63-san-nazzaro/" TargetMode="External"/><Relationship Id="rId1570" Type="http://schemas.openxmlformats.org/officeDocument/2006/relationships/hyperlink" Target="https://www.tuttitalia.it/emilia-romagna/98-pellegrino-parmense/" TargetMode="External"/><Relationship Id="rId2414" Type="http://schemas.openxmlformats.org/officeDocument/2006/relationships/hyperlink" Target="https://www.tuttitalia.it/liguria/42-triora/" TargetMode="External"/><Relationship Id="rId2621" Type="http://schemas.openxmlformats.org/officeDocument/2006/relationships/hyperlink" Target="https://www.tuttitalia.it/lombardia/91-palazzago/" TargetMode="External"/><Relationship Id="rId5777" Type="http://schemas.openxmlformats.org/officeDocument/2006/relationships/hyperlink" Target="https://www.tuttitalia.it/puglia/33-uggiano-la-chiesa/" TargetMode="External"/><Relationship Id="rId5984" Type="http://schemas.openxmlformats.org/officeDocument/2006/relationships/hyperlink" Target="https://www.tuttitalia.it/sardegna/15-neoneli/" TargetMode="External"/><Relationship Id="rId6828" Type="http://schemas.openxmlformats.org/officeDocument/2006/relationships/hyperlink" Target="https://www.tuttitalia.it/toscana/15-pieve-a-nievole/" TargetMode="External"/><Relationship Id="rId800" Type="http://schemas.openxmlformats.org/officeDocument/2006/relationships/hyperlink" Target="https://www.tuttitalia.it/calabria/20-gerocarne/" TargetMode="External"/><Relationship Id="rId1223" Type="http://schemas.openxmlformats.org/officeDocument/2006/relationships/hyperlink" Target="https://www.tuttitalia.it/campania/28-scafati/" TargetMode="External"/><Relationship Id="rId1430" Type="http://schemas.openxmlformats.org/officeDocument/2006/relationships/hyperlink" Target="https://www.tuttitalia.it/emilia-romagna/48-castel-d-aiano/" TargetMode="External"/><Relationship Id="rId4379" Type="http://schemas.openxmlformats.org/officeDocument/2006/relationships/hyperlink" Target="https://www.tuttitalia.it/molise/20-belmonte-del-sannio/" TargetMode="External"/><Relationship Id="rId4586" Type="http://schemas.openxmlformats.org/officeDocument/2006/relationships/hyperlink" Target="https://www.tuttitalia.it/piemonte/50-roccaforte-ligure/" TargetMode="External"/><Relationship Id="rId4793" Type="http://schemas.openxmlformats.org/officeDocument/2006/relationships/hyperlink" Target="https://www.tuttitalia.it/piemonte/15-boves/" TargetMode="External"/><Relationship Id="rId5637" Type="http://schemas.openxmlformats.org/officeDocument/2006/relationships/hyperlink" Target="https://www.tuttitalia.it/puglia/62-fasano/" TargetMode="External"/><Relationship Id="rId5844" Type="http://schemas.openxmlformats.org/officeDocument/2006/relationships/hyperlink" Target="https://www.tuttitalia.it/sardegna/89-selargius/" TargetMode="External"/><Relationship Id="rId3188" Type="http://schemas.openxmlformats.org/officeDocument/2006/relationships/hyperlink" Target="https://www.tuttitalia.it/lombardia/53-grontardo/" TargetMode="External"/><Relationship Id="rId3395" Type="http://schemas.openxmlformats.org/officeDocument/2006/relationships/hyperlink" Target="https://www.tuttitalia.it/lombardia/37-san-giorgio-bigarello/" TargetMode="External"/><Relationship Id="rId4239" Type="http://schemas.openxmlformats.org/officeDocument/2006/relationships/hyperlink" Target="https://www.tuttitalia.it/marche/52-petriano/" TargetMode="External"/><Relationship Id="rId4446" Type="http://schemas.openxmlformats.org/officeDocument/2006/relationships/hyperlink" Target="https://www.tuttitalia.it/piemonte/24-rocca-grimalda/" TargetMode="External"/><Relationship Id="rId4653" Type="http://schemas.openxmlformats.org/officeDocument/2006/relationships/hyperlink" Target="https://www.tuttitalia.it/piemonte/78-cerro-tanaro/" TargetMode="External"/><Relationship Id="rId4860" Type="http://schemas.openxmlformats.org/officeDocument/2006/relationships/hyperlink" Target="https://www.tuttitalia.it/piemonte/92-priocca/" TargetMode="External"/><Relationship Id="rId5704" Type="http://schemas.openxmlformats.org/officeDocument/2006/relationships/hyperlink" Target="https://www.tuttitalia.it/puglia/91-castelluccio-valmaggiore/" TargetMode="External"/><Relationship Id="rId5911" Type="http://schemas.openxmlformats.org/officeDocument/2006/relationships/hyperlink" Target="https://www.tuttitalia.it/sardegna/14-triei/" TargetMode="External"/><Relationship Id="rId3048" Type="http://schemas.openxmlformats.org/officeDocument/2006/relationships/hyperlink" Target="https://www.tuttitalia.it/lombardia/64-albiolo/" TargetMode="External"/><Relationship Id="rId3255" Type="http://schemas.openxmlformats.org/officeDocument/2006/relationships/hyperlink" Target="https://www.tuttitalia.it/lombardia/53-verderio/" TargetMode="External"/><Relationship Id="rId3462" Type="http://schemas.openxmlformats.org/officeDocument/2006/relationships/hyperlink" Target="https://www.tuttitalia.it/lombardia/51-segrate/" TargetMode="External"/><Relationship Id="rId4306" Type="http://schemas.openxmlformats.org/officeDocument/2006/relationships/hyperlink" Target="https://www.tuttitalia.it/molise/75-rotello/" TargetMode="External"/><Relationship Id="rId4513" Type="http://schemas.openxmlformats.org/officeDocument/2006/relationships/hyperlink" Target="https://www.tuttitalia.it/piemonte/14-san-sebastiano-curone/" TargetMode="External"/><Relationship Id="rId4720" Type="http://schemas.openxmlformats.org/officeDocument/2006/relationships/hyperlink" Target="https://www.tuttitalia.it/piemonte/93-cerrione/" TargetMode="External"/><Relationship Id="rId7669" Type="http://schemas.openxmlformats.org/officeDocument/2006/relationships/hyperlink" Target="https://www.tuttitalia.it/veneto/96-musile-di-piave/" TargetMode="External"/><Relationship Id="rId7876" Type="http://schemas.openxmlformats.org/officeDocument/2006/relationships/hyperlink" Target="https://www.tuttitalia.it/veneto/74-pianezze/" TargetMode="External"/><Relationship Id="rId176" Type="http://schemas.openxmlformats.org/officeDocument/2006/relationships/hyperlink" Target="https://www.tuttitalia.it/abruzzo/75-goriano-sicoli/" TargetMode="External"/><Relationship Id="rId383" Type="http://schemas.openxmlformats.org/officeDocument/2006/relationships/hyperlink" Target="https://www.tuttitalia.it/basilicata/88-roccanova/" TargetMode="External"/><Relationship Id="rId590" Type="http://schemas.openxmlformats.org/officeDocument/2006/relationships/hyperlink" Target="https://www.tuttitalia.it/calabria/75-montegiordano/" TargetMode="External"/><Relationship Id="rId2064" Type="http://schemas.openxmlformats.org/officeDocument/2006/relationships/hyperlink" Target="https://www.tuttitalia.it/lazio/35-cantalupo-in-sabina/" TargetMode="External"/><Relationship Id="rId2271" Type="http://schemas.openxmlformats.org/officeDocument/2006/relationships/hyperlink" Target="https://www.tuttitalia.it/lazio/68-castel-sant-elia/" TargetMode="External"/><Relationship Id="rId3115" Type="http://schemas.openxmlformats.org/officeDocument/2006/relationships/hyperlink" Target="https://www.tuttitalia.it/lombardia/91-rezzago/" TargetMode="External"/><Relationship Id="rId3322" Type="http://schemas.openxmlformats.org/officeDocument/2006/relationships/hyperlink" Target="https://www.tuttitalia.it/lombardia/27-vendrogno/" TargetMode="External"/><Relationship Id="rId6478" Type="http://schemas.openxmlformats.org/officeDocument/2006/relationships/hyperlink" Target="https://www.tuttitalia.it/sicilia/18-cefalu/" TargetMode="External"/><Relationship Id="rId6685" Type="http://schemas.openxmlformats.org/officeDocument/2006/relationships/hyperlink" Target="https://www.tuttitalia.it/toscana/86-san-godenzo/" TargetMode="External"/><Relationship Id="rId7529" Type="http://schemas.openxmlformats.org/officeDocument/2006/relationships/hyperlink" Target="https://www.tuttitalia.it/veneto/95-corbola/" TargetMode="External"/><Relationship Id="rId243" Type="http://schemas.openxmlformats.org/officeDocument/2006/relationships/hyperlink" Target="https://www.tuttitalia.it/abruzzo/12-turrivalignani/" TargetMode="External"/><Relationship Id="rId450" Type="http://schemas.openxmlformats.org/officeDocument/2006/relationships/hyperlink" Target="https://www.tuttitalia.it/calabria/51-serrastretta/" TargetMode="External"/><Relationship Id="rId1080" Type="http://schemas.openxmlformats.org/officeDocument/2006/relationships/hyperlink" Target="https://www.tuttitalia.it/campania/85-francolise/" TargetMode="External"/><Relationship Id="rId2131" Type="http://schemas.openxmlformats.org/officeDocument/2006/relationships/hyperlink" Target="https://www.tuttitalia.it/lazio/77-albano-laziale/" TargetMode="External"/><Relationship Id="rId5287" Type="http://schemas.openxmlformats.org/officeDocument/2006/relationships/hyperlink" Target="https://www.tuttitalia.it/piemonte/83-campiglione-fenile/" TargetMode="External"/><Relationship Id="rId5494" Type="http://schemas.openxmlformats.org/officeDocument/2006/relationships/hyperlink" Target="https://www.tuttitalia.it/piemonte/64-loreglia/" TargetMode="External"/><Relationship Id="rId6338" Type="http://schemas.openxmlformats.org/officeDocument/2006/relationships/hyperlink" Target="https://www.tuttitalia.it/sicilia/56-raddusa/" TargetMode="External"/><Relationship Id="rId6892" Type="http://schemas.openxmlformats.org/officeDocument/2006/relationships/hyperlink" Target="https://www.tuttitalia.it/trentino-alto-adige/74-vipiteno/" TargetMode="External"/><Relationship Id="rId7736" Type="http://schemas.openxmlformats.org/officeDocument/2006/relationships/hyperlink" Target="https://www.tuttitalia.it/veneto/87-san-giovanni-ilarione/" TargetMode="External"/><Relationship Id="rId103" Type="http://schemas.openxmlformats.org/officeDocument/2006/relationships/hyperlink" Target="https://www.tuttitalia.it/abruzzo/35-celano/" TargetMode="External"/><Relationship Id="rId310" Type="http://schemas.openxmlformats.org/officeDocument/2006/relationships/hyperlink" Target="https://www.tuttitalia.it/basilicata/54-miglionico/" TargetMode="External"/><Relationship Id="rId4096" Type="http://schemas.openxmlformats.org/officeDocument/2006/relationships/hyperlink" Target="https://www.tuttitalia.it/marche/44-monsampolo-del-tronto/" TargetMode="External"/><Relationship Id="rId5147" Type="http://schemas.openxmlformats.org/officeDocument/2006/relationships/hyperlink" Target="https://www.tuttitalia.it/piemonte/76-santena/" TargetMode="External"/><Relationship Id="rId6545" Type="http://schemas.openxmlformats.org/officeDocument/2006/relationships/hyperlink" Target="https://www.tuttitalia.it/sicilia/26-cefala-diana/" TargetMode="External"/><Relationship Id="rId6752" Type="http://schemas.openxmlformats.org/officeDocument/2006/relationships/hyperlink" Target="https://www.tuttitalia.it/toscana/76-pieve-fosciana/" TargetMode="External"/><Relationship Id="rId7803" Type="http://schemas.openxmlformats.org/officeDocument/2006/relationships/hyperlink" Target="https://www.tuttitalia.it/veneto/50-chiampo/" TargetMode="External"/><Relationship Id="rId1897" Type="http://schemas.openxmlformats.org/officeDocument/2006/relationships/hyperlink" Target="https://www.tuttitalia.it/friuli-venezia-giulia/58-bordano/" TargetMode="External"/><Relationship Id="rId2948" Type="http://schemas.openxmlformats.org/officeDocument/2006/relationships/hyperlink" Target="https://www.tuttitalia.it/lombardia/84-tignale/" TargetMode="External"/><Relationship Id="rId5354" Type="http://schemas.openxmlformats.org/officeDocument/2006/relationships/hyperlink" Target="https://www.tuttitalia.it/piemonte/24-mompantero/" TargetMode="External"/><Relationship Id="rId5561" Type="http://schemas.openxmlformats.org/officeDocument/2006/relationships/hyperlink" Target="https://www.tuttitalia.it/piemonte/73-pertengo/" TargetMode="External"/><Relationship Id="rId6405" Type="http://schemas.openxmlformats.org/officeDocument/2006/relationships/hyperlink" Target="https://www.tuttitalia.it/sicilia/96-san-piero-patti/" TargetMode="External"/><Relationship Id="rId6612" Type="http://schemas.openxmlformats.org/officeDocument/2006/relationships/hyperlink" Target="https://www.tuttitalia.it/toscana/22-san-giovanni-valdarno/" TargetMode="External"/><Relationship Id="rId1757" Type="http://schemas.openxmlformats.org/officeDocument/2006/relationships/hyperlink" Target="https://www.tuttitalia.it/friuli-venezia-giulia/91-morsano-al-tagliamento/" TargetMode="External"/><Relationship Id="rId1964" Type="http://schemas.openxmlformats.org/officeDocument/2006/relationships/hyperlink" Target="https://www.tuttitalia.it/lazio/59-villa-santa-lucia/" TargetMode="External"/><Relationship Id="rId2808" Type="http://schemas.openxmlformats.org/officeDocument/2006/relationships/hyperlink" Target="https://www.tuttitalia.it/lombardia/97-salo/" TargetMode="External"/><Relationship Id="rId4163" Type="http://schemas.openxmlformats.org/officeDocument/2006/relationships/hyperlink" Target="https://www.tuttitalia.it/marche/85-tolentino/" TargetMode="External"/><Relationship Id="rId4370" Type="http://schemas.openxmlformats.org/officeDocument/2006/relationships/hyperlink" Target="https://www.tuttitalia.it/molise/12-macchia-d-isernia/" TargetMode="External"/><Relationship Id="rId5007" Type="http://schemas.openxmlformats.org/officeDocument/2006/relationships/hyperlink" Target="https://www.tuttitalia.it/piemonte/83-rittana/" TargetMode="External"/><Relationship Id="rId5214" Type="http://schemas.openxmlformats.org/officeDocument/2006/relationships/hyperlink" Target="https://www.tuttitalia.it/piemonte/24-pont-canavese/" TargetMode="External"/><Relationship Id="rId5421" Type="http://schemas.openxmlformats.org/officeDocument/2006/relationships/hyperlink" Target="https://www.tuttitalia.it/piemonte/60-noasca/" TargetMode="External"/><Relationship Id="rId49" Type="http://schemas.openxmlformats.org/officeDocument/2006/relationships/hyperlink" Target="https://www.tuttitalia.it/abruzzo/68-villa-santa-maria/" TargetMode="External"/><Relationship Id="rId1617" Type="http://schemas.openxmlformats.org/officeDocument/2006/relationships/hyperlink" Target="https://www.tuttitalia.it/emilia-romagna/19-corte-brugnatella/" TargetMode="External"/><Relationship Id="rId1824" Type="http://schemas.openxmlformats.org/officeDocument/2006/relationships/hyperlink" Target="https://www.tuttitalia.it/friuli-venezia-giulia/68-sedegliano/" TargetMode="External"/><Relationship Id="rId4023" Type="http://schemas.openxmlformats.org/officeDocument/2006/relationships/hyperlink" Target="https://www.tuttitalia.it/lombardia/75-cazzago-brabbia/" TargetMode="External"/><Relationship Id="rId4230" Type="http://schemas.openxmlformats.org/officeDocument/2006/relationships/hyperlink" Target="https://www.tuttitalia.it/marche/46-terre-roveresche/" TargetMode="External"/><Relationship Id="rId7179" Type="http://schemas.openxmlformats.org/officeDocument/2006/relationships/hyperlink" Target="https://www.tuttitalia.it/umbria/78-bastia-umbra/" TargetMode="External"/><Relationship Id="rId7386" Type="http://schemas.openxmlformats.org/officeDocument/2006/relationships/hyperlink" Target="https://www.tuttitalia.it/veneto/93-rivamonte-agordino/" TargetMode="External"/><Relationship Id="rId7593" Type="http://schemas.openxmlformats.org/officeDocument/2006/relationships/hyperlink" Target="https://www.tuttitalia.it/veneto/25-pederobba/" TargetMode="External"/><Relationship Id="rId3789" Type="http://schemas.openxmlformats.org/officeDocument/2006/relationships/hyperlink" Target="https://www.tuttitalia.it/lombardia/28-mezzana-rabattone/" TargetMode="External"/><Relationship Id="rId6195" Type="http://schemas.openxmlformats.org/officeDocument/2006/relationships/hyperlink" Target="https://www.tuttitalia.it/sardegna/76-guamaggiore/" TargetMode="External"/><Relationship Id="rId7039" Type="http://schemas.openxmlformats.org/officeDocument/2006/relationships/hyperlink" Target="https://www.tuttitalia.it/trentino-alto-adige/64-sella-giudicarie/" TargetMode="External"/><Relationship Id="rId7246" Type="http://schemas.openxmlformats.org/officeDocument/2006/relationships/hyperlink" Target="https://www.tuttitalia.it/umbria/51-castel-giorgio/" TargetMode="External"/><Relationship Id="rId7453" Type="http://schemas.openxmlformats.org/officeDocument/2006/relationships/hyperlink" Target="https://www.tuttitalia.it/veneto/70-casalserugo/" TargetMode="External"/><Relationship Id="rId7660" Type="http://schemas.openxmlformats.org/officeDocument/2006/relationships/hyperlink" Target="https://www.tuttitalia.it/veneto/55-cavarzere/" TargetMode="External"/><Relationship Id="rId2598" Type="http://schemas.openxmlformats.org/officeDocument/2006/relationships/hyperlink" Target="https://www.tuttitalia.it/lombardia/18-gandino/" TargetMode="External"/><Relationship Id="rId3996" Type="http://schemas.openxmlformats.org/officeDocument/2006/relationships/hyperlink" Target="https://www.tuttitalia.it/lombardia/81-clivio/" TargetMode="External"/><Relationship Id="rId6055" Type="http://schemas.openxmlformats.org/officeDocument/2006/relationships/hyperlink" Target="https://www.tuttitalia.it/sardegna/96-golfo-aranci/" TargetMode="External"/><Relationship Id="rId6262" Type="http://schemas.openxmlformats.org/officeDocument/2006/relationships/hyperlink" Target="https://www.tuttitalia.it/sicilia/93-gela/" TargetMode="External"/><Relationship Id="rId7106" Type="http://schemas.openxmlformats.org/officeDocument/2006/relationships/hyperlink" Target="https://www.tuttitalia.it/trentino-alto-adige/35-commezzadura/" TargetMode="External"/><Relationship Id="rId7313" Type="http://schemas.openxmlformats.org/officeDocument/2006/relationships/hyperlink" Target="https://www.tuttitalia.it/valle-d-aosta/16-etroubles/" TargetMode="External"/><Relationship Id="rId3649" Type="http://schemas.openxmlformats.org/officeDocument/2006/relationships/hyperlink" Target="https://www.tuttitalia.it/lombardia/98-cava-manara/" TargetMode="External"/><Relationship Id="rId3856" Type="http://schemas.openxmlformats.org/officeDocument/2006/relationships/hyperlink" Target="https://www.tuttitalia.it/lombardia/77-piuro/" TargetMode="External"/><Relationship Id="rId4907" Type="http://schemas.openxmlformats.org/officeDocument/2006/relationships/hyperlink" Target="https://www.tuttitalia.it/piemonte/14-valgrana/" TargetMode="External"/><Relationship Id="rId5071" Type="http://schemas.openxmlformats.org/officeDocument/2006/relationships/hyperlink" Target="https://www.tuttitalia.it/piemonte/87-maggiora/" TargetMode="External"/><Relationship Id="rId6122" Type="http://schemas.openxmlformats.org/officeDocument/2006/relationships/hyperlink" Target="https://www.tuttitalia.it/sardegna/58-villasor/" TargetMode="External"/><Relationship Id="rId7520" Type="http://schemas.openxmlformats.org/officeDocument/2006/relationships/hyperlink" Target="https://www.tuttitalia.it/veneto/56-stienta/" TargetMode="External"/><Relationship Id="rId777" Type="http://schemas.openxmlformats.org/officeDocument/2006/relationships/hyperlink" Target="https://www.tuttitalia.it/calabria/74-staiti/" TargetMode="External"/><Relationship Id="rId984" Type="http://schemas.openxmlformats.org/officeDocument/2006/relationships/hyperlink" Target="https://www.tuttitalia.it/campania/66-frasso-telesino/" TargetMode="External"/><Relationship Id="rId2458" Type="http://schemas.openxmlformats.org/officeDocument/2006/relationships/hyperlink" Target="https://www.tuttitalia.it/liguria/42-framura/" TargetMode="External"/><Relationship Id="rId2665" Type="http://schemas.openxmlformats.org/officeDocument/2006/relationships/hyperlink" Target="https://www.tuttitalia.it/lombardia/82-cavernago/" TargetMode="External"/><Relationship Id="rId2872" Type="http://schemas.openxmlformats.org/officeDocument/2006/relationships/hyperlink" Target="https://www.tuttitalia.it/lombardia/56-lograto/" TargetMode="External"/><Relationship Id="rId3509" Type="http://schemas.openxmlformats.org/officeDocument/2006/relationships/hyperlink" Target="https://www.tuttitalia.it/lombardia/50-inzago/" TargetMode="External"/><Relationship Id="rId3716" Type="http://schemas.openxmlformats.org/officeDocument/2006/relationships/hyperlink" Target="https://www.tuttitalia.it/lombardia/16-vistarino/" TargetMode="External"/><Relationship Id="rId3923" Type="http://schemas.openxmlformats.org/officeDocument/2006/relationships/hyperlink" Target="https://www.tuttitalia.it/lombardia/54-arcisate/" TargetMode="External"/><Relationship Id="rId637" Type="http://schemas.openxmlformats.org/officeDocument/2006/relationships/hyperlink" Target="https://www.tuttitalia.it/calabria/28-aieta/" TargetMode="External"/><Relationship Id="rId844" Type="http://schemas.openxmlformats.org/officeDocument/2006/relationships/hyperlink" Target="https://www.tuttitalia.it/campania/74-mugnano-del-cardinale/" TargetMode="External"/><Relationship Id="rId1267" Type="http://schemas.openxmlformats.org/officeDocument/2006/relationships/hyperlink" Target="https://www.tuttitalia.it/campania/25-centola/" TargetMode="External"/><Relationship Id="rId1474" Type="http://schemas.openxmlformats.org/officeDocument/2006/relationships/hyperlink" Target="https://www.tuttitalia.it/emilia-romagna/67-sogliano-al-rubicone/" TargetMode="External"/><Relationship Id="rId1681" Type="http://schemas.openxmlformats.org/officeDocument/2006/relationships/hyperlink" Target="https://www.tuttitalia.it/emilia-romagna/61-rimini/" TargetMode="External"/><Relationship Id="rId2318" Type="http://schemas.openxmlformats.org/officeDocument/2006/relationships/hyperlink" Target="https://www.tuttitalia.it/liguria/93-ceranesi/" TargetMode="External"/><Relationship Id="rId2525" Type="http://schemas.openxmlformats.org/officeDocument/2006/relationships/hyperlink" Target="https://www.tuttitalia.it/liguria/78-castelbianco/" TargetMode="External"/><Relationship Id="rId2732" Type="http://schemas.openxmlformats.org/officeDocument/2006/relationships/hyperlink" Target="https://www.tuttitalia.it/lombardia/27-locatello/" TargetMode="External"/><Relationship Id="rId5888" Type="http://schemas.openxmlformats.org/officeDocument/2006/relationships/hyperlink" Target="https://www.tuttitalia.it/sardegna/56-ilbono/" TargetMode="External"/><Relationship Id="rId6939" Type="http://schemas.openxmlformats.org/officeDocument/2006/relationships/hyperlink" Target="https://www.tuttitalia.it/trentino-alto-adige/87-laion/" TargetMode="External"/><Relationship Id="rId704" Type="http://schemas.openxmlformats.org/officeDocument/2006/relationships/hyperlink" Target="https://www.tuttitalia.it/calabria/14-ardore/" TargetMode="External"/><Relationship Id="rId911" Type="http://schemas.openxmlformats.org/officeDocument/2006/relationships/hyperlink" Target="https://www.tuttitalia.it/campania/45-sant-andrea-di-conza/" TargetMode="External"/><Relationship Id="rId1127" Type="http://schemas.openxmlformats.org/officeDocument/2006/relationships/hyperlink" Target="https://www.tuttitalia.it/campania/39-ciorlano/" TargetMode="External"/><Relationship Id="rId1334" Type="http://schemas.openxmlformats.org/officeDocument/2006/relationships/hyperlink" Target="https://www.tuttitalia.it/campania/26-gioi/" TargetMode="External"/><Relationship Id="rId1541" Type="http://schemas.openxmlformats.org/officeDocument/2006/relationships/hyperlink" Target="https://www.tuttitalia.it/emilia-romagna/40-colorno/" TargetMode="External"/><Relationship Id="rId4697" Type="http://schemas.openxmlformats.org/officeDocument/2006/relationships/hyperlink" Target="https://www.tuttitalia.it/piemonte/84-chiusano-d-asti/" TargetMode="External"/><Relationship Id="rId5748" Type="http://schemas.openxmlformats.org/officeDocument/2006/relationships/hyperlink" Target="https://www.tuttitalia.it/puglia/31-lequile/" TargetMode="External"/><Relationship Id="rId5955" Type="http://schemas.openxmlformats.org/officeDocument/2006/relationships/hyperlink" Target="https://www.tuttitalia.it/sardegna/20-narbolia/" TargetMode="External"/><Relationship Id="rId40" Type="http://schemas.openxmlformats.org/officeDocument/2006/relationships/hyperlink" Target="https://www.tuttitalia.it/abruzzo/88-ripa-teatina/" TargetMode="External"/><Relationship Id="rId1401" Type="http://schemas.openxmlformats.org/officeDocument/2006/relationships/hyperlink" Target="https://www.tuttitalia.it/emilia-romagna/15-malalbergo/" TargetMode="External"/><Relationship Id="rId3299" Type="http://schemas.openxmlformats.org/officeDocument/2006/relationships/hyperlink" Target="https://www.tuttitalia.it/lombardia/85-pasturo/" TargetMode="External"/><Relationship Id="rId4557" Type="http://schemas.openxmlformats.org/officeDocument/2006/relationships/hyperlink" Target="https://www.tuttitalia.it/piemonte/14-fraconalto/" TargetMode="External"/><Relationship Id="rId4764" Type="http://schemas.openxmlformats.org/officeDocument/2006/relationships/hyperlink" Target="https://www.tuttitalia.it/piemonte/44-campiglia-cervo/" TargetMode="External"/><Relationship Id="rId5608" Type="http://schemas.openxmlformats.org/officeDocument/2006/relationships/hyperlink" Target="https://www.tuttitalia.it/puglia/86-rutigliano/" TargetMode="External"/><Relationship Id="rId7170" Type="http://schemas.openxmlformats.org/officeDocument/2006/relationships/hyperlink" Target="https://www.tuttitalia.it/trentino-alto-adige/33-vignola-falesina/" TargetMode="External"/><Relationship Id="rId3159" Type="http://schemas.openxmlformats.org/officeDocument/2006/relationships/hyperlink" Target="https://www.tuttitalia.it/lombardia/85-gussola/" TargetMode="External"/><Relationship Id="rId3366" Type="http://schemas.openxmlformats.org/officeDocument/2006/relationships/hyperlink" Target="https://www.tuttitalia.it/lombardia/54-boffalora-d-adda/" TargetMode="External"/><Relationship Id="rId3573" Type="http://schemas.openxmlformats.org/officeDocument/2006/relationships/hyperlink" Target="https://www.tuttitalia.it/lombardia/70-bernate-ticino/" TargetMode="External"/><Relationship Id="rId4417" Type="http://schemas.openxmlformats.org/officeDocument/2006/relationships/hyperlink" Target="https://www.tuttitalia.it/piemonte/54-san-salvatore-monferrato/" TargetMode="External"/><Relationship Id="rId4971" Type="http://schemas.openxmlformats.org/officeDocument/2006/relationships/hyperlink" Target="https://www.tuttitalia.it/piemonte/79-perletto/" TargetMode="External"/><Relationship Id="rId5815" Type="http://schemas.openxmlformats.org/officeDocument/2006/relationships/hyperlink" Target="https://www.tuttitalia.it/puglia/56-massafra/" TargetMode="External"/><Relationship Id="rId7030" Type="http://schemas.openxmlformats.org/officeDocument/2006/relationships/hyperlink" Target="https://www.tuttitalia.it/trentino-alto-adige/67-san-michele-all-adige/" TargetMode="External"/><Relationship Id="rId287" Type="http://schemas.openxmlformats.org/officeDocument/2006/relationships/hyperlink" Target="https://www.tuttitalia.it/abruzzo/52-martinsicuro/" TargetMode="External"/><Relationship Id="rId494" Type="http://schemas.openxmlformats.org/officeDocument/2006/relationships/hyperlink" Target="https://www.tuttitalia.it/calabria/39-andali/" TargetMode="External"/><Relationship Id="rId2175" Type="http://schemas.openxmlformats.org/officeDocument/2006/relationships/hyperlink" Target="https://www.tuttitalia.it/lazio/95-genazzano/" TargetMode="External"/><Relationship Id="rId2382" Type="http://schemas.openxmlformats.org/officeDocument/2006/relationships/hyperlink" Target="https://www.tuttitalia.it/liguria/19-dolcedo/" TargetMode="External"/><Relationship Id="rId3019" Type="http://schemas.openxmlformats.org/officeDocument/2006/relationships/hyperlink" Target="https://www.tuttitalia.it/lombardia/40-binago/" TargetMode="External"/><Relationship Id="rId3226" Type="http://schemas.openxmlformats.org/officeDocument/2006/relationships/hyperlink" Target="https://www.tuttitalia.it/lombardia/28-cappella-cantone/" TargetMode="External"/><Relationship Id="rId3780" Type="http://schemas.openxmlformats.org/officeDocument/2006/relationships/hyperlink" Target="https://www.tuttitalia.it/lombardia/51-torre-beretti-castellaro/" TargetMode="External"/><Relationship Id="rId4624" Type="http://schemas.openxmlformats.org/officeDocument/2006/relationships/hyperlink" Target="https://www.tuttitalia.it/piemonte/94-baldichieri-d-asti/" TargetMode="External"/><Relationship Id="rId4831" Type="http://schemas.openxmlformats.org/officeDocument/2006/relationships/hyperlink" Target="https://www.tuttitalia.it/piemonte/70-santa-vittoria-d-alba/" TargetMode="External"/><Relationship Id="rId147" Type="http://schemas.openxmlformats.org/officeDocument/2006/relationships/hyperlink" Target="https://www.tuttitalia.it/abruzzo/94-introdacqua/" TargetMode="External"/><Relationship Id="rId354" Type="http://schemas.openxmlformats.org/officeDocument/2006/relationships/hyperlink" Target="https://www.tuttitalia.it/basilicata/43-viggiano/" TargetMode="External"/><Relationship Id="rId1191" Type="http://schemas.openxmlformats.org/officeDocument/2006/relationships/hyperlink" Target="https://www.tuttitalia.it/campania/78-sant-agnello/" TargetMode="External"/><Relationship Id="rId2035" Type="http://schemas.openxmlformats.org/officeDocument/2006/relationships/hyperlink" Target="https://www.tuttitalia.it/lazio/21-ponza/" TargetMode="External"/><Relationship Id="rId3433" Type="http://schemas.openxmlformats.org/officeDocument/2006/relationships/hyperlink" Target="https://www.tuttitalia.it/lombardia/30-casalmoro/" TargetMode="External"/><Relationship Id="rId3640" Type="http://schemas.openxmlformats.org/officeDocument/2006/relationships/hyperlink" Target="https://www.tuttitalia.it/lombardia/83-vigevano/" TargetMode="External"/><Relationship Id="rId6589" Type="http://schemas.openxmlformats.org/officeDocument/2006/relationships/hyperlink" Target="https://www.tuttitalia.it/sicilia/15-castelvetrano/" TargetMode="External"/><Relationship Id="rId6796" Type="http://schemas.openxmlformats.org/officeDocument/2006/relationships/hyperlink" Target="https://www.tuttitalia.it/toscana/39-volterra/" TargetMode="External"/><Relationship Id="rId7847" Type="http://schemas.openxmlformats.org/officeDocument/2006/relationships/hyperlink" Target="https://www.tuttitalia.it/veneto/16-roana/" TargetMode="External"/><Relationship Id="rId561" Type="http://schemas.openxmlformats.org/officeDocument/2006/relationships/hyperlink" Target="https://www.tuttitalia.it/calabria/89-francavilla-marittima/" TargetMode="External"/><Relationship Id="rId2242" Type="http://schemas.openxmlformats.org/officeDocument/2006/relationships/hyperlink" Target="https://www.tuttitalia.it/lazio/30-vetralla/" TargetMode="External"/><Relationship Id="rId3500" Type="http://schemas.openxmlformats.org/officeDocument/2006/relationships/hyperlink" Target="https://www.tuttitalia.it/lombardia/35-canegrate/" TargetMode="External"/><Relationship Id="rId5398" Type="http://schemas.openxmlformats.org/officeDocument/2006/relationships/hyperlink" Target="https://www.tuttitalia.it/piemonte/24-traversella/" TargetMode="External"/><Relationship Id="rId6449" Type="http://schemas.openxmlformats.org/officeDocument/2006/relationships/hyperlink" Target="https://www.tuttitalia.it/sicilia/37-santa-marina-salina/" TargetMode="External"/><Relationship Id="rId6656" Type="http://schemas.openxmlformats.org/officeDocument/2006/relationships/hyperlink" Target="https://www.tuttitalia.it/toscana/26-borgo-san-lorenzo/" TargetMode="External"/><Relationship Id="rId6863" Type="http://schemas.openxmlformats.org/officeDocument/2006/relationships/hyperlink" Target="https://www.tuttitalia.it/toscana/90-rapolano-terme/" TargetMode="External"/><Relationship Id="rId7707" Type="http://schemas.openxmlformats.org/officeDocument/2006/relationships/hyperlink" Target="https://www.tuttitalia.it/veneto/67-castel-d-azzano/" TargetMode="External"/><Relationship Id="rId214" Type="http://schemas.openxmlformats.org/officeDocument/2006/relationships/hyperlink" Target="https://www.tuttitalia.it/abruzzo/85-cepagatti/" TargetMode="External"/><Relationship Id="rId421" Type="http://schemas.openxmlformats.org/officeDocument/2006/relationships/hyperlink" Target="https://www.tuttitalia.it/basilicata/16-guardia-perticara/" TargetMode="External"/><Relationship Id="rId1051" Type="http://schemas.openxmlformats.org/officeDocument/2006/relationships/hyperlink" Target="https://www.tuttitalia.it/campania/20-macerata-campania/" TargetMode="External"/><Relationship Id="rId2102" Type="http://schemas.openxmlformats.org/officeDocument/2006/relationships/hyperlink" Target="https://www.tuttitalia.it/lazio/24-labro/" TargetMode="External"/><Relationship Id="rId5258" Type="http://schemas.openxmlformats.org/officeDocument/2006/relationships/hyperlink" Target="https://www.tuttitalia.it/piemonte/21-la-cassa/" TargetMode="External"/><Relationship Id="rId5465" Type="http://schemas.openxmlformats.org/officeDocument/2006/relationships/hyperlink" Target="https://www.tuttitalia.it/piemonte/19-nonio/" TargetMode="External"/><Relationship Id="rId5672" Type="http://schemas.openxmlformats.org/officeDocument/2006/relationships/hyperlink" Target="https://www.tuttitalia.it/puglia/54-carapelle/" TargetMode="External"/><Relationship Id="rId6309" Type="http://schemas.openxmlformats.org/officeDocument/2006/relationships/hyperlink" Target="https://www.tuttitalia.it/sicilia/33-trecastagni/" TargetMode="External"/><Relationship Id="rId6516" Type="http://schemas.openxmlformats.org/officeDocument/2006/relationships/hyperlink" Target="https://www.tuttitalia.it/sicilia/77-polizzi-generosa/" TargetMode="External"/><Relationship Id="rId6723" Type="http://schemas.openxmlformats.org/officeDocument/2006/relationships/hyperlink" Target="https://www.tuttitalia.it/toscana/32-campo-nell-elba/" TargetMode="External"/><Relationship Id="rId6930" Type="http://schemas.openxmlformats.org/officeDocument/2006/relationships/hyperlink" Target="https://www.tuttitalia.it/trentino-alto-adige/56-velturno/" TargetMode="External"/><Relationship Id="rId1868" Type="http://schemas.openxmlformats.org/officeDocument/2006/relationships/hyperlink" Target="https://www.tuttitalia.it/friuli-venezia-giulia/21-forgaria-nel-friuli/" TargetMode="External"/><Relationship Id="rId4067" Type="http://schemas.openxmlformats.org/officeDocument/2006/relationships/hyperlink" Target="https://www.tuttitalia.it/marche/25-cerreto-d-esi/" TargetMode="External"/><Relationship Id="rId4274" Type="http://schemas.openxmlformats.org/officeDocument/2006/relationships/hyperlink" Target="https://www.tuttitalia.it/molise/32-guglionesi/" TargetMode="External"/><Relationship Id="rId4481" Type="http://schemas.openxmlformats.org/officeDocument/2006/relationships/hyperlink" Target="https://www.tuttitalia.it/piemonte/82-casalnoceto/" TargetMode="External"/><Relationship Id="rId5118" Type="http://schemas.openxmlformats.org/officeDocument/2006/relationships/hyperlink" Target="https://www.tuttitalia.it/piemonte/64-moncalieri/" TargetMode="External"/><Relationship Id="rId5325" Type="http://schemas.openxmlformats.org/officeDocument/2006/relationships/hyperlink" Target="https://www.tuttitalia.it/piemonte/98-caravino/" TargetMode="External"/><Relationship Id="rId5532" Type="http://schemas.openxmlformats.org/officeDocument/2006/relationships/hyperlink" Target="https://www.tuttitalia.it/piemonte/22-caresana/" TargetMode="External"/><Relationship Id="rId2919" Type="http://schemas.openxmlformats.org/officeDocument/2006/relationships/hyperlink" Target="https://www.tuttitalia.it/lombardia/19-corteno-golgi/" TargetMode="External"/><Relationship Id="rId3083" Type="http://schemas.openxmlformats.org/officeDocument/2006/relationships/hyperlink" Target="https://www.tuttitalia.it/lombardia/87-torno/" TargetMode="External"/><Relationship Id="rId3290" Type="http://schemas.openxmlformats.org/officeDocument/2006/relationships/hyperlink" Target="https://www.tuttitalia.it/lombardia/19-sirone/" TargetMode="External"/><Relationship Id="rId4134" Type="http://schemas.openxmlformats.org/officeDocument/2006/relationships/hyperlink" Target="https://www.tuttitalia.it/marche/81-servigliano/" TargetMode="External"/><Relationship Id="rId4341" Type="http://schemas.openxmlformats.org/officeDocument/2006/relationships/hyperlink" Target="https://www.tuttitalia.it/molise/32-duronia/" TargetMode="External"/><Relationship Id="rId7497" Type="http://schemas.openxmlformats.org/officeDocument/2006/relationships/hyperlink" Target="https://www.tuttitalia.it/veneto/84-carceri/" TargetMode="External"/><Relationship Id="rId1728" Type="http://schemas.openxmlformats.org/officeDocument/2006/relationships/hyperlink" Target="https://www.tuttitalia.it/friuli-venezia-giulia/40-san-floriano-del-collio/" TargetMode="External"/><Relationship Id="rId1935" Type="http://schemas.openxmlformats.org/officeDocument/2006/relationships/hyperlink" Target="https://www.tuttitalia.it/lazio/74-paliano/" TargetMode="External"/><Relationship Id="rId3150" Type="http://schemas.openxmlformats.org/officeDocument/2006/relationships/hyperlink" Target="https://www.tuttitalia.it/lombardia/93-sergnano/" TargetMode="External"/><Relationship Id="rId4201" Type="http://schemas.openxmlformats.org/officeDocument/2006/relationships/hyperlink" Target="https://www.tuttitalia.it/marche/27-muccia/" TargetMode="External"/><Relationship Id="rId6099" Type="http://schemas.openxmlformats.org/officeDocument/2006/relationships/hyperlink" Target="https://www.tuttitalia.it/sardegna/14-mara/" TargetMode="External"/><Relationship Id="rId7357" Type="http://schemas.openxmlformats.org/officeDocument/2006/relationships/hyperlink" Target="https://www.tuttitalia.it/veneto/61-sospirolo/" TargetMode="External"/><Relationship Id="rId3010" Type="http://schemas.openxmlformats.org/officeDocument/2006/relationships/hyperlink" Target="https://www.tuttitalia.it/lombardia/73-montano-lucino/" TargetMode="External"/><Relationship Id="rId6166" Type="http://schemas.openxmlformats.org/officeDocument/2006/relationships/hyperlink" Target="https://www.tuttitalia.it/sardegna/23-sant-andrea-frius/" TargetMode="External"/><Relationship Id="rId7564" Type="http://schemas.openxmlformats.org/officeDocument/2006/relationships/hyperlink" Target="https://www.tuttitalia.it/veneto/68-casale-sul-sile/" TargetMode="External"/><Relationship Id="rId7771" Type="http://schemas.openxmlformats.org/officeDocument/2006/relationships/hyperlink" Target="https://www.tuttitalia.it/veneto/38-terrazzo/" TargetMode="External"/><Relationship Id="rId3967" Type="http://schemas.openxmlformats.org/officeDocument/2006/relationships/hyperlink" Target="https://www.tuttitalia.it/lombardia/38-casciago/" TargetMode="External"/><Relationship Id="rId6373" Type="http://schemas.openxmlformats.org/officeDocument/2006/relationships/hyperlink" Target="https://www.tuttitalia.it/sicilia/39-torregrotta/" TargetMode="External"/><Relationship Id="rId6580" Type="http://schemas.openxmlformats.org/officeDocument/2006/relationships/hyperlink" Target="https://www.tuttitalia.it/sicilia/37-portopalo-di-capo-passero/" TargetMode="External"/><Relationship Id="rId7217" Type="http://schemas.openxmlformats.org/officeDocument/2006/relationships/hyperlink" Target="https://www.tuttitalia.it/umbria/44-monte-castello-di-vibio/" TargetMode="External"/><Relationship Id="rId7424" Type="http://schemas.openxmlformats.org/officeDocument/2006/relationships/hyperlink" Target="https://www.tuttitalia.it/veneto/87-san-giorgio-delle-pertiche/" TargetMode="External"/><Relationship Id="rId7631" Type="http://schemas.openxmlformats.org/officeDocument/2006/relationships/hyperlink" Target="https://www.tuttitalia.it/veneto/45-miane/" TargetMode="External"/><Relationship Id="rId4" Type="http://schemas.openxmlformats.org/officeDocument/2006/relationships/hyperlink" Target="https://www.tuttitalia.it/abruzzo/61-bucchianico/" TargetMode="External"/><Relationship Id="rId888" Type="http://schemas.openxmlformats.org/officeDocument/2006/relationships/hyperlink" Target="https://www.tuttitalia.it/campania/16-torella-dei-lombardi/" TargetMode="External"/><Relationship Id="rId2569" Type="http://schemas.openxmlformats.org/officeDocument/2006/relationships/hyperlink" Target="https://www.tuttitalia.it/lombardia/44-verdellino/" TargetMode="External"/><Relationship Id="rId2776" Type="http://schemas.openxmlformats.org/officeDocument/2006/relationships/hyperlink" Target="https://www.tuttitalia.it/lombardia/65-brescia/" TargetMode="External"/><Relationship Id="rId2983" Type="http://schemas.openxmlformats.org/officeDocument/2006/relationships/hyperlink" Target="https://www.tuttitalia.it/lombardia/43-mariano-comense/" TargetMode="External"/><Relationship Id="rId3827" Type="http://schemas.openxmlformats.org/officeDocument/2006/relationships/hyperlink" Target="https://www.tuttitalia.it/lombardia/49-tirano/" TargetMode="External"/><Relationship Id="rId5182" Type="http://schemas.openxmlformats.org/officeDocument/2006/relationships/hyperlink" Target="https://www.tuttitalia.it/piemonte/60-verolengo/" TargetMode="External"/><Relationship Id="rId6026" Type="http://schemas.openxmlformats.org/officeDocument/2006/relationships/hyperlink" Target="https://www.tuttitalia.it/sardegna/22-arzachena/" TargetMode="External"/><Relationship Id="rId6233" Type="http://schemas.openxmlformats.org/officeDocument/2006/relationships/hyperlink" Target="https://www.tuttitalia.it/sicilia/74-san-giovanni-gemini/" TargetMode="External"/><Relationship Id="rId6440" Type="http://schemas.openxmlformats.org/officeDocument/2006/relationships/hyperlink" Target="https://www.tuttitalia.it/sicilia/62-castelmola/" TargetMode="External"/><Relationship Id="rId748" Type="http://schemas.openxmlformats.org/officeDocument/2006/relationships/hyperlink" Target="https://www.tuttitalia.it/calabria/21-bruzzano-zeffirio/" TargetMode="External"/><Relationship Id="rId955" Type="http://schemas.openxmlformats.org/officeDocument/2006/relationships/hyperlink" Target="https://www.tuttitalia.it/campania/43-san-bartolomeo-in-galdo/" TargetMode="External"/><Relationship Id="rId1378" Type="http://schemas.openxmlformats.org/officeDocument/2006/relationships/hyperlink" Target="https://www.tuttitalia.it/emilia-romagna/32-bologna/" TargetMode="External"/><Relationship Id="rId1585" Type="http://schemas.openxmlformats.org/officeDocument/2006/relationships/hyperlink" Target="https://www.tuttitalia.it/emilia-romagna/62-gossolengo/" TargetMode="External"/><Relationship Id="rId1792" Type="http://schemas.openxmlformats.org/officeDocument/2006/relationships/hyperlink" Target="https://www.tuttitalia.it/friuli-venezia-giulia/66-cividale-del-friuli/" TargetMode="External"/><Relationship Id="rId2429" Type="http://schemas.openxmlformats.org/officeDocument/2006/relationships/hyperlink" Target="https://www.tuttitalia.it/liguria/25-aquila-d-arroscia/" TargetMode="External"/><Relationship Id="rId2636" Type="http://schemas.openxmlformats.org/officeDocument/2006/relationships/hyperlink" Target="https://www.tuttitalia.it/lombardia/61-casazza/" TargetMode="External"/><Relationship Id="rId2843" Type="http://schemas.openxmlformats.org/officeDocument/2006/relationships/hyperlink" Target="https://www.tuttitalia.it/lombardia/16-esine/" TargetMode="External"/><Relationship Id="rId5042" Type="http://schemas.openxmlformats.org/officeDocument/2006/relationships/hyperlink" Target="https://www.tuttitalia.it/piemonte/89-gattico-veruno/" TargetMode="External"/><Relationship Id="rId5999" Type="http://schemas.openxmlformats.org/officeDocument/2006/relationships/hyperlink" Target="https://www.tuttitalia.it/sardegna/51-siapiccia/" TargetMode="External"/><Relationship Id="rId6300" Type="http://schemas.openxmlformats.org/officeDocument/2006/relationships/hyperlink" Target="https://www.tuttitalia.it/sicilia/79-aci-sant-antonio/" TargetMode="External"/><Relationship Id="rId84" Type="http://schemas.openxmlformats.org/officeDocument/2006/relationships/hyperlink" Target="https://www.tuttitalia.it/abruzzo/24-quadri/" TargetMode="External"/><Relationship Id="rId608" Type="http://schemas.openxmlformats.org/officeDocument/2006/relationships/hyperlink" Target="https://www.tuttitalia.it/calabria/91-san-donato-di-ninea/" TargetMode="External"/><Relationship Id="rId815" Type="http://schemas.openxmlformats.org/officeDocument/2006/relationships/hyperlink" Target="https://www.tuttitalia.it/calabria/93-nardodipace/" TargetMode="External"/><Relationship Id="rId1238" Type="http://schemas.openxmlformats.org/officeDocument/2006/relationships/hyperlink" Target="https://www.tuttitalia.it/campania/71-bellizzi/" TargetMode="External"/><Relationship Id="rId1445" Type="http://schemas.openxmlformats.org/officeDocument/2006/relationships/hyperlink" Target="https://www.tuttitalia.it/emilia-romagna/28-vigarano-mainarda/" TargetMode="External"/><Relationship Id="rId1652" Type="http://schemas.openxmlformats.org/officeDocument/2006/relationships/hyperlink" Target="https://www.tuttitalia.it/emilia-romagna/86-bibbiano/" TargetMode="External"/><Relationship Id="rId1305" Type="http://schemas.openxmlformats.org/officeDocument/2006/relationships/hyperlink" Target="https://www.tuttitalia.it/campania/71-postiglione/" TargetMode="External"/><Relationship Id="rId2703" Type="http://schemas.openxmlformats.org/officeDocument/2006/relationships/hyperlink" Target="https://www.tuttitalia.it/lombardia/31-capizzone/" TargetMode="External"/><Relationship Id="rId2910" Type="http://schemas.openxmlformats.org/officeDocument/2006/relationships/hyperlink" Target="https://www.tuttitalia.it/lombardia/33-caino/" TargetMode="External"/><Relationship Id="rId5859" Type="http://schemas.openxmlformats.org/officeDocument/2006/relationships/hyperlink" Target="https://www.tuttitalia.it/sardegna/73-nuoro/" TargetMode="External"/><Relationship Id="rId7074" Type="http://schemas.openxmlformats.org/officeDocument/2006/relationships/hyperlink" Target="https://www.tuttitalia.it/trentino-alto-adige/21-segonzano/" TargetMode="External"/><Relationship Id="rId7281" Type="http://schemas.openxmlformats.org/officeDocument/2006/relationships/hyperlink" Target="https://www.tuttitalia.it/valle-d-aosta/29-aymavilles/" TargetMode="External"/><Relationship Id="rId1512" Type="http://schemas.openxmlformats.org/officeDocument/2006/relationships/hyperlink" Target="https://www.tuttitalia.it/emilia-romagna/27-marano-sul-panaro/" TargetMode="External"/><Relationship Id="rId4668" Type="http://schemas.openxmlformats.org/officeDocument/2006/relationships/hyperlink" Target="https://www.tuttitalia.it/piemonte/14-cunico/" TargetMode="External"/><Relationship Id="rId4875" Type="http://schemas.openxmlformats.org/officeDocument/2006/relationships/hyperlink" Target="https://www.tuttitalia.it/piemonte/95-lagnasco/" TargetMode="External"/><Relationship Id="rId5719" Type="http://schemas.openxmlformats.org/officeDocument/2006/relationships/hyperlink" Target="https://www.tuttitalia.it/puglia/16-galatina/" TargetMode="External"/><Relationship Id="rId5926" Type="http://schemas.openxmlformats.org/officeDocument/2006/relationships/hyperlink" Target="https://www.tuttitalia.it/sardegna/58-loculi/" TargetMode="External"/><Relationship Id="rId6090" Type="http://schemas.openxmlformats.org/officeDocument/2006/relationships/hyperlink" Target="https://www.tuttitalia.it/sardegna/14-ardara/" TargetMode="External"/><Relationship Id="rId7141" Type="http://schemas.openxmlformats.org/officeDocument/2006/relationships/hyperlink" Target="https://www.tuttitalia.it/trentino-alto-adige/82-capriana/" TargetMode="External"/><Relationship Id="rId11" Type="http://schemas.openxmlformats.org/officeDocument/2006/relationships/hyperlink" Target="https://www.tuttitalia.it/abruzzo/40-torino-di-sangro/" TargetMode="External"/><Relationship Id="rId398" Type="http://schemas.openxmlformats.org/officeDocument/2006/relationships/hyperlink" Target="https://www.tuttitalia.it/basilicata/68-ruvo-del-monte/" TargetMode="External"/><Relationship Id="rId2079" Type="http://schemas.openxmlformats.org/officeDocument/2006/relationships/hyperlink" Target="https://www.tuttitalia.it/lazio/25-toffia/" TargetMode="External"/><Relationship Id="rId3477" Type="http://schemas.openxmlformats.org/officeDocument/2006/relationships/hyperlink" Target="https://www.tuttitalia.it/lombardia/23-gorgonzola/" TargetMode="External"/><Relationship Id="rId3684" Type="http://schemas.openxmlformats.org/officeDocument/2006/relationships/hyperlink" Target="https://www.tuttitalia.it/lombardia/56-pieve-porto-morone/" TargetMode="External"/><Relationship Id="rId3891" Type="http://schemas.openxmlformats.org/officeDocument/2006/relationships/hyperlink" Target="https://www.tuttitalia.it/lombardia/83-cedrasco/" TargetMode="External"/><Relationship Id="rId4528" Type="http://schemas.openxmlformats.org/officeDocument/2006/relationships/hyperlink" Target="https://www.tuttitalia.it/piemonte/33-prasco/" TargetMode="External"/><Relationship Id="rId4735" Type="http://schemas.openxmlformats.org/officeDocument/2006/relationships/hyperlink" Target="https://www.tuttitalia.it/piemonte/35-pettinengo/" TargetMode="External"/><Relationship Id="rId4942" Type="http://schemas.openxmlformats.org/officeDocument/2006/relationships/hyperlink" Target="https://www.tuttitalia.it/piemonte/32-montelupo-albese/" TargetMode="External"/><Relationship Id="rId2286" Type="http://schemas.openxmlformats.org/officeDocument/2006/relationships/hyperlink" Target="https://www.tuttitalia.it/lazio/85-gradoli/" TargetMode="External"/><Relationship Id="rId2493" Type="http://schemas.openxmlformats.org/officeDocument/2006/relationships/hyperlink" Target="https://www.tuttitalia.it/liguria/64-dego/" TargetMode="External"/><Relationship Id="rId3337" Type="http://schemas.openxmlformats.org/officeDocument/2006/relationships/hyperlink" Target="https://www.tuttitalia.it/lombardia/88-borghetto-lodigiano/" TargetMode="External"/><Relationship Id="rId3544" Type="http://schemas.openxmlformats.org/officeDocument/2006/relationships/hyperlink" Target="https://www.tuttitalia.it/lombardia/55-truccazzano/" TargetMode="External"/><Relationship Id="rId3751" Type="http://schemas.openxmlformats.org/officeDocument/2006/relationships/hyperlink" Target="https://www.tuttitalia.it/lombardia/86-rovescala/" TargetMode="External"/><Relationship Id="rId4802" Type="http://schemas.openxmlformats.org/officeDocument/2006/relationships/hyperlink" Target="https://www.tuttitalia.it/piemonte/23-villanova-mondovi/" TargetMode="External"/><Relationship Id="rId7001" Type="http://schemas.openxmlformats.org/officeDocument/2006/relationships/hyperlink" Target="https://www.tuttitalia.it/trentino-alto-adige/89-arco/" TargetMode="External"/><Relationship Id="rId258" Type="http://schemas.openxmlformats.org/officeDocument/2006/relationships/hyperlink" Target="https://www.tuttitalia.it/abruzzo/58-bellante/" TargetMode="External"/><Relationship Id="rId465" Type="http://schemas.openxmlformats.org/officeDocument/2006/relationships/hyperlink" Target="https://www.tuttitalia.it/calabria/36-sant-andrea-apostolo-dello-ionio/" TargetMode="External"/><Relationship Id="rId672" Type="http://schemas.openxmlformats.org/officeDocument/2006/relationships/hyperlink" Target="https://www.tuttitalia.it/calabria/73-verzino/" TargetMode="External"/><Relationship Id="rId1095" Type="http://schemas.openxmlformats.org/officeDocument/2006/relationships/hyperlink" Target="https://www.tuttitalia.it/campania/26-sant-angelo-d-alife/" TargetMode="External"/><Relationship Id="rId2146" Type="http://schemas.openxmlformats.org/officeDocument/2006/relationships/hyperlink" Target="https://www.tuttitalia.it/lazio/38-rocca-di-papa/" TargetMode="External"/><Relationship Id="rId2353" Type="http://schemas.openxmlformats.org/officeDocument/2006/relationships/hyperlink" Target="https://www.tuttitalia.it/liguria/34-tiglieto/" TargetMode="External"/><Relationship Id="rId2560" Type="http://schemas.openxmlformats.org/officeDocument/2006/relationships/hyperlink" Target="https://www.tuttitalia.it/lombardia/49-calusco-d-adda/" TargetMode="External"/><Relationship Id="rId3404" Type="http://schemas.openxmlformats.org/officeDocument/2006/relationships/hyperlink" Target="https://www.tuttitalia.it/lombardia/44-roncoferraro/" TargetMode="External"/><Relationship Id="rId3611" Type="http://schemas.openxmlformats.org/officeDocument/2006/relationships/hyperlink" Target="https://www.tuttitalia.it/lombardia/32-triuggio/" TargetMode="External"/><Relationship Id="rId6767" Type="http://schemas.openxmlformats.org/officeDocument/2006/relationships/hyperlink" Target="https://www.tuttitalia.it/toscana/76-carrara/" TargetMode="External"/><Relationship Id="rId6974" Type="http://schemas.openxmlformats.org/officeDocument/2006/relationships/hyperlink" Target="https://www.tuttitalia.it/trentino-alto-adige/49-magre-sulla-strada-del-vino/" TargetMode="External"/><Relationship Id="rId7818" Type="http://schemas.openxmlformats.org/officeDocument/2006/relationships/hyperlink" Target="https://www.tuttitalia.it/veneto/76-rossano-veneto/" TargetMode="External"/><Relationship Id="rId118" Type="http://schemas.openxmlformats.org/officeDocument/2006/relationships/hyperlink" Target="https://www.tuttitalia.it/abruzzo/66-castel-del-monte/" TargetMode="External"/><Relationship Id="rId325" Type="http://schemas.openxmlformats.org/officeDocument/2006/relationships/hyperlink" Target="https://www.tuttitalia.it/basilicata/31-melfi/" TargetMode="External"/><Relationship Id="rId532" Type="http://schemas.openxmlformats.org/officeDocument/2006/relationships/hyperlink" Target="https://www.tuttitalia.it/calabria/67-rogliano/" TargetMode="External"/><Relationship Id="rId1162" Type="http://schemas.openxmlformats.org/officeDocument/2006/relationships/hyperlink" Target="https://www.tuttitalia.it/campania/54-ottaviano/" TargetMode="External"/><Relationship Id="rId2006" Type="http://schemas.openxmlformats.org/officeDocument/2006/relationships/hyperlink" Target="https://www.tuttitalia.it/lazio/42-falvaterra/" TargetMode="External"/><Relationship Id="rId2213" Type="http://schemas.openxmlformats.org/officeDocument/2006/relationships/hyperlink" Target="https://www.tuttitalia.it/lazio/64-licenza/" TargetMode="External"/><Relationship Id="rId2420" Type="http://schemas.openxmlformats.org/officeDocument/2006/relationships/hyperlink" Target="https://www.tuttitalia.it/liguria/42-lucinasco/" TargetMode="External"/><Relationship Id="rId5369" Type="http://schemas.openxmlformats.org/officeDocument/2006/relationships/hyperlink" Target="https://www.tuttitalia.it/piemonte/54-novalesa/" TargetMode="External"/><Relationship Id="rId5576" Type="http://schemas.openxmlformats.org/officeDocument/2006/relationships/hyperlink" Target="https://www.tuttitalia.it/piemonte/89-pila/" TargetMode="External"/><Relationship Id="rId5783" Type="http://schemas.openxmlformats.org/officeDocument/2006/relationships/hyperlink" Target="https://www.tuttitalia.it/puglia/40-carpignano-salentino/" TargetMode="External"/><Relationship Id="rId6627" Type="http://schemas.openxmlformats.org/officeDocument/2006/relationships/hyperlink" Target="https://www.tuttitalia.it/toscana/23-pratovecchio-stia/" TargetMode="External"/><Relationship Id="rId1022" Type="http://schemas.openxmlformats.org/officeDocument/2006/relationships/hyperlink" Target="https://www.tuttitalia.it/campania/96-sant-arcangelo-trimonte/" TargetMode="External"/><Relationship Id="rId4178" Type="http://schemas.openxmlformats.org/officeDocument/2006/relationships/hyperlink" Target="https://www.tuttitalia.it/marche/28-castelraimondo/" TargetMode="External"/><Relationship Id="rId4385" Type="http://schemas.openxmlformats.org/officeDocument/2006/relationships/hyperlink" Target="https://www.tuttitalia.it/molise/14-forli-del-sannio/" TargetMode="External"/><Relationship Id="rId4592" Type="http://schemas.openxmlformats.org/officeDocument/2006/relationships/hyperlink" Target="https://www.tuttitalia.it/piemonte/66-canelli/" TargetMode="External"/><Relationship Id="rId5229" Type="http://schemas.openxmlformats.org/officeDocument/2006/relationships/hyperlink" Target="https://www.tuttitalia.it/piemonte/28-pinasca/" TargetMode="External"/><Relationship Id="rId5436" Type="http://schemas.openxmlformats.org/officeDocument/2006/relationships/hyperlink" Target="https://www.tuttitalia.it/piemonte/36-stresa/" TargetMode="External"/><Relationship Id="rId5990" Type="http://schemas.openxmlformats.org/officeDocument/2006/relationships/hyperlink" Target="https://www.tuttitalia.it/sardegna/64-gonnoscodina/" TargetMode="External"/><Relationship Id="rId6834" Type="http://schemas.openxmlformats.org/officeDocument/2006/relationships/hyperlink" Target="https://www.tuttitalia.it/toscana/28-larciano/" TargetMode="External"/><Relationship Id="rId1979" Type="http://schemas.openxmlformats.org/officeDocument/2006/relationships/hyperlink" Target="https://www.tuttitalia.it/lazio/67-trevi-nel-lazio/" TargetMode="External"/><Relationship Id="rId3194" Type="http://schemas.openxmlformats.org/officeDocument/2006/relationships/hyperlink" Target="https://www.tuttitalia.it/lombardia/32-scandolara-ravara/" TargetMode="External"/><Relationship Id="rId4038" Type="http://schemas.openxmlformats.org/officeDocument/2006/relationships/hyperlink" Target="https://www.tuttitalia.it/lombardia/26-curiglia-con-monteviasco/" TargetMode="External"/><Relationship Id="rId4245" Type="http://schemas.openxmlformats.org/officeDocument/2006/relationships/hyperlink" Target="https://www.tuttitalia.it/marche/24-macerata-feltria/" TargetMode="External"/><Relationship Id="rId5643" Type="http://schemas.openxmlformats.org/officeDocument/2006/relationships/hyperlink" Target="https://www.tuttitalia.it/puglia/26-carovigno/" TargetMode="External"/><Relationship Id="rId5850" Type="http://schemas.openxmlformats.org/officeDocument/2006/relationships/hyperlink" Target="https://www.tuttitalia.it/sardegna/93-quartucciu/" TargetMode="External"/><Relationship Id="rId6901" Type="http://schemas.openxmlformats.org/officeDocument/2006/relationships/hyperlink" Target="https://www.tuttitalia.it/trentino-alto-adige/71-laces/" TargetMode="External"/><Relationship Id="rId1839" Type="http://schemas.openxmlformats.org/officeDocument/2006/relationships/hyperlink" Target="https://www.tuttitalia.it/friuli-venezia-giulia/52-carlino/" TargetMode="External"/><Relationship Id="rId3054" Type="http://schemas.openxmlformats.org/officeDocument/2006/relationships/hyperlink" Target="https://www.tuttitalia.it/lombardia/73-eupilio/" TargetMode="External"/><Relationship Id="rId4452" Type="http://schemas.openxmlformats.org/officeDocument/2006/relationships/hyperlink" Target="https://www.tuttitalia.it/piemonte/60-borgo-san-martino/" TargetMode="External"/><Relationship Id="rId5503" Type="http://schemas.openxmlformats.org/officeDocument/2006/relationships/hyperlink" Target="https://www.tuttitalia.it/piemonte/82-vercelli/" TargetMode="External"/><Relationship Id="rId5710" Type="http://schemas.openxmlformats.org/officeDocument/2006/relationships/hyperlink" Target="https://www.tuttitalia.it/puglia/39-alberona/" TargetMode="External"/><Relationship Id="rId182" Type="http://schemas.openxmlformats.org/officeDocument/2006/relationships/hyperlink" Target="https://www.tuttitalia.it/abruzzo/29-caporciano/" TargetMode="External"/><Relationship Id="rId1906" Type="http://schemas.openxmlformats.org/officeDocument/2006/relationships/hyperlink" Target="https://www.tuttitalia.it/friuli-venezia-giulia/97-zuglio/" TargetMode="External"/><Relationship Id="rId3261" Type="http://schemas.openxmlformats.org/officeDocument/2006/relationships/hyperlink" Target="https://www.tuttitalia.it/lombardia/35-la-valletta-brianza/" TargetMode="External"/><Relationship Id="rId4105" Type="http://schemas.openxmlformats.org/officeDocument/2006/relationships/hyperlink" Target="https://www.tuttitalia.it/marche/92-montalto-delle-marche/" TargetMode="External"/><Relationship Id="rId4312" Type="http://schemas.openxmlformats.org/officeDocument/2006/relationships/hyperlink" Target="https://www.tuttitalia.it/molise/74-san-giuliano-di-puglia/" TargetMode="External"/><Relationship Id="rId7468" Type="http://schemas.openxmlformats.org/officeDocument/2006/relationships/hyperlink" Target="https://www.tuttitalia.it/veneto/53-battaglia-terme/" TargetMode="External"/><Relationship Id="rId7675" Type="http://schemas.openxmlformats.org/officeDocument/2006/relationships/hyperlink" Target="https://www.tuttitalia.it/veneto/54-stra/" TargetMode="External"/><Relationship Id="rId7882" Type="http://schemas.openxmlformats.org/officeDocument/2006/relationships/hyperlink" Target="https://www.tuttitalia.it/veneto/34-enego/" TargetMode="External"/><Relationship Id="rId2070" Type="http://schemas.openxmlformats.org/officeDocument/2006/relationships/hyperlink" Target="https://www.tuttitalia.it/lazio/62-fiamignano/" TargetMode="External"/><Relationship Id="rId3121" Type="http://schemas.openxmlformats.org/officeDocument/2006/relationships/hyperlink" Target="https://www.tuttitalia.it/lombardia/36-montemezzo/" TargetMode="External"/><Relationship Id="rId6277" Type="http://schemas.openxmlformats.org/officeDocument/2006/relationships/hyperlink" Target="https://www.tuttitalia.it/sicilia/61-resuttano/" TargetMode="External"/><Relationship Id="rId6484" Type="http://schemas.openxmlformats.org/officeDocument/2006/relationships/hyperlink" Target="https://www.tuttitalia.it/sicilia/98-belmonte-mezzagno/" TargetMode="External"/><Relationship Id="rId6691" Type="http://schemas.openxmlformats.org/officeDocument/2006/relationships/hyperlink" Target="https://www.tuttitalia.it/toscana/98-gavorrano/" TargetMode="External"/><Relationship Id="rId7328" Type="http://schemas.openxmlformats.org/officeDocument/2006/relationships/hyperlink" Target="https://www.tuttitalia.it/valle-d-aosta/75-oyace/" TargetMode="External"/><Relationship Id="rId7535" Type="http://schemas.openxmlformats.org/officeDocument/2006/relationships/hyperlink" Target="https://www.tuttitalia.it/veneto/20-ceneselli/" TargetMode="External"/><Relationship Id="rId7742" Type="http://schemas.openxmlformats.org/officeDocument/2006/relationships/hyperlink" Target="https://www.tuttitalia.it/veneto/81-garda/" TargetMode="External"/><Relationship Id="rId999" Type="http://schemas.openxmlformats.org/officeDocument/2006/relationships/hyperlink" Target="https://www.tuttitalia.it/campania/58-paupisi/" TargetMode="External"/><Relationship Id="rId2887" Type="http://schemas.openxmlformats.org/officeDocument/2006/relationships/hyperlink" Target="https://www.tuttitalia.it/lombardia/28-marone/" TargetMode="External"/><Relationship Id="rId5086" Type="http://schemas.openxmlformats.org/officeDocument/2006/relationships/hyperlink" Target="https://www.tuttitalia.it/piemonte/28-comignago/" TargetMode="External"/><Relationship Id="rId5293" Type="http://schemas.openxmlformats.org/officeDocument/2006/relationships/hyperlink" Target="https://www.tuttitalia.it/piemonte/28-candia-canavese/" TargetMode="External"/><Relationship Id="rId6137" Type="http://schemas.openxmlformats.org/officeDocument/2006/relationships/hyperlink" Target="https://www.tuttitalia.it/sardegna/45-ussana/" TargetMode="External"/><Relationship Id="rId6344" Type="http://schemas.openxmlformats.org/officeDocument/2006/relationships/hyperlink" Target="https://www.tuttitalia.it/sicilia/77-nicosia/" TargetMode="External"/><Relationship Id="rId6551" Type="http://schemas.openxmlformats.org/officeDocument/2006/relationships/hyperlink" Target="https://www.tuttitalia.it/sicilia/20-sclafani-bagni/" TargetMode="External"/><Relationship Id="rId7602" Type="http://schemas.openxmlformats.org/officeDocument/2006/relationships/hyperlink" Target="https://www.tuttitalia.it/veneto/51-cornuda/" TargetMode="External"/><Relationship Id="rId859" Type="http://schemas.openxmlformats.org/officeDocument/2006/relationships/hyperlink" Target="https://www.tuttitalia.it/campania/62-gesualdo/" TargetMode="External"/><Relationship Id="rId1489" Type="http://schemas.openxmlformats.org/officeDocument/2006/relationships/hyperlink" Target="https://www.tuttitalia.it/emilia-romagna/81-vignola/" TargetMode="External"/><Relationship Id="rId1696" Type="http://schemas.openxmlformats.org/officeDocument/2006/relationships/hyperlink" Target="https://www.tuttitalia.it/emilia-romagna/33-san-leo/" TargetMode="External"/><Relationship Id="rId3938" Type="http://schemas.openxmlformats.org/officeDocument/2006/relationships/hyperlink" Target="https://www.tuttitalia.it/lombardia/26-venegono-inferiore/" TargetMode="External"/><Relationship Id="rId5153" Type="http://schemas.openxmlformats.org/officeDocument/2006/relationships/hyperlink" Target="https://www.tuttitalia.it/piemonte/95-carignano/" TargetMode="External"/><Relationship Id="rId5360" Type="http://schemas.openxmlformats.org/officeDocument/2006/relationships/hyperlink" Target="https://www.tuttitalia.it/piemonte/81-barone-canavese/" TargetMode="External"/><Relationship Id="rId6204" Type="http://schemas.openxmlformats.org/officeDocument/2006/relationships/hyperlink" Target="https://www.tuttitalia.it/sardegna/82-ballao/" TargetMode="External"/><Relationship Id="rId6411" Type="http://schemas.openxmlformats.org/officeDocument/2006/relationships/hyperlink" Target="https://www.tuttitalia.it/sicilia/46-ali-terme/" TargetMode="External"/><Relationship Id="rId1349" Type="http://schemas.openxmlformats.org/officeDocument/2006/relationships/hyperlink" Target="https://www.tuttitalia.it/campania/42-controne/" TargetMode="External"/><Relationship Id="rId2747" Type="http://schemas.openxmlformats.org/officeDocument/2006/relationships/hyperlink" Target="https://www.tuttitalia.it/lombardia/26-vigolo/" TargetMode="External"/><Relationship Id="rId2954" Type="http://schemas.openxmlformats.org/officeDocument/2006/relationships/hyperlink" Target="https://www.tuttitalia.it/lombardia/92-ono-san-pietro/" TargetMode="External"/><Relationship Id="rId5013" Type="http://schemas.openxmlformats.org/officeDocument/2006/relationships/hyperlink" Target="https://www.tuttitalia.it/piemonte/55-celle-di-macra/" TargetMode="External"/><Relationship Id="rId5220" Type="http://schemas.openxmlformats.org/officeDocument/2006/relationships/hyperlink" Target="https://www.tuttitalia.it/piemonte/97-perosa-argentina/" TargetMode="External"/><Relationship Id="rId719" Type="http://schemas.openxmlformats.org/officeDocument/2006/relationships/hyperlink" Target="https://www.tuttitalia.it/calabria/12-san-giorgio-morgeto/" TargetMode="External"/><Relationship Id="rId926" Type="http://schemas.openxmlformats.org/officeDocument/2006/relationships/hyperlink" Target="https://www.tuttitalia.it/campania/91-zungoli/" TargetMode="External"/><Relationship Id="rId1556" Type="http://schemas.openxmlformats.org/officeDocument/2006/relationships/hyperlink" Target="https://www.tuttitalia.it/emilia-romagna/23-polesine-zibello/" TargetMode="External"/><Relationship Id="rId1763" Type="http://schemas.openxmlformats.org/officeDocument/2006/relationships/hyperlink" Target="https://www.tuttitalia.it/friuli-venezia-giulia/25-fanna/" TargetMode="External"/><Relationship Id="rId1970" Type="http://schemas.openxmlformats.org/officeDocument/2006/relationships/hyperlink" Target="https://www.tuttitalia.it/lazio/45-giuliano-di-roma/" TargetMode="External"/><Relationship Id="rId2607" Type="http://schemas.openxmlformats.org/officeDocument/2006/relationships/hyperlink" Target="https://www.tuttitalia.it/lombardia/35-gazzaniga/" TargetMode="External"/><Relationship Id="rId2814" Type="http://schemas.openxmlformats.org/officeDocument/2006/relationships/hyperlink" Target="https://www.tuttitalia.it/lombardia/89-flero/" TargetMode="External"/><Relationship Id="rId7185" Type="http://schemas.openxmlformats.org/officeDocument/2006/relationships/hyperlink" Target="https://www.tuttitalia.it/umbria/19-gualdo-tadino/" TargetMode="External"/><Relationship Id="rId55" Type="http://schemas.openxmlformats.org/officeDocument/2006/relationships/hyperlink" Target="https://www.tuttitalia.it/abruzzo/48-castelguidone/" TargetMode="External"/><Relationship Id="rId1209" Type="http://schemas.openxmlformats.org/officeDocument/2006/relationships/hyperlink" Target="https://www.tuttitalia.it/campania/66-massa-di-somma/" TargetMode="External"/><Relationship Id="rId1416" Type="http://schemas.openxmlformats.org/officeDocument/2006/relationships/hyperlink" Target="https://www.tuttitalia.it/emilia-romagna/32-galliera/" TargetMode="External"/><Relationship Id="rId1623" Type="http://schemas.openxmlformats.org/officeDocument/2006/relationships/hyperlink" Target="https://www.tuttitalia.it/emilia-romagna/43-lugo/" TargetMode="External"/><Relationship Id="rId1830" Type="http://schemas.openxmlformats.org/officeDocument/2006/relationships/hyperlink" Target="https://www.tuttitalia.it/friuli-venezia-giulia/74-corno-di-rosazzo/" TargetMode="External"/><Relationship Id="rId4779" Type="http://schemas.openxmlformats.org/officeDocument/2006/relationships/hyperlink" Target="https://www.tuttitalia.it/piemonte/12-piedicavallo/" TargetMode="External"/><Relationship Id="rId4986" Type="http://schemas.openxmlformats.org/officeDocument/2006/relationships/hyperlink" Target="https://www.tuttitalia.it/piemonte/50-ciglie/" TargetMode="External"/><Relationship Id="rId7392" Type="http://schemas.openxmlformats.org/officeDocument/2006/relationships/hyperlink" Target="https://www.tuttitalia.it/veneto/34-danta-di-cadore/" TargetMode="External"/><Relationship Id="rId3588" Type="http://schemas.openxmlformats.org/officeDocument/2006/relationships/hyperlink" Target="https://www.tuttitalia.it/lombardia/26-cesano-maderno/" TargetMode="External"/><Relationship Id="rId3795" Type="http://schemas.openxmlformats.org/officeDocument/2006/relationships/hyperlink" Target="https://www.tuttitalia.it/lombardia/63-borgoratto-mormorolo/" TargetMode="External"/><Relationship Id="rId4639" Type="http://schemas.openxmlformats.org/officeDocument/2006/relationships/hyperlink" Target="https://www.tuttitalia.it/piemonte/50-bubbio/" TargetMode="External"/><Relationship Id="rId4846" Type="http://schemas.openxmlformats.org/officeDocument/2006/relationships/hyperlink" Target="https://www.tuttitalia.it/piemonte/71-trinita/" TargetMode="External"/><Relationship Id="rId7045" Type="http://schemas.openxmlformats.org/officeDocument/2006/relationships/hyperlink" Target="https://www.tuttitalia.it/trentino-alto-adige/94-moena/" TargetMode="External"/><Relationship Id="rId7252" Type="http://schemas.openxmlformats.org/officeDocument/2006/relationships/hyperlink" Target="https://www.tuttitalia.it/umbria/91-calvi-dell-umbria/" TargetMode="External"/><Relationship Id="rId2397" Type="http://schemas.openxmlformats.org/officeDocument/2006/relationships/hyperlink" Target="https://www.tuttitalia.it/liguria/32-costarainera/" TargetMode="External"/><Relationship Id="rId3448" Type="http://schemas.openxmlformats.org/officeDocument/2006/relationships/hyperlink" Target="https://www.tuttitalia.it/lombardia/34-schivenoglia/" TargetMode="External"/><Relationship Id="rId3655" Type="http://schemas.openxmlformats.org/officeDocument/2006/relationships/hyperlink" Target="https://www.tuttitalia.it/lombardia/71-belgioioso/" TargetMode="External"/><Relationship Id="rId3862" Type="http://schemas.openxmlformats.org/officeDocument/2006/relationships/hyperlink" Target="https://www.tuttitalia.it/lombardia/51-aprica/" TargetMode="External"/><Relationship Id="rId4706" Type="http://schemas.openxmlformats.org/officeDocument/2006/relationships/hyperlink" Target="https://www.tuttitalia.it/piemonte/68-serole/" TargetMode="External"/><Relationship Id="rId6061" Type="http://schemas.openxmlformats.org/officeDocument/2006/relationships/hyperlink" Target="https://www.tuttitalia.it/sardegna/78-trinita-d-agultu-vignola/" TargetMode="External"/><Relationship Id="rId7112" Type="http://schemas.openxmlformats.org/officeDocument/2006/relationships/hyperlink" Target="https://www.tuttitalia.it/trentino-alto-adige/58-ossana/" TargetMode="External"/><Relationship Id="rId369" Type="http://schemas.openxmlformats.org/officeDocument/2006/relationships/hyperlink" Target="https://www.tuttitalia.it/basilicata/76-castelluccio-inferiore/" TargetMode="External"/><Relationship Id="rId576" Type="http://schemas.openxmlformats.org/officeDocument/2006/relationships/hyperlink" Target="https://www.tuttitalia.it/calabria/64-san-sosti/" TargetMode="External"/><Relationship Id="rId783" Type="http://schemas.openxmlformats.org/officeDocument/2006/relationships/hyperlink" Target="https://www.tuttitalia.it/calabria/55-nicotera/" TargetMode="External"/><Relationship Id="rId990" Type="http://schemas.openxmlformats.org/officeDocument/2006/relationships/hyperlink" Target="https://www.tuttitalia.it/campania/98-san-lorenzo-maggiore/" TargetMode="External"/><Relationship Id="rId2257" Type="http://schemas.openxmlformats.org/officeDocument/2006/relationships/hyperlink" Target="https://www.tuttitalia.it/lazio/18-bassano-romano/" TargetMode="External"/><Relationship Id="rId2464" Type="http://schemas.openxmlformats.org/officeDocument/2006/relationships/hyperlink" Target="https://www.tuttitalia.it/liguria/45-savona/" TargetMode="External"/><Relationship Id="rId2671" Type="http://schemas.openxmlformats.org/officeDocument/2006/relationships/hyperlink" Target="https://www.tuttitalia.it/lombardia/86-berbenno/" TargetMode="External"/><Relationship Id="rId3308" Type="http://schemas.openxmlformats.org/officeDocument/2006/relationships/hyperlink" Target="https://www.tuttitalia.it/lombardia/74-ello/" TargetMode="External"/><Relationship Id="rId3515" Type="http://schemas.openxmlformats.org/officeDocument/2006/relationships/hyperlink" Target="https://www.tuttitalia.it/lombardia/22-gaggiano/" TargetMode="External"/><Relationship Id="rId4913" Type="http://schemas.openxmlformats.org/officeDocument/2006/relationships/hyperlink" Target="https://www.tuttitalia.it/piemonte/86-lequio-tanaro/" TargetMode="External"/><Relationship Id="rId229" Type="http://schemas.openxmlformats.org/officeDocument/2006/relationships/hyperlink" Target="https://www.tuttitalia.it/abruzzo/91-castiglione-a-casauria/" TargetMode="External"/><Relationship Id="rId436" Type="http://schemas.openxmlformats.org/officeDocument/2006/relationships/hyperlink" Target="https://www.tuttitalia.it/calabria/12-cropani/" TargetMode="External"/><Relationship Id="rId643" Type="http://schemas.openxmlformats.org/officeDocument/2006/relationships/hyperlink" Target="https://www.tuttitalia.it/calabria/52-papasidero/" TargetMode="External"/><Relationship Id="rId1066" Type="http://schemas.openxmlformats.org/officeDocument/2006/relationships/hyperlink" Target="https://www.tuttitalia.it/campania/34-carinaro/" TargetMode="External"/><Relationship Id="rId1273" Type="http://schemas.openxmlformats.org/officeDocument/2006/relationships/hyperlink" Target="https://www.tuttitalia.it/campania/72-tramonti/" TargetMode="External"/><Relationship Id="rId1480" Type="http://schemas.openxmlformats.org/officeDocument/2006/relationships/hyperlink" Target="https://www.tuttitalia.it/emilia-romagna/39-dovadola/" TargetMode="External"/><Relationship Id="rId2117" Type="http://schemas.openxmlformats.org/officeDocument/2006/relationships/hyperlink" Target="https://www.tuttitalia.it/lazio/76-marcetelli/" TargetMode="External"/><Relationship Id="rId2324" Type="http://schemas.openxmlformats.org/officeDocument/2006/relationships/hyperlink" Target="https://www.tuttitalia.it/liguria/40-campo-ligure/" TargetMode="External"/><Relationship Id="rId3722" Type="http://schemas.openxmlformats.org/officeDocument/2006/relationships/hyperlink" Target="https://www.tuttitalia.it/lombardia/68-gerenzago/" TargetMode="External"/><Relationship Id="rId6878" Type="http://schemas.openxmlformats.org/officeDocument/2006/relationships/hyperlink" Target="https://www.tuttitalia.it/toscana/76-monticiano/" TargetMode="External"/><Relationship Id="rId850" Type="http://schemas.openxmlformats.org/officeDocument/2006/relationships/hyperlink" Target="https://www.tuttitalia.it/campania/97-altavilla-irpina/" TargetMode="External"/><Relationship Id="rId1133" Type="http://schemas.openxmlformats.org/officeDocument/2006/relationships/hyperlink" Target="https://www.tuttitalia.it/campania/80-castellammare-di-stabia/" TargetMode="External"/><Relationship Id="rId2531" Type="http://schemas.openxmlformats.org/officeDocument/2006/relationships/hyperlink" Target="https://www.tuttitalia.it/liguria/98-castelvecchio-di-rocca-barbena/" TargetMode="External"/><Relationship Id="rId4289" Type="http://schemas.openxmlformats.org/officeDocument/2006/relationships/hyperlink" Target="https://www.tuttitalia.it/molise/22-casacalenda/" TargetMode="External"/><Relationship Id="rId5687" Type="http://schemas.openxmlformats.org/officeDocument/2006/relationships/hyperlink" Target="https://www.tuttitalia.it/puglia/41-ordona/" TargetMode="External"/><Relationship Id="rId5894" Type="http://schemas.openxmlformats.org/officeDocument/2006/relationships/hyperlink" Target="https://www.tuttitalia.it/sardegna/81-perdasdefogu/" TargetMode="External"/><Relationship Id="rId6738" Type="http://schemas.openxmlformats.org/officeDocument/2006/relationships/hyperlink" Target="https://www.tuttitalia.it/toscana/43-massarosa/" TargetMode="External"/><Relationship Id="rId6945" Type="http://schemas.openxmlformats.org/officeDocument/2006/relationships/hyperlink" Target="https://www.tuttitalia.it/trentino-alto-adige/77-valle-di-casies/" TargetMode="External"/><Relationship Id="rId503" Type="http://schemas.openxmlformats.org/officeDocument/2006/relationships/hyperlink" Target="https://www.tuttitalia.it/calabria/84-centrache/" TargetMode="External"/><Relationship Id="rId710" Type="http://schemas.openxmlformats.org/officeDocument/2006/relationships/hyperlink" Target="https://www.tuttitalia.it/calabria/14-bianco/" TargetMode="External"/><Relationship Id="rId1340" Type="http://schemas.openxmlformats.org/officeDocument/2006/relationships/hyperlink" Target="https://www.tuttitalia.it/campania/20-petina/" TargetMode="External"/><Relationship Id="rId3098" Type="http://schemas.openxmlformats.org/officeDocument/2006/relationships/hyperlink" Target="https://www.tuttitalia.it/lombardia/25-magreglio/" TargetMode="External"/><Relationship Id="rId4496" Type="http://schemas.openxmlformats.org/officeDocument/2006/relationships/hyperlink" Target="https://www.tuttitalia.it/piemonte/30-bergamasco/" TargetMode="External"/><Relationship Id="rId5547" Type="http://schemas.openxmlformats.org/officeDocument/2006/relationships/hyperlink" Target="https://www.tuttitalia.it/piemonte/58-postua/" TargetMode="External"/><Relationship Id="rId5754" Type="http://schemas.openxmlformats.org/officeDocument/2006/relationships/hyperlink" Target="https://www.tuttitalia.it/puglia/55-scorrano/" TargetMode="External"/><Relationship Id="rId5961" Type="http://schemas.openxmlformats.org/officeDocument/2006/relationships/hyperlink" Target="https://www.tuttitalia.it/sardegna/61-milis/" TargetMode="External"/><Relationship Id="rId6805" Type="http://schemas.openxmlformats.org/officeDocument/2006/relationships/hyperlink" Target="https://www.tuttitalia.it/toscana/97-palaia/" TargetMode="External"/><Relationship Id="rId1200" Type="http://schemas.openxmlformats.org/officeDocument/2006/relationships/hyperlink" Target="https://www.tuttitalia.it/campania/91-capri/" TargetMode="External"/><Relationship Id="rId4149" Type="http://schemas.openxmlformats.org/officeDocument/2006/relationships/hyperlink" Target="https://www.tuttitalia.it/marche/88-ortezzano/" TargetMode="External"/><Relationship Id="rId4356" Type="http://schemas.openxmlformats.org/officeDocument/2006/relationships/hyperlink" Target="https://www.tuttitalia.it/molise/34-montaquila/" TargetMode="External"/><Relationship Id="rId4563" Type="http://schemas.openxmlformats.org/officeDocument/2006/relationships/hyperlink" Target="https://www.tuttitalia.it/piemonte/22-montemarzino/" TargetMode="External"/><Relationship Id="rId4770" Type="http://schemas.openxmlformats.org/officeDocument/2006/relationships/hyperlink" Target="https://www.tuttitalia.it/piemonte/62-magnano/" TargetMode="External"/><Relationship Id="rId5407" Type="http://schemas.openxmlformats.org/officeDocument/2006/relationships/hyperlink" Target="https://www.tuttitalia.it/piemonte/87-exilles/" TargetMode="External"/><Relationship Id="rId5614" Type="http://schemas.openxmlformats.org/officeDocument/2006/relationships/hyperlink" Target="https://www.tuttitalia.it/puglia/28-locorotondo/" TargetMode="External"/><Relationship Id="rId5821" Type="http://schemas.openxmlformats.org/officeDocument/2006/relationships/hyperlink" Target="https://www.tuttitalia.it/puglia/93-sava/" TargetMode="External"/><Relationship Id="rId3165" Type="http://schemas.openxmlformats.org/officeDocument/2006/relationships/hyperlink" Target="https://www.tuttitalia.it/lombardia/72-chieve/" TargetMode="External"/><Relationship Id="rId3372" Type="http://schemas.openxmlformats.org/officeDocument/2006/relationships/hyperlink" Target="https://www.tuttitalia.it/lombardia/94-castelnuovo-bocca-d-adda/" TargetMode="External"/><Relationship Id="rId4009" Type="http://schemas.openxmlformats.org/officeDocument/2006/relationships/hyperlink" Target="https://www.tuttitalia.it/lombardia/65-ranco/" TargetMode="External"/><Relationship Id="rId4216" Type="http://schemas.openxmlformats.org/officeDocument/2006/relationships/hyperlink" Target="https://www.tuttitalia.it/marche/32-fano/" TargetMode="External"/><Relationship Id="rId4423" Type="http://schemas.openxmlformats.org/officeDocument/2006/relationships/hyperlink" Target="https://www.tuttitalia.it/piemonte/71-bosco-marengo/" TargetMode="External"/><Relationship Id="rId4630" Type="http://schemas.openxmlformats.org/officeDocument/2006/relationships/hyperlink" Target="https://www.tuttitalia.it/piemonte/80-cantarana/" TargetMode="External"/><Relationship Id="rId7579" Type="http://schemas.openxmlformats.org/officeDocument/2006/relationships/hyperlink" Target="https://www.tuttitalia.it/veneto/78-san-vendemiano/" TargetMode="External"/><Relationship Id="rId7786" Type="http://schemas.openxmlformats.org/officeDocument/2006/relationships/hyperlink" Target="https://www.tuttitalia.it/veneto/68-san-mauro-di-saline/" TargetMode="External"/><Relationship Id="rId293" Type="http://schemas.openxmlformats.org/officeDocument/2006/relationships/hyperlink" Target="https://www.tuttitalia.it/basilicata/73-matera/" TargetMode="External"/><Relationship Id="rId2181" Type="http://schemas.openxmlformats.org/officeDocument/2006/relationships/hyperlink" Target="https://www.tuttitalia.it/lazio/44-carpineto-romano/" TargetMode="External"/><Relationship Id="rId3025" Type="http://schemas.openxmlformats.org/officeDocument/2006/relationships/hyperlink" Target="https://www.tuttitalia.it/lombardia/80-albese-con-cassano/" TargetMode="External"/><Relationship Id="rId3232" Type="http://schemas.openxmlformats.org/officeDocument/2006/relationships/hyperlink" Target="https://www.tuttitalia.it/lombardia/40-torlino-vimercati/" TargetMode="External"/><Relationship Id="rId6388" Type="http://schemas.openxmlformats.org/officeDocument/2006/relationships/hyperlink" Target="https://www.tuttitalia.it/sicilia/28-roccalumera/" TargetMode="External"/><Relationship Id="rId6595" Type="http://schemas.openxmlformats.org/officeDocument/2006/relationships/hyperlink" Target="https://www.tuttitalia.it/sicilia/65-salemi/" TargetMode="External"/><Relationship Id="rId7439" Type="http://schemas.openxmlformats.org/officeDocument/2006/relationships/hyperlink" Target="https://www.tuttitalia.it/veneto/90-sant-angelo-di-piove-di-sacco/" TargetMode="External"/><Relationship Id="rId7646" Type="http://schemas.openxmlformats.org/officeDocument/2006/relationships/hyperlink" Target="https://www.tuttitalia.it/veneto/40-venezia/" TargetMode="External"/><Relationship Id="rId153" Type="http://schemas.openxmlformats.org/officeDocument/2006/relationships/hyperlink" Target="https://www.tuttitalia.it/abruzzo/56-acciano/" TargetMode="External"/><Relationship Id="rId360" Type="http://schemas.openxmlformats.org/officeDocument/2006/relationships/hyperlink" Target="https://www.tuttitalia.it/basilicata/57-san-fele/" TargetMode="External"/><Relationship Id="rId2041" Type="http://schemas.openxmlformats.org/officeDocument/2006/relationships/hyperlink" Target="https://www.tuttitalia.it/lazio/27-roccasecca-dei-volsci/" TargetMode="External"/><Relationship Id="rId5197" Type="http://schemas.openxmlformats.org/officeDocument/2006/relationships/hyperlink" Target="https://www.tuttitalia.it/piemonte/96-pavone-canavese/" TargetMode="External"/><Relationship Id="rId6248" Type="http://schemas.openxmlformats.org/officeDocument/2006/relationships/hyperlink" Target="https://www.tuttitalia.it/sicilia/76-san-biagio-platani/" TargetMode="External"/><Relationship Id="rId6455" Type="http://schemas.openxmlformats.org/officeDocument/2006/relationships/hyperlink" Target="https://www.tuttitalia.it/sicilia/58-limina/" TargetMode="External"/><Relationship Id="rId7853" Type="http://schemas.openxmlformats.org/officeDocument/2006/relationships/hyperlink" Target="https://www.tuttitalia.it/veneto/60-carre/" TargetMode="External"/><Relationship Id="rId220" Type="http://schemas.openxmlformats.org/officeDocument/2006/relationships/hyperlink" Target="https://www.tuttitalia.it/abruzzo/38-serramonacesca/" TargetMode="External"/><Relationship Id="rId2998" Type="http://schemas.openxmlformats.org/officeDocument/2006/relationships/hyperlink" Target="https://www.tuttitalia.it/lombardia/19-cabiate/" TargetMode="External"/><Relationship Id="rId5057" Type="http://schemas.openxmlformats.org/officeDocument/2006/relationships/hyperlink" Target="https://www.tuttitalia.it/piemonte/48-momo/" TargetMode="External"/><Relationship Id="rId5264" Type="http://schemas.openxmlformats.org/officeDocument/2006/relationships/hyperlink" Target="https://www.tuttitalia.it/piemonte/45-albiano-d-ivrea/" TargetMode="External"/><Relationship Id="rId6108" Type="http://schemas.openxmlformats.org/officeDocument/2006/relationships/hyperlink" Target="https://www.tuttitalia.it/sardegna/79-esporlatu/" TargetMode="External"/><Relationship Id="rId6662" Type="http://schemas.openxmlformats.org/officeDocument/2006/relationships/hyperlink" Target="https://www.tuttitalia.it/toscana/90-impruneta/" TargetMode="External"/><Relationship Id="rId7506" Type="http://schemas.openxmlformats.org/officeDocument/2006/relationships/hyperlink" Target="https://www.tuttitalia.it/veneto/34-lendinara/" TargetMode="External"/><Relationship Id="rId7713" Type="http://schemas.openxmlformats.org/officeDocument/2006/relationships/hyperlink" Target="https://www.tuttitalia.it/veneto/84-oppeano/" TargetMode="External"/><Relationship Id="rId2858" Type="http://schemas.openxmlformats.org/officeDocument/2006/relationships/hyperlink" Target="https://www.tuttitalia.it/lombardia/66-collebeato/" TargetMode="External"/><Relationship Id="rId3909" Type="http://schemas.openxmlformats.org/officeDocument/2006/relationships/hyperlink" Target="https://www.tuttitalia.it/lombardia/26-caronno-pertusella/" TargetMode="External"/><Relationship Id="rId4073" Type="http://schemas.openxmlformats.org/officeDocument/2006/relationships/hyperlink" Target="https://www.tuttitalia.it/marche/12-camerata-picena/" TargetMode="External"/><Relationship Id="rId5471" Type="http://schemas.openxmlformats.org/officeDocument/2006/relationships/hyperlink" Target="https://www.tuttitalia.it/piemonte/80-brovello-carpugnino/" TargetMode="External"/><Relationship Id="rId6315" Type="http://schemas.openxmlformats.org/officeDocument/2006/relationships/hyperlink" Target="https://www.tuttitalia.it/sicilia/59-viagrande/" TargetMode="External"/><Relationship Id="rId6522" Type="http://schemas.openxmlformats.org/officeDocument/2006/relationships/hyperlink" Target="https://www.tuttitalia.it/sicilia/38-pollina/" TargetMode="External"/><Relationship Id="rId99" Type="http://schemas.openxmlformats.org/officeDocument/2006/relationships/hyperlink" Target="https://www.tuttitalia.it/abruzzo/46-rocca-di-mezzo/" TargetMode="External"/><Relationship Id="rId1667" Type="http://schemas.openxmlformats.org/officeDocument/2006/relationships/hyperlink" Target="https://www.tuttitalia.it/emilia-romagna/31-brescello/" TargetMode="External"/><Relationship Id="rId1874" Type="http://schemas.openxmlformats.org/officeDocument/2006/relationships/hyperlink" Target="https://www.tuttitalia.it/friuli-venezia-giulia/80-trivignano-udinese/" TargetMode="External"/><Relationship Id="rId2718" Type="http://schemas.openxmlformats.org/officeDocument/2006/relationships/hyperlink" Target="https://www.tuttitalia.it/lombardia/16-spinone-al-lago/" TargetMode="External"/><Relationship Id="rId2925" Type="http://schemas.openxmlformats.org/officeDocument/2006/relationships/hyperlink" Target="https://www.tuttitalia.it/lombardia/90-ponte-di-legno/" TargetMode="External"/><Relationship Id="rId4280" Type="http://schemas.openxmlformats.org/officeDocument/2006/relationships/hyperlink" Target="https://www.tuttitalia.it/molise/76-cercemaggiore/" TargetMode="External"/><Relationship Id="rId5124" Type="http://schemas.openxmlformats.org/officeDocument/2006/relationships/hyperlink" Target="https://www.tuttitalia.it/piemonte/39-chieri/" TargetMode="External"/><Relationship Id="rId5331" Type="http://schemas.openxmlformats.org/officeDocument/2006/relationships/hyperlink" Target="https://www.tuttitalia.it/piemonte/26-palazzo-canavese/" TargetMode="External"/><Relationship Id="rId1527" Type="http://schemas.openxmlformats.org/officeDocument/2006/relationships/hyperlink" Target="https://www.tuttitalia.it/emilia-romagna/20-polinago/" TargetMode="External"/><Relationship Id="rId1734" Type="http://schemas.openxmlformats.org/officeDocument/2006/relationships/hyperlink" Target="https://www.tuttitalia.it/friuli-venezia-giulia/62-azzano-decimo/" TargetMode="External"/><Relationship Id="rId1941" Type="http://schemas.openxmlformats.org/officeDocument/2006/relationships/hyperlink" Target="https://www.tuttitalia.it/lazio/92-arce/" TargetMode="External"/><Relationship Id="rId4140" Type="http://schemas.openxmlformats.org/officeDocument/2006/relationships/hyperlink" Target="https://www.tuttitalia.it/marche/44-ponzano-di-fermo/" TargetMode="External"/><Relationship Id="rId7089" Type="http://schemas.openxmlformats.org/officeDocument/2006/relationships/hyperlink" Target="https://www.tuttitalia.it/trentino-alto-adige/59-denno/" TargetMode="External"/><Relationship Id="rId7296" Type="http://schemas.openxmlformats.org/officeDocument/2006/relationships/hyperlink" Target="https://www.tuttitalia.it/valle-d-aosta/61-roisan/" TargetMode="External"/><Relationship Id="rId26" Type="http://schemas.openxmlformats.org/officeDocument/2006/relationships/hyperlink" Target="https://www.tuttitalia.it/abruzzo/65-fresagrandinaria/" TargetMode="External"/><Relationship Id="rId3699" Type="http://schemas.openxmlformats.org/officeDocument/2006/relationships/hyperlink" Target="https://www.tuttitalia.it/lombardia/62-zerbolo/" TargetMode="External"/><Relationship Id="rId4000" Type="http://schemas.openxmlformats.org/officeDocument/2006/relationships/hyperlink" Target="https://www.tuttitalia.it/lombardia/37-brenta/" TargetMode="External"/><Relationship Id="rId7156" Type="http://schemas.openxmlformats.org/officeDocument/2006/relationships/hyperlink" Target="https://www.tuttitalia.it/trentino-alto-adige/27-garniga-terme/" TargetMode="External"/><Relationship Id="rId7363" Type="http://schemas.openxmlformats.org/officeDocument/2006/relationships/hyperlink" Target="https://www.tuttitalia.it/veneto/51-arsie/" TargetMode="External"/><Relationship Id="rId7570" Type="http://schemas.openxmlformats.org/officeDocument/2006/relationships/hyperlink" Target="https://www.tuttitalia.it/veneto/51-zero-branco/" TargetMode="External"/><Relationship Id="rId1801" Type="http://schemas.openxmlformats.org/officeDocument/2006/relationships/hyperlink" Target="https://www.tuttitalia.it/friuli-venezia-giulia/38-pozzuolo-del-friuli/" TargetMode="External"/><Relationship Id="rId3559" Type="http://schemas.openxmlformats.org/officeDocument/2006/relationships/hyperlink" Target="https://www.tuttitalia.it/lombardia/25-ossona/" TargetMode="External"/><Relationship Id="rId4957" Type="http://schemas.openxmlformats.org/officeDocument/2006/relationships/hyperlink" Target="https://www.tuttitalia.it/piemonte/16-viola/" TargetMode="External"/><Relationship Id="rId6172" Type="http://schemas.openxmlformats.org/officeDocument/2006/relationships/hyperlink" Target="https://www.tuttitalia.it/sardegna/19-nuxis/" TargetMode="External"/><Relationship Id="rId7016" Type="http://schemas.openxmlformats.org/officeDocument/2006/relationships/hyperlink" Target="https://www.tuttitalia.it/trentino-alto-adige/59-dro/" TargetMode="External"/><Relationship Id="rId7223" Type="http://schemas.openxmlformats.org/officeDocument/2006/relationships/hyperlink" Target="https://www.tuttitalia.it/umbria/29-sellano/" TargetMode="External"/><Relationship Id="rId7430" Type="http://schemas.openxmlformats.org/officeDocument/2006/relationships/hyperlink" Target="https://www.tuttitalia.it/veneto/64-legnaro/" TargetMode="External"/><Relationship Id="rId687" Type="http://schemas.openxmlformats.org/officeDocument/2006/relationships/hyperlink" Target="https://www.tuttitalia.it/calabria/38-villa-san-giovanni/" TargetMode="External"/><Relationship Id="rId2368" Type="http://schemas.openxmlformats.org/officeDocument/2006/relationships/hyperlink" Target="https://www.tuttitalia.it/liguria/92-ventimiglia/" TargetMode="External"/><Relationship Id="rId3766" Type="http://schemas.openxmlformats.org/officeDocument/2006/relationships/hyperlink" Target="https://www.tuttitalia.it/lombardia/19-monticelli-pavese/" TargetMode="External"/><Relationship Id="rId3973" Type="http://schemas.openxmlformats.org/officeDocument/2006/relationships/hyperlink" Target="https://www.tuttitalia.it/lombardia/64-brebbia/" TargetMode="External"/><Relationship Id="rId4817" Type="http://schemas.openxmlformats.org/officeDocument/2006/relationships/hyperlink" Target="https://www.tuttitalia.it/piemonte/46-chiusa-di-pesio/" TargetMode="External"/><Relationship Id="rId6032" Type="http://schemas.openxmlformats.org/officeDocument/2006/relationships/hyperlink" Target="https://www.tuttitalia.it/sardegna/86-ossi/" TargetMode="External"/><Relationship Id="rId894" Type="http://schemas.openxmlformats.org/officeDocument/2006/relationships/hyperlink" Target="https://www.tuttitalia.it/campania/70-domicella/" TargetMode="External"/><Relationship Id="rId1177" Type="http://schemas.openxmlformats.org/officeDocument/2006/relationships/hyperlink" Target="https://www.tuttitalia.it/campania/63-frattaminore/" TargetMode="External"/><Relationship Id="rId2575" Type="http://schemas.openxmlformats.org/officeDocument/2006/relationships/hyperlink" Target="https://www.tuttitalia.it/lombardia/14-villa-di-serio/" TargetMode="External"/><Relationship Id="rId2782" Type="http://schemas.openxmlformats.org/officeDocument/2006/relationships/hyperlink" Target="https://www.tuttitalia.it/lombardia/67-chiari/" TargetMode="External"/><Relationship Id="rId3419" Type="http://schemas.openxmlformats.org/officeDocument/2006/relationships/hyperlink" Target="https://www.tuttitalia.it/lombardia/39-bozzolo/" TargetMode="External"/><Relationship Id="rId3626" Type="http://schemas.openxmlformats.org/officeDocument/2006/relationships/hyperlink" Target="https://www.tuttitalia.it/lombardia/75-misinto/" TargetMode="External"/><Relationship Id="rId3833" Type="http://schemas.openxmlformats.org/officeDocument/2006/relationships/hyperlink" Target="https://www.tuttitalia.it/lombardia/40-grosio/" TargetMode="External"/><Relationship Id="rId6989" Type="http://schemas.openxmlformats.org/officeDocument/2006/relationships/hyperlink" Target="https://www.tuttitalia.it/trentino-alto-adige/75-plaus/" TargetMode="External"/><Relationship Id="rId547" Type="http://schemas.openxmlformats.org/officeDocument/2006/relationships/hyperlink" Target="https://www.tuttitalia.it/calabria/74-marano-marchesato/" TargetMode="External"/><Relationship Id="rId754" Type="http://schemas.openxmlformats.org/officeDocument/2006/relationships/hyperlink" Target="https://www.tuttitalia.it/calabria/78-calanna/" TargetMode="External"/><Relationship Id="rId961" Type="http://schemas.openxmlformats.org/officeDocument/2006/relationships/hyperlink" Target="https://www.tuttitalia.it/campania/63-paduli/" TargetMode="External"/><Relationship Id="rId1384" Type="http://schemas.openxmlformats.org/officeDocument/2006/relationships/hyperlink" Target="https://www.tuttitalia.it/emilia-romagna/79-castel-san-pietro-terme/" TargetMode="External"/><Relationship Id="rId1591" Type="http://schemas.openxmlformats.org/officeDocument/2006/relationships/hyperlink" Target="https://www.tuttitalia.it/emilia-romagna/65-alseno/" TargetMode="External"/><Relationship Id="rId2228" Type="http://schemas.openxmlformats.org/officeDocument/2006/relationships/hyperlink" Target="https://www.tuttitalia.it/lazio/23-rocca-di-cave/" TargetMode="External"/><Relationship Id="rId2435" Type="http://schemas.openxmlformats.org/officeDocument/2006/relationships/hyperlink" Target="https://www.tuttitalia.it/liguria/82-lerici/" TargetMode="External"/><Relationship Id="rId2642" Type="http://schemas.openxmlformats.org/officeDocument/2006/relationships/hyperlink" Target="https://www.tuttitalia.it/lombardia/42-levate/" TargetMode="External"/><Relationship Id="rId3900" Type="http://schemas.openxmlformats.org/officeDocument/2006/relationships/hyperlink" Target="https://www.tuttitalia.it/lombardia/12-spriana/" TargetMode="External"/><Relationship Id="rId5798" Type="http://schemas.openxmlformats.org/officeDocument/2006/relationships/hyperlink" Target="https://www.tuttitalia.it/puglia/50-nociglia/" TargetMode="External"/><Relationship Id="rId6849" Type="http://schemas.openxmlformats.org/officeDocument/2006/relationships/hyperlink" Target="https://www.tuttitalia.it/toscana/51-colle-di-val-d-elsa/" TargetMode="External"/><Relationship Id="rId90" Type="http://schemas.openxmlformats.org/officeDocument/2006/relationships/hyperlink" Target="https://www.tuttitalia.it/abruzzo/29-treglio/" TargetMode="External"/><Relationship Id="rId407" Type="http://schemas.openxmlformats.org/officeDocument/2006/relationships/hyperlink" Target="https://www.tuttitalia.it/basilicata/28-noepoli/" TargetMode="External"/><Relationship Id="rId614" Type="http://schemas.openxmlformats.org/officeDocument/2006/relationships/hyperlink" Target="https://www.tuttitalia.it/calabria/74-scigliano/" TargetMode="External"/><Relationship Id="rId821" Type="http://schemas.openxmlformats.org/officeDocument/2006/relationships/hyperlink" Target="https://www.tuttitalia.it/calabria/18-polia/" TargetMode="External"/><Relationship Id="rId1037" Type="http://schemas.openxmlformats.org/officeDocument/2006/relationships/hyperlink" Target="https://www.tuttitalia.it/campania/77-san-felice-a-cancello/" TargetMode="External"/><Relationship Id="rId1244" Type="http://schemas.openxmlformats.org/officeDocument/2006/relationships/hyperlink" Target="https://www.tuttitalia.it/campania/59-san-valentino-torio/" TargetMode="External"/><Relationship Id="rId1451" Type="http://schemas.openxmlformats.org/officeDocument/2006/relationships/hyperlink" Target="https://www.tuttitalia.it/emilia-romagna/75-voghiera/" TargetMode="External"/><Relationship Id="rId2502" Type="http://schemas.openxmlformats.org/officeDocument/2006/relationships/hyperlink" Target="https://www.tuttitalia.it/liguria/59-cosseria/" TargetMode="External"/><Relationship Id="rId5658" Type="http://schemas.openxmlformats.org/officeDocument/2006/relationships/hyperlink" Target="https://www.tuttitalia.it/puglia/98-manfredonia/" TargetMode="External"/><Relationship Id="rId5865" Type="http://schemas.openxmlformats.org/officeDocument/2006/relationships/hyperlink" Target="https://www.tuttitalia.it/sardegna/39-oliena/" TargetMode="External"/><Relationship Id="rId6709" Type="http://schemas.openxmlformats.org/officeDocument/2006/relationships/hyperlink" Target="https://www.tuttitalia.it/toscana/19-monterotondo-marittimo/" TargetMode="External"/><Relationship Id="rId6916" Type="http://schemas.openxmlformats.org/officeDocument/2006/relationships/hyperlink" Target="https://www.tuttitalia.it/trentino-alto-adige/62-badia/" TargetMode="External"/><Relationship Id="rId1104" Type="http://schemas.openxmlformats.org/officeDocument/2006/relationships/hyperlink" Target="https://www.tuttitalia.it/campania/33-pontelatone/" TargetMode="External"/><Relationship Id="rId1311" Type="http://schemas.openxmlformats.org/officeDocument/2006/relationships/hyperlink" Target="https://www.tuttitalia.it/campania/16-celle-di-bulgheria/" TargetMode="External"/><Relationship Id="rId4467" Type="http://schemas.openxmlformats.org/officeDocument/2006/relationships/hyperlink" Target="https://www.tuttitalia.it/piemonte/15-casal-cermelli/" TargetMode="External"/><Relationship Id="rId4674" Type="http://schemas.openxmlformats.org/officeDocument/2006/relationships/hyperlink" Target="https://www.tuttitalia.it/piemonte/89-berzano-di-san-pietro/" TargetMode="External"/><Relationship Id="rId4881" Type="http://schemas.openxmlformats.org/officeDocument/2006/relationships/hyperlink" Target="https://www.tuttitalia.it/piemonte/62-mango/" TargetMode="External"/><Relationship Id="rId5518" Type="http://schemas.openxmlformats.org/officeDocument/2006/relationships/hyperlink" Target="https://www.tuttitalia.it/piemonte/20-roasio/" TargetMode="External"/><Relationship Id="rId5725" Type="http://schemas.openxmlformats.org/officeDocument/2006/relationships/hyperlink" Target="https://www.tuttitalia.it/puglia/38-surbo/" TargetMode="External"/><Relationship Id="rId7080" Type="http://schemas.openxmlformats.org/officeDocument/2006/relationships/hyperlink" Target="https://www.tuttitalia.it/trentino-alto-adige/95-vallarsa/" TargetMode="External"/><Relationship Id="rId3069" Type="http://schemas.openxmlformats.org/officeDocument/2006/relationships/hyperlink" Target="https://www.tuttitalia.it/lombardia/36-caslino-d-erba/" TargetMode="External"/><Relationship Id="rId3276" Type="http://schemas.openxmlformats.org/officeDocument/2006/relationships/hyperlink" Target="https://www.tuttitalia.it/lombardia/20-rogeno/" TargetMode="External"/><Relationship Id="rId3483" Type="http://schemas.openxmlformats.org/officeDocument/2006/relationships/hyperlink" Target="https://www.tuttitalia.it/lombardia/30-cassano-d-adda/" TargetMode="External"/><Relationship Id="rId3690" Type="http://schemas.openxmlformats.org/officeDocument/2006/relationships/hyperlink" Target="https://www.tuttitalia.it/lombardia/29-santa-maria-della-versa/" TargetMode="External"/><Relationship Id="rId4327" Type="http://schemas.openxmlformats.org/officeDocument/2006/relationships/hyperlink" Target="https://www.tuttitalia.it/molise/68-salcito/" TargetMode="External"/><Relationship Id="rId4534" Type="http://schemas.openxmlformats.org/officeDocument/2006/relationships/hyperlink" Target="https://www.tuttitalia.it/piemonte/39-carezzano/" TargetMode="External"/><Relationship Id="rId5932" Type="http://schemas.openxmlformats.org/officeDocument/2006/relationships/hyperlink" Target="https://www.tuttitalia.it/sardegna/96-osidda/" TargetMode="External"/><Relationship Id="rId197" Type="http://schemas.openxmlformats.org/officeDocument/2006/relationships/hyperlink" Target="https://www.tuttitalia.it/abruzzo/70-fossa/" TargetMode="External"/><Relationship Id="rId2085" Type="http://schemas.openxmlformats.org/officeDocument/2006/relationships/hyperlink" Target="https://www.tuttitalia.it/lazio/46-monte-san-giovanni-in-sabina/" TargetMode="External"/><Relationship Id="rId2292" Type="http://schemas.openxmlformats.org/officeDocument/2006/relationships/hyperlink" Target="https://www.tuttitalia.it/lazio/37-onano/" TargetMode="External"/><Relationship Id="rId3136" Type="http://schemas.openxmlformats.org/officeDocument/2006/relationships/hyperlink" Target="https://www.tuttitalia.it/lombardia/95-soncino/" TargetMode="External"/><Relationship Id="rId3343" Type="http://schemas.openxmlformats.org/officeDocument/2006/relationships/hyperlink" Target="https://www.tuttitalia.it/lombardia/23-maleo/" TargetMode="External"/><Relationship Id="rId4741" Type="http://schemas.openxmlformats.org/officeDocument/2006/relationships/hyperlink" Target="https://www.tuttitalia.it/piemonte/30-sordevolo/" TargetMode="External"/><Relationship Id="rId6499" Type="http://schemas.openxmlformats.org/officeDocument/2006/relationships/hyperlink" Target="https://www.tuttitalia.it/sicilia/41-marineo/" TargetMode="External"/><Relationship Id="rId7897" Type="http://schemas.openxmlformats.org/officeDocument/2006/relationships/hyperlink" Target="https://www.tuttitalia.it/veneto/79-rotzo/" TargetMode="External"/><Relationship Id="rId264" Type="http://schemas.openxmlformats.org/officeDocument/2006/relationships/hyperlink" Target="https://www.tuttitalia.it/abruzzo/56-pineto/" TargetMode="External"/><Relationship Id="rId471" Type="http://schemas.openxmlformats.org/officeDocument/2006/relationships/hyperlink" Target="https://www.tuttitalia.it/calabria/88-san-pietro-apostolo/" TargetMode="External"/><Relationship Id="rId2152" Type="http://schemas.openxmlformats.org/officeDocument/2006/relationships/hyperlink" Target="https://www.tuttitalia.it/lazio/65-lariano/" TargetMode="External"/><Relationship Id="rId3550" Type="http://schemas.openxmlformats.org/officeDocument/2006/relationships/hyperlink" Target="https://www.tuttitalia.it/lombardia/71-cerro-al-lambro/" TargetMode="External"/><Relationship Id="rId4601" Type="http://schemas.openxmlformats.org/officeDocument/2006/relationships/hyperlink" Target="https://www.tuttitalia.it/piemonte/14-castell-alfero/" TargetMode="External"/><Relationship Id="rId7757" Type="http://schemas.openxmlformats.org/officeDocument/2006/relationships/hyperlink" Target="https://www.tuttitalia.it/veneto/40-san-pietro-di-morubio/" TargetMode="External"/><Relationship Id="rId124" Type="http://schemas.openxmlformats.org/officeDocument/2006/relationships/hyperlink" Target="https://www.tuttitalia.it/abruzzo/66-scoppito/" TargetMode="External"/><Relationship Id="rId3203" Type="http://schemas.openxmlformats.org/officeDocument/2006/relationships/hyperlink" Target="https://www.tuttitalia.it/lombardia/80-isola-dovarese/" TargetMode="External"/><Relationship Id="rId3410" Type="http://schemas.openxmlformats.org/officeDocument/2006/relationships/hyperlink" Target="https://www.tuttitalia.it/lombardia/55-bagnolo-san-vito/" TargetMode="External"/><Relationship Id="rId6359" Type="http://schemas.openxmlformats.org/officeDocument/2006/relationships/hyperlink" Target="https://www.tuttitalia.it/sicilia/16-nissoria/" TargetMode="External"/><Relationship Id="rId6566" Type="http://schemas.openxmlformats.org/officeDocument/2006/relationships/hyperlink" Target="https://www.tuttitalia.it/sicilia/51-avola/" TargetMode="External"/><Relationship Id="rId6773" Type="http://schemas.openxmlformats.org/officeDocument/2006/relationships/hyperlink" Target="https://www.tuttitalia.it/toscana/86-villafranca-in-lunigiana/" TargetMode="External"/><Relationship Id="rId6980" Type="http://schemas.openxmlformats.org/officeDocument/2006/relationships/hyperlink" Target="https://www.tuttitalia.it/trentino-alto-adige/56-andriano/" TargetMode="External"/><Relationship Id="rId7617" Type="http://schemas.openxmlformats.org/officeDocument/2006/relationships/hyperlink" Target="https://www.tuttitalia.it/veneto/25-san-polo-di-piave/" TargetMode="External"/><Relationship Id="rId7824" Type="http://schemas.openxmlformats.org/officeDocument/2006/relationships/hyperlink" Target="https://www.tuttitalia.it/veneto/88-sarego/" TargetMode="External"/><Relationship Id="rId331" Type="http://schemas.openxmlformats.org/officeDocument/2006/relationships/hyperlink" Target="https://www.tuttitalia.it/basilicata/50-tito/" TargetMode="External"/><Relationship Id="rId2012" Type="http://schemas.openxmlformats.org/officeDocument/2006/relationships/hyperlink" Target="https://www.tuttitalia.it/lazio/70-latina/" TargetMode="External"/><Relationship Id="rId2969" Type="http://schemas.openxmlformats.org/officeDocument/2006/relationships/hyperlink" Target="https://www.tuttitalia.it/lombardia/80-cimbergo/" TargetMode="External"/><Relationship Id="rId5168" Type="http://schemas.openxmlformats.org/officeDocument/2006/relationships/hyperlink" Target="https://www.tuttitalia.it/piemonte/73-almese/" TargetMode="External"/><Relationship Id="rId5375" Type="http://schemas.openxmlformats.org/officeDocument/2006/relationships/hyperlink" Target="https://www.tuttitalia.it/piemonte/83-fenestrelle/" TargetMode="External"/><Relationship Id="rId5582" Type="http://schemas.openxmlformats.org/officeDocument/2006/relationships/hyperlink" Target="https://www.tuttitalia.it/piemonte/48-carcoforo/" TargetMode="External"/><Relationship Id="rId6219" Type="http://schemas.openxmlformats.org/officeDocument/2006/relationships/hyperlink" Target="https://www.tuttitalia.it/sicilia/40-agrigento/" TargetMode="External"/><Relationship Id="rId6426" Type="http://schemas.openxmlformats.org/officeDocument/2006/relationships/hyperlink" Target="https://www.tuttitalia.it/sicilia/51-sant-alessio-siculo/" TargetMode="External"/><Relationship Id="rId6633" Type="http://schemas.openxmlformats.org/officeDocument/2006/relationships/hyperlink" Target="https://www.tuttitalia.it/toscana/79-pieve-santo-stefano/" TargetMode="External"/><Relationship Id="rId6840" Type="http://schemas.openxmlformats.org/officeDocument/2006/relationships/hyperlink" Target="https://www.tuttitalia.it/toscana/22-prato/" TargetMode="External"/><Relationship Id="rId1778" Type="http://schemas.openxmlformats.org/officeDocument/2006/relationships/hyperlink" Target="https://www.tuttitalia.it/friuli-venezia-giulia/78-tramonti-di-sopra/" TargetMode="External"/><Relationship Id="rId1985" Type="http://schemas.openxmlformats.org/officeDocument/2006/relationships/hyperlink" Target="https://www.tuttitalia.it/lazio/58-vallerotonda/" TargetMode="External"/><Relationship Id="rId2829" Type="http://schemas.openxmlformats.org/officeDocument/2006/relationships/hyperlink" Target="https://www.tuttitalia.it/lombardia/23-corte-franca/" TargetMode="External"/><Relationship Id="rId4184" Type="http://schemas.openxmlformats.org/officeDocument/2006/relationships/hyperlink" Target="https://www.tuttitalia.it/marche/19-urbisaglia/" TargetMode="External"/><Relationship Id="rId4391" Type="http://schemas.openxmlformats.org/officeDocument/2006/relationships/hyperlink" Target="https://www.tuttitalia.it/molise/35-castel-san-vincenzo/" TargetMode="External"/><Relationship Id="rId5028" Type="http://schemas.openxmlformats.org/officeDocument/2006/relationships/hyperlink" Target="https://www.tuttitalia.it/piemonte/63-torresina/" TargetMode="External"/><Relationship Id="rId5235" Type="http://schemas.openxmlformats.org/officeDocument/2006/relationships/hyperlink" Target="https://www.tuttitalia.it/piemonte/56-cantalupa/" TargetMode="External"/><Relationship Id="rId5442" Type="http://schemas.openxmlformats.org/officeDocument/2006/relationships/hyperlink" Target="https://www.tuttitalia.it/piemonte/24-mergozzo/" TargetMode="External"/><Relationship Id="rId6700" Type="http://schemas.openxmlformats.org/officeDocument/2006/relationships/hyperlink" Target="https://www.tuttitalia.it/toscana/67-pitigliano/" TargetMode="External"/><Relationship Id="rId1638" Type="http://schemas.openxmlformats.org/officeDocument/2006/relationships/hyperlink" Target="https://www.tuttitalia.it/emilia-romagna/85-bagnara-di-romagna/" TargetMode="External"/><Relationship Id="rId4044" Type="http://schemas.openxmlformats.org/officeDocument/2006/relationships/hyperlink" Target="https://www.tuttitalia.it/marche/51-fabriano/" TargetMode="External"/><Relationship Id="rId4251" Type="http://schemas.openxmlformats.org/officeDocument/2006/relationships/hyperlink" Target="https://www.tuttitalia.it/marche/66-lunano/" TargetMode="External"/><Relationship Id="rId5302" Type="http://schemas.openxmlformats.org/officeDocument/2006/relationships/hyperlink" Target="https://www.tuttitalia.it/piemonte/49-rivalba/" TargetMode="External"/><Relationship Id="rId1845" Type="http://schemas.openxmlformats.org/officeDocument/2006/relationships/hyperlink" Target="https://www.tuttitalia.it/friuli-venezia-giulia/43-paularo/" TargetMode="External"/><Relationship Id="rId3060" Type="http://schemas.openxmlformats.org/officeDocument/2006/relationships/hyperlink" Target="https://www.tuttitalia.it/lombardia/30-cirimido/" TargetMode="External"/><Relationship Id="rId4111" Type="http://schemas.openxmlformats.org/officeDocument/2006/relationships/hyperlink" Target="https://www.tuttitalia.it/marche/51-force/" TargetMode="External"/><Relationship Id="rId7267" Type="http://schemas.openxmlformats.org/officeDocument/2006/relationships/hyperlink" Target="https://www.tuttitalia.it/valle-d-aosta/68-chatillon/" TargetMode="External"/><Relationship Id="rId7474" Type="http://schemas.openxmlformats.org/officeDocument/2006/relationships/hyperlink" Target="https://www.tuttitalia.it/veneto/82-polverara/" TargetMode="External"/><Relationship Id="rId1705" Type="http://schemas.openxmlformats.org/officeDocument/2006/relationships/hyperlink" Target="https://www.tuttitalia.it/emilia-romagna/41-casteldelci/" TargetMode="External"/><Relationship Id="rId1912" Type="http://schemas.openxmlformats.org/officeDocument/2006/relationships/hyperlink" Target="https://www.tuttitalia.it/friuli-venezia-giulia/22-rigolato/" TargetMode="External"/><Relationship Id="rId6076" Type="http://schemas.openxmlformats.org/officeDocument/2006/relationships/hyperlink" Target="https://www.tuttitalia.it/sardegna/34-nule/" TargetMode="External"/><Relationship Id="rId6283" Type="http://schemas.openxmlformats.org/officeDocument/2006/relationships/hyperlink" Target="https://www.tuttitalia.it/sicilia/72-bompensiere/" TargetMode="External"/><Relationship Id="rId7127" Type="http://schemas.openxmlformats.org/officeDocument/2006/relationships/hyperlink" Target="https://www.tuttitalia.it/trentino-alto-adige/20-cimone/" TargetMode="External"/><Relationship Id="rId7681" Type="http://schemas.openxmlformats.org/officeDocument/2006/relationships/hyperlink" Target="https://www.tuttitalia.it/veneto/91-ceggia/" TargetMode="External"/><Relationship Id="rId3877" Type="http://schemas.openxmlformats.org/officeDocument/2006/relationships/hyperlink" Target="https://www.tuttitalia.it/lombardia/66-cercino/" TargetMode="External"/><Relationship Id="rId4928" Type="http://schemas.openxmlformats.org/officeDocument/2006/relationships/hyperlink" Target="https://www.tuttitalia.it/piemonte/22-gaiola/" TargetMode="External"/><Relationship Id="rId5092" Type="http://schemas.openxmlformats.org/officeDocument/2006/relationships/hyperlink" Target="https://www.tuttitalia.it/piemonte/85-sozzago/" TargetMode="External"/><Relationship Id="rId6490" Type="http://schemas.openxmlformats.org/officeDocument/2006/relationships/hyperlink" Target="https://www.tuttitalia.it/sicilia/41-san-giuseppe-jato/" TargetMode="External"/><Relationship Id="rId7334" Type="http://schemas.openxmlformats.org/officeDocument/2006/relationships/hyperlink" Target="https://www.tuttitalia.it/valle-d-aosta/22-ollomont/" TargetMode="External"/><Relationship Id="rId7541" Type="http://schemas.openxmlformats.org/officeDocument/2006/relationships/hyperlink" Target="https://www.tuttitalia.it/veneto/48-frassinelle-polesine/" TargetMode="External"/><Relationship Id="rId798" Type="http://schemas.openxmlformats.org/officeDocument/2006/relationships/hyperlink" Target="https://www.tuttitalia.it/calabria/53-maierato/" TargetMode="External"/><Relationship Id="rId2479" Type="http://schemas.openxmlformats.org/officeDocument/2006/relationships/hyperlink" Target="https://www.tuttitalia.it/liguria/78-celle-ligure/" TargetMode="External"/><Relationship Id="rId2686" Type="http://schemas.openxmlformats.org/officeDocument/2006/relationships/hyperlink" Target="https://www.tuttitalia.it/lombardia/34-solto-collina/" TargetMode="External"/><Relationship Id="rId2893" Type="http://schemas.openxmlformats.org/officeDocument/2006/relationships/hyperlink" Target="https://www.tuttitalia.it/lombardia/46-pavone-del-mella/" TargetMode="External"/><Relationship Id="rId3737" Type="http://schemas.openxmlformats.org/officeDocument/2006/relationships/hyperlink" Target="https://www.tuttitalia.it/lombardia/45-castelletto-di-branduzzo/" TargetMode="External"/><Relationship Id="rId3944" Type="http://schemas.openxmlformats.org/officeDocument/2006/relationships/hyperlink" Target="https://www.tuttitalia.it/lombardia/31-solbiate-olona/" TargetMode="External"/><Relationship Id="rId6143" Type="http://schemas.openxmlformats.org/officeDocument/2006/relationships/hyperlink" Target="https://www.tuttitalia.it/sardegna/46-teulada/" TargetMode="External"/><Relationship Id="rId6350" Type="http://schemas.openxmlformats.org/officeDocument/2006/relationships/hyperlink" Target="https://www.tuttitalia.it/sicilia/31-regalbuto/" TargetMode="External"/><Relationship Id="rId7401" Type="http://schemas.openxmlformats.org/officeDocument/2006/relationships/hyperlink" Target="https://www.tuttitalia.it/veneto/72-albignasego/" TargetMode="External"/><Relationship Id="rId658" Type="http://schemas.openxmlformats.org/officeDocument/2006/relationships/hyperlink" Target="https://www.tuttitalia.it/calabria/87-petilia-policastro/" TargetMode="External"/><Relationship Id="rId865" Type="http://schemas.openxmlformats.org/officeDocument/2006/relationships/hyperlink" Target="https://www.tuttitalia.it/campania/95-contrada/" TargetMode="External"/><Relationship Id="rId1288" Type="http://schemas.openxmlformats.org/officeDocument/2006/relationships/hyperlink" Target="https://www.tuttitalia.it/campania/43-acerno/" TargetMode="External"/><Relationship Id="rId1495" Type="http://schemas.openxmlformats.org/officeDocument/2006/relationships/hyperlink" Target="https://www.tuttitalia.it/emilia-romagna/19-soliera/" TargetMode="External"/><Relationship Id="rId2339" Type="http://schemas.openxmlformats.org/officeDocument/2006/relationships/hyperlink" Target="https://www.tuttitalia.it/liguria/62-borzonasca/" TargetMode="External"/><Relationship Id="rId2546" Type="http://schemas.openxmlformats.org/officeDocument/2006/relationships/hyperlink" Target="https://www.tuttitalia.it/lombardia/25-treviolo/" TargetMode="External"/><Relationship Id="rId2753" Type="http://schemas.openxmlformats.org/officeDocument/2006/relationships/hyperlink" Target="https://www.tuttitalia.it/lombardia/49-roncobello/" TargetMode="External"/><Relationship Id="rId2960" Type="http://schemas.openxmlformats.org/officeDocument/2006/relationships/hyperlink" Target="https://www.tuttitalia.it/lombardia/40-braone/" TargetMode="External"/><Relationship Id="rId3804" Type="http://schemas.openxmlformats.org/officeDocument/2006/relationships/hyperlink" Target="https://www.tuttitalia.it/lombardia/38-menconico/" TargetMode="External"/><Relationship Id="rId6003" Type="http://schemas.openxmlformats.org/officeDocument/2006/relationships/hyperlink" Target="https://www.tuttitalia.it/sardegna/61-simala/" TargetMode="External"/><Relationship Id="rId6210" Type="http://schemas.openxmlformats.org/officeDocument/2006/relationships/hyperlink" Target="https://www.tuttitalia.it/sardegna/56-pauli-arbarei/" TargetMode="External"/><Relationship Id="rId518" Type="http://schemas.openxmlformats.org/officeDocument/2006/relationships/hyperlink" Target="https://www.tuttitalia.it/calabria/59-casali-del-manco/" TargetMode="External"/><Relationship Id="rId725" Type="http://schemas.openxmlformats.org/officeDocument/2006/relationships/hyperlink" Target="https://www.tuttitalia.it/calabria/12-stilo/" TargetMode="External"/><Relationship Id="rId932" Type="http://schemas.openxmlformats.org/officeDocument/2006/relationships/hyperlink" Target="https://www.tuttitalia.it/campania/12-senerchia/" TargetMode="External"/><Relationship Id="rId1148" Type="http://schemas.openxmlformats.org/officeDocument/2006/relationships/hyperlink" Target="https://www.tuttitalia.it/campania/71-nola/" TargetMode="External"/><Relationship Id="rId1355" Type="http://schemas.openxmlformats.org/officeDocument/2006/relationships/hyperlink" Target="https://www.tuttitalia.it/campania/33-laurito/" TargetMode="External"/><Relationship Id="rId1562" Type="http://schemas.openxmlformats.org/officeDocument/2006/relationships/hyperlink" Target="https://www.tuttitalia.it/emilia-romagna/63-tizzano-val-parma/" TargetMode="External"/><Relationship Id="rId2406" Type="http://schemas.openxmlformats.org/officeDocument/2006/relationships/hyperlink" Target="https://www.tuttitalia.it/liguria/77-chiusavecchia/" TargetMode="External"/><Relationship Id="rId2613" Type="http://schemas.openxmlformats.org/officeDocument/2006/relationships/hyperlink" Target="https://www.tuttitalia.it/lombardia/76-carobbio-degli-angeli/" TargetMode="External"/><Relationship Id="rId5769" Type="http://schemas.openxmlformats.org/officeDocument/2006/relationships/hyperlink" Target="https://www.tuttitalia.it/puglia/56-tuglie/" TargetMode="External"/><Relationship Id="rId1008" Type="http://schemas.openxmlformats.org/officeDocument/2006/relationships/hyperlink" Target="https://www.tuttitalia.it/campania/45-san-martino-sannita/" TargetMode="External"/><Relationship Id="rId1215" Type="http://schemas.openxmlformats.org/officeDocument/2006/relationships/hyperlink" Target="https://www.tuttitalia.it/campania/86-casamarciano/" TargetMode="External"/><Relationship Id="rId1422" Type="http://schemas.openxmlformats.org/officeDocument/2006/relationships/hyperlink" Target="https://www.tuttitalia.it/emilia-romagna/50-san-benedetto-val-di-sambro/" TargetMode="External"/><Relationship Id="rId2820" Type="http://schemas.openxmlformats.org/officeDocument/2006/relationships/hyperlink" Target="https://www.tuttitalia.it/lombardia/66-verolanuova/" TargetMode="External"/><Relationship Id="rId4578" Type="http://schemas.openxmlformats.org/officeDocument/2006/relationships/hyperlink" Target="https://www.tuttitalia.it/piemonte/86-merana/" TargetMode="External"/><Relationship Id="rId5976" Type="http://schemas.openxmlformats.org/officeDocument/2006/relationships/hyperlink" Target="https://www.tuttitalia.it/sardegna/45-gonnostramatza/" TargetMode="External"/><Relationship Id="rId7191" Type="http://schemas.openxmlformats.org/officeDocument/2006/relationships/hyperlink" Target="https://www.tuttitalia.it/umbria/23-citta-della-pieve/" TargetMode="External"/><Relationship Id="rId61" Type="http://schemas.openxmlformats.org/officeDocument/2006/relationships/hyperlink" Target="https://www.tuttitalia.it/abruzzo/98-canosa-sannita/" TargetMode="External"/><Relationship Id="rId3387" Type="http://schemas.openxmlformats.org/officeDocument/2006/relationships/hyperlink" Target="https://www.tuttitalia.it/lombardia/32-mantova/" TargetMode="External"/><Relationship Id="rId4785" Type="http://schemas.openxmlformats.org/officeDocument/2006/relationships/hyperlink" Target="https://www.tuttitalia.it/piemonte/91-bra/" TargetMode="External"/><Relationship Id="rId4992" Type="http://schemas.openxmlformats.org/officeDocument/2006/relationships/hyperlink" Target="https://www.tuttitalia.it/piemonte/24-prazzo/" TargetMode="External"/><Relationship Id="rId5629" Type="http://schemas.openxmlformats.org/officeDocument/2006/relationships/hyperlink" Target="https://www.tuttitalia.it/puglia/73-bisceglie/" TargetMode="External"/><Relationship Id="rId5836" Type="http://schemas.openxmlformats.org/officeDocument/2006/relationships/hyperlink" Target="https://www.tuttitalia.it/puglia/32-fragagnano/" TargetMode="External"/><Relationship Id="rId7051" Type="http://schemas.openxmlformats.org/officeDocument/2006/relationships/hyperlink" Target="https://www.tuttitalia.it/trentino-alto-adige/30-grigno/" TargetMode="External"/><Relationship Id="rId2196" Type="http://schemas.openxmlformats.org/officeDocument/2006/relationships/hyperlink" Target="https://www.tuttitalia.it/lazio/30-gavignano/" TargetMode="External"/><Relationship Id="rId3594" Type="http://schemas.openxmlformats.org/officeDocument/2006/relationships/hyperlink" Target="https://www.tuttitalia.it/lombardia/46-muggio/" TargetMode="External"/><Relationship Id="rId4438" Type="http://schemas.openxmlformats.org/officeDocument/2006/relationships/hyperlink" Target="https://www.tuttitalia.it/piemonte/28-alluvioni-piovera/" TargetMode="External"/><Relationship Id="rId4645" Type="http://schemas.openxmlformats.org/officeDocument/2006/relationships/hyperlink" Target="https://www.tuttitalia.it/piemonte/45-castelnuovo-calcea/" TargetMode="External"/><Relationship Id="rId4852" Type="http://schemas.openxmlformats.org/officeDocument/2006/relationships/hyperlink" Target="https://www.tuttitalia.it/piemonte/48-corneliano-d-alba/" TargetMode="External"/><Relationship Id="rId5903" Type="http://schemas.openxmlformats.org/officeDocument/2006/relationships/hyperlink" Target="https://www.tuttitalia.it/sardegna/54-lula/" TargetMode="External"/><Relationship Id="rId168" Type="http://schemas.openxmlformats.org/officeDocument/2006/relationships/hyperlink" Target="https://www.tuttitalia.it/abruzzo/34-fagnano-alto/" TargetMode="External"/><Relationship Id="rId3247" Type="http://schemas.openxmlformats.org/officeDocument/2006/relationships/hyperlink" Target="https://www.tuttitalia.it/lombardia/45-mandello-del-lario/" TargetMode="External"/><Relationship Id="rId3454" Type="http://schemas.openxmlformats.org/officeDocument/2006/relationships/hyperlink" Target="https://www.tuttitalia.it/lombardia/22-legnano/" TargetMode="External"/><Relationship Id="rId3661" Type="http://schemas.openxmlformats.org/officeDocument/2006/relationships/hyperlink" Target="https://www.tuttitalia.it/lombardia/70-rivanazzano-terme/" TargetMode="External"/><Relationship Id="rId4505" Type="http://schemas.openxmlformats.org/officeDocument/2006/relationships/hyperlink" Target="https://www.tuttitalia.it/piemonte/92-parodi-ligure/" TargetMode="External"/><Relationship Id="rId4712" Type="http://schemas.openxmlformats.org/officeDocument/2006/relationships/hyperlink" Target="https://www.tuttitalia.it/piemonte/57-vigliano-biellese/" TargetMode="External"/><Relationship Id="rId7868" Type="http://schemas.openxmlformats.org/officeDocument/2006/relationships/hyperlink" Target="https://www.tuttitalia.it/veneto/98-monte-di-malo/" TargetMode="External"/><Relationship Id="rId375" Type="http://schemas.openxmlformats.org/officeDocument/2006/relationships/hyperlink" Target="https://www.tuttitalia.it/basilicata/89-balvano/" TargetMode="External"/><Relationship Id="rId582" Type="http://schemas.openxmlformats.org/officeDocument/2006/relationships/hyperlink" Target="https://www.tuttitalia.it/calabria/26-tarsia/" TargetMode="External"/><Relationship Id="rId2056" Type="http://schemas.openxmlformats.org/officeDocument/2006/relationships/hyperlink" Target="https://www.tuttitalia.it/lazio/36-cantalice/" TargetMode="External"/><Relationship Id="rId2263" Type="http://schemas.openxmlformats.org/officeDocument/2006/relationships/hyperlink" Target="https://www.tuttitalia.it/lazio/43-corchiano/" TargetMode="External"/><Relationship Id="rId2470" Type="http://schemas.openxmlformats.org/officeDocument/2006/relationships/hyperlink" Target="https://www.tuttitalia.it/liguria/85-alassio/" TargetMode="External"/><Relationship Id="rId3107" Type="http://schemas.openxmlformats.org/officeDocument/2006/relationships/hyperlink" Target="https://www.tuttitalia.it/lombardia/51-laino/" TargetMode="External"/><Relationship Id="rId3314" Type="http://schemas.openxmlformats.org/officeDocument/2006/relationships/hyperlink" Target="https://www.tuttitalia.it/lombardia/44-erve/" TargetMode="External"/><Relationship Id="rId3521" Type="http://schemas.openxmlformats.org/officeDocument/2006/relationships/hyperlink" Target="https://www.tuttitalia.it/lombardia/62-inveruno/" TargetMode="External"/><Relationship Id="rId6677" Type="http://schemas.openxmlformats.org/officeDocument/2006/relationships/hyperlink" Target="https://www.tuttitalia.it/toscana/66-dicomano/" TargetMode="External"/><Relationship Id="rId6884" Type="http://schemas.openxmlformats.org/officeDocument/2006/relationships/hyperlink" Target="https://www.tuttitalia.it/trentino-alto-adige/93-bressanone/" TargetMode="External"/><Relationship Id="rId7728" Type="http://schemas.openxmlformats.org/officeDocument/2006/relationships/hyperlink" Target="https://www.tuttitalia.it/veneto/20-cavaion-veronese/" TargetMode="External"/><Relationship Id="rId235" Type="http://schemas.openxmlformats.org/officeDocument/2006/relationships/hyperlink" Target="https://www.tuttitalia.it/abruzzo/80-pietranico/" TargetMode="External"/><Relationship Id="rId442" Type="http://schemas.openxmlformats.org/officeDocument/2006/relationships/hyperlink" Target="https://www.tuttitalia.it/calabria/32-san-pietro-a-maida/" TargetMode="External"/><Relationship Id="rId1072" Type="http://schemas.openxmlformats.org/officeDocument/2006/relationships/hyperlink" Target="https://www.tuttitalia.it/campania/39-bellona/" TargetMode="External"/><Relationship Id="rId2123" Type="http://schemas.openxmlformats.org/officeDocument/2006/relationships/hyperlink" Target="https://www.tuttitalia.it/lazio/15-anzio/" TargetMode="External"/><Relationship Id="rId2330" Type="http://schemas.openxmlformats.org/officeDocument/2006/relationships/hyperlink" Target="https://www.tuttitalia.it/liguria/52-avegno/" TargetMode="External"/><Relationship Id="rId5279" Type="http://schemas.openxmlformats.org/officeDocument/2006/relationships/hyperlink" Target="https://www.tuttitalia.it/piemonte/91-vauda-canavese/" TargetMode="External"/><Relationship Id="rId5486" Type="http://schemas.openxmlformats.org/officeDocument/2006/relationships/hyperlink" Target="https://www.tuttitalia.it/piemonte/63-quarna-sotto/" TargetMode="External"/><Relationship Id="rId5693" Type="http://schemas.openxmlformats.org/officeDocument/2006/relationships/hyperlink" Target="https://www.tuttitalia.it/puglia/85-accadia/" TargetMode="External"/><Relationship Id="rId6537" Type="http://schemas.openxmlformats.org/officeDocument/2006/relationships/hyperlink" Target="https://www.tuttitalia.it/sicilia/52-san-mauro-castelverde/" TargetMode="External"/><Relationship Id="rId6744" Type="http://schemas.openxmlformats.org/officeDocument/2006/relationships/hyperlink" Target="https://www.tuttitalia.it/toscana/62-borgo-a-mozzano/" TargetMode="External"/><Relationship Id="rId302" Type="http://schemas.openxmlformats.org/officeDocument/2006/relationships/hyperlink" Target="https://www.tuttitalia.it/basilicata/70-tricarico/" TargetMode="External"/><Relationship Id="rId4088" Type="http://schemas.openxmlformats.org/officeDocument/2006/relationships/hyperlink" Target="https://www.tuttitalia.it/marche/34-san-benedetto-del-tronto/" TargetMode="External"/><Relationship Id="rId4295" Type="http://schemas.openxmlformats.org/officeDocument/2006/relationships/hyperlink" Target="https://www.tuttitalia.it/molise/50-palata/" TargetMode="External"/><Relationship Id="rId5139" Type="http://schemas.openxmlformats.org/officeDocument/2006/relationships/hyperlink" Target="https://www.tuttitalia.it/piemonte/52-volpiano/" TargetMode="External"/><Relationship Id="rId5346" Type="http://schemas.openxmlformats.org/officeDocument/2006/relationships/hyperlink" Target="https://www.tuttitalia.it/piemonte/21-carema/" TargetMode="External"/><Relationship Id="rId5553" Type="http://schemas.openxmlformats.org/officeDocument/2006/relationships/hyperlink" Target="https://www.tuttitalia.it/piemonte/76-villarboit/" TargetMode="External"/><Relationship Id="rId6951" Type="http://schemas.openxmlformats.org/officeDocument/2006/relationships/hyperlink" Target="https://www.tuttitalia.it/trentino-alto-adige/19-santa-cristina-valgardena/" TargetMode="External"/><Relationship Id="rId1889" Type="http://schemas.openxmlformats.org/officeDocument/2006/relationships/hyperlink" Target="https://www.tuttitalia.it/friuli-venezia-giulia/63-forni-di-sopra/" TargetMode="External"/><Relationship Id="rId4155" Type="http://schemas.openxmlformats.org/officeDocument/2006/relationships/hyperlink" Target="https://www.tuttitalia.it/marche/29-monte-vidon-combatte/" TargetMode="External"/><Relationship Id="rId4362" Type="http://schemas.openxmlformats.org/officeDocument/2006/relationships/hyperlink" Target="https://www.tuttitalia.it/molise/95-pesche/" TargetMode="External"/><Relationship Id="rId5206" Type="http://schemas.openxmlformats.org/officeDocument/2006/relationships/hyperlink" Target="https://www.tuttitalia.it/piemonte/34-bibiana/" TargetMode="External"/><Relationship Id="rId5760" Type="http://schemas.openxmlformats.org/officeDocument/2006/relationships/hyperlink" Target="https://www.tuttitalia.it/puglia/18-otranto/" TargetMode="External"/><Relationship Id="rId6604" Type="http://schemas.openxmlformats.org/officeDocument/2006/relationships/hyperlink" Target="https://www.tuttitalia.it/sicilia/41-gibellina/" TargetMode="External"/><Relationship Id="rId6811" Type="http://schemas.openxmlformats.org/officeDocument/2006/relationships/hyperlink" Target="https://www.tuttitalia.it/toscana/70-montecatini-val-di-cecina/" TargetMode="External"/><Relationship Id="rId1749" Type="http://schemas.openxmlformats.org/officeDocument/2006/relationships/hyperlink" Target="https://www.tuttitalia.it/friuli-venezia-giulia/28-roveredo-in-piano/" TargetMode="External"/><Relationship Id="rId1956" Type="http://schemas.openxmlformats.org/officeDocument/2006/relationships/hyperlink" Target="https://www.tuttitalia.it/lazio/84-patrica/" TargetMode="External"/><Relationship Id="rId3171" Type="http://schemas.openxmlformats.org/officeDocument/2006/relationships/hyperlink" Target="https://www.tuttitalia.it/lombardia/16-izano/" TargetMode="External"/><Relationship Id="rId4015" Type="http://schemas.openxmlformats.org/officeDocument/2006/relationships/hyperlink" Target="https://www.tuttitalia.it/lombardia/31-brezzo-di-bedero/" TargetMode="External"/><Relationship Id="rId5413" Type="http://schemas.openxmlformats.org/officeDocument/2006/relationships/hyperlink" Target="https://www.tuttitalia.it/piemonte/68-chiesanuova/" TargetMode="External"/><Relationship Id="rId5620" Type="http://schemas.openxmlformats.org/officeDocument/2006/relationships/hyperlink" Target="https://www.tuttitalia.it/puglia/65-sannicandro-di-bari/" TargetMode="External"/><Relationship Id="rId1609" Type="http://schemas.openxmlformats.org/officeDocument/2006/relationships/hyperlink" Target="https://www.tuttitalia.it/emilia-romagna/77-villanova-sull-arda/" TargetMode="External"/><Relationship Id="rId1816" Type="http://schemas.openxmlformats.org/officeDocument/2006/relationships/hyperlink" Target="https://www.tuttitalia.it/friuli-venezia-giulia/78-pagnacco/" TargetMode="External"/><Relationship Id="rId4222" Type="http://schemas.openxmlformats.org/officeDocument/2006/relationships/hyperlink" Target="https://www.tuttitalia.it/marche/49-fermignano/" TargetMode="External"/><Relationship Id="rId7378" Type="http://schemas.openxmlformats.org/officeDocument/2006/relationships/hyperlink" Target="https://www.tuttitalia.it/veneto/62-cencenighe-agordino/" TargetMode="External"/><Relationship Id="rId7585" Type="http://schemas.openxmlformats.org/officeDocument/2006/relationships/hyperlink" Target="https://www.tuttitalia.it/veneto/49-istrana/" TargetMode="External"/><Relationship Id="rId7792" Type="http://schemas.openxmlformats.org/officeDocument/2006/relationships/hyperlink" Target="https://www.tuttitalia.it/veneto/97-arzignano/" TargetMode="External"/><Relationship Id="rId3031" Type="http://schemas.openxmlformats.org/officeDocument/2006/relationships/hyperlink" Target="https://www.tuttitalia.it/lombardia/12-bellagio/" TargetMode="External"/><Relationship Id="rId3988" Type="http://schemas.openxmlformats.org/officeDocument/2006/relationships/hyperlink" Target="https://www.tuttitalia.it/lombardia/60-ternate/" TargetMode="External"/><Relationship Id="rId6187" Type="http://schemas.openxmlformats.org/officeDocument/2006/relationships/hyperlink" Target="https://www.tuttitalia.it/sardegna/80-suelli/" TargetMode="External"/><Relationship Id="rId6394" Type="http://schemas.openxmlformats.org/officeDocument/2006/relationships/hyperlink" Target="https://www.tuttitalia.it/sicilia/79-naso/" TargetMode="External"/><Relationship Id="rId7238" Type="http://schemas.openxmlformats.org/officeDocument/2006/relationships/hyperlink" Target="https://www.tuttitalia.it/umbria/58-stroncone/" TargetMode="External"/><Relationship Id="rId7445" Type="http://schemas.openxmlformats.org/officeDocument/2006/relationships/hyperlink" Target="https://www.tuttitalia.it/veneto/78-san-giorgio-in-bosco/" TargetMode="External"/><Relationship Id="rId7652" Type="http://schemas.openxmlformats.org/officeDocument/2006/relationships/hyperlink" Target="https://www.tuttitalia.it/veneto/57-jesolo/" TargetMode="External"/><Relationship Id="rId2797" Type="http://schemas.openxmlformats.org/officeDocument/2006/relationships/hyperlink" Target="https://www.tuttitalia.it/lombardia/16-orzinuovi/" TargetMode="External"/><Relationship Id="rId3848" Type="http://schemas.openxmlformats.org/officeDocument/2006/relationships/hyperlink" Target="https://www.tuttitalia.it/lombardia/51-valfurva/" TargetMode="External"/><Relationship Id="rId6047" Type="http://schemas.openxmlformats.org/officeDocument/2006/relationships/hyperlink" Target="https://www.tuttitalia.it/sardegna/71-pattada/" TargetMode="External"/><Relationship Id="rId6254" Type="http://schemas.openxmlformats.org/officeDocument/2006/relationships/hyperlink" Target="https://www.tuttitalia.it/sicilia/16-santa-elisabetta/" TargetMode="External"/><Relationship Id="rId6461" Type="http://schemas.openxmlformats.org/officeDocument/2006/relationships/hyperlink" Target="https://www.tuttitalia.it/sicilia/48-frazzano/" TargetMode="External"/><Relationship Id="rId7305" Type="http://schemas.openxmlformats.org/officeDocument/2006/relationships/hyperlink" Target="https://www.tuttitalia.it/valle-d-aosta/39-jovencan/" TargetMode="External"/><Relationship Id="rId7512" Type="http://schemas.openxmlformats.org/officeDocument/2006/relationships/hyperlink" Target="https://www.tuttitalia.it/veneto/83-ariano-nel-polesine/" TargetMode="External"/><Relationship Id="rId769" Type="http://schemas.openxmlformats.org/officeDocument/2006/relationships/hyperlink" Target="https://www.tuttitalia.it/calabria/41-martone/" TargetMode="External"/><Relationship Id="rId976" Type="http://schemas.openxmlformats.org/officeDocument/2006/relationships/hyperlink" Target="https://www.tuttitalia.it/campania/64-apollosa/" TargetMode="External"/><Relationship Id="rId1399" Type="http://schemas.openxmlformats.org/officeDocument/2006/relationships/hyperlink" Target="https://www.tuttitalia.it/emilia-romagna/46-monte-san-pietro/" TargetMode="External"/><Relationship Id="rId2657" Type="http://schemas.openxmlformats.org/officeDocument/2006/relationships/hyperlink" Target="https://www.tuttitalia.it/lombardia/18-misano-di-gera-d-adda/" TargetMode="External"/><Relationship Id="rId5063" Type="http://schemas.openxmlformats.org/officeDocument/2006/relationships/hyperlink" Target="https://www.tuttitalia.it/piemonte/66-pombia/" TargetMode="External"/><Relationship Id="rId5270" Type="http://schemas.openxmlformats.org/officeDocument/2006/relationships/hyperlink" Target="https://www.tuttitalia.it/piemonte/38-rivarossa/" TargetMode="External"/><Relationship Id="rId6114" Type="http://schemas.openxmlformats.org/officeDocument/2006/relationships/hyperlink" Target="https://www.tuttitalia.it/sardegna/77-villacidro/" TargetMode="External"/><Relationship Id="rId6321" Type="http://schemas.openxmlformats.org/officeDocument/2006/relationships/hyperlink" Target="https://www.tuttitalia.it/sicilia/42-militello-in-val-di-catania/" TargetMode="External"/><Relationship Id="rId629" Type="http://schemas.openxmlformats.org/officeDocument/2006/relationships/hyperlink" Target="https://www.tuttitalia.it/calabria/85-domanico/" TargetMode="External"/><Relationship Id="rId1259" Type="http://schemas.openxmlformats.org/officeDocument/2006/relationships/hyperlink" Target="https://www.tuttitalia.it/campania/26-montesano-sulla-marcellana/" TargetMode="External"/><Relationship Id="rId1466" Type="http://schemas.openxmlformats.org/officeDocument/2006/relationships/hyperlink" Target="https://www.tuttitalia.it/emilia-romagna/56-castrocaro-terme-terra-del-sole/" TargetMode="External"/><Relationship Id="rId2864" Type="http://schemas.openxmlformats.org/officeDocument/2006/relationships/hyperlink" Target="https://www.tuttitalia.it/lombardia/95-marcheno/" TargetMode="External"/><Relationship Id="rId3708" Type="http://schemas.openxmlformats.org/officeDocument/2006/relationships/hyperlink" Target="https://www.tuttitalia.it/lombardia/18-santa-giuletta/" TargetMode="External"/><Relationship Id="rId3915" Type="http://schemas.openxmlformats.org/officeDocument/2006/relationships/hyperlink" Target="https://www.tuttitalia.it/lombardia/56-olgiate-olona/" TargetMode="External"/><Relationship Id="rId5130" Type="http://schemas.openxmlformats.org/officeDocument/2006/relationships/hyperlink" Target="https://www.tuttitalia.it/piemonte/22-orbassano/" TargetMode="External"/><Relationship Id="rId836" Type="http://schemas.openxmlformats.org/officeDocument/2006/relationships/hyperlink" Target="https://www.tuttitalia.it/campania/50-grottaminarda/" TargetMode="External"/><Relationship Id="rId1119" Type="http://schemas.openxmlformats.org/officeDocument/2006/relationships/hyperlink" Target="https://www.tuttitalia.it/campania/28-tora-piccilli/" TargetMode="External"/><Relationship Id="rId1673" Type="http://schemas.openxmlformats.org/officeDocument/2006/relationships/hyperlink" Target="https://www.tuttitalia.it/emilia-romagna/36-ventasso/" TargetMode="External"/><Relationship Id="rId1880" Type="http://schemas.openxmlformats.org/officeDocument/2006/relationships/hyperlink" Target="https://www.tuttitalia.it/friuli-venezia-giulia/79-sutrio/" TargetMode="External"/><Relationship Id="rId2517" Type="http://schemas.openxmlformats.org/officeDocument/2006/relationships/hyperlink" Target="https://www.tuttitalia.it/liguria/32-arnasco/" TargetMode="External"/><Relationship Id="rId2724" Type="http://schemas.openxmlformats.org/officeDocument/2006/relationships/hyperlink" Target="https://www.tuttitalia.it/lombardia/33-rota-d-imagna/" TargetMode="External"/><Relationship Id="rId2931" Type="http://schemas.openxmlformats.org/officeDocument/2006/relationships/hyperlink" Target="https://www.tuttitalia.it/lombardia/58-lodrino/" TargetMode="External"/><Relationship Id="rId7095" Type="http://schemas.openxmlformats.org/officeDocument/2006/relationships/hyperlink" Target="https://www.tuttitalia.it/trentino-alto-adige/61-sant-orsola-terme/" TargetMode="External"/><Relationship Id="rId903" Type="http://schemas.openxmlformats.org/officeDocument/2006/relationships/hyperlink" Target="https://www.tuttitalia.it/campania/41-villanova-del-battista/" TargetMode="External"/><Relationship Id="rId1326" Type="http://schemas.openxmlformats.org/officeDocument/2006/relationships/hyperlink" Target="https://www.tuttitalia.it/campania/75-laurino/" TargetMode="External"/><Relationship Id="rId1533" Type="http://schemas.openxmlformats.org/officeDocument/2006/relationships/hyperlink" Target="https://www.tuttitalia.it/emilia-romagna/24-salsomaggiore-terme/" TargetMode="External"/><Relationship Id="rId1740" Type="http://schemas.openxmlformats.org/officeDocument/2006/relationships/hyperlink" Target="https://www.tuttitalia.it/friuli-venezia-giulia/79-fiume-veneto/" TargetMode="External"/><Relationship Id="rId4689" Type="http://schemas.openxmlformats.org/officeDocument/2006/relationships/hyperlink" Target="https://www.tuttitalia.it/piemonte/26-castellero/" TargetMode="External"/><Relationship Id="rId4896" Type="http://schemas.openxmlformats.org/officeDocument/2006/relationships/hyperlink" Target="https://www.tuttitalia.it/piemonte/27-cossano-belbo/" TargetMode="External"/><Relationship Id="rId5947" Type="http://schemas.openxmlformats.org/officeDocument/2006/relationships/hyperlink" Target="https://www.tuttitalia.it/sardegna/50-san-vero-milis/" TargetMode="External"/><Relationship Id="rId32" Type="http://schemas.openxmlformats.org/officeDocument/2006/relationships/hyperlink" Target="https://www.tuttitalia.it/abruzzo/53-celenza-sul-trigno/" TargetMode="External"/><Relationship Id="rId1600" Type="http://schemas.openxmlformats.org/officeDocument/2006/relationships/hyperlink" Target="https://www.tuttitalia.it/emilia-romagna/64-bettola/" TargetMode="External"/><Relationship Id="rId3498" Type="http://schemas.openxmlformats.org/officeDocument/2006/relationships/hyperlink" Target="https://www.tuttitalia.it/lombardia/81-cassina-de-pecchi/" TargetMode="External"/><Relationship Id="rId4549" Type="http://schemas.openxmlformats.org/officeDocument/2006/relationships/hyperlink" Target="https://www.tuttitalia.it/piemonte/79-pomaro-monferrato/" TargetMode="External"/><Relationship Id="rId4756" Type="http://schemas.openxmlformats.org/officeDocument/2006/relationships/hyperlink" Target="https://www.tuttitalia.it/piemonte/25-sostegno/" TargetMode="External"/><Relationship Id="rId4963" Type="http://schemas.openxmlformats.org/officeDocument/2006/relationships/hyperlink" Target="https://www.tuttitalia.it/piemonte/98-briaglia/" TargetMode="External"/><Relationship Id="rId5807" Type="http://schemas.openxmlformats.org/officeDocument/2006/relationships/hyperlink" Target="https://www.tuttitalia.it/puglia/82-cannole/" TargetMode="External"/><Relationship Id="rId7162" Type="http://schemas.openxmlformats.org/officeDocument/2006/relationships/hyperlink" Target="https://www.tuttitalia.it/trentino-alto-adige/27-frassilongo/" TargetMode="External"/><Relationship Id="rId3358" Type="http://schemas.openxmlformats.org/officeDocument/2006/relationships/hyperlink" Target="https://www.tuttitalia.it/lombardia/32-cervignano-d-adda/" TargetMode="External"/><Relationship Id="rId3565" Type="http://schemas.openxmlformats.org/officeDocument/2006/relationships/hyperlink" Target="https://www.tuttitalia.it/lombardia/23-casarile/" TargetMode="External"/><Relationship Id="rId3772" Type="http://schemas.openxmlformats.org/officeDocument/2006/relationships/hyperlink" Target="https://www.tuttitalia.it/lombardia/34-bagnaria/" TargetMode="External"/><Relationship Id="rId4409" Type="http://schemas.openxmlformats.org/officeDocument/2006/relationships/hyperlink" Target="https://www.tuttitalia.it/piemonte/29-valenza/" TargetMode="External"/><Relationship Id="rId4616" Type="http://schemas.openxmlformats.org/officeDocument/2006/relationships/hyperlink" Target="https://www.tuttitalia.it/piemonte/56-cocconato/" TargetMode="External"/><Relationship Id="rId4823" Type="http://schemas.openxmlformats.org/officeDocument/2006/relationships/hyperlink" Target="https://www.tuttitalia.it/piemonte/74-pocapaglia/" TargetMode="External"/><Relationship Id="rId7022" Type="http://schemas.openxmlformats.org/officeDocument/2006/relationships/hyperlink" Target="https://www.tuttitalia.it/trentino-alto-adige/59-avio/" TargetMode="External"/><Relationship Id="rId279" Type="http://schemas.openxmlformats.org/officeDocument/2006/relationships/hyperlink" Target="https://www.tuttitalia.it/abruzzo/29-colonnella/" TargetMode="External"/><Relationship Id="rId486" Type="http://schemas.openxmlformats.org/officeDocument/2006/relationships/hyperlink" Target="https://www.tuttitalia.it/calabria/27-cicala/" TargetMode="External"/><Relationship Id="rId693" Type="http://schemas.openxmlformats.org/officeDocument/2006/relationships/hyperlink" Target="https://www.tuttitalia.it/calabria/97-bovalino/" TargetMode="External"/><Relationship Id="rId2167" Type="http://schemas.openxmlformats.org/officeDocument/2006/relationships/hyperlink" Target="https://www.tuttitalia.it/lazio/84-morlupo/" TargetMode="External"/><Relationship Id="rId2374" Type="http://schemas.openxmlformats.org/officeDocument/2006/relationships/hyperlink" Target="https://www.tuttitalia.it/liguria/64-ospedaletti/" TargetMode="External"/><Relationship Id="rId2581" Type="http://schemas.openxmlformats.org/officeDocument/2006/relationships/hyperlink" Target="https://www.tuttitalia.it/lombardia/37-cisano-bergamasco/" TargetMode="External"/><Relationship Id="rId3218" Type="http://schemas.openxmlformats.org/officeDocument/2006/relationships/hyperlink" Target="https://www.tuttitalia.it/lombardia/90-crotta-d-adda/" TargetMode="External"/><Relationship Id="rId3425" Type="http://schemas.openxmlformats.org/officeDocument/2006/relationships/hyperlink" Target="https://www.tuttitalia.it/lombardia/41-gazoldo-degli-ippoliti/" TargetMode="External"/><Relationship Id="rId3632" Type="http://schemas.openxmlformats.org/officeDocument/2006/relationships/hyperlink" Target="https://www.tuttitalia.it/lombardia/77-veduggio-con-colzano/" TargetMode="External"/><Relationship Id="rId6788" Type="http://schemas.openxmlformats.org/officeDocument/2006/relationships/hyperlink" Target="https://www.tuttitalia.it/toscana/24-ponsacco/" TargetMode="External"/><Relationship Id="rId139" Type="http://schemas.openxmlformats.org/officeDocument/2006/relationships/hyperlink" Target="https://www.tuttitalia.it/abruzzo/55-pereto/" TargetMode="External"/><Relationship Id="rId346" Type="http://schemas.openxmlformats.org/officeDocument/2006/relationships/hyperlink" Target="https://www.tuttitalia.it/basilicata/25-pietragalla/" TargetMode="External"/><Relationship Id="rId553" Type="http://schemas.openxmlformats.org/officeDocument/2006/relationships/hyperlink" Target="https://www.tuttitalia.it/calabria/59-marano-principato/" TargetMode="External"/><Relationship Id="rId760" Type="http://schemas.openxmlformats.org/officeDocument/2006/relationships/hyperlink" Target="https://www.tuttitalia.it/calabria/68-samo/" TargetMode="External"/><Relationship Id="rId1183" Type="http://schemas.openxmlformats.org/officeDocument/2006/relationships/hyperlink" Target="https://www.tuttitalia.it/campania/66-monte-di-procida/" TargetMode="External"/><Relationship Id="rId1390" Type="http://schemas.openxmlformats.org/officeDocument/2006/relationships/hyperlink" Target="https://www.tuttitalia.it/emilia-romagna/67-molinella/" TargetMode="External"/><Relationship Id="rId2027" Type="http://schemas.openxmlformats.org/officeDocument/2006/relationships/hyperlink" Target="https://www.tuttitalia.it/lazio/62-san-felice-circeo/" TargetMode="External"/><Relationship Id="rId2234" Type="http://schemas.openxmlformats.org/officeDocument/2006/relationships/hyperlink" Target="https://www.tuttitalia.it/lazio/15-roccagiovine/" TargetMode="External"/><Relationship Id="rId2441" Type="http://schemas.openxmlformats.org/officeDocument/2006/relationships/hyperlink" Target="https://www.tuttitalia.it/liguria/40-follo/" TargetMode="External"/><Relationship Id="rId5597" Type="http://schemas.openxmlformats.org/officeDocument/2006/relationships/hyperlink" Target="https://www.tuttitalia.it/puglia/30-santeramo-in-colle/" TargetMode="External"/><Relationship Id="rId6995" Type="http://schemas.openxmlformats.org/officeDocument/2006/relationships/hyperlink" Target="https://www.tuttitalia.it/trentino-alto-adige/30-lauregno/" TargetMode="External"/><Relationship Id="rId7839" Type="http://schemas.openxmlformats.org/officeDocument/2006/relationships/hyperlink" Target="https://www.tuttitalia.it/veneto/43-sarcedo/" TargetMode="External"/><Relationship Id="rId206" Type="http://schemas.openxmlformats.org/officeDocument/2006/relationships/hyperlink" Target="https://www.tuttitalia.it/abruzzo/95-sant-eufemia-a-maiella/" TargetMode="External"/><Relationship Id="rId413" Type="http://schemas.openxmlformats.org/officeDocument/2006/relationships/hyperlink" Target="https://www.tuttitalia.it/basilicata/77-san-costantino-albanese/" TargetMode="External"/><Relationship Id="rId1043" Type="http://schemas.openxmlformats.org/officeDocument/2006/relationships/hyperlink" Target="https://www.tuttitalia.it/campania/80-san-cipriano-d-aversa/" TargetMode="External"/><Relationship Id="rId4199" Type="http://schemas.openxmlformats.org/officeDocument/2006/relationships/hyperlink" Target="https://www.tuttitalia.it/marche/32-serravalle-di-chienti/" TargetMode="External"/><Relationship Id="rId6648" Type="http://schemas.openxmlformats.org/officeDocument/2006/relationships/hyperlink" Target="https://www.tuttitalia.it/toscana/81-empoli/" TargetMode="External"/><Relationship Id="rId6855" Type="http://schemas.openxmlformats.org/officeDocument/2006/relationships/hyperlink" Target="https://www.tuttitalia.it/toscana/59-monteroni-d-arbia/" TargetMode="External"/><Relationship Id="rId620" Type="http://schemas.openxmlformats.org/officeDocument/2006/relationships/hyperlink" Target="https://www.tuttitalia.it/calabria/24-vaccarizzo-albanese/" TargetMode="External"/><Relationship Id="rId1250" Type="http://schemas.openxmlformats.org/officeDocument/2006/relationships/hyperlink" Target="https://www.tuttitalia.it/campania/16-vallo-della-lucania/" TargetMode="External"/><Relationship Id="rId2301" Type="http://schemas.openxmlformats.org/officeDocument/2006/relationships/hyperlink" Target="https://www.tuttitalia.it/liguria/68-chiavari/" TargetMode="External"/><Relationship Id="rId4059" Type="http://schemas.openxmlformats.org/officeDocument/2006/relationships/hyperlink" Target="https://www.tuttitalia.it/marche/93-agugliano/" TargetMode="External"/><Relationship Id="rId5457" Type="http://schemas.openxmlformats.org/officeDocument/2006/relationships/hyperlink" Target="https://www.tuttitalia.it/piemonte/12-valstrona/" TargetMode="External"/><Relationship Id="rId5664" Type="http://schemas.openxmlformats.org/officeDocument/2006/relationships/hyperlink" Target="https://www.tuttitalia.it/puglia/31-san-nicandro-garganico/" TargetMode="External"/><Relationship Id="rId5871" Type="http://schemas.openxmlformats.org/officeDocument/2006/relationships/hyperlink" Target="https://www.tuttitalia.it/sardegna/46-baunei/" TargetMode="External"/><Relationship Id="rId6508" Type="http://schemas.openxmlformats.org/officeDocument/2006/relationships/hyperlink" Target="https://www.tuttitalia.it/sicilia/83-collesano/" TargetMode="External"/><Relationship Id="rId6715" Type="http://schemas.openxmlformats.org/officeDocument/2006/relationships/hyperlink" Target="https://www.tuttitalia.it/toscana/74-piombino/" TargetMode="External"/><Relationship Id="rId6922" Type="http://schemas.openxmlformats.org/officeDocument/2006/relationships/hyperlink" Target="https://www.tuttitalia.it/trentino-alto-adige/37-gais/" TargetMode="External"/><Relationship Id="rId1110" Type="http://schemas.openxmlformats.org/officeDocument/2006/relationships/hyperlink" Target="https://www.tuttitalia.it/campania/79-prata-sannita/" TargetMode="External"/><Relationship Id="rId4266" Type="http://schemas.openxmlformats.org/officeDocument/2006/relationships/hyperlink" Target="https://www.tuttitalia.it/marche/86-isola-del-piano/" TargetMode="External"/><Relationship Id="rId4473" Type="http://schemas.openxmlformats.org/officeDocument/2006/relationships/hyperlink" Target="https://www.tuttitalia.it/piemonte/93-carbonara-scrivia/" TargetMode="External"/><Relationship Id="rId4680" Type="http://schemas.openxmlformats.org/officeDocument/2006/relationships/hyperlink" Target="https://www.tuttitalia.it/piemonte/46-maretto/" TargetMode="External"/><Relationship Id="rId5317" Type="http://schemas.openxmlformats.org/officeDocument/2006/relationships/hyperlink" Target="https://www.tuttitalia.it/piemonte/48-montalenghe/" TargetMode="External"/><Relationship Id="rId5524" Type="http://schemas.openxmlformats.org/officeDocument/2006/relationships/hyperlink" Target="https://www.tuttitalia.it/piemonte/92-asigliano-vercellese/" TargetMode="External"/><Relationship Id="rId5731" Type="http://schemas.openxmlformats.org/officeDocument/2006/relationships/hyperlink" Target="https://www.tuttitalia.it/puglia/46-veglie/" TargetMode="External"/><Relationship Id="rId1927" Type="http://schemas.openxmlformats.org/officeDocument/2006/relationships/hyperlink" Target="https://www.tuttitalia.it/lazio/35-ferentino/" TargetMode="External"/><Relationship Id="rId3075" Type="http://schemas.openxmlformats.org/officeDocument/2006/relationships/hyperlink" Target="https://www.tuttitalia.it/lombardia/35-grandola-ed-uniti/" TargetMode="External"/><Relationship Id="rId3282" Type="http://schemas.openxmlformats.org/officeDocument/2006/relationships/hyperlink" Target="https://www.tuttitalia.it/lombardia/87-montevecchia/" TargetMode="External"/><Relationship Id="rId4126" Type="http://schemas.openxmlformats.org/officeDocument/2006/relationships/hyperlink" Target="https://www.tuttitalia.it/marche/68-montegiorgio/" TargetMode="External"/><Relationship Id="rId4333" Type="http://schemas.openxmlformats.org/officeDocument/2006/relationships/hyperlink" Target="https://www.tuttitalia.it/molise/67-castellino-del-biferno/" TargetMode="External"/><Relationship Id="rId4540" Type="http://schemas.openxmlformats.org/officeDocument/2006/relationships/hyperlink" Target="https://www.tuttitalia.it/piemonte/98-castelspina/" TargetMode="External"/><Relationship Id="rId7489" Type="http://schemas.openxmlformats.org/officeDocument/2006/relationships/hyperlink" Target="https://www.tuttitalia.it/veneto/66-urbana/" TargetMode="External"/><Relationship Id="rId7696" Type="http://schemas.openxmlformats.org/officeDocument/2006/relationships/hyperlink" Target="https://www.tuttitalia.it/veneto/21-sona/" TargetMode="External"/><Relationship Id="rId2091" Type="http://schemas.openxmlformats.org/officeDocument/2006/relationships/hyperlink" Target="https://www.tuttitalia.it/lazio/64-longone-sabino/" TargetMode="External"/><Relationship Id="rId3142" Type="http://schemas.openxmlformats.org/officeDocument/2006/relationships/hyperlink" Target="https://www.tuttitalia.it/lombardia/84-vailate/" TargetMode="External"/><Relationship Id="rId4400" Type="http://schemas.openxmlformats.org/officeDocument/2006/relationships/hyperlink" Target="https://www.tuttitalia.it/molise/29-chiauci/" TargetMode="External"/><Relationship Id="rId6298" Type="http://schemas.openxmlformats.org/officeDocument/2006/relationships/hyperlink" Target="https://www.tuttitalia.it/sicilia/19-bronte/" TargetMode="External"/><Relationship Id="rId7349" Type="http://schemas.openxmlformats.org/officeDocument/2006/relationships/hyperlink" Target="https://www.tuttitalia.it/veneto/30-pedavena/" TargetMode="External"/><Relationship Id="rId7556" Type="http://schemas.openxmlformats.org/officeDocument/2006/relationships/hyperlink" Target="https://www.tuttitalia.it/veneto/67-vittorio-veneto/" TargetMode="External"/><Relationship Id="rId7763" Type="http://schemas.openxmlformats.org/officeDocument/2006/relationships/hyperlink" Target="https://www.tuttitalia.it/veneto/28-sant-anna-d-alfaedo/" TargetMode="External"/><Relationship Id="rId270" Type="http://schemas.openxmlformats.org/officeDocument/2006/relationships/hyperlink" Target="https://www.tuttitalia.it/abruzzo/51-castiglione-messer-raimondo/" TargetMode="External"/><Relationship Id="rId3002" Type="http://schemas.openxmlformats.org/officeDocument/2006/relationships/hyperlink" Target="https://www.tuttitalia.it/lombardia/68-albavilla/" TargetMode="External"/><Relationship Id="rId6158" Type="http://schemas.openxmlformats.org/officeDocument/2006/relationships/hyperlink" Target="https://www.tuttitalia.it/sardegna/25-escalaplano/" TargetMode="External"/><Relationship Id="rId6365" Type="http://schemas.openxmlformats.org/officeDocument/2006/relationships/hyperlink" Target="https://www.tuttitalia.it/sicilia/90-capo-d-orlando/" TargetMode="External"/><Relationship Id="rId6572" Type="http://schemas.openxmlformats.org/officeDocument/2006/relationships/hyperlink" Target="https://www.tuttitalia.it/sicilia/23-carlentini/" TargetMode="External"/><Relationship Id="rId7209" Type="http://schemas.openxmlformats.org/officeDocument/2006/relationships/hyperlink" Target="https://www.tuttitalia.it/umbria/96-castel-ritaldi/" TargetMode="External"/><Relationship Id="rId7416" Type="http://schemas.openxmlformats.org/officeDocument/2006/relationships/hyperlink" Target="https://www.tuttitalia.it/veneto/26-camposampiero/" TargetMode="External"/><Relationship Id="rId130" Type="http://schemas.openxmlformats.org/officeDocument/2006/relationships/hyperlink" Target="https://www.tuttitalia.it/abruzzo/64-pescina/" TargetMode="External"/><Relationship Id="rId3959" Type="http://schemas.openxmlformats.org/officeDocument/2006/relationships/hyperlink" Target="https://www.tuttitalia.it/lombardia/83-oggiona-con-santo-stefano/" TargetMode="External"/><Relationship Id="rId5174" Type="http://schemas.openxmlformats.org/officeDocument/2006/relationships/hyperlink" Target="https://www.tuttitalia.it/piemonte/29-candiolo/" TargetMode="External"/><Relationship Id="rId5381" Type="http://schemas.openxmlformats.org/officeDocument/2006/relationships/hyperlink" Target="https://www.tuttitalia.it/piemonte/43-ala-di-stura/" TargetMode="External"/><Relationship Id="rId6018" Type="http://schemas.openxmlformats.org/officeDocument/2006/relationships/hyperlink" Target="https://www.tuttitalia.it/sardegna/74-soddi/" TargetMode="External"/><Relationship Id="rId6225" Type="http://schemas.openxmlformats.org/officeDocument/2006/relationships/hyperlink" Target="https://www.tuttitalia.it/sicilia/70-ribera/" TargetMode="External"/><Relationship Id="rId7623" Type="http://schemas.openxmlformats.org/officeDocument/2006/relationships/hyperlink" Target="https://www.tuttitalia.it/veneto/42-tarzo/" TargetMode="External"/><Relationship Id="rId7830" Type="http://schemas.openxmlformats.org/officeDocument/2006/relationships/hyperlink" Target="https://www.tuttitalia.it/veneto/77-barbarano-mossano/" TargetMode="External"/><Relationship Id="rId2768" Type="http://schemas.openxmlformats.org/officeDocument/2006/relationships/hyperlink" Target="https://www.tuttitalia.it/lombardia/75-mezzoldo/" TargetMode="External"/><Relationship Id="rId2975" Type="http://schemas.openxmlformats.org/officeDocument/2006/relationships/hyperlink" Target="https://www.tuttitalia.it/lombardia/40-incudine/" TargetMode="External"/><Relationship Id="rId3819" Type="http://schemas.openxmlformats.org/officeDocument/2006/relationships/hyperlink" Target="https://www.tuttitalia.it/lombardia/51-lirio/" TargetMode="External"/><Relationship Id="rId5034" Type="http://schemas.openxmlformats.org/officeDocument/2006/relationships/hyperlink" Target="https://www.tuttitalia.it/piemonte/26-oleggio/" TargetMode="External"/><Relationship Id="rId6432" Type="http://schemas.openxmlformats.org/officeDocument/2006/relationships/hyperlink" Target="https://www.tuttitalia.it/sicilia/70-san-teodoro/" TargetMode="External"/><Relationship Id="rId947" Type="http://schemas.openxmlformats.org/officeDocument/2006/relationships/hyperlink" Target="https://www.tuttitalia.it/campania/80-montesarchio/" TargetMode="External"/><Relationship Id="rId1577" Type="http://schemas.openxmlformats.org/officeDocument/2006/relationships/hyperlink" Target="https://www.tuttitalia.it/emilia-romagna/78-castel-san-giovanni/" TargetMode="External"/><Relationship Id="rId1784" Type="http://schemas.openxmlformats.org/officeDocument/2006/relationships/hyperlink" Target="https://www.tuttitalia.it/friuli-venezia-giulia/77-san-dorligo-della-valle-dolina/" TargetMode="External"/><Relationship Id="rId1991" Type="http://schemas.openxmlformats.org/officeDocument/2006/relationships/hyperlink" Target="https://www.tuttitalia.it/lazio/85-fontechiari/" TargetMode="External"/><Relationship Id="rId2628" Type="http://schemas.openxmlformats.org/officeDocument/2006/relationships/hyperlink" Target="https://www.tuttitalia.it/lombardia/41-cene/" TargetMode="External"/><Relationship Id="rId2835" Type="http://schemas.openxmlformats.org/officeDocument/2006/relationships/hyperlink" Target="https://www.tuttitalia.it/lombardia/64-torbole-casaglia/" TargetMode="External"/><Relationship Id="rId4190" Type="http://schemas.openxmlformats.org/officeDocument/2006/relationships/hyperlink" Target="https://www.tuttitalia.it/marche/51-caldarola/" TargetMode="External"/><Relationship Id="rId5241" Type="http://schemas.openxmlformats.org/officeDocument/2006/relationships/hyperlink" Target="https://www.tuttitalia.it/piemonte/94-castagnole-piemonte/" TargetMode="External"/><Relationship Id="rId76" Type="http://schemas.openxmlformats.org/officeDocument/2006/relationships/hyperlink" Target="https://www.tuttitalia.it/abruzzo/97-colledimezzo/" TargetMode="External"/><Relationship Id="rId807" Type="http://schemas.openxmlformats.org/officeDocument/2006/relationships/hyperlink" Target="https://www.tuttitalia.it/calabria/80-zambrone/" TargetMode="External"/><Relationship Id="rId1437" Type="http://schemas.openxmlformats.org/officeDocument/2006/relationships/hyperlink" Target="https://www.tuttitalia.it/emilia-romagna/73-copparo/" TargetMode="External"/><Relationship Id="rId1644" Type="http://schemas.openxmlformats.org/officeDocument/2006/relationships/hyperlink" Target="https://www.tuttitalia.it/emilia-romagna/52-guastalla/" TargetMode="External"/><Relationship Id="rId1851" Type="http://schemas.openxmlformats.org/officeDocument/2006/relationships/hyperlink" Target="https://www.tuttitalia.it/friuli-venezia-giulia/81-magnano-in-riviera/" TargetMode="External"/><Relationship Id="rId2902" Type="http://schemas.openxmlformats.org/officeDocument/2006/relationships/hyperlink" Target="https://www.tuttitalia.it/lombardia/97-berzo-inferiore/" TargetMode="External"/><Relationship Id="rId4050" Type="http://schemas.openxmlformats.org/officeDocument/2006/relationships/hyperlink" Target="https://www.tuttitalia.it/marche/79-filottrano/" TargetMode="External"/><Relationship Id="rId5101" Type="http://schemas.openxmlformats.org/officeDocument/2006/relationships/hyperlink" Target="https://www.tuttitalia.it/piemonte/95-vicolungo/" TargetMode="External"/><Relationship Id="rId1504" Type="http://schemas.openxmlformats.org/officeDocument/2006/relationships/hyperlink" Target="https://www.tuttitalia.it/emilia-romagna/20-campogalliano/" TargetMode="External"/><Relationship Id="rId1711" Type="http://schemas.openxmlformats.org/officeDocument/2006/relationships/hyperlink" Target="https://www.tuttitalia.it/friuli-venezia-giulia/46-staranzano/" TargetMode="External"/><Relationship Id="rId4867" Type="http://schemas.openxmlformats.org/officeDocument/2006/relationships/hyperlink" Target="https://www.tuttitalia.it/piemonte/93-monteu-roero/" TargetMode="External"/><Relationship Id="rId7066" Type="http://schemas.openxmlformats.org/officeDocument/2006/relationships/hyperlink" Target="https://www.tuttitalia.it/trentino-alto-adige/68-san-lorenzo-dorsino/" TargetMode="External"/><Relationship Id="rId7273" Type="http://schemas.openxmlformats.org/officeDocument/2006/relationships/hyperlink" Target="https://www.tuttitalia.it/valle-d-aosta/49-saint-pierre/" TargetMode="External"/><Relationship Id="rId7480" Type="http://schemas.openxmlformats.org/officeDocument/2006/relationships/hyperlink" Target="https://www.tuttitalia.it/veneto/45-campodoro/" TargetMode="External"/><Relationship Id="rId3469" Type="http://schemas.openxmlformats.org/officeDocument/2006/relationships/hyperlink" Target="https://www.tuttitalia.it/lombardia/46-buccinasco/" TargetMode="External"/><Relationship Id="rId3676" Type="http://schemas.openxmlformats.org/officeDocument/2006/relationships/hyperlink" Target="https://www.tuttitalia.it/lombardia/76-zinasco/" TargetMode="External"/><Relationship Id="rId5918" Type="http://schemas.openxmlformats.org/officeDocument/2006/relationships/hyperlink" Target="https://www.tuttitalia.it/sardegna/27-gadoni/" TargetMode="External"/><Relationship Id="rId6082" Type="http://schemas.openxmlformats.org/officeDocument/2006/relationships/hyperlink" Target="https://www.tuttitalia.it/sardegna/39-bultei/" TargetMode="External"/><Relationship Id="rId7133" Type="http://schemas.openxmlformats.org/officeDocument/2006/relationships/hyperlink" Target="https://www.tuttitalia.it/trentino-alto-adige/75-daiano/" TargetMode="External"/><Relationship Id="rId7340" Type="http://schemas.openxmlformats.org/officeDocument/2006/relationships/hyperlink" Target="https://www.tuttitalia.it/veneto/40-feltre/" TargetMode="External"/><Relationship Id="rId597" Type="http://schemas.openxmlformats.org/officeDocument/2006/relationships/hyperlink" Target="https://www.tuttitalia.it/calabria/91-san-benedetto-ullano/" TargetMode="External"/><Relationship Id="rId2278" Type="http://schemas.openxmlformats.org/officeDocument/2006/relationships/hyperlink" Target="https://www.tuttitalia.it/lazio/53-san-lorenzo-nuovo/" TargetMode="External"/><Relationship Id="rId2485" Type="http://schemas.openxmlformats.org/officeDocument/2006/relationships/hyperlink" Target="https://www.tuttitalia.it/liguria/27-villanova-d-albenga/" TargetMode="External"/><Relationship Id="rId3329" Type="http://schemas.openxmlformats.org/officeDocument/2006/relationships/hyperlink" Target="https://www.tuttitalia.it/lombardia/81-casalpusterlengo/" TargetMode="External"/><Relationship Id="rId3883" Type="http://schemas.openxmlformats.org/officeDocument/2006/relationships/hyperlink" Target="https://www.tuttitalia.it/lombardia/75-castello-dell-acqua/" TargetMode="External"/><Relationship Id="rId4727" Type="http://schemas.openxmlformats.org/officeDocument/2006/relationships/hyperlink" Target="https://www.tuttitalia.it/piemonte/16-pray/" TargetMode="External"/><Relationship Id="rId4934" Type="http://schemas.openxmlformats.org/officeDocument/2006/relationships/hyperlink" Target="https://www.tuttitalia.it/piemonte/80-monterosso-grana/" TargetMode="External"/><Relationship Id="rId7200" Type="http://schemas.openxmlformats.org/officeDocument/2006/relationships/hyperlink" Target="https://www.tuttitalia.it/umbria/32-cannara/" TargetMode="External"/><Relationship Id="rId457" Type="http://schemas.openxmlformats.org/officeDocument/2006/relationships/hyperlink" Target="https://www.tuttitalia.it/calabria/18-marcellinara/" TargetMode="External"/><Relationship Id="rId1087" Type="http://schemas.openxmlformats.org/officeDocument/2006/relationships/hyperlink" Target="https://www.tuttitalia.it/campania/23-rocca-d-evandro/" TargetMode="External"/><Relationship Id="rId1294" Type="http://schemas.openxmlformats.org/officeDocument/2006/relationships/hyperlink" Target="https://www.tuttitalia.it/campania/88-corbara/" TargetMode="External"/><Relationship Id="rId2138" Type="http://schemas.openxmlformats.org/officeDocument/2006/relationships/hyperlink" Target="https://www.tuttitalia.it/lazio/93-palestrina/" TargetMode="External"/><Relationship Id="rId2692" Type="http://schemas.openxmlformats.org/officeDocument/2006/relationships/hyperlink" Target="https://www.tuttitalia.it/lombardia/18-pognano/" TargetMode="External"/><Relationship Id="rId3536" Type="http://schemas.openxmlformats.org/officeDocument/2006/relationships/hyperlink" Target="https://www.tuttitalia.it/lombardia/39-robecco-sul-naviglio/" TargetMode="External"/><Relationship Id="rId3743" Type="http://schemas.openxmlformats.org/officeDocument/2006/relationships/hyperlink" Target="https://www.tuttitalia.it/lombardia/16-zavattarello/" TargetMode="External"/><Relationship Id="rId3950" Type="http://schemas.openxmlformats.org/officeDocument/2006/relationships/hyperlink" Target="https://www.tuttitalia.it/lombardia/37-lonate-ceppino/" TargetMode="External"/><Relationship Id="rId6899" Type="http://schemas.openxmlformats.org/officeDocument/2006/relationships/hyperlink" Target="https://www.tuttitalia.it/trentino-alto-adige/36-malles-venosta/" TargetMode="External"/><Relationship Id="rId664" Type="http://schemas.openxmlformats.org/officeDocument/2006/relationships/hyperlink" Target="https://www.tuttitalia.it/calabria/51-roccabernarda/" TargetMode="External"/><Relationship Id="rId871" Type="http://schemas.openxmlformats.org/officeDocument/2006/relationships/hyperlink" Target="https://www.tuttitalia.it/campania/24-montemarano/" TargetMode="External"/><Relationship Id="rId2345" Type="http://schemas.openxmlformats.org/officeDocument/2006/relationships/hyperlink" Target="https://www.tuttitalia.it/liguria/54-isola-del-cantone/" TargetMode="External"/><Relationship Id="rId2552" Type="http://schemas.openxmlformats.org/officeDocument/2006/relationships/hyperlink" Target="https://www.tuttitalia.it/lombardia/57-trescore-balneario/" TargetMode="External"/><Relationship Id="rId3603" Type="http://schemas.openxmlformats.org/officeDocument/2006/relationships/hyperlink" Target="https://www.tuttitalia.it/lombardia/12-besana-in-brianza/" TargetMode="External"/><Relationship Id="rId3810" Type="http://schemas.openxmlformats.org/officeDocument/2006/relationships/hyperlink" Target="https://www.tuttitalia.it/lombardia/94-cecima/" TargetMode="External"/><Relationship Id="rId6759" Type="http://schemas.openxmlformats.org/officeDocument/2006/relationships/hyperlink" Target="https://www.tuttitalia.it/toscana/76-villa-collemandina/" TargetMode="External"/><Relationship Id="rId6966" Type="http://schemas.openxmlformats.org/officeDocument/2006/relationships/hyperlink" Target="https://www.tuttitalia.it/trentino-alto-adige/90-luson/" TargetMode="External"/><Relationship Id="rId317" Type="http://schemas.openxmlformats.org/officeDocument/2006/relationships/hyperlink" Target="https://www.tuttitalia.it/basilicata/53-garaguso/" TargetMode="External"/><Relationship Id="rId524" Type="http://schemas.openxmlformats.org/officeDocument/2006/relationships/hyperlink" Target="https://www.tuttitalia.it/calabria/21-fuscaldo/" TargetMode="External"/><Relationship Id="rId731" Type="http://schemas.openxmlformats.org/officeDocument/2006/relationships/hyperlink" Target="https://www.tuttitalia.it/calabria/65-anoia/" TargetMode="External"/><Relationship Id="rId1154" Type="http://schemas.openxmlformats.org/officeDocument/2006/relationships/hyperlink" Target="https://www.tuttitalia.it/campania/66-marigliano/" TargetMode="External"/><Relationship Id="rId1361" Type="http://schemas.openxmlformats.org/officeDocument/2006/relationships/hyperlink" Target="https://www.tuttitalia.it/campania/33-magliano-vetere/" TargetMode="External"/><Relationship Id="rId2205" Type="http://schemas.openxmlformats.org/officeDocument/2006/relationships/hyperlink" Target="https://www.tuttitalia.it/lazio/37-arcinazzo-romano/" TargetMode="External"/><Relationship Id="rId2412" Type="http://schemas.openxmlformats.org/officeDocument/2006/relationships/hyperlink" Target="https://www.tuttitalia.it/liguria/39-vasia/" TargetMode="External"/><Relationship Id="rId5568" Type="http://schemas.openxmlformats.org/officeDocument/2006/relationships/hyperlink" Target="https://www.tuttitalia.it/piemonte/16-casanova-elvo/" TargetMode="External"/><Relationship Id="rId5775" Type="http://schemas.openxmlformats.org/officeDocument/2006/relationships/hyperlink" Target="https://www.tuttitalia.it/puglia/22-specchia/" TargetMode="External"/><Relationship Id="rId5982" Type="http://schemas.openxmlformats.org/officeDocument/2006/relationships/hyperlink" Target="https://www.tuttitalia.it/sardegna/77-bauladu/" TargetMode="External"/><Relationship Id="rId6619" Type="http://schemas.openxmlformats.org/officeDocument/2006/relationships/hyperlink" Target="https://www.tuttitalia.it/toscana/43-cavriglia/" TargetMode="External"/><Relationship Id="rId6826" Type="http://schemas.openxmlformats.org/officeDocument/2006/relationships/hyperlink" Target="https://www.tuttitalia.it/toscana/81-serravalle-pistoiese/" TargetMode="External"/><Relationship Id="rId1014" Type="http://schemas.openxmlformats.org/officeDocument/2006/relationships/hyperlink" Target="https://www.tuttitalia.it/campania/14-fragneto-l-abate/" TargetMode="External"/><Relationship Id="rId1221" Type="http://schemas.openxmlformats.org/officeDocument/2006/relationships/hyperlink" Target="https://www.tuttitalia.it/campania/15-cava-de-tirreni/" TargetMode="External"/><Relationship Id="rId4377" Type="http://schemas.openxmlformats.org/officeDocument/2006/relationships/hyperlink" Target="https://www.tuttitalia.it/molise/91-cantalupo-nel-sannio/" TargetMode="External"/><Relationship Id="rId4584" Type="http://schemas.openxmlformats.org/officeDocument/2006/relationships/hyperlink" Target="https://www.tuttitalia.it/piemonte/26-casasco/" TargetMode="External"/><Relationship Id="rId4791" Type="http://schemas.openxmlformats.org/officeDocument/2006/relationships/hyperlink" Target="https://www.tuttitalia.it/piemonte/75-busca/" TargetMode="External"/><Relationship Id="rId5428" Type="http://schemas.openxmlformats.org/officeDocument/2006/relationships/hyperlink" Target="https://www.tuttitalia.it/piemonte/29-moncenisio/" TargetMode="External"/><Relationship Id="rId5635" Type="http://schemas.openxmlformats.org/officeDocument/2006/relationships/hyperlink" Target="https://www.tuttitalia.it/puglia/22-spinazzola/" TargetMode="External"/><Relationship Id="rId5842" Type="http://schemas.openxmlformats.org/officeDocument/2006/relationships/hyperlink" Target="https://www.tuttitalia.it/sardegna/89-cagliari/" TargetMode="External"/><Relationship Id="rId3186" Type="http://schemas.openxmlformats.org/officeDocument/2006/relationships/hyperlink" Target="https://www.tuttitalia.it/lombardia/75-pescarolo-ed-uniti/" TargetMode="External"/><Relationship Id="rId3393" Type="http://schemas.openxmlformats.org/officeDocument/2006/relationships/hyperlink" Target="https://www.tuttitalia.it/lombardia/36-borgo-virgilio/" TargetMode="External"/><Relationship Id="rId4237" Type="http://schemas.openxmlformats.org/officeDocument/2006/relationships/hyperlink" Target="https://www.tuttitalia.it/marche/80-san-lorenzo-in-campo/" TargetMode="External"/><Relationship Id="rId4444" Type="http://schemas.openxmlformats.org/officeDocument/2006/relationships/hyperlink" Target="https://www.tuttitalia.it/piemonte/77-rosignano-monferrato/" TargetMode="External"/><Relationship Id="rId4651" Type="http://schemas.openxmlformats.org/officeDocument/2006/relationships/hyperlink" Target="https://www.tuttitalia.it/piemonte/81-castel-boglione/" TargetMode="External"/><Relationship Id="rId3046" Type="http://schemas.openxmlformats.org/officeDocument/2006/relationships/hyperlink" Target="https://www.tuttitalia.it/lombardia/22-grandate/" TargetMode="External"/><Relationship Id="rId3253" Type="http://schemas.openxmlformats.org/officeDocument/2006/relationships/hyperlink" Target="https://www.tuttitalia.it/lombardia/90-olgiate-molgora/" TargetMode="External"/><Relationship Id="rId3460" Type="http://schemas.openxmlformats.org/officeDocument/2006/relationships/hyperlink" Target="https://www.tuttitalia.it/lombardia/30-pioltello/" TargetMode="External"/><Relationship Id="rId4304" Type="http://schemas.openxmlformats.org/officeDocument/2006/relationships/hyperlink" Target="https://www.tuttitalia.it/molise/42-fossalto/" TargetMode="External"/><Relationship Id="rId5702" Type="http://schemas.openxmlformats.org/officeDocument/2006/relationships/hyperlink" Target="https://www.tuttitalia.it/puglia/62-casalnuovo-monterotaro/" TargetMode="External"/><Relationship Id="rId174" Type="http://schemas.openxmlformats.org/officeDocument/2006/relationships/hyperlink" Target="https://www.tuttitalia.it/abruzzo/97-scontrone/" TargetMode="External"/><Relationship Id="rId381" Type="http://schemas.openxmlformats.org/officeDocument/2006/relationships/hyperlink" Target="https://www.tuttitalia.it/basilicata/20-montemilone/" TargetMode="External"/><Relationship Id="rId2062" Type="http://schemas.openxmlformats.org/officeDocument/2006/relationships/hyperlink" Target="https://www.tuttitalia.it/lazio/45-pescorocchiano/" TargetMode="External"/><Relationship Id="rId3113" Type="http://schemas.openxmlformats.org/officeDocument/2006/relationships/hyperlink" Target="https://www.tuttitalia.it/lombardia/86-brienno/" TargetMode="External"/><Relationship Id="rId4511" Type="http://schemas.openxmlformats.org/officeDocument/2006/relationships/hyperlink" Target="https://www.tuttitalia.it/piemonte/54-fabbrica-curone/" TargetMode="External"/><Relationship Id="rId6269" Type="http://schemas.openxmlformats.org/officeDocument/2006/relationships/hyperlink" Target="https://www.tuttitalia.it/sicilia/34-sommatino/" TargetMode="External"/><Relationship Id="rId7667" Type="http://schemas.openxmlformats.org/officeDocument/2006/relationships/hyperlink" Target="https://www.tuttitalia.it/veneto/57-san-michele-al-tagliamento/" TargetMode="External"/><Relationship Id="rId7874" Type="http://schemas.openxmlformats.org/officeDocument/2006/relationships/hyperlink" Target="https://www.tuttitalia.it/veneto/23-velo-d-astico/" TargetMode="External"/><Relationship Id="rId241" Type="http://schemas.openxmlformats.org/officeDocument/2006/relationships/hyperlink" Target="https://www.tuttitalia.it/abruzzo/20-vicoli/" TargetMode="External"/><Relationship Id="rId3320" Type="http://schemas.openxmlformats.org/officeDocument/2006/relationships/hyperlink" Target="https://www.tuttitalia.it/lombardia/14-pagnona/" TargetMode="External"/><Relationship Id="rId5078" Type="http://schemas.openxmlformats.org/officeDocument/2006/relationships/hyperlink" Target="https://www.tuttitalia.it/piemonte/96-pogno/" TargetMode="External"/><Relationship Id="rId6476" Type="http://schemas.openxmlformats.org/officeDocument/2006/relationships/hyperlink" Target="https://www.tuttitalia.it/sicilia/29-termini-imerese/" TargetMode="External"/><Relationship Id="rId6683" Type="http://schemas.openxmlformats.org/officeDocument/2006/relationships/hyperlink" Target="https://www.tuttitalia.it/toscana/42-londa/" TargetMode="External"/><Relationship Id="rId6890" Type="http://schemas.openxmlformats.org/officeDocument/2006/relationships/hyperlink" Target="https://www.tuttitalia.it/trentino-alto-adige/55-renon/" TargetMode="External"/><Relationship Id="rId7527" Type="http://schemas.openxmlformats.org/officeDocument/2006/relationships/hyperlink" Target="https://www.tuttitalia.it/veneto/83-costa-di-rovigo/" TargetMode="External"/><Relationship Id="rId7734" Type="http://schemas.openxmlformats.org/officeDocument/2006/relationships/hyperlink" Target="https://www.tuttitalia.it/veneto/23-illasi/" TargetMode="External"/><Relationship Id="rId2879" Type="http://schemas.openxmlformats.org/officeDocument/2006/relationships/hyperlink" Target="https://www.tuttitalia.it/lombardia/64-pozzolengo/" TargetMode="External"/><Relationship Id="rId5285" Type="http://schemas.openxmlformats.org/officeDocument/2006/relationships/hyperlink" Target="https://www.tuttitalia.it/piemonte/83-piverone/" TargetMode="External"/><Relationship Id="rId5492" Type="http://schemas.openxmlformats.org/officeDocument/2006/relationships/hyperlink" Target="https://www.tuttitalia.it/piemonte/79-quarna-sopra/" TargetMode="External"/><Relationship Id="rId6129" Type="http://schemas.openxmlformats.org/officeDocument/2006/relationships/hyperlink" Target="https://www.tuttitalia.it/sardegna/74-samassi/" TargetMode="External"/><Relationship Id="rId6336" Type="http://schemas.openxmlformats.org/officeDocument/2006/relationships/hyperlink" Target="https://www.tuttitalia.it/sicilia/91-castiglione-di-sicilia/" TargetMode="External"/><Relationship Id="rId6543" Type="http://schemas.openxmlformats.org/officeDocument/2006/relationships/hyperlink" Target="https://www.tuttitalia.it/sicilia/15-aliminusa/" TargetMode="External"/><Relationship Id="rId6750" Type="http://schemas.openxmlformats.org/officeDocument/2006/relationships/hyperlink" Target="https://www.tuttitalia.it/toscana/88-pescaglia/" TargetMode="External"/><Relationship Id="rId7801" Type="http://schemas.openxmlformats.org/officeDocument/2006/relationships/hyperlink" Target="https://www.tuttitalia.it/veneto/19-dueville/" TargetMode="External"/><Relationship Id="rId101" Type="http://schemas.openxmlformats.org/officeDocument/2006/relationships/hyperlink" Target="https://www.tuttitalia.it/abruzzo/96-barrea/" TargetMode="External"/><Relationship Id="rId1688" Type="http://schemas.openxmlformats.org/officeDocument/2006/relationships/hyperlink" Target="https://www.tuttitalia.it/emilia-romagna/41-verucchio/" TargetMode="External"/><Relationship Id="rId1895" Type="http://schemas.openxmlformats.org/officeDocument/2006/relationships/hyperlink" Target="https://www.tuttitalia.it/friuli-venezia-giulia/44-visco/" TargetMode="External"/><Relationship Id="rId2739" Type="http://schemas.openxmlformats.org/officeDocument/2006/relationships/hyperlink" Target="https://www.tuttitalia.it/lombardia/64-algua/" TargetMode="External"/><Relationship Id="rId2946" Type="http://schemas.openxmlformats.org/officeDocument/2006/relationships/hyperlink" Target="https://www.tuttitalia.it/lombardia/68-sonico/" TargetMode="External"/><Relationship Id="rId4094" Type="http://schemas.openxmlformats.org/officeDocument/2006/relationships/hyperlink" Target="https://www.tuttitalia.it/marche/96-cupra-marittima/" TargetMode="External"/><Relationship Id="rId5145" Type="http://schemas.openxmlformats.org/officeDocument/2006/relationships/hyperlink" Target="https://www.tuttitalia.it/piemonte/22-borgaro-torinese/" TargetMode="External"/><Relationship Id="rId5352" Type="http://schemas.openxmlformats.org/officeDocument/2006/relationships/hyperlink" Target="https://www.tuttitalia.it/piemonte/88-gravere/" TargetMode="External"/><Relationship Id="rId6403" Type="http://schemas.openxmlformats.org/officeDocument/2006/relationships/hyperlink" Target="https://www.tuttitalia.it/sicilia/84-letojanni/" TargetMode="External"/><Relationship Id="rId6610" Type="http://schemas.openxmlformats.org/officeDocument/2006/relationships/hyperlink" Target="https://www.tuttitalia.it/toscana/45-montevarchi/" TargetMode="External"/><Relationship Id="rId918" Type="http://schemas.openxmlformats.org/officeDocument/2006/relationships/hyperlink" Target="https://www.tuttitalia.it/campania/25-santa-paolina/" TargetMode="External"/><Relationship Id="rId1548" Type="http://schemas.openxmlformats.org/officeDocument/2006/relationships/hyperlink" Target="https://www.tuttitalia.it/emilia-romagna/42-fornovo-di-taro/" TargetMode="External"/><Relationship Id="rId1755" Type="http://schemas.openxmlformats.org/officeDocument/2006/relationships/hyperlink" Target="https://www.tuttitalia.it/friuli-venezia-giulia/53-pravisdomini/" TargetMode="External"/><Relationship Id="rId4161" Type="http://schemas.openxmlformats.org/officeDocument/2006/relationships/hyperlink" Target="https://www.tuttitalia.it/marche/53-macerata/" TargetMode="External"/><Relationship Id="rId5005" Type="http://schemas.openxmlformats.org/officeDocument/2006/relationships/hyperlink" Target="https://www.tuttitalia.it/piemonte/37-castelnuovo-di-ceva/" TargetMode="External"/><Relationship Id="rId5212" Type="http://schemas.openxmlformats.org/officeDocument/2006/relationships/hyperlink" Target="https://www.tuttitalia.it/piemonte/76-san-giusto-canavese/" TargetMode="External"/><Relationship Id="rId1408" Type="http://schemas.openxmlformats.org/officeDocument/2006/relationships/hyperlink" Target="https://www.tuttitalia.it/emilia-romagna/94-baricella/" TargetMode="External"/><Relationship Id="rId1962" Type="http://schemas.openxmlformats.org/officeDocument/2006/relationships/hyperlink" Target="https://www.tuttitalia.it/lazio/65-alvito/" TargetMode="External"/><Relationship Id="rId2806" Type="http://schemas.openxmlformats.org/officeDocument/2006/relationships/hyperlink" Target="https://www.tuttitalia.it/lombardia/66-villa-carcina/" TargetMode="External"/><Relationship Id="rId4021" Type="http://schemas.openxmlformats.org/officeDocument/2006/relationships/hyperlink" Target="https://www.tuttitalia.it/lombardia/94-rancio-valcuvia/" TargetMode="External"/><Relationship Id="rId7177" Type="http://schemas.openxmlformats.org/officeDocument/2006/relationships/hyperlink" Target="https://www.tuttitalia.it/umbria/58-gubbio/" TargetMode="External"/><Relationship Id="rId7384" Type="http://schemas.openxmlformats.org/officeDocument/2006/relationships/hyperlink" Target="https://www.tuttitalia.it/veneto/79-voltago-agordino/" TargetMode="External"/><Relationship Id="rId7591" Type="http://schemas.openxmlformats.org/officeDocument/2006/relationships/hyperlink" Target="https://www.tuttitalia.it/veneto/75-breda-di-piave/" TargetMode="External"/><Relationship Id="rId47" Type="http://schemas.openxmlformats.org/officeDocument/2006/relationships/hyperlink" Target="https://www.tuttitalia.it/abruzzo/45-palombaro/" TargetMode="External"/><Relationship Id="rId1615" Type="http://schemas.openxmlformats.org/officeDocument/2006/relationships/hyperlink" Target="https://www.tuttitalia.it/emilia-romagna/57-san-pietro-in-cerro/" TargetMode="External"/><Relationship Id="rId1822" Type="http://schemas.openxmlformats.org/officeDocument/2006/relationships/hyperlink" Target="https://www.tuttitalia.it/friuli-venezia-giulia/34-talmassons/" TargetMode="External"/><Relationship Id="rId4978" Type="http://schemas.openxmlformats.org/officeDocument/2006/relationships/hyperlink" Target="https://www.tuttitalia.it/piemonte/95-marsaglia/" TargetMode="External"/><Relationship Id="rId6193" Type="http://schemas.openxmlformats.org/officeDocument/2006/relationships/hyperlink" Target="https://www.tuttitalia.it/sardegna/29-villasalto/" TargetMode="External"/><Relationship Id="rId7037" Type="http://schemas.openxmlformats.org/officeDocument/2006/relationships/hyperlink" Target="https://www.tuttitalia.it/trentino-alto-adige/52-comano-terme/" TargetMode="External"/><Relationship Id="rId7244" Type="http://schemas.openxmlformats.org/officeDocument/2006/relationships/hyperlink" Target="https://www.tuttitalia.it/umbria/22-avigliano-umbro/" TargetMode="External"/><Relationship Id="rId3787" Type="http://schemas.openxmlformats.org/officeDocument/2006/relationships/hyperlink" Target="https://www.tuttitalia.it/lombardia/82-montecalvo-versiggia/" TargetMode="External"/><Relationship Id="rId3994" Type="http://schemas.openxmlformats.org/officeDocument/2006/relationships/hyperlink" Target="https://www.tuttitalia.it/lombardia/80-castelveccana/" TargetMode="External"/><Relationship Id="rId4838" Type="http://schemas.openxmlformats.org/officeDocument/2006/relationships/hyperlink" Target="https://www.tuttitalia.it/piemonte/94-vignolo/" TargetMode="External"/><Relationship Id="rId6053" Type="http://schemas.openxmlformats.org/officeDocument/2006/relationships/hyperlink" Target="https://www.tuttitalia.it/sardegna/12-pozzomaggiore/" TargetMode="External"/><Relationship Id="rId7451" Type="http://schemas.openxmlformats.org/officeDocument/2006/relationships/hyperlink" Target="https://www.tuttitalia.it/veneto/50-ospedaletto-euganeo/" TargetMode="External"/><Relationship Id="rId2389" Type="http://schemas.openxmlformats.org/officeDocument/2006/relationships/hyperlink" Target="https://www.tuttitalia.it/liguria/73-cervo/" TargetMode="External"/><Relationship Id="rId2596" Type="http://schemas.openxmlformats.org/officeDocument/2006/relationships/hyperlink" Target="https://www.tuttitalia.it/lombardia/85-ciserano/" TargetMode="External"/><Relationship Id="rId3647" Type="http://schemas.openxmlformats.org/officeDocument/2006/relationships/hyperlink" Target="https://www.tuttitalia.it/lombardia/45-casorate-primo/" TargetMode="External"/><Relationship Id="rId3854" Type="http://schemas.openxmlformats.org/officeDocument/2006/relationships/hyperlink" Target="https://www.tuttitalia.it/lombardia/81-tresivio/" TargetMode="External"/><Relationship Id="rId4905" Type="http://schemas.openxmlformats.org/officeDocument/2006/relationships/hyperlink" Target="https://www.tuttitalia.it/piemonte/53-lesegno/" TargetMode="External"/><Relationship Id="rId6260" Type="http://schemas.openxmlformats.org/officeDocument/2006/relationships/hyperlink" Target="https://www.tuttitalia.it/sicilia/98-joppolo-giancaxio/" TargetMode="External"/><Relationship Id="rId7104" Type="http://schemas.openxmlformats.org/officeDocument/2006/relationships/hyperlink" Target="https://www.tuttitalia.it/trentino-alto-adige/23-ronzo-chienis/" TargetMode="External"/><Relationship Id="rId7311" Type="http://schemas.openxmlformats.org/officeDocument/2006/relationships/hyperlink" Target="https://www.tuttitalia.it/valle-d-aosta/52-challand-saint-victor/" TargetMode="External"/><Relationship Id="rId568" Type="http://schemas.openxmlformats.org/officeDocument/2006/relationships/hyperlink" Target="https://www.tuttitalia.it/calabria/23-lago/" TargetMode="External"/><Relationship Id="rId775" Type="http://schemas.openxmlformats.org/officeDocument/2006/relationships/hyperlink" Target="https://www.tuttitalia.it/calabria/19-candidoni/" TargetMode="External"/><Relationship Id="rId982" Type="http://schemas.openxmlformats.org/officeDocument/2006/relationships/hyperlink" Target="https://www.tuttitalia.it/campania/33-circello/" TargetMode="External"/><Relationship Id="rId1198" Type="http://schemas.openxmlformats.org/officeDocument/2006/relationships/hyperlink" Target="https://www.tuttitalia.it/campania/98-mariglianella/" TargetMode="External"/><Relationship Id="rId2249" Type="http://schemas.openxmlformats.org/officeDocument/2006/relationships/hyperlink" Target="https://www.tuttitalia.it/lazio/16-fabrica-di-roma/" TargetMode="External"/><Relationship Id="rId2456" Type="http://schemas.openxmlformats.org/officeDocument/2006/relationships/hyperlink" Target="https://www.tuttitalia.it/liguria/95-vernazza/" TargetMode="External"/><Relationship Id="rId2663" Type="http://schemas.openxmlformats.org/officeDocument/2006/relationships/hyperlink" Target="https://www.tuttitalia.it/lombardia/52-parre/" TargetMode="External"/><Relationship Id="rId2870" Type="http://schemas.openxmlformats.org/officeDocument/2006/relationships/hyperlink" Target="https://www.tuttitalia.it/lombardia/74-bagolino/" TargetMode="External"/><Relationship Id="rId3507" Type="http://schemas.openxmlformats.org/officeDocument/2006/relationships/hyperlink" Target="https://www.tuttitalia.it/lombardia/60-paullo/" TargetMode="External"/><Relationship Id="rId3714" Type="http://schemas.openxmlformats.org/officeDocument/2006/relationships/hyperlink" Target="https://www.tuttitalia.it/lombardia/16-candia-lomellina/" TargetMode="External"/><Relationship Id="rId3921" Type="http://schemas.openxmlformats.org/officeDocument/2006/relationships/hyperlink" Target="https://www.tuttitalia.it/lombardia/57-cislago/" TargetMode="External"/><Relationship Id="rId6120" Type="http://schemas.openxmlformats.org/officeDocument/2006/relationships/hyperlink" Target="https://www.tuttitalia.it/sardegna/73-sanluri/" TargetMode="External"/><Relationship Id="rId428" Type="http://schemas.openxmlformats.org/officeDocument/2006/relationships/hyperlink" Target="https://www.tuttitalia.it/calabria/98-borgia/" TargetMode="External"/><Relationship Id="rId635" Type="http://schemas.openxmlformats.org/officeDocument/2006/relationships/hyperlink" Target="https://www.tuttitalia.it/calabria/86-cervicati/" TargetMode="External"/><Relationship Id="rId842" Type="http://schemas.openxmlformats.org/officeDocument/2006/relationships/hyperlink" Target="https://www.tuttitalia.it/campania/78-forino/" TargetMode="External"/><Relationship Id="rId1058" Type="http://schemas.openxmlformats.org/officeDocument/2006/relationships/hyperlink" Target="https://www.tuttitalia.it/campania/32-cellole/" TargetMode="External"/><Relationship Id="rId1265" Type="http://schemas.openxmlformats.org/officeDocument/2006/relationships/hyperlink" Target="https://www.tuttitalia.it/campania/28-casal-velino/" TargetMode="External"/><Relationship Id="rId1472" Type="http://schemas.openxmlformats.org/officeDocument/2006/relationships/hyperlink" Target="https://www.tuttitalia.it/emilia-romagna/62-roncofreddo/" TargetMode="External"/><Relationship Id="rId2109" Type="http://schemas.openxmlformats.org/officeDocument/2006/relationships/hyperlink" Target="https://www.tuttitalia.it/lazio/58-ascrea/" TargetMode="External"/><Relationship Id="rId2316" Type="http://schemas.openxmlformats.org/officeDocument/2006/relationships/hyperlink" Target="https://www.tuttitalia.it/liguria/31-ronco-scrivia/" TargetMode="External"/><Relationship Id="rId2523" Type="http://schemas.openxmlformats.org/officeDocument/2006/relationships/hyperlink" Target="https://www.tuttitalia.it/liguria/90-vendone/" TargetMode="External"/><Relationship Id="rId2730" Type="http://schemas.openxmlformats.org/officeDocument/2006/relationships/hyperlink" Target="https://www.tuttitalia.it/lombardia/62-gaverina-terme/" TargetMode="External"/><Relationship Id="rId5679" Type="http://schemas.openxmlformats.org/officeDocument/2006/relationships/hyperlink" Target="https://www.tuttitalia.it/puglia/53-peschici/" TargetMode="External"/><Relationship Id="rId5886" Type="http://schemas.openxmlformats.org/officeDocument/2006/relationships/hyperlink" Target="https://www.tuttitalia.it/sardegna/96-ottana/" TargetMode="External"/><Relationship Id="rId702" Type="http://schemas.openxmlformats.org/officeDocument/2006/relationships/hyperlink" Target="https://www.tuttitalia.it/calabria/51-oppido-mamertina/" TargetMode="External"/><Relationship Id="rId1125" Type="http://schemas.openxmlformats.org/officeDocument/2006/relationships/hyperlink" Target="https://www.tuttitalia.it/campania/76-gallo-matese/" TargetMode="External"/><Relationship Id="rId1332" Type="http://schemas.openxmlformats.org/officeDocument/2006/relationships/hyperlink" Target="https://www.tuttitalia.it/campania/33-sessa-cilento/" TargetMode="External"/><Relationship Id="rId4488" Type="http://schemas.openxmlformats.org/officeDocument/2006/relationships/hyperlink" Target="https://www.tuttitalia.it/piemonte/91-terzo/" TargetMode="External"/><Relationship Id="rId4695" Type="http://schemas.openxmlformats.org/officeDocument/2006/relationships/hyperlink" Target="https://www.tuttitalia.it/piemonte/44-viale/" TargetMode="External"/><Relationship Id="rId5539" Type="http://schemas.openxmlformats.org/officeDocument/2006/relationships/hyperlink" Target="https://www.tuttitalia.it/piemonte/53-lozzolo/" TargetMode="External"/><Relationship Id="rId6937" Type="http://schemas.openxmlformats.org/officeDocument/2006/relationships/hyperlink" Target="https://www.tuttitalia.it/trentino-alto-adige/34-bronzolo/" TargetMode="External"/><Relationship Id="rId3297" Type="http://schemas.openxmlformats.org/officeDocument/2006/relationships/hyperlink" Target="https://www.tuttitalia.it/lombardia/79-vigano/" TargetMode="External"/><Relationship Id="rId4348" Type="http://schemas.openxmlformats.org/officeDocument/2006/relationships/hyperlink" Target="https://www.tuttitalia.it/molise/82-pietracupa/" TargetMode="External"/><Relationship Id="rId5746" Type="http://schemas.openxmlformats.org/officeDocument/2006/relationships/hyperlink" Target="https://www.tuttitalia.it/puglia/93-cutrofiano/" TargetMode="External"/><Relationship Id="rId5953" Type="http://schemas.openxmlformats.org/officeDocument/2006/relationships/hyperlink" Target="https://www.tuttitalia.it/sardegna/87-sedilo/" TargetMode="External"/><Relationship Id="rId3157" Type="http://schemas.openxmlformats.org/officeDocument/2006/relationships/hyperlink" Target="https://www.tuttitalia.it/lombardia/30-madignano/" TargetMode="External"/><Relationship Id="rId4555" Type="http://schemas.openxmlformats.org/officeDocument/2006/relationships/hyperlink" Target="https://www.tuttitalia.it/piemonte/36-carentino/" TargetMode="External"/><Relationship Id="rId4762" Type="http://schemas.openxmlformats.org/officeDocument/2006/relationships/hyperlink" Target="https://www.tuttitalia.it/piemonte/92-dorzano/" TargetMode="External"/><Relationship Id="rId5606" Type="http://schemas.openxmlformats.org/officeDocument/2006/relationships/hyperlink" Target="https://www.tuttitalia.it/puglia/24-castellana-grotte/" TargetMode="External"/><Relationship Id="rId5813" Type="http://schemas.openxmlformats.org/officeDocument/2006/relationships/hyperlink" Target="https://www.tuttitalia.it/puglia/64-taranto/" TargetMode="External"/><Relationship Id="rId285" Type="http://schemas.openxmlformats.org/officeDocument/2006/relationships/hyperlink" Target="https://www.tuttitalia.it/abruzzo/63-colledara/" TargetMode="External"/><Relationship Id="rId3364" Type="http://schemas.openxmlformats.org/officeDocument/2006/relationships/hyperlink" Target="https://www.tuttitalia.it/lombardia/91-senna-lodigiana/" TargetMode="External"/><Relationship Id="rId3571" Type="http://schemas.openxmlformats.org/officeDocument/2006/relationships/hyperlink" Target="https://www.tuttitalia.it/lombardia/62-vernate/" TargetMode="External"/><Relationship Id="rId4208" Type="http://schemas.openxmlformats.org/officeDocument/2006/relationships/hyperlink" Target="https://www.tuttitalia.it/marche/37-cessapalombo/" TargetMode="External"/><Relationship Id="rId4415" Type="http://schemas.openxmlformats.org/officeDocument/2006/relationships/hyperlink" Target="https://www.tuttitalia.it/piemonte/68-castellazzo-bormida/" TargetMode="External"/><Relationship Id="rId4622" Type="http://schemas.openxmlformats.org/officeDocument/2006/relationships/hyperlink" Target="https://www.tuttitalia.it/piemonte/97-san-paolo-solbrito/" TargetMode="External"/><Relationship Id="rId7778" Type="http://schemas.openxmlformats.org/officeDocument/2006/relationships/hyperlink" Target="https://www.tuttitalia.it/veneto/53-san-zeno-di-montagna/" TargetMode="External"/><Relationship Id="rId492" Type="http://schemas.openxmlformats.org/officeDocument/2006/relationships/hyperlink" Target="https://www.tuttitalia.it/calabria/95-miglierina/" TargetMode="External"/><Relationship Id="rId2173" Type="http://schemas.openxmlformats.org/officeDocument/2006/relationships/hyperlink" Target="https://www.tuttitalia.it/lazio/42-labico/" TargetMode="External"/><Relationship Id="rId2380" Type="http://schemas.openxmlformats.org/officeDocument/2006/relationships/hyperlink" Target="https://www.tuttitalia.it/liguria/82-dolceacqua/" TargetMode="External"/><Relationship Id="rId3017" Type="http://schemas.openxmlformats.org/officeDocument/2006/relationships/hyperlink" Target="https://www.tuttitalia.it/lombardia/81-uggiate-trevano/" TargetMode="External"/><Relationship Id="rId3224" Type="http://schemas.openxmlformats.org/officeDocument/2006/relationships/hyperlink" Target="https://www.tuttitalia.it/lombardia/76-torricella-del-pizzo/" TargetMode="External"/><Relationship Id="rId3431" Type="http://schemas.openxmlformats.org/officeDocument/2006/relationships/hyperlink" Target="https://www.tuttitalia.it/lombardia/78-rivarolo-mantovano/" TargetMode="External"/><Relationship Id="rId6587" Type="http://schemas.openxmlformats.org/officeDocument/2006/relationships/hyperlink" Target="https://www.tuttitalia.it/sicilia/93-mazara-del-vallo/" TargetMode="External"/><Relationship Id="rId6794" Type="http://schemas.openxmlformats.org/officeDocument/2006/relationships/hyperlink" Target="https://www.tuttitalia.it/toscana/94-vecchiano/" TargetMode="External"/><Relationship Id="rId7638" Type="http://schemas.openxmlformats.org/officeDocument/2006/relationships/hyperlink" Target="https://www.tuttitalia.it/veneto/96-castelcucco/" TargetMode="External"/><Relationship Id="rId7845" Type="http://schemas.openxmlformats.org/officeDocument/2006/relationships/hyperlink" Target="https://www.tuttitalia.it/veneto/32-sossano/" TargetMode="External"/><Relationship Id="rId145" Type="http://schemas.openxmlformats.org/officeDocument/2006/relationships/hyperlink" Target="https://www.tuttitalia.it/abruzzo/19-cansano/" TargetMode="External"/><Relationship Id="rId352" Type="http://schemas.openxmlformats.org/officeDocument/2006/relationships/hyperlink" Target="https://www.tuttitalia.it/basilicata/65-ruoti/" TargetMode="External"/><Relationship Id="rId2033" Type="http://schemas.openxmlformats.org/officeDocument/2006/relationships/hyperlink" Target="https://www.tuttitalia.it/lazio/57-lenola/" TargetMode="External"/><Relationship Id="rId2240" Type="http://schemas.openxmlformats.org/officeDocument/2006/relationships/hyperlink" Target="https://www.tuttitalia.it/lazio/59-tarquinia/" TargetMode="External"/><Relationship Id="rId5189" Type="http://schemas.openxmlformats.org/officeDocument/2006/relationships/hyperlink" Target="https://www.tuttitalia.it/piemonte/76-torre-pellice/" TargetMode="External"/><Relationship Id="rId5396" Type="http://schemas.openxmlformats.org/officeDocument/2006/relationships/hyperlink" Target="https://www.tuttitalia.it/piemonte/33-quagliuzzo/" TargetMode="External"/><Relationship Id="rId6447" Type="http://schemas.openxmlformats.org/officeDocument/2006/relationships/hyperlink" Target="https://www.tuttitalia.it/sicilia/63-santa-domenica-vittoria/" TargetMode="External"/><Relationship Id="rId6654" Type="http://schemas.openxmlformats.org/officeDocument/2006/relationships/hyperlink" Target="https://www.tuttitalia.it/toscana/12-lastra-a-signa/" TargetMode="External"/><Relationship Id="rId6861" Type="http://schemas.openxmlformats.org/officeDocument/2006/relationships/hyperlink" Target="https://www.tuttitalia.it/toscana/59-abbadia-san-salvatore/" TargetMode="External"/><Relationship Id="rId7705" Type="http://schemas.openxmlformats.org/officeDocument/2006/relationships/hyperlink" Target="https://www.tuttitalia.it/veneto/96-castelnuovo-del-garda/" TargetMode="External"/><Relationship Id="rId212" Type="http://schemas.openxmlformats.org/officeDocument/2006/relationships/hyperlink" Target="https://www.tuttitalia.it/abruzzo/83-collecorvino/" TargetMode="External"/><Relationship Id="rId1799" Type="http://schemas.openxmlformats.org/officeDocument/2006/relationships/hyperlink" Target="https://www.tuttitalia.it/friuli-venezia-giulia/77-tricesimo/" TargetMode="External"/><Relationship Id="rId2100" Type="http://schemas.openxmlformats.org/officeDocument/2006/relationships/hyperlink" Target="https://www.tuttitalia.it/lazio/29-montasola/" TargetMode="External"/><Relationship Id="rId5049" Type="http://schemas.openxmlformats.org/officeDocument/2006/relationships/hyperlink" Target="https://www.tuttitalia.it/piemonte/78-san-maurizio-d-opaglio/" TargetMode="External"/><Relationship Id="rId5256" Type="http://schemas.openxmlformats.org/officeDocument/2006/relationships/hyperlink" Target="https://www.tuttitalia.it/piemonte/63-lessolo/" TargetMode="External"/><Relationship Id="rId5463" Type="http://schemas.openxmlformats.org/officeDocument/2006/relationships/hyperlink" Target="https://www.tuttitalia.it/piemonte/92-baceno/" TargetMode="External"/><Relationship Id="rId5670" Type="http://schemas.openxmlformats.org/officeDocument/2006/relationships/hyperlink" Target="https://www.tuttitalia.it/puglia/28-cagnano-varano/" TargetMode="External"/><Relationship Id="rId6307" Type="http://schemas.openxmlformats.org/officeDocument/2006/relationships/hyperlink" Target="https://www.tuttitalia.it/sicilia/28-motta-sant-anastasia/" TargetMode="External"/><Relationship Id="rId6514" Type="http://schemas.openxmlformats.org/officeDocument/2006/relationships/hyperlink" Target="https://www.tuttitalia.it/sicilia/70-villafrati/" TargetMode="External"/><Relationship Id="rId4065" Type="http://schemas.openxmlformats.org/officeDocument/2006/relationships/hyperlink" Target="https://www.tuttitalia.it/marche/16-numana/" TargetMode="External"/><Relationship Id="rId4272" Type="http://schemas.openxmlformats.org/officeDocument/2006/relationships/hyperlink" Target="https://www.tuttitalia.it/molise/94-larino/" TargetMode="External"/><Relationship Id="rId5116" Type="http://schemas.openxmlformats.org/officeDocument/2006/relationships/hyperlink" Target="https://www.tuttitalia.it/piemonte/83-mandello-vitta/" TargetMode="External"/><Relationship Id="rId5323" Type="http://schemas.openxmlformats.org/officeDocument/2006/relationships/hyperlink" Target="https://www.tuttitalia.it/piemonte/82-sestriere/" TargetMode="External"/><Relationship Id="rId6721" Type="http://schemas.openxmlformats.org/officeDocument/2006/relationships/hyperlink" Target="https://www.tuttitalia.it/toscana/26-castagneto-carducci/" TargetMode="External"/><Relationship Id="rId1659" Type="http://schemas.openxmlformats.org/officeDocument/2006/relationships/hyperlink" Target="https://www.tuttitalia.it/emilia-romagna/90-san-martino-in-rio/" TargetMode="External"/><Relationship Id="rId1866" Type="http://schemas.openxmlformats.org/officeDocument/2006/relationships/hyperlink" Target="https://www.tuttitalia.it/friuli-venezia-giulia/31-bicinicco/" TargetMode="External"/><Relationship Id="rId2917" Type="http://schemas.openxmlformats.org/officeDocument/2006/relationships/hyperlink" Target="https://www.tuttitalia.it/lombardia/66-malegno/" TargetMode="External"/><Relationship Id="rId3081" Type="http://schemas.openxmlformats.org/officeDocument/2006/relationships/hyperlink" Target="https://www.tuttitalia.it/lombardia/89-blevio/" TargetMode="External"/><Relationship Id="rId4132" Type="http://schemas.openxmlformats.org/officeDocument/2006/relationships/hyperlink" Target="https://www.tuttitalia.it/marche/77-monte-san-pietrangeli/" TargetMode="External"/><Relationship Id="rId5530" Type="http://schemas.openxmlformats.org/officeDocument/2006/relationships/hyperlink" Target="https://www.tuttitalia.it/piemonte/16-fontanetto-po/" TargetMode="External"/><Relationship Id="rId7288" Type="http://schemas.openxmlformats.org/officeDocument/2006/relationships/hyperlink" Target="https://www.tuttitalia.it/valle-d-aosta/96-ayas/" TargetMode="External"/><Relationship Id="rId1519" Type="http://schemas.openxmlformats.org/officeDocument/2006/relationships/hyperlink" Target="https://www.tuttitalia.it/emilia-romagna/59-camposanto/" TargetMode="External"/><Relationship Id="rId1726" Type="http://schemas.openxmlformats.org/officeDocument/2006/relationships/hyperlink" Target="https://www.tuttitalia.it/friuli-venezia-giulia/51-doberdo-del-lago/" TargetMode="External"/><Relationship Id="rId1933" Type="http://schemas.openxmlformats.org/officeDocument/2006/relationships/hyperlink" Target="https://www.tuttitalia.it/lazio/90-ceprano/" TargetMode="External"/><Relationship Id="rId6097" Type="http://schemas.openxmlformats.org/officeDocument/2006/relationships/hyperlink" Target="https://www.tuttitalia.it/sardegna/86-anela/" TargetMode="External"/><Relationship Id="rId7495" Type="http://schemas.openxmlformats.org/officeDocument/2006/relationships/hyperlink" Target="https://www.tuttitalia.it/veneto/78-vescovana/" TargetMode="External"/><Relationship Id="rId18" Type="http://schemas.openxmlformats.org/officeDocument/2006/relationships/hyperlink" Target="https://www.tuttitalia.it/abruzzo/27-archi/" TargetMode="External"/><Relationship Id="rId3898" Type="http://schemas.openxmlformats.org/officeDocument/2006/relationships/hyperlink" Target="https://www.tuttitalia.it/lombardia/63-gerola-alta/" TargetMode="External"/><Relationship Id="rId4949" Type="http://schemas.openxmlformats.org/officeDocument/2006/relationships/hyperlink" Target="https://www.tuttitalia.it/piemonte/50-nucetto/" TargetMode="External"/><Relationship Id="rId7148" Type="http://schemas.openxmlformats.org/officeDocument/2006/relationships/hyperlink" Target="https://www.tuttitalia.it/trentino-alto-adige/94-carzano/" TargetMode="External"/><Relationship Id="rId7355" Type="http://schemas.openxmlformats.org/officeDocument/2006/relationships/hyperlink" Target="https://www.tuttitalia.it/veneto/18-val-di-zoldo/" TargetMode="External"/><Relationship Id="rId7562" Type="http://schemas.openxmlformats.org/officeDocument/2006/relationships/hyperlink" Target="https://www.tuttitalia.it/veneto/61-vedelago/" TargetMode="External"/><Relationship Id="rId3758" Type="http://schemas.openxmlformats.org/officeDocument/2006/relationships/hyperlink" Target="https://www.tuttitalia.it/lombardia/29-torricella-verzate/" TargetMode="External"/><Relationship Id="rId3965" Type="http://schemas.openxmlformats.org/officeDocument/2006/relationships/hyperlink" Target="https://www.tuttitalia.it/lombardia/67-cittiglio/" TargetMode="External"/><Relationship Id="rId4809" Type="http://schemas.openxmlformats.org/officeDocument/2006/relationships/hyperlink" Target="https://www.tuttitalia.it/piemonte/83-dogliani/" TargetMode="External"/><Relationship Id="rId6164" Type="http://schemas.openxmlformats.org/officeDocument/2006/relationships/hyperlink" Target="https://www.tuttitalia.it/sardegna/64-vallermosa/" TargetMode="External"/><Relationship Id="rId6371" Type="http://schemas.openxmlformats.org/officeDocument/2006/relationships/hyperlink" Target="https://www.tuttitalia.it/sicilia/97-giardini-naxos/" TargetMode="External"/><Relationship Id="rId7008" Type="http://schemas.openxmlformats.org/officeDocument/2006/relationships/hyperlink" Target="https://www.tuttitalia.it/trentino-alto-adige/87-cles/" TargetMode="External"/><Relationship Id="rId7215" Type="http://schemas.openxmlformats.org/officeDocument/2006/relationships/hyperlink" Target="https://www.tuttitalia.it/umbria/68-fratta-todina/" TargetMode="External"/><Relationship Id="rId7422" Type="http://schemas.openxmlformats.org/officeDocument/2006/relationships/hyperlink" Target="https://www.tuttitalia.it/veneto/59-saonara/" TargetMode="External"/><Relationship Id="rId679" Type="http://schemas.openxmlformats.org/officeDocument/2006/relationships/hyperlink" Target="https://www.tuttitalia.it/calabria/55-san-nicola-dell-alto/" TargetMode="External"/><Relationship Id="rId886" Type="http://schemas.openxmlformats.org/officeDocument/2006/relationships/hyperlink" Target="https://www.tuttitalia.it/campania/61-santo-stefano-del-sole/" TargetMode="External"/><Relationship Id="rId2567" Type="http://schemas.openxmlformats.org/officeDocument/2006/relationships/hyperlink" Target="https://www.tuttitalia.it/lombardia/48-brembate-di-sopra/" TargetMode="External"/><Relationship Id="rId2774" Type="http://schemas.openxmlformats.org/officeDocument/2006/relationships/hyperlink" Target="https://www.tuttitalia.it/lombardia/63-piazzolo/" TargetMode="External"/><Relationship Id="rId3618" Type="http://schemas.openxmlformats.org/officeDocument/2006/relationships/hyperlink" Target="https://www.tuttitalia.it/lombardia/52-bellusco/" TargetMode="External"/><Relationship Id="rId5180" Type="http://schemas.openxmlformats.org/officeDocument/2006/relationships/hyperlink" Target="https://www.tuttitalia.it/piemonte/76-rosta/" TargetMode="External"/><Relationship Id="rId6024" Type="http://schemas.openxmlformats.org/officeDocument/2006/relationships/hyperlink" Target="https://www.tuttitalia.it/sardegna/91-sorso/" TargetMode="External"/><Relationship Id="rId6231" Type="http://schemas.openxmlformats.org/officeDocument/2006/relationships/hyperlink" Target="https://www.tuttitalia.it/sicilia/25-aragona/" TargetMode="External"/><Relationship Id="rId2" Type="http://schemas.openxmlformats.org/officeDocument/2006/relationships/hyperlink" Target="https://www.tuttitalia.it/abruzzo/85-scerni/" TargetMode="External"/><Relationship Id="rId539" Type="http://schemas.openxmlformats.org/officeDocument/2006/relationships/hyperlink" Target="https://www.tuttitalia.it/calabria/49-rose/" TargetMode="External"/><Relationship Id="rId746" Type="http://schemas.openxmlformats.org/officeDocument/2006/relationships/hyperlink" Target="https://www.tuttitalia.it/calabria/34-san-pietro-di-carida/" TargetMode="External"/><Relationship Id="rId1169" Type="http://schemas.openxmlformats.org/officeDocument/2006/relationships/hyperlink" Target="https://www.tuttitalia.it/campania/19-terzigno/" TargetMode="External"/><Relationship Id="rId1376" Type="http://schemas.openxmlformats.org/officeDocument/2006/relationships/hyperlink" Target="https://www.tuttitalia.it/campania/25-serramezzana/" TargetMode="External"/><Relationship Id="rId1583" Type="http://schemas.openxmlformats.org/officeDocument/2006/relationships/hyperlink" Target="https://www.tuttitalia.it/emilia-romagna/90-pontenure/" TargetMode="External"/><Relationship Id="rId2427" Type="http://schemas.openxmlformats.org/officeDocument/2006/relationships/hyperlink" Target="https://www.tuttitalia.it/liguria/90-cosio-d-arroscia/" TargetMode="External"/><Relationship Id="rId2981" Type="http://schemas.openxmlformats.org/officeDocument/2006/relationships/hyperlink" Target="https://www.tuttitalia.it/lombardia/18-como/" TargetMode="External"/><Relationship Id="rId3825" Type="http://schemas.openxmlformats.org/officeDocument/2006/relationships/hyperlink" Target="https://www.tuttitalia.it/lombardia/87-sondrio/" TargetMode="External"/><Relationship Id="rId5040" Type="http://schemas.openxmlformats.org/officeDocument/2006/relationships/hyperlink" Target="https://www.tuttitalia.it/piemonte/78-romentino/" TargetMode="External"/><Relationship Id="rId953" Type="http://schemas.openxmlformats.org/officeDocument/2006/relationships/hyperlink" Target="https://www.tuttitalia.it/campania/45-guardia-sanframondi/" TargetMode="External"/><Relationship Id="rId1029" Type="http://schemas.openxmlformats.org/officeDocument/2006/relationships/hyperlink" Target="https://www.tuttitalia.it/campania/94-mondragone/" TargetMode="External"/><Relationship Id="rId1236" Type="http://schemas.openxmlformats.org/officeDocument/2006/relationships/hyperlink" Target="https://www.tuttitalia.it/campania/27-fisciano/" TargetMode="External"/><Relationship Id="rId1790" Type="http://schemas.openxmlformats.org/officeDocument/2006/relationships/hyperlink" Target="https://www.tuttitalia.it/friuli-venezia-giulia/28-cervignano-del-friuli/" TargetMode="External"/><Relationship Id="rId2634" Type="http://schemas.openxmlformats.org/officeDocument/2006/relationships/hyperlink" Target="https://www.tuttitalia.it/lombardia/55-lallio/" TargetMode="External"/><Relationship Id="rId2841" Type="http://schemas.openxmlformats.org/officeDocument/2006/relationships/hyperlink" Target="https://www.tuttitalia.it/lombardia/42-borgo-san-giacomo/" TargetMode="External"/><Relationship Id="rId5997" Type="http://schemas.openxmlformats.org/officeDocument/2006/relationships/hyperlink" Target="https://www.tuttitalia.it/sardegna/37-allai/" TargetMode="External"/><Relationship Id="rId82" Type="http://schemas.openxmlformats.org/officeDocument/2006/relationships/hyperlink" Target="https://www.tuttitalia.it/abruzzo/50-montelapiano/" TargetMode="External"/><Relationship Id="rId606" Type="http://schemas.openxmlformats.org/officeDocument/2006/relationships/hyperlink" Target="https://www.tuttitalia.it/calabria/12-bianchi/" TargetMode="External"/><Relationship Id="rId813" Type="http://schemas.openxmlformats.org/officeDocument/2006/relationships/hyperlink" Target="https://www.tuttitalia.it/calabria/76-san-nicola-da-crissa/" TargetMode="External"/><Relationship Id="rId1443" Type="http://schemas.openxmlformats.org/officeDocument/2006/relationships/hyperlink" Target="https://www.tuttitalia.it/emilia-romagna/23-fiscaglia/" TargetMode="External"/><Relationship Id="rId1650" Type="http://schemas.openxmlformats.org/officeDocument/2006/relationships/hyperlink" Target="https://www.tuttitalia.it/emilia-romagna/38-castelnovo-ne-monti/" TargetMode="External"/><Relationship Id="rId2701" Type="http://schemas.openxmlformats.org/officeDocument/2006/relationships/hyperlink" Target="https://www.tuttitalia.it/lombardia/61-castro/" TargetMode="External"/><Relationship Id="rId4599" Type="http://schemas.openxmlformats.org/officeDocument/2006/relationships/hyperlink" Target="https://www.tuttitalia.it/piemonte/85-villafranca-d-asti/" TargetMode="External"/><Relationship Id="rId5857" Type="http://schemas.openxmlformats.org/officeDocument/2006/relationships/hyperlink" Target="https://www.tuttitalia.it/sardegna/21-sarroch/" TargetMode="External"/><Relationship Id="rId6908" Type="http://schemas.openxmlformats.org/officeDocument/2006/relationships/hyperlink" Target="https://www.tuttitalia.it/trentino-alto-adige/92-nova-ponente/" TargetMode="External"/><Relationship Id="rId7072" Type="http://schemas.openxmlformats.org/officeDocument/2006/relationships/hyperlink" Target="https://www.tuttitalia.it/trentino-alto-adige/98-canal-san-bovo/" TargetMode="External"/><Relationship Id="rId1303" Type="http://schemas.openxmlformats.org/officeDocument/2006/relationships/hyperlink" Target="https://www.tuttitalia.it/campania/59-torre-orsaia/" TargetMode="External"/><Relationship Id="rId1510" Type="http://schemas.openxmlformats.org/officeDocument/2006/relationships/hyperlink" Target="https://www.tuttitalia.it/emilia-romagna/71-ravarino/" TargetMode="External"/><Relationship Id="rId4459" Type="http://schemas.openxmlformats.org/officeDocument/2006/relationships/hyperlink" Target="https://www.tuttitalia.it/piemonte/62-ticineto/" TargetMode="External"/><Relationship Id="rId4666" Type="http://schemas.openxmlformats.org/officeDocument/2006/relationships/hyperlink" Target="https://www.tuttitalia.it/piemonte/41-albugnano/" TargetMode="External"/><Relationship Id="rId4873" Type="http://schemas.openxmlformats.org/officeDocument/2006/relationships/hyperlink" Target="https://www.tuttitalia.it/piemonte/26-margarita/" TargetMode="External"/><Relationship Id="rId5717" Type="http://schemas.openxmlformats.org/officeDocument/2006/relationships/hyperlink" Target="https://www.tuttitalia.it/puglia/42-lecce/" TargetMode="External"/><Relationship Id="rId5924" Type="http://schemas.openxmlformats.org/officeDocument/2006/relationships/hyperlink" Target="https://www.tuttitalia.it/sardegna/56-birori/" TargetMode="External"/><Relationship Id="rId3268" Type="http://schemas.openxmlformats.org/officeDocument/2006/relationships/hyperlink" Target="https://www.tuttitalia.it/lombardia/42-paderno-d-adda/" TargetMode="External"/><Relationship Id="rId3475" Type="http://schemas.openxmlformats.org/officeDocument/2006/relationships/hyperlink" Target="https://www.tuttitalia.it/lombardia/28-senago/" TargetMode="External"/><Relationship Id="rId3682" Type="http://schemas.openxmlformats.org/officeDocument/2006/relationships/hyperlink" Target="https://www.tuttitalia.it/lombardia/25-borgarello/" TargetMode="External"/><Relationship Id="rId4319" Type="http://schemas.openxmlformats.org/officeDocument/2006/relationships/hyperlink" Target="https://www.tuttitalia.it/molise/93-gildone/" TargetMode="External"/><Relationship Id="rId4526" Type="http://schemas.openxmlformats.org/officeDocument/2006/relationships/hyperlink" Target="https://www.tuttitalia.it/piemonte/70-cella-monte/" TargetMode="External"/><Relationship Id="rId4733" Type="http://schemas.openxmlformats.org/officeDocument/2006/relationships/hyperlink" Target="https://www.tuttitalia.it/piemonte/51-coggiola/" TargetMode="External"/><Relationship Id="rId4940" Type="http://schemas.openxmlformats.org/officeDocument/2006/relationships/hyperlink" Target="https://www.tuttitalia.it/piemonte/36-faule/" TargetMode="External"/><Relationship Id="rId7889" Type="http://schemas.openxmlformats.org/officeDocument/2006/relationships/hyperlink" Target="https://www.tuttitalia.it/veneto/95-valdastico/" TargetMode="External"/><Relationship Id="rId189" Type="http://schemas.openxmlformats.org/officeDocument/2006/relationships/hyperlink" Target="https://www.tuttitalia.it/abruzzo/40-san-demetrio-ne-vestini/" TargetMode="External"/><Relationship Id="rId396" Type="http://schemas.openxmlformats.org/officeDocument/2006/relationships/hyperlink" Target="https://www.tuttitalia.it/basilicata/97-terranova-di-pollino/" TargetMode="External"/><Relationship Id="rId2077" Type="http://schemas.openxmlformats.org/officeDocument/2006/relationships/hyperlink" Target="https://www.tuttitalia.it/lazio/64-selci/" TargetMode="External"/><Relationship Id="rId2284" Type="http://schemas.openxmlformats.org/officeDocument/2006/relationships/hyperlink" Target="https://www.tuttitalia.it/lazio/18-civitella-d-agliano/" TargetMode="External"/><Relationship Id="rId2491" Type="http://schemas.openxmlformats.org/officeDocument/2006/relationships/hyperlink" Target="https://www.tuttitalia.it/liguria/44-cisano-sul-neva/" TargetMode="External"/><Relationship Id="rId3128" Type="http://schemas.openxmlformats.org/officeDocument/2006/relationships/hyperlink" Target="https://www.tuttitalia.it/lombardia/88-val-rezzo/" TargetMode="External"/><Relationship Id="rId3335" Type="http://schemas.openxmlformats.org/officeDocument/2006/relationships/hyperlink" Target="https://www.tuttitalia.it/lombardia/20-castiglione-d-adda/" TargetMode="External"/><Relationship Id="rId3542" Type="http://schemas.openxmlformats.org/officeDocument/2006/relationships/hyperlink" Target="https://www.tuttitalia.it/lombardia/76-villa-cortese/" TargetMode="External"/><Relationship Id="rId6698" Type="http://schemas.openxmlformats.org/officeDocument/2006/relationships/hyperlink" Target="https://www.tuttitalia.it/toscana/70-capalbio/" TargetMode="External"/><Relationship Id="rId7749" Type="http://schemas.openxmlformats.org/officeDocument/2006/relationships/hyperlink" Target="https://www.tuttitalia.it/veneto/96-malcesine/" TargetMode="External"/><Relationship Id="rId256" Type="http://schemas.openxmlformats.org/officeDocument/2006/relationships/hyperlink" Target="https://www.tuttitalia.it/abruzzo/95-montorio-al-vomano/" TargetMode="External"/><Relationship Id="rId463" Type="http://schemas.openxmlformats.org/officeDocument/2006/relationships/hyperlink" Target="https://www.tuttitalia.it/calabria/65-cardinale/" TargetMode="External"/><Relationship Id="rId670" Type="http://schemas.openxmlformats.org/officeDocument/2006/relationships/hyperlink" Target="https://www.tuttitalia.it/calabria/84-san-mauro-marchesato/" TargetMode="External"/><Relationship Id="rId1093" Type="http://schemas.openxmlformats.org/officeDocument/2006/relationships/hyperlink" Target="https://www.tuttitalia.it/campania/71-riardo/" TargetMode="External"/><Relationship Id="rId2144" Type="http://schemas.openxmlformats.org/officeDocument/2006/relationships/hyperlink" Target="https://www.tuttitalia.it/lazio/97-ariccia/" TargetMode="External"/><Relationship Id="rId2351" Type="http://schemas.openxmlformats.org/officeDocument/2006/relationships/hyperlink" Target="https://www.tuttitalia.it/liguria/95-orero/" TargetMode="External"/><Relationship Id="rId3402" Type="http://schemas.openxmlformats.org/officeDocument/2006/relationships/hyperlink" Target="https://www.tuttitalia.it/lombardia/28-sermide-felonica/" TargetMode="External"/><Relationship Id="rId4800" Type="http://schemas.openxmlformats.org/officeDocument/2006/relationships/hyperlink" Target="https://www.tuttitalia.it/piemonte/25-sommariva-del-bosco/" TargetMode="External"/><Relationship Id="rId6558" Type="http://schemas.openxmlformats.org/officeDocument/2006/relationships/hyperlink" Target="https://www.tuttitalia.it/sicilia/64-ispica/" TargetMode="External"/><Relationship Id="rId116" Type="http://schemas.openxmlformats.org/officeDocument/2006/relationships/hyperlink" Target="https://www.tuttitalia.it/abruzzo/67-balsorano/" TargetMode="External"/><Relationship Id="rId323" Type="http://schemas.openxmlformats.org/officeDocument/2006/relationships/hyperlink" Target="https://www.tuttitalia.it/basilicata/37-cirigliano/" TargetMode="External"/><Relationship Id="rId530" Type="http://schemas.openxmlformats.org/officeDocument/2006/relationships/hyperlink" Target="https://www.tuttitalia.it/calabria/72-tortora/" TargetMode="External"/><Relationship Id="rId1160" Type="http://schemas.openxmlformats.org/officeDocument/2006/relationships/hyperlink" Target="https://www.tuttitalia.it/campania/56-pompei/" TargetMode="External"/><Relationship Id="rId2004" Type="http://schemas.openxmlformats.org/officeDocument/2006/relationships/hyperlink" Target="https://www.tuttitalia.it/lazio/88-colle-san-magno/" TargetMode="External"/><Relationship Id="rId2211" Type="http://schemas.openxmlformats.org/officeDocument/2006/relationships/hyperlink" Target="https://www.tuttitalia.it/lazio/26-torrita-tiberina/" TargetMode="External"/><Relationship Id="rId5367" Type="http://schemas.openxmlformats.org/officeDocument/2006/relationships/hyperlink" Target="https://www.tuttitalia.it/piemonte/63-baldissero-canavese/" TargetMode="External"/><Relationship Id="rId6765" Type="http://schemas.openxmlformats.org/officeDocument/2006/relationships/hyperlink" Target="https://www.tuttitalia.it/toscana/85-careggine/" TargetMode="External"/><Relationship Id="rId6972" Type="http://schemas.openxmlformats.org/officeDocument/2006/relationships/hyperlink" Target="https://www.tuttitalia.it/trentino-alto-adige/37-corvara-in-badia/" TargetMode="External"/><Relationship Id="rId7609" Type="http://schemas.openxmlformats.org/officeDocument/2006/relationships/hyperlink" Target="https://www.tuttitalia.it/veneto/37-fontanelle/" TargetMode="External"/><Relationship Id="rId7816" Type="http://schemas.openxmlformats.org/officeDocument/2006/relationships/hyperlink" Target="https://www.tuttitalia.it/veneto/37-sandrigo/" TargetMode="External"/><Relationship Id="rId4176" Type="http://schemas.openxmlformats.org/officeDocument/2006/relationships/hyperlink" Target="https://www.tuttitalia.it/marche/20-pollenza/" TargetMode="External"/><Relationship Id="rId5574" Type="http://schemas.openxmlformats.org/officeDocument/2006/relationships/hyperlink" Target="https://www.tuttitalia.it/piemonte/67-vocca/" TargetMode="External"/><Relationship Id="rId5781" Type="http://schemas.openxmlformats.org/officeDocument/2006/relationships/hyperlink" Target="https://www.tuttitalia.it/puglia/85-sogliano-cavour/" TargetMode="External"/><Relationship Id="rId6418" Type="http://schemas.openxmlformats.org/officeDocument/2006/relationships/hyperlink" Target="https://www.tuttitalia.it/sicilia/63-scaletta-zanclea/" TargetMode="External"/><Relationship Id="rId6625" Type="http://schemas.openxmlformats.org/officeDocument/2006/relationships/hyperlink" Target="https://www.tuttitalia.it/toscana/50-poppi/" TargetMode="External"/><Relationship Id="rId6832" Type="http://schemas.openxmlformats.org/officeDocument/2006/relationships/hyperlink" Target="https://www.tuttitalia.it/toscana/41-massa-cozzile/" TargetMode="External"/><Relationship Id="rId1020" Type="http://schemas.openxmlformats.org/officeDocument/2006/relationships/hyperlink" Target="https://www.tuttitalia.it/campania/23-sassinoro/" TargetMode="External"/><Relationship Id="rId1977" Type="http://schemas.openxmlformats.org/officeDocument/2006/relationships/hyperlink" Target="https://www.tuttitalia.it/lazio/73-sant-apollinare/" TargetMode="External"/><Relationship Id="rId4383" Type="http://schemas.openxmlformats.org/officeDocument/2006/relationships/hyperlink" Target="https://www.tuttitalia.it/molise/48-vastogirardi/" TargetMode="External"/><Relationship Id="rId4590" Type="http://schemas.openxmlformats.org/officeDocument/2006/relationships/hyperlink" Target="https://www.tuttitalia.it/piemonte/72-malvicino/" TargetMode="External"/><Relationship Id="rId5227" Type="http://schemas.openxmlformats.org/officeDocument/2006/relationships/hyperlink" Target="https://www.tuttitalia.it/piemonte/88-caselette/" TargetMode="External"/><Relationship Id="rId5434" Type="http://schemas.openxmlformats.org/officeDocument/2006/relationships/hyperlink" Target="https://www.tuttitalia.it/piemonte/85-cannobio/" TargetMode="External"/><Relationship Id="rId5641" Type="http://schemas.openxmlformats.org/officeDocument/2006/relationships/hyperlink" Target="https://www.tuttitalia.it/puglia/46-ceglie-messapica/" TargetMode="External"/><Relationship Id="rId1837" Type="http://schemas.openxmlformats.org/officeDocument/2006/relationships/hyperlink" Target="https://www.tuttitalia.it/friuli-venezia-giulia/55-ragogna/" TargetMode="External"/><Relationship Id="rId3192" Type="http://schemas.openxmlformats.org/officeDocument/2006/relationships/hyperlink" Target="https://www.tuttitalia.it/lombardia/79-corte-de-frati/" TargetMode="External"/><Relationship Id="rId4036" Type="http://schemas.openxmlformats.org/officeDocument/2006/relationships/hyperlink" Target="https://www.tuttitalia.it/lombardia/19-masciago-primo/" TargetMode="External"/><Relationship Id="rId4243" Type="http://schemas.openxmlformats.org/officeDocument/2006/relationships/hyperlink" Target="https://www.tuttitalia.it/marche/63-piandimeleto/" TargetMode="External"/><Relationship Id="rId4450" Type="http://schemas.openxmlformats.org/officeDocument/2006/relationships/hyperlink" Target="https://www.tuttitalia.it/piemonte/13-lu-cuccaro-monferrato/" TargetMode="External"/><Relationship Id="rId5501" Type="http://schemas.openxmlformats.org/officeDocument/2006/relationships/hyperlink" Target="https://www.tuttitalia.it/piemonte/15-intragna/" TargetMode="External"/><Relationship Id="rId7399" Type="http://schemas.openxmlformats.org/officeDocument/2006/relationships/hyperlink" Target="https://www.tuttitalia.it/veneto/54-zoppe-di-cadore/" TargetMode="External"/><Relationship Id="rId3052" Type="http://schemas.openxmlformats.org/officeDocument/2006/relationships/hyperlink" Target="https://www.tuttitalia.it/lombardia/56-valbrona/" TargetMode="External"/><Relationship Id="rId4103" Type="http://schemas.openxmlformats.org/officeDocument/2006/relationships/hyperlink" Target="https://www.tuttitalia.it/marche/75-maltignano/" TargetMode="External"/><Relationship Id="rId4310" Type="http://schemas.openxmlformats.org/officeDocument/2006/relationships/hyperlink" Target="https://www.tuttitalia.it/molise/79-matrice/" TargetMode="External"/><Relationship Id="rId7259" Type="http://schemas.openxmlformats.org/officeDocument/2006/relationships/hyperlink" Target="https://www.tuttitalia.it/umbria/39-monteleone-d-orvieto/" TargetMode="External"/><Relationship Id="rId7466" Type="http://schemas.openxmlformats.org/officeDocument/2006/relationships/hyperlink" Target="https://www.tuttitalia.it/veneto/45-gazzo/" TargetMode="External"/><Relationship Id="rId7673" Type="http://schemas.openxmlformats.org/officeDocument/2006/relationships/hyperlink" Target="https://www.tuttitalia.it/veneto/66-fiesso-d-artico/" TargetMode="External"/><Relationship Id="rId7880" Type="http://schemas.openxmlformats.org/officeDocument/2006/relationships/hyperlink" Target="https://www.tuttitalia.it/veneto/75-montegaldella/" TargetMode="External"/><Relationship Id="rId180" Type="http://schemas.openxmlformats.org/officeDocument/2006/relationships/hyperlink" Target="https://www.tuttitalia.it/abruzzo/38-san-benedetto-in-perillis/" TargetMode="External"/><Relationship Id="rId1904" Type="http://schemas.openxmlformats.org/officeDocument/2006/relationships/hyperlink" Target="https://www.tuttitalia.it/friuli-venezia-giulia/14-taipana/" TargetMode="External"/><Relationship Id="rId6068" Type="http://schemas.openxmlformats.org/officeDocument/2006/relationships/hyperlink" Target="https://www.tuttitalia.it/sardegna/23-viddalba/" TargetMode="External"/><Relationship Id="rId6275" Type="http://schemas.openxmlformats.org/officeDocument/2006/relationships/hyperlink" Target="https://www.tuttitalia.it/sicilia/53-campofranco/" TargetMode="External"/><Relationship Id="rId6482" Type="http://schemas.openxmlformats.org/officeDocument/2006/relationships/hyperlink" Target="https://www.tuttitalia.it/sicilia/87-casteldaccia/" TargetMode="External"/><Relationship Id="rId7119" Type="http://schemas.openxmlformats.org/officeDocument/2006/relationships/hyperlink" Target="https://www.tuttitalia.it/trentino-alto-adige/27-ospedaletto/" TargetMode="External"/><Relationship Id="rId7326" Type="http://schemas.openxmlformats.org/officeDocument/2006/relationships/hyperlink" Target="https://www.tuttitalia.it/valle-d-aosta/92-emarese/" TargetMode="External"/><Relationship Id="rId7533" Type="http://schemas.openxmlformats.org/officeDocument/2006/relationships/hyperlink" Target="https://www.tuttitalia.it/veneto/49-crespino/" TargetMode="External"/><Relationship Id="rId3869" Type="http://schemas.openxmlformats.org/officeDocument/2006/relationships/hyperlink" Target="https://www.tuttitalia.it/lombardia/45-verceia/" TargetMode="External"/><Relationship Id="rId5084" Type="http://schemas.openxmlformats.org/officeDocument/2006/relationships/hyperlink" Target="https://www.tuttitalia.it/piemonte/84-biandrate/" TargetMode="External"/><Relationship Id="rId5291" Type="http://schemas.openxmlformats.org/officeDocument/2006/relationships/hyperlink" Target="https://www.tuttitalia.it/piemonte/44-vische/" TargetMode="External"/><Relationship Id="rId6135" Type="http://schemas.openxmlformats.org/officeDocument/2006/relationships/hyperlink" Target="https://www.tuttitalia.it/sardegna/68-monastir/" TargetMode="External"/><Relationship Id="rId6342" Type="http://schemas.openxmlformats.org/officeDocument/2006/relationships/hyperlink" Target="https://www.tuttitalia.it/sicilia/71-enna/" TargetMode="External"/><Relationship Id="rId7740" Type="http://schemas.openxmlformats.org/officeDocument/2006/relationships/hyperlink" Target="https://www.tuttitalia.it/veneto/70-montecchia-di-crosara/" TargetMode="External"/><Relationship Id="rId997" Type="http://schemas.openxmlformats.org/officeDocument/2006/relationships/hyperlink" Target="https://www.tuttitalia.it/campania/58-campoli-del-monte-taburno/" TargetMode="External"/><Relationship Id="rId2678" Type="http://schemas.openxmlformats.org/officeDocument/2006/relationships/hyperlink" Target="https://www.tuttitalia.it/lombardia/25-selvino/" TargetMode="External"/><Relationship Id="rId2885" Type="http://schemas.openxmlformats.org/officeDocument/2006/relationships/hyperlink" Target="https://www.tuttitalia.it/lombardia/21-sale-marasino/" TargetMode="External"/><Relationship Id="rId3729" Type="http://schemas.openxmlformats.org/officeDocument/2006/relationships/hyperlink" Target="https://www.tuttitalia.it/lombardia/21-sommo/" TargetMode="External"/><Relationship Id="rId3936" Type="http://schemas.openxmlformats.org/officeDocument/2006/relationships/hyperlink" Target="https://www.tuttitalia.it/lombardia/77-carnago/" TargetMode="External"/><Relationship Id="rId5151" Type="http://schemas.openxmlformats.org/officeDocument/2006/relationships/hyperlink" Target="https://www.tuttitalia.it/piemonte/46-cuorgne/" TargetMode="External"/><Relationship Id="rId7600" Type="http://schemas.openxmlformats.org/officeDocument/2006/relationships/hyperlink" Target="https://www.tuttitalia.it/veneto/16-salgareda/" TargetMode="External"/><Relationship Id="rId857" Type="http://schemas.openxmlformats.org/officeDocument/2006/relationships/hyperlink" Target="https://www.tuttitalia.it/campania/30-montecalvo-irpino/" TargetMode="External"/><Relationship Id="rId1487" Type="http://schemas.openxmlformats.org/officeDocument/2006/relationships/hyperlink" Target="https://www.tuttitalia.it/emilia-romagna/22-formigine/" TargetMode="External"/><Relationship Id="rId1694" Type="http://schemas.openxmlformats.org/officeDocument/2006/relationships/hyperlink" Target="https://www.tuttitalia.it/emilia-romagna/34-poggio-torriana/" TargetMode="External"/><Relationship Id="rId2538" Type="http://schemas.openxmlformats.org/officeDocument/2006/relationships/hyperlink" Target="https://www.tuttitalia.it/lombardia/65-albino/" TargetMode="External"/><Relationship Id="rId2745" Type="http://schemas.openxmlformats.org/officeDocument/2006/relationships/hyperlink" Target="https://www.tuttitalia.it/lombardia/78-oneta/" TargetMode="External"/><Relationship Id="rId2952" Type="http://schemas.openxmlformats.org/officeDocument/2006/relationships/hyperlink" Target="https://www.tuttitalia.it/lombardia/27-temu/" TargetMode="External"/><Relationship Id="rId6202" Type="http://schemas.openxmlformats.org/officeDocument/2006/relationships/hyperlink" Target="https://www.tuttitalia.it/sardegna/39-seulo/" TargetMode="External"/><Relationship Id="rId717" Type="http://schemas.openxmlformats.org/officeDocument/2006/relationships/hyperlink" Target="https://www.tuttitalia.it/calabria/48-delianuova/" TargetMode="External"/><Relationship Id="rId924" Type="http://schemas.openxmlformats.org/officeDocument/2006/relationships/hyperlink" Target="https://www.tuttitalia.it/campania/73-savignano-irpino/" TargetMode="External"/><Relationship Id="rId1347" Type="http://schemas.openxmlformats.org/officeDocument/2006/relationships/hyperlink" Target="https://www.tuttitalia.it/campania/87-ispani/" TargetMode="External"/><Relationship Id="rId1554" Type="http://schemas.openxmlformats.org/officeDocument/2006/relationships/hyperlink" Target="https://www.tuttitalia.it/emilia-romagna/38-neviano-degli-arduini/" TargetMode="External"/><Relationship Id="rId1761" Type="http://schemas.openxmlformats.org/officeDocument/2006/relationships/hyperlink" Target="https://www.tuttitalia.it/friuli-venezia-giulia/65-travesio/" TargetMode="External"/><Relationship Id="rId2605" Type="http://schemas.openxmlformats.org/officeDocument/2006/relationships/hyperlink" Target="https://www.tuttitalia.it/lombardia/93-bottanuco/" TargetMode="External"/><Relationship Id="rId2812" Type="http://schemas.openxmlformats.org/officeDocument/2006/relationships/hyperlink" Target="https://www.tuttitalia.it/lombardia/80-borgosatollo/" TargetMode="External"/><Relationship Id="rId5011" Type="http://schemas.openxmlformats.org/officeDocument/2006/relationships/hyperlink" Target="https://www.tuttitalia.it/piemonte/18-caprauna/" TargetMode="External"/><Relationship Id="rId5968" Type="http://schemas.openxmlformats.org/officeDocument/2006/relationships/hyperlink" Target="https://www.tuttitalia.it/sardegna/94-zeddiani/" TargetMode="External"/><Relationship Id="rId53" Type="http://schemas.openxmlformats.org/officeDocument/2006/relationships/hyperlink" Target="https://www.tuttitalia.it/abruzzo/58-altino/" TargetMode="External"/><Relationship Id="rId1207" Type="http://schemas.openxmlformats.org/officeDocument/2006/relationships/hyperlink" Target="https://www.tuttitalia.it/campania/83-pimonte/" TargetMode="External"/><Relationship Id="rId1414" Type="http://schemas.openxmlformats.org/officeDocument/2006/relationships/hyperlink" Target="https://www.tuttitalia.it/emilia-romagna/92-monterenzio/" TargetMode="External"/><Relationship Id="rId1621" Type="http://schemas.openxmlformats.org/officeDocument/2006/relationships/hyperlink" Target="https://www.tuttitalia.it/emilia-romagna/63-ravenna/" TargetMode="External"/><Relationship Id="rId4777" Type="http://schemas.openxmlformats.org/officeDocument/2006/relationships/hyperlink" Target="https://www.tuttitalia.it/piemonte/76-caprile/" TargetMode="External"/><Relationship Id="rId4984" Type="http://schemas.openxmlformats.org/officeDocument/2006/relationships/hyperlink" Target="https://www.tuttitalia.it/piemonte/80-arguello/" TargetMode="External"/><Relationship Id="rId5828" Type="http://schemas.openxmlformats.org/officeDocument/2006/relationships/hyperlink" Target="https://www.tuttitalia.it/puglia/73-lizzano/" TargetMode="External"/><Relationship Id="rId7183" Type="http://schemas.openxmlformats.org/officeDocument/2006/relationships/hyperlink" Target="https://www.tuttitalia.it/umbria/38-todi/" TargetMode="External"/><Relationship Id="rId7390" Type="http://schemas.openxmlformats.org/officeDocument/2006/relationships/hyperlink" Target="https://www.tuttitalia.it/veneto/78-selva-di-cadore/" TargetMode="External"/><Relationship Id="rId3379" Type="http://schemas.openxmlformats.org/officeDocument/2006/relationships/hyperlink" Target="https://www.tuttitalia.it/lombardia/65-galgagnano/" TargetMode="External"/><Relationship Id="rId3586" Type="http://schemas.openxmlformats.org/officeDocument/2006/relationships/hyperlink" Target="https://www.tuttitalia.it/lombardia/28-seregno/" TargetMode="External"/><Relationship Id="rId3793" Type="http://schemas.openxmlformats.org/officeDocument/2006/relationships/hyperlink" Target="https://www.tuttitalia.it/lombardia/15-casanova-lonati/" TargetMode="External"/><Relationship Id="rId4637" Type="http://schemas.openxmlformats.org/officeDocument/2006/relationships/hyperlink" Target="https://www.tuttitalia.it/piemonte/57-viarigi/" TargetMode="External"/><Relationship Id="rId7043" Type="http://schemas.openxmlformats.org/officeDocument/2006/relationships/hyperlink" Target="https://www.tuttitalia.it/trentino-alto-adige/40-isera/" TargetMode="External"/><Relationship Id="rId7250" Type="http://schemas.openxmlformats.org/officeDocument/2006/relationships/hyperlink" Target="https://www.tuttitalia.it/umbria/66-ferentillo/" TargetMode="External"/><Relationship Id="rId2188" Type="http://schemas.openxmlformats.org/officeDocument/2006/relationships/hyperlink" Target="https://www.tuttitalia.it/lazio/76-san-polo-dei-cavalieri/" TargetMode="External"/><Relationship Id="rId2395" Type="http://schemas.openxmlformats.org/officeDocument/2006/relationships/hyperlink" Target="https://www.tuttitalia.it/liguria/81-borgomaro/" TargetMode="External"/><Relationship Id="rId3239" Type="http://schemas.openxmlformats.org/officeDocument/2006/relationships/hyperlink" Target="https://www.tuttitalia.it/lombardia/59-voltido/" TargetMode="External"/><Relationship Id="rId3446" Type="http://schemas.openxmlformats.org/officeDocument/2006/relationships/hyperlink" Target="https://www.tuttitalia.it/lombardia/91-san-giovanni-del-dosso/" TargetMode="External"/><Relationship Id="rId4844" Type="http://schemas.openxmlformats.org/officeDocument/2006/relationships/hyperlink" Target="https://www.tuttitalia.it/piemonte/84-cervere/" TargetMode="External"/><Relationship Id="rId7110" Type="http://schemas.openxmlformats.org/officeDocument/2006/relationships/hyperlink" Target="https://www.tuttitalia.it/trentino-alto-adige/65-mezzana/" TargetMode="External"/><Relationship Id="rId367" Type="http://schemas.openxmlformats.org/officeDocument/2006/relationships/hyperlink" Target="https://www.tuttitalia.it/basilicata/96-satriano-di-lucania/" TargetMode="External"/><Relationship Id="rId574" Type="http://schemas.openxmlformats.org/officeDocument/2006/relationships/hyperlink" Target="https://www.tuttitalia.it/calabria/20-buonvicino/" TargetMode="External"/><Relationship Id="rId2048" Type="http://schemas.openxmlformats.org/officeDocument/2006/relationships/hyperlink" Target="https://www.tuttitalia.it/lazio/29-poggio-mirteto/" TargetMode="External"/><Relationship Id="rId2255" Type="http://schemas.openxmlformats.org/officeDocument/2006/relationships/hyperlink" Target="https://www.tuttitalia.it/lazio/14-canino/" TargetMode="External"/><Relationship Id="rId3653" Type="http://schemas.openxmlformats.org/officeDocument/2006/relationships/hyperlink" Target="https://www.tuttitalia.it/lombardia/27-san-martino-siccomario/" TargetMode="External"/><Relationship Id="rId3860" Type="http://schemas.openxmlformats.org/officeDocument/2006/relationships/hyperlink" Target="https://www.tuttitalia.it/lombardia/96-grosotto/" TargetMode="External"/><Relationship Id="rId4704" Type="http://schemas.openxmlformats.org/officeDocument/2006/relationships/hyperlink" Target="https://www.tuttitalia.it/piemonte/36-castelletto-molina/" TargetMode="External"/><Relationship Id="rId4911" Type="http://schemas.openxmlformats.org/officeDocument/2006/relationships/hyperlink" Target="https://www.tuttitalia.it/piemonte/77-martiniana-po/" TargetMode="External"/><Relationship Id="rId227" Type="http://schemas.openxmlformats.org/officeDocument/2006/relationships/hyperlink" Target="https://www.tuttitalia.it/abruzzo/53-catignano/" TargetMode="External"/><Relationship Id="rId781" Type="http://schemas.openxmlformats.org/officeDocument/2006/relationships/hyperlink" Target="https://www.tuttitalia.it/calabria/95-serra-san-bruno/" TargetMode="External"/><Relationship Id="rId2462" Type="http://schemas.openxmlformats.org/officeDocument/2006/relationships/hyperlink" Target="https://www.tuttitalia.it/liguria/68-zignago/" TargetMode="External"/><Relationship Id="rId3306" Type="http://schemas.openxmlformats.org/officeDocument/2006/relationships/hyperlink" Target="https://www.tuttitalia.it/lombardia/95-barzio/" TargetMode="External"/><Relationship Id="rId3513" Type="http://schemas.openxmlformats.org/officeDocument/2006/relationships/hyperlink" Target="https://www.tuttitalia.it/lombardia/51-vanzago/" TargetMode="External"/><Relationship Id="rId3720" Type="http://schemas.openxmlformats.org/officeDocument/2006/relationships/hyperlink" Target="https://www.tuttitalia.it/lombardia/75-carbonara-al-ticino/" TargetMode="External"/><Relationship Id="rId6669" Type="http://schemas.openxmlformats.org/officeDocument/2006/relationships/hyperlink" Target="https://www.tuttitalia.it/toscana/88-barberino-tavarnelle/" TargetMode="External"/><Relationship Id="rId6876" Type="http://schemas.openxmlformats.org/officeDocument/2006/relationships/hyperlink" Target="https://www.tuttitalia.it/toscana/14-san-casciano-dei-bagni/" TargetMode="External"/><Relationship Id="rId434" Type="http://schemas.openxmlformats.org/officeDocument/2006/relationships/hyperlink" Target="https://www.tuttitalia.it/calabria/87-gizzeria/" TargetMode="External"/><Relationship Id="rId641" Type="http://schemas.openxmlformats.org/officeDocument/2006/relationships/hyperlink" Target="https://www.tuttitalia.it/calabria/62-canna/" TargetMode="External"/><Relationship Id="rId1064" Type="http://schemas.openxmlformats.org/officeDocument/2006/relationships/hyperlink" Target="https://www.tuttitalia.it/campania/22-sparanise/" TargetMode="External"/><Relationship Id="rId1271" Type="http://schemas.openxmlformats.org/officeDocument/2006/relationships/hyperlink" Target="https://www.tuttitalia.it/campania/64-buccino/" TargetMode="External"/><Relationship Id="rId2115" Type="http://schemas.openxmlformats.org/officeDocument/2006/relationships/hyperlink" Target="https://www.tuttitalia.it/lazio/81-collegiove/" TargetMode="External"/><Relationship Id="rId2322" Type="http://schemas.openxmlformats.org/officeDocument/2006/relationships/hyperlink" Target="https://www.tuttitalia.it/liguria/45-casella/" TargetMode="External"/><Relationship Id="rId5478" Type="http://schemas.openxmlformats.org/officeDocument/2006/relationships/hyperlink" Target="https://www.tuttitalia.it/piemonte/62-valle-cannobina/" TargetMode="External"/><Relationship Id="rId5685" Type="http://schemas.openxmlformats.org/officeDocument/2006/relationships/hyperlink" Target="https://www.tuttitalia.it/puglia/39-zapponeta/" TargetMode="External"/><Relationship Id="rId5892" Type="http://schemas.openxmlformats.org/officeDocument/2006/relationships/hyperlink" Target="https://www.tuttitalia.it/sardegna/18-tonara/" TargetMode="External"/><Relationship Id="rId6529" Type="http://schemas.openxmlformats.org/officeDocument/2006/relationships/hyperlink" Target="https://www.tuttitalia.it/sicilia/25-giardinello/" TargetMode="External"/><Relationship Id="rId6736" Type="http://schemas.openxmlformats.org/officeDocument/2006/relationships/hyperlink" Target="https://www.tuttitalia.it/toscana/91-camaiore/" TargetMode="External"/><Relationship Id="rId6943" Type="http://schemas.openxmlformats.org/officeDocument/2006/relationships/hyperlink" Target="https://www.tuttitalia.it/trentino-alto-adige/70-tirolo/" TargetMode="External"/><Relationship Id="rId501" Type="http://schemas.openxmlformats.org/officeDocument/2006/relationships/hyperlink" Target="https://www.tuttitalia.it/calabria/80-gagliato/" TargetMode="External"/><Relationship Id="rId1131" Type="http://schemas.openxmlformats.org/officeDocument/2006/relationships/hyperlink" Target="https://www.tuttitalia.it/campania/94-pozzuoli/" TargetMode="External"/><Relationship Id="rId4287" Type="http://schemas.openxmlformats.org/officeDocument/2006/relationships/hyperlink" Target="https://www.tuttitalia.it/molise/79-portocannone/" TargetMode="External"/><Relationship Id="rId4494" Type="http://schemas.openxmlformats.org/officeDocument/2006/relationships/hyperlink" Target="https://www.tuttitalia.it/piemonte/57-cartosio/" TargetMode="External"/><Relationship Id="rId5338" Type="http://schemas.openxmlformats.org/officeDocument/2006/relationships/hyperlink" Target="https://www.tuttitalia.it/piemonte/15-vestigne/" TargetMode="External"/><Relationship Id="rId5545" Type="http://schemas.openxmlformats.org/officeDocument/2006/relationships/hyperlink" Target="https://www.tuttitalia.it/piemonte/32-alagna-valsesia/" TargetMode="External"/><Relationship Id="rId5752" Type="http://schemas.openxmlformats.org/officeDocument/2006/relationships/hyperlink" Target="https://www.tuttitalia.it/puglia/18-melissano/" TargetMode="External"/><Relationship Id="rId6803" Type="http://schemas.openxmlformats.org/officeDocument/2006/relationships/hyperlink" Target="https://www.tuttitalia.it/toscana/27-crespina-lorenzana/" TargetMode="External"/><Relationship Id="rId3096" Type="http://schemas.openxmlformats.org/officeDocument/2006/relationships/hyperlink" Target="https://www.tuttitalia.it/lombardia/77-pognana-lario/" TargetMode="External"/><Relationship Id="rId4147" Type="http://schemas.openxmlformats.org/officeDocument/2006/relationships/hyperlink" Target="https://www.tuttitalia.it/marche/50-montottone/" TargetMode="External"/><Relationship Id="rId4354" Type="http://schemas.openxmlformats.org/officeDocument/2006/relationships/hyperlink" Target="https://www.tuttitalia.it/molise/34-agnone/" TargetMode="External"/><Relationship Id="rId4561" Type="http://schemas.openxmlformats.org/officeDocument/2006/relationships/hyperlink" Target="https://www.tuttitalia.it/piemonte/92-guazzora/" TargetMode="External"/><Relationship Id="rId5405" Type="http://schemas.openxmlformats.org/officeDocument/2006/relationships/hyperlink" Target="https://www.tuttitalia.it/piemonte/24-san-ponso/" TargetMode="External"/><Relationship Id="rId5612" Type="http://schemas.openxmlformats.org/officeDocument/2006/relationships/hyperlink" Target="https://www.tuttitalia.it/puglia/45-capurso/" TargetMode="External"/><Relationship Id="rId1948" Type="http://schemas.openxmlformats.org/officeDocument/2006/relationships/hyperlink" Target="https://www.tuttitalia.it/lazio/43-amaseno/" TargetMode="External"/><Relationship Id="rId3163" Type="http://schemas.openxmlformats.org/officeDocument/2006/relationships/hyperlink" Target="https://www.tuttitalia.it/lombardia/37-capralba/" TargetMode="External"/><Relationship Id="rId3370" Type="http://schemas.openxmlformats.org/officeDocument/2006/relationships/hyperlink" Target="https://www.tuttitalia.it/lombardia/86-valera-fratta/" TargetMode="External"/><Relationship Id="rId4007" Type="http://schemas.openxmlformats.org/officeDocument/2006/relationships/hyperlink" Target="https://www.tuttitalia.it/lombardia/54-casalzuigno/" TargetMode="External"/><Relationship Id="rId4214" Type="http://schemas.openxmlformats.org/officeDocument/2006/relationships/hyperlink" Target="https://www.tuttitalia.it/marche/97-monte-cavallo/" TargetMode="External"/><Relationship Id="rId4421" Type="http://schemas.openxmlformats.org/officeDocument/2006/relationships/hyperlink" Target="https://www.tuttitalia.it/piemonte/29-cassine/" TargetMode="External"/><Relationship Id="rId7577" Type="http://schemas.openxmlformats.org/officeDocument/2006/relationships/hyperlink" Target="https://www.tuttitalia.it/veneto/83-silea/" TargetMode="External"/><Relationship Id="rId291" Type="http://schemas.openxmlformats.org/officeDocument/2006/relationships/hyperlink" Target="https://www.tuttitalia.it/abruzzo/86-alba-adriatica/" TargetMode="External"/><Relationship Id="rId1808" Type="http://schemas.openxmlformats.org/officeDocument/2006/relationships/hyperlink" Target="https://www.tuttitalia.it/friuli-venezia-giulia/23-rivignano-teor/" TargetMode="External"/><Relationship Id="rId3023" Type="http://schemas.openxmlformats.org/officeDocument/2006/relationships/hyperlink" Target="https://www.tuttitalia.it/lombardia/38-locate-varesino/" TargetMode="External"/><Relationship Id="rId6179" Type="http://schemas.openxmlformats.org/officeDocument/2006/relationships/hyperlink" Target="https://www.tuttitalia.it/sardegna/88-barumini/" TargetMode="External"/><Relationship Id="rId6386" Type="http://schemas.openxmlformats.org/officeDocument/2006/relationships/hyperlink" Target="https://www.tuttitalia.it/sicilia/37-torrenova/" TargetMode="External"/><Relationship Id="rId7784" Type="http://schemas.openxmlformats.org/officeDocument/2006/relationships/hyperlink" Target="https://www.tuttitalia.it/veneto/22-velo-veronese/" TargetMode="External"/><Relationship Id="rId151" Type="http://schemas.openxmlformats.org/officeDocument/2006/relationships/hyperlink" Target="https://www.tuttitalia.it/abruzzo/98-villalago/" TargetMode="External"/><Relationship Id="rId3230" Type="http://schemas.openxmlformats.org/officeDocument/2006/relationships/hyperlink" Target="https://www.tuttitalia.it/lombardia/82-cella-dati/" TargetMode="External"/><Relationship Id="rId5195" Type="http://schemas.openxmlformats.org/officeDocument/2006/relationships/hyperlink" Target="https://www.tuttitalia.it/piemonte/85-givoletto/" TargetMode="External"/><Relationship Id="rId6039" Type="http://schemas.openxmlformats.org/officeDocument/2006/relationships/hyperlink" Target="https://www.tuttitalia.it/sardegna/42-palau/" TargetMode="External"/><Relationship Id="rId6593" Type="http://schemas.openxmlformats.org/officeDocument/2006/relationships/hyperlink" Target="https://www.tuttitalia.it/sicilia/27-campobello-di-mazara/" TargetMode="External"/><Relationship Id="rId7437" Type="http://schemas.openxmlformats.org/officeDocument/2006/relationships/hyperlink" Target="https://www.tuttitalia.it/veneto/73-santa-giustina-in-colle/" TargetMode="External"/><Relationship Id="rId7644" Type="http://schemas.openxmlformats.org/officeDocument/2006/relationships/hyperlink" Target="https://www.tuttitalia.it/veneto/70-monfumo/" TargetMode="External"/><Relationship Id="rId7851" Type="http://schemas.openxmlformats.org/officeDocument/2006/relationships/hyperlink" Target="https://www.tuttitalia.it/veneto/88-grumolo-delle-abbadesse/" TargetMode="External"/><Relationship Id="rId2789" Type="http://schemas.openxmlformats.org/officeDocument/2006/relationships/hyperlink" Target="https://www.tuttitalia.it/lombardia/91-leno/" TargetMode="External"/><Relationship Id="rId2996" Type="http://schemas.openxmlformats.org/officeDocument/2006/relationships/hyperlink" Target="https://www.tuttitalia.it/lombardia/87-rovellasca/" TargetMode="External"/><Relationship Id="rId6246" Type="http://schemas.openxmlformats.org/officeDocument/2006/relationships/hyperlink" Target="https://www.tuttitalia.it/sicilia/19-caltabellotta/" TargetMode="External"/><Relationship Id="rId6453" Type="http://schemas.openxmlformats.org/officeDocument/2006/relationships/hyperlink" Target="https://www.tuttitalia.it/sicilia/58-casalvecchio-siculo/" TargetMode="External"/><Relationship Id="rId6660" Type="http://schemas.openxmlformats.org/officeDocument/2006/relationships/hyperlink" Target="https://www.tuttitalia.it/toscana/25-reggello/" TargetMode="External"/><Relationship Id="rId7504" Type="http://schemas.openxmlformats.org/officeDocument/2006/relationships/hyperlink" Target="https://www.tuttitalia.it/veneto/81-porto-viro/" TargetMode="External"/><Relationship Id="rId7711" Type="http://schemas.openxmlformats.org/officeDocument/2006/relationships/hyperlink" Target="https://www.tuttitalia.it/veneto/71-peschiera-del-garda/" TargetMode="External"/><Relationship Id="rId968" Type="http://schemas.openxmlformats.org/officeDocument/2006/relationships/hyperlink" Target="https://www.tuttitalia.it/campania/65-foglianise/" TargetMode="External"/><Relationship Id="rId1598" Type="http://schemas.openxmlformats.org/officeDocument/2006/relationships/hyperlink" Target="https://www.tuttitalia.it/emilia-romagna/94-alta-val-tidone/" TargetMode="External"/><Relationship Id="rId2649" Type="http://schemas.openxmlformats.org/officeDocument/2006/relationships/hyperlink" Target="https://www.tuttitalia.it/lombardia/48-costa-di-mezzate/" TargetMode="External"/><Relationship Id="rId2856" Type="http://schemas.openxmlformats.org/officeDocument/2006/relationships/hyperlink" Target="https://www.tuttitalia.it/lombardia/56-gambara/" TargetMode="External"/><Relationship Id="rId3907" Type="http://schemas.openxmlformats.org/officeDocument/2006/relationships/hyperlink" Target="https://www.tuttitalia.it/lombardia/55-tradate/" TargetMode="External"/><Relationship Id="rId5055" Type="http://schemas.openxmlformats.org/officeDocument/2006/relationships/hyperlink" Target="https://www.tuttitalia.it/piemonte/35-carpignano-sesia/" TargetMode="External"/><Relationship Id="rId5262" Type="http://schemas.openxmlformats.org/officeDocument/2006/relationships/hyperlink" Target="https://www.tuttitalia.it/piemonte/39-lombardore/" TargetMode="External"/><Relationship Id="rId6106" Type="http://schemas.openxmlformats.org/officeDocument/2006/relationships/hyperlink" Target="https://www.tuttitalia.it/sardegna/42-cheremule/" TargetMode="External"/><Relationship Id="rId6313" Type="http://schemas.openxmlformats.org/officeDocument/2006/relationships/hyperlink" Target="https://www.tuttitalia.it/sicilia/64-fiumefreddo-di-sicilia/" TargetMode="External"/><Relationship Id="rId6520" Type="http://schemas.openxmlformats.org/officeDocument/2006/relationships/hyperlink" Target="https://www.tuttitalia.it/sicilia/41-trappeto/" TargetMode="External"/><Relationship Id="rId97" Type="http://schemas.openxmlformats.org/officeDocument/2006/relationships/hyperlink" Target="https://www.tuttitalia.it/abruzzo/54-carsoli/" TargetMode="External"/><Relationship Id="rId828" Type="http://schemas.openxmlformats.org/officeDocument/2006/relationships/hyperlink" Target="https://www.tuttitalia.it/campania/21-avellino/" TargetMode="External"/><Relationship Id="rId1458" Type="http://schemas.openxmlformats.org/officeDocument/2006/relationships/hyperlink" Target="https://www.tuttitalia.it/emilia-romagna/74-forlimpopoli/" TargetMode="External"/><Relationship Id="rId1665" Type="http://schemas.openxmlformats.org/officeDocument/2006/relationships/hyperlink" Target="https://www.tuttitalia.it/emilia-romagna/84-gattatico/" TargetMode="External"/><Relationship Id="rId1872" Type="http://schemas.openxmlformats.org/officeDocument/2006/relationships/hyperlink" Target="https://www.tuttitalia.it/friuli-venezia-giulia/50-san-vito-di-fagagna/" TargetMode="External"/><Relationship Id="rId2509" Type="http://schemas.openxmlformats.org/officeDocument/2006/relationships/hyperlink" Target="https://www.tuttitalia.it/liguria/27-pontinvrea/" TargetMode="External"/><Relationship Id="rId2716" Type="http://schemas.openxmlformats.org/officeDocument/2006/relationships/hyperlink" Target="https://www.tuttitalia.it/lombardia/25-piario/" TargetMode="External"/><Relationship Id="rId4071" Type="http://schemas.openxmlformats.org/officeDocument/2006/relationships/hyperlink" Target="https://www.tuttitalia.it/marche/79-monte-roberto/" TargetMode="External"/><Relationship Id="rId5122" Type="http://schemas.openxmlformats.org/officeDocument/2006/relationships/hyperlink" Target="https://www.tuttitalia.it/piemonte/62-settimo-torinese/" TargetMode="External"/><Relationship Id="rId1318" Type="http://schemas.openxmlformats.org/officeDocument/2006/relationships/hyperlink" Target="https://www.tuttitalia.it/campania/23-castelcivita/" TargetMode="External"/><Relationship Id="rId1525" Type="http://schemas.openxmlformats.org/officeDocument/2006/relationships/hyperlink" Target="https://www.tuttitalia.it/emilia-romagna/45-palagano/" TargetMode="External"/><Relationship Id="rId2923" Type="http://schemas.openxmlformats.org/officeDocument/2006/relationships/hyperlink" Target="https://www.tuttitalia.it/lombardia/38-ceto/" TargetMode="External"/><Relationship Id="rId7087" Type="http://schemas.openxmlformats.org/officeDocument/2006/relationships/hyperlink" Target="https://www.tuttitalia.it/trentino-alto-adige/87-spormaggiore/" TargetMode="External"/><Relationship Id="rId7294" Type="http://schemas.openxmlformats.org/officeDocument/2006/relationships/hyperlink" Target="https://www.tuttitalia.it/valle-d-aosta/46-hone/" TargetMode="External"/><Relationship Id="rId1732" Type="http://schemas.openxmlformats.org/officeDocument/2006/relationships/hyperlink" Target="https://www.tuttitalia.it/friuli-venezia-giulia/28-sacile/" TargetMode="External"/><Relationship Id="rId4888" Type="http://schemas.openxmlformats.org/officeDocument/2006/relationships/hyperlink" Target="https://www.tuttitalia.it/piemonte/23-brossasco/" TargetMode="External"/><Relationship Id="rId5939" Type="http://schemas.openxmlformats.org/officeDocument/2006/relationships/hyperlink" Target="https://www.tuttitalia.it/sardegna/15-ghilarza/" TargetMode="External"/><Relationship Id="rId7154" Type="http://schemas.openxmlformats.org/officeDocument/2006/relationships/hyperlink" Target="https://www.tuttitalia.it/trentino-alto-adige/18-dambel/" TargetMode="External"/><Relationship Id="rId7361" Type="http://schemas.openxmlformats.org/officeDocument/2006/relationships/hyperlink" Target="https://www.tuttitalia.it/veneto/44-seren-del-grappa/" TargetMode="External"/><Relationship Id="rId24" Type="http://schemas.openxmlformats.org/officeDocument/2006/relationships/hyperlink" Target="https://www.tuttitalia.it/abruzzo/25-san-buono/" TargetMode="External"/><Relationship Id="rId2299" Type="http://schemas.openxmlformats.org/officeDocument/2006/relationships/hyperlink" Target="https://www.tuttitalia.it/liguria/45-genova/" TargetMode="External"/><Relationship Id="rId3697" Type="http://schemas.openxmlformats.org/officeDocument/2006/relationships/hyperlink" Target="https://www.tuttitalia.it/lombardia/91-parona/" TargetMode="External"/><Relationship Id="rId4748" Type="http://schemas.openxmlformats.org/officeDocument/2006/relationships/hyperlink" Target="https://www.tuttitalia.it/piemonte/44-zumaglia/" TargetMode="External"/><Relationship Id="rId4955" Type="http://schemas.openxmlformats.org/officeDocument/2006/relationships/hyperlink" Target="https://www.tuttitalia.it/piemonte/74-ruffia/" TargetMode="External"/><Relationship Id="rId7014" Type="http://schemas.openxmlformats.org/officeDocument/2006/relationships/hyperlink" Target="https://www.tuttitalia.it/trentino-alto-adige/53-altopiano-della-vigolana/" TargetMode="External"/><Relationship Id="rId3557" Type="http://schemas.openxmlformats.org/officeDocument/2006/relationships/hyperlink" Target="https://www.tuttitalia.it/lombardia/64-rodano/" TargetMode="External"/><Relationship Id="rId3764" Type="http://schemas.openxmlformats.org/officeDocument/2006/relationships/hyperlink" Target="https://www.tuttitalia.it/lombardia/57-breme/" TargetMode="External"/><Relationship Id="rId3971" Type="http://schemas.openxmlformats.org/officeDocument/2006/relationships/hyperlink" Target="https://www.tuttitalia.it/lombardia/66-cuveglio/" TargetMode="External"/><Relationship Id="rId4608" Type="http://schemas.openxmlformats.org/officeDocument/2006/relationships/hyperlink" Target="https://www.tuttitalia.it/piemonte/94-portacomaro/" TargetMode="External"/><Relationship Id="rId4815" Type="http://schemas.openxmlformats.org/officeDocument/2006/relationships/hyperlink" Target="https://www.tuttitalia.it/piemonte/98-manta/" TargetMode="External"/><Relationship Id="rId6170" Type="http://schemas.openxmlformats.org/officeDocument/2006/relationships/hyperlink" Target="https://www.tuttitalia.it/sardegna/14-samatzai/" TargetMode="External"/><Relationship Id="rId7221" Type="http://schemas.openxmlformats.org/officeDocument/2006/relationships/hyperlink" Target="https://www.tuttitalia.it/umbria/74-monte-santa-maria-tiberina/" TargetMode="External"/><Relationship Id="rId478" Type="http://schemas.openxmlformats.org/officeDocument/2006/relationships/hyperlink" Target="https://www.tuttitalia.it/calabria/34-conflenti/" TargetMode="External"/><Relationship Id="rId685" Type="http://schemas.openxmlformats.org/officeDocument/2006/relationships/hyperlink" Target="https://www.tuttitalia.it/calabria/25-taurianova/" TargetMode="External"/><Relationship Id="rId892" Type="http://schemas.openxmlformats.org/officeDocument/2006/relationships/hyperlink" Target="https://www.tuttitalia.it/campania/86-quindici/" TargetMode="External"/><Relationship Id="rId2159" Type="http://schemas.openxmlformats.org/officeDocument/2006/relationships/hyperlink" Target="https://www.tuttitalia.it/lazio/71-capena/" TargetMode="External"/><Relationship Id="rId2366" Type="http://schemas.openxmlformats.org/officeDocument/2006/relationships/hyperlink" Target="https://www.tuttitalia.it/liguria/39-sanremo/" TargetMode="External"/><Relationship Id="rId2573" Type="http://schemas.openxmlformats.org/officeDocument/2006/relationships/hyperlink" Target="https://www.tuttitalia.it/lombardia/16-mapello/" TargetMode="External"/><Relationship Id="rId2780" Type="http://schemas.openxmlformats.org/officeDocument/2006/relationships/hyperlink" Target="https://www.tuttitalia.it/lombardia/75-palazzolo-sull-oglio/" TargetMode="External"/><Relationship Id="rId3417" Type="http://schemas.openxmlformats.org/officeDocument/2006/relationships/hyperlink" Target="https://www.tuttitalia.it/lombardia/67-castel-d-ario/" TargetMode="External"/><Relationship Id="rId3624" Type="http://schemas.openxmlformats.org/officeDocument/2006/relationships/hyperlink" Target="https://www.tuttitalia.it/lombardia/73-albiate/" TargetMode="External"/><Relationship Id="rId3831" Type="http://schemas.openxmlformats.org/officeDocument/2006/relationships/hyperlink" Target="https://www.tuttitalia.it/lombardia/37-talamona/" TargetMode="External"/><Relationship Id="rId6030" Type="http://schemas.openxmlformats.org/officeDocument/2006/relationships/hyperlink" Target="https://www.tuttitalia.it/sardegna/41-sennori/" TargetMode="External"/><Relationship Id="rId6987" Type="http://schemas.openxmlformats.org/officeDocument/2006/relationships/hyperlink" Target="https://www.tuttitalia.it/trentino-alto-adige/14-avelengo/" TargetMode="External"/><Relationship Id="rId338" Type="http://schemas.openxmlformats.org/officeDocument/2006/relationships/hyperlink" Target="https://www.tuttitalia.it/basilicata/36-lagonegro/" TargetMode="External"/><Relationship Id="rId545" Type="http://schemas.openxmlformats.org/officeDocument/2006/relationships/hyperlink" Target="https://www.tuttitalia.it/calabria/42-saracena/" TargetMode="External"/><Relationship Id="rId752" Type="http://schemas.openxmlformats.org/officeDocument/2006/relationships/hyperlink" Target="https://www.tuttitalia.it/calabria/30-melicucca/" TargetMode="External"/><Relationship Id="rId1175" Type="http://schemas.openxmlformats.org/officeDocument/2006/relationships/hyperlink" Target="https://www.tuttitalia.it/campania/30-saviano/" TargetMode="External"/><Relationship Id="rId1382" Type="http://schemas.openxmlformats.org/officeDocument/2006/relationships/hyperlink" Target="https://www.tuttitalia.it/emilia-romagna/45-valsamoggia/" TargetMode="External"/><Relationship Id="rId2019" Type="http://schemas.openxmlformats.org/officeDocument/2006/relationships/hyperlink" Target="https://www.tuttitalia.it/lazio/60-sabaudia/" TargetMode="External"/><Relationship Id="rId2226" Type="http://schemas.openxmlformats.org/officeDocument/2006/relationships/hyperlink" Target="https://www.tuttitalia.it/lazio/80-camerata-nuova/" TargetMode="External"/><Relationship Id="rId2433" Type="http://schemas.openxmlformats.org/officeDocument/2006/relationships/hyperlink" Target="https://www.tuttitalia.it/liguria/22-sarzana/" TargetMode="External"/><Relationship Id="rId2640" Type="http://schemas.openxmlformats.org/officeDocument/2006/relationships/hyperlink" Target="https://www.tuttitalia.it/lombardia/54-rogno/" TargetMode="External"/><Relationship Id="rId5589" Type="http://schemas.openxmlformats.org/officeDocument/2006/relationships/hyperlink" Target="https://www.tuttitalia.it/puglia/60-monopoli/" TargetMode="External"/><Relationship Id="rId5796" Type="http://schemas.openxmlformats.org/officeDocument/2006/relationships/hyperlink" Target="https://www.tuttitalia.it/puglia/21-ortelle/" TargetMode="External"/><Relationship Id="rId6847" Type="http://schemas.openxmlformats.org/officeDocument/2006/relationships/hyperlink" Target="https://www.tuttitalia.it/toscana/88-siena/" TargetMode="External"/><Relationship Id="rId405" Type="http://schemas.openxmlformats.org/officeDocument/2006/relationships/hyperlink" Target="https://www.tuttitalia.it/basilicata/62-brindisi-montagna/" TargetMode="External"/><Relationship Id="rId612" Type="http://schemas.openxmlformats.org/officeDocument/2006/relationships/hyperlink" Target="https://www.tuttitalia.it/calabria/41-maiera/" TargetMode="External"/><Relationship Id="rId1035" Type="http://schemas.openxmlformats.org/officeDocument/2006/relationships/hyperlink" Target="https://www.tuttitalia.it/campania/51-trentola-ducenta/" TargetMode="External"/><Relationship Id="rId1242" Type="http://schemas.openxmlformats.org/officeDocument/2006/relationships/hyperlink" Target="https://www.tuttitalia.it/campania/20-pellezzano/" TargetMode="External"/><Relationship Id="rId2500" Type="http://schemas.openxmlformats.org/officeDocument/2006/relationships/hyperlink" Target="https://www.tuttitalia.it/liguria/59-mallare/" TargetMode="External"/><Relationship Id="rId4398" Type="http://schemas.openxmlformats.org/officeDocument/2006/relationships/hyperlink" Target="https://www.tuttitalia.it/molise/51-sant-elena-sannita/" TargetMode="External"/><Relationship Id="rId5449" Type="http://schemas.openxmlformats.org/officeDocument/2006/relationships/hyperlink" Target="https://www.tuttitalia.it/piemonte/97-piedimulera/" TargetMode="External"/><Relationship Id="rId5656" Type="http://schemas.openxmlformats.org/officeDocument/2006/relationships/hyperlink" Target="https://www.tuttitalia.it/puglia/50-foggia/" TargetMode="External"/><Relationship Id="rId1102" Type="http://schemas.openxmlformats.org/officeDocument/2006/relationships/hyperlink" Target="https://www.tuttitalia.it/campania/21-caianello/" TargetMode="External"/><Relationship Id="rId4258" Type="http://schemas.openxmlformats.org/officeDocument/2006/relationships/hyperlink" Target="https://www.tuttitalia.it/marche/15-serra-sant-abbondio/" TargetMode="External"/><Relationship Id="rId4465" Type="http://schemas.openxmlformats.org/officeDocument/2006/relationships/hyperlink" Target="https://www.tuttitalia.it/piemonte/85-visone/" TargetMode="External"/><Relationship Id="rId5309" Type="http://schemas.openxmlformats.org/officeDocument/2006/relationships/hyperlink" Target="https://www.tuttitalia.it/piemonte/66-ceres/" TargetMode="External"/><Relationship Id="rId5863" Type="http://schemas.openxmlformats.org/officeDocument/2006/relationships/hyperlink" Target="https://www.tuttitalia.it/sardegna/12-dorgali/" TargetMode="External"/><Relationship Id="rId6707" Type="http://schemas.openxmlformats.org/officeDocument/2006/relationships/hyperlink" Target="https://www.tuttitalia.it/toscana/31-isola-del-giglio/" TargetMode="External"/><Relationship Id="rId6914" Type="http://schemas.openxmlformats.org/officeDocument/2006/relationships/hyperlink" Target="https://www.tuttitalia.it/trentino-alto-adige/57-fie-allo-sciliar/" TargetMode="External"/><Relationship Id="rId3067" Type="http://schemas.openxmlformats.org/officeDocument/2006/relationships/hyperlink" Target="https://www.tuttitalia.it/lombardia/32-brunate/" TargetMode="External"/><Relationship Id="rId3274" Type="http://schemas.openxmlformats.org/officeDocument/2006/relationships/hyperlink" Target="https://www.tuttitalia.it/lombardia/98-abbadia-lariana/" TargetMode="External"/><Relationship Id="rId4118" Type="http://schemas.openxmlformats.org/officeDocument/2006/relationships/hyperlink" Target="https://www.tuttitalia.it/marche/76-montegallo/" TargetMode="External"/><Relationship Id="rId4672" Type="http://schemas.openxmlformats.org/officeDocument/2006/relationships/hyperlink" Target="https://www.tuttitalia.it/piemonte/33-camerano-casasco/" TargetMode="External"/><Relationship Id="rId5516" Type="http://schemas.openxmlformats.org/officeDocument/2006/relationships/hyperlink" Target="https://www.tuttitalia.it/piemonte/19-alice-castello/" TargetMode="External"/><Relationship Id="rId5723" Type="http://schemas.openxmlformats.org/officeDocument/2006/relationships/hyperlink" Target="https://www.tuttitalia.it/puglia/96-tricase/" TargetMode="External"/><Relationship Id="rId5930" Type="http://schemas.openxmlformats.org/officeDocument/2006/relationships/hyperlink" Target="https://www.tuttitalia.it/sardegna/41-lodine/" TargetMode="External"/><Relationship Id="rId195" Type="http://schemas.openxmlformats.org/officeDocument/2006/relationships/hyperlink" Target="https://www.tuttitalia.it/abruzzo/71-molina-aterno/" TargetMode="External"/><Relationship Id="rId1919" Type="http://schemas.openxmlformats.org/officeDocument/2006/relationships/hyperlink" Target="https://www.tuttitalia.it/friuli-venezia-giulia/96-dogna/" TargetMode="External"/><Relationship Id="rId3481" Type="http://schemas.openxmlformats.org/officeDocument/2006/relationships/hyperlink" Target="https://www.tuttitalia.it/lombardia/85-novate-milanese/" TargetMode="External"/><Relationship Id="rId4325" Type="http://schemas.openxmlformats.org/officeDocument/2006/relationships/hyperlink" Target="https://www.tuttitalia.it/molise/51-tavenna/" TargetMode="External"/><Relationship Id="rId4532" Type="http://schemas.openxmlformats.org/officeDocument/2006/relationships/hyperlink" Target="https://www.tuttitalia.it/piemonte/22-coniolo/" TargetMode="External"/><Relationship Id="rId7688" Type="http://schemas.openxmlformats.org/officeDocument/2006/relationships/hyperlink" Target="https://www.tuttitalia.it/veneto/25-gruaro/" TargetMode="External"/><Relationship Id="rId7895" Type="http://schemas.openxmlformats.org/officeDocument/2006/relationships/hyperlink" Target="https://www.tuttitalia.it/veneto/78-pedemonte/" TargetMode="External"/><Relationship Id="rId2083" Type="http://schemas.openxmlformats.org/officeDocument/2006/relationships/hyperlink" Target="https://www.tuttitalia.it/lazio/86-casaprota/" TargetMode="External"/><Relationship Id="rId2290" Type="http://schemas.openxmlformats.org/officeDocument/2006/relationships/hyperlink" Target="https://www.tuttitalia.it/lazio/33-cellere/" TargetMode="External"/><Relationship Id="rId3134" Type="http://schemas.openxmlformats.org/officeDocument/2006/relationships/hyperlink" Target="https://www.tuttitalia.it/lombardia/96-soresina/" TargetMode="External"/><Relationship Id="rId3341" Type="http://schemas.openxmlformats.org/officeDocument/2006/relationships/hyperlink" Target="https://www.tuttitalia.it/lombardia/76-san-rocco-al-porto/" TargetMode="External"/><Relationship Id="rId6497" Type="http://schemas.openxmlformats.org/officeDocument/2006/relationships/hyperlink" Target="https://www.tuttitalia.it/sicilia/60-gangi/" TargetMode="External"/><Relationship Id="rId7548" Type="http://schemas.openxmlformats.org/officeDocument/2006/relationships/hyperlink" Target="https://www.tuttitalia.it/veneto/12-gaiba/" TargetMode="External"/><Relationship Id="rId7755" Type="http://schemas.openxmlformats.org/officeDocument/2006/relationships/hyperlink" Target="https://www.tuttitalia.it/veneto/61-torri-del-benaco/" TargetMode="External"/><Relationship Id="rId262" Type="http://schemas.openxmlformats.org/officeDocument/2006/relationships/hyperlink" Target="https://www.tuttitalia.it/abruzzo/63-cellino-attanasio/" TargetMode="External"/><Relationship Id="rId2150" Type="http://schemas.openxmlformats.org/officeDocument/2006/relationships/hyperlink" Target="https://www.tuttitalia.it/lazio/36-artena/" TargetMode="External"/><Relationship Id="rId3201" Type="http://schemas.openxmlformats.org/officeDocument/2006/relationships/hyperlink" Target="https://www.tuttitalia.it/lombardia/14-genivolta/" TargetMode="External"/><Relationship Id="rId5099" Type="http://schemas.openxmlformats.org/officeDocument/2006/relationships/hyperlink" Target="https://www.tuttitalia.it/piemonte/98-tornaco/" TargetMode="External"/><Relationship Id="rId6357" Type="http://schemas.openxmlformats.org/officeDocument/2006/relationships/hyperlink" Target="https://www.tuttitalia.it/sicilia/28-calascibetta/" TargetMode="External"/><Relationship Id="rId6564" Type="http://schemas.openxmlformats.org/officeDocument/2006/relationships/hyperlink" Target="https://www.tuttitalia.it/sicilia/78-siracusa/" TargetMode="External"/><Relationship Id="rId6771" Type="http://schemas.openxmlformats.org/officeDocument/2006/relationships/hyperlink" Target="https://www.tuttitalia.it/toscana/55-pontremoli/" TargetMode="External"/><Relationship Id="rId7408" Type="http://schemas.openxmlformats.org/officeDocument/2006/relationships/hyperlink" Target="https://www.tuttitalia.it/veneto/62-rubano/" TargetMode="External"/><Relationship Id="rId7615" Type="http://schemas.openxmlformats.org/officeDocument/2006/relationships/hyperlink" Target="https://www.tuttitalia.it/veneto/31-colle-umberto/" TargetMode="External"/><Relationship Id="rId7822" Type="http://schemas.openxmlformats.org/officeDocument/2006/relationships/hyperlink" Target="https://www.tuttitalia.it/veneto/45-mussolente/" TargetMode="External"/><Relationship Id="rId122" Type="http://schemas.openxmlformats.org/officeDocument/2006/relationships/hyperlink" Target="https://www.tuttitalia.it/abruzzo/45-pescocostanzo/" TargetMode="External"/><Relationship Id="rId2010" Type="http://schemas.openxmlformats.org/officeDocument/2006/relationships/hyperlink" Target="https://www.tuttitalia.it/lazio/38-viticuso/" TargetMode="External"/><Relationship Id="rId5166" Type="http://schemas.openxmlformats.org/officeDocument/2006/relationships/hyperlink" Target="https://www.tuttitalia.it/piemonte/96-castiglione-torinese/" TargetMode="External"/><Relationship Id="rId5373" Type="http://schemas.openxmlformats.org/officeDocument/2006/relationships/hyperlink" Target="https://www.tuttitalia.it/piemonte/63-perosa-canavese/" TargetMode="External"/><Relationship Id="rId5580" Type="http://schemas.openxmlformats.org/officeDocument/2006/relationships/hyperlink" Target="https://www.tuttitalia.it/piemonte/66-mollia/" TargetMode="External"/><Relationship Id="rId6217" Type="http://schemas.openxmlformats.org/officeDocument/2006/relationships/hyperlink" Target="https://www.tuttitalia.it/sardegna/16-las-plassas/" TargetMode="External"/><Relationship Id="rId6424" Type="http://schemas.openxmlformats.org/officeDocument/2006/relationships/hyperlink" Target="https://www.tuttitalia.it/sicilia/80-montagnareale/" TargetMode="External"/><Relationship Id="rId6631" Type="http://schemas.openxmlformats.org/officeDocument/2006/relationships/hyperlink" Target="https://www.tuttitalia.it/toscana/58-marciano-della-chiana/" TargetMode="External"/><Relationship Id="rId1569" Type="http://schemas.openxmlformats.org/officeDocument/2006/relationships/hyperlink" Target="https://www.tuttitalia.it/emilia-romagna/71-palanzano/" TargetMode="External"/><Relationship Id="rId2967" Type="http://schemas.openxmlformats.org/officeDocument/2006/relationships/hyperlink" Target="https://www.tuttitalia.it/lombardia/96-longhena/" TargetMode="External"/><Relationship Id="rId4182" Type="http://schemas.openxmlformats.org/officeDocument/2006/relationships/hyperlink" Target="https://www.tuttitalia.it/marche/94-san-ginesio/" TargetMode="External"/><Relationship Id="rId5026" Type="http://schemas.openxmlformats.org/officeDocument/2006/relationships/hyperlink" Target="https://www.tuttitalia.it/piemonte/34-bergolo/" TargetMode="External"/><Relationship Id="rId5233" Type="http://schemas.openxmlformats.org/officeDocument/2006/relationships/hyperlink" Target="https://www.tuttitalia.it/piemonte/76-romano-canavese/" TargetMode="External"/><Relationship Id="rId5440" Type="http://schemas.openxmlformats.org/officeDocument/2006/relationships/hyperlink" Target="https://www.tuttitalia.it/piemonte/42-pieve-vergonte/" TargetMode="External"/><Relationship Id="rId939" Type="http://schemas.openxmlformats.org/officeDocument/2006/relationships/hyperlink" Target="https://www.tuttitalia.it/campania/20-greci/" TargetMode="External"/><Relationship Id="rId1776" Type="http://schemas.openxmlformats.org/officeDocument/2006/relationships/hyperlink" Target="https://www.tuttitalia.it/friuli-venezia-giulia/79-tramonti-di-sotto/" TargetMode="External"/><Relationship Id="rId1983" Type="http://schemas.openxmlformats.org/officeDocument/2006/relationships/hyperlink" Target="https://www.tuttitalia.it/lazio/36-coreno-ausonio/" TargetMode="External"/><Relationship Id="rId2827" Type="http://schemas.openxmlformats.org/officeDocument/2006/relationships/hyperlink" Target="https://www.tuttitalia.it/lombardia/38-castrezzato/" TargetMode="External"/><Relationship Id="rId4042" Type="http://schemas.openxmlformats.org/officeDocument/2006/relationships/hyperlink" Target="https://www.tuttitalia.it/marche/64-jesi/" TargetMode="External"/><Relationship Id="rId7198" Type="http://schemas.openxmlformats.org/officeDocument/2006/relationships/hyperlink" Target="https://www.tuttitalia.it/umbria/24-bevagna/" TargetMode="External"/><Relationship Id="rId68" Type="http://schemas.openxmlformats.org/officeDocument/2006/relationships/hyperlink" Target="https://www.tuttitalia.it/abruzzo/85-casacanditella/" TargetMode="External"/><Relationship Id="rId1429" Type="http://schemas.openxmlformats.org/officeDocument/2006/relationships/hyperlink" Target="https://www.tuttitalia.it/emilia-romagna/87-fontanelice/" TargetMode="External"/><Relationship Id="rId1636" Type="http://schemas.openxmlformats.org/officeDocument/2006/relationships/hyperlink" Target="https://www.tuttitalia.it/emilia-romagna/57-sant-agata-sul-santerno/" TargetMode="External"/><Relationship Id="rId1843" Type="http://schemas.openxmlformats.org/officeDocument/2006/relationships/hyperlink" Target="https://www.tuttitalia.it/friuli-venezia-giulia/57-mereto-di-tomba/" TargetMode="External"/><Relationship Id="rId4999" Type="http://schemas.openxmlformats.org/officeDocument/2006/relationships/hyperlink" Target="https://www.tuttitalia.it/piemonte/49-gottasecca/" TargetMode="External"/><Relationship Id="rId5300" Type="http://schemas.openxmlformats.org/officeDocument/2006/relationships/hyperlink" Target="https://www.tuttitalia.it/piemonte/73-loranze/" TargetMode="External"/><Relationship Id="rId7058" Type="http://schemas.openxmlformats.org/officeDocument/2006/relationships/hyperlink" Target="https://www.tuttitalia.it/trentino-alto-adige/45-canazei/" TargetMode="External"/><Relationship Id="rId1703" Type="http://schemas.openxmlformats.org/officeDocument/2006/relationships/hyperlink" Target="https://www.tuttitalia.it/emilia-romagna/70-montegridolfo/" TargetMode="External"/><Relationship Id="rId1910" Type="http://schemas.openxmlformats.org/officeDocument/2006/relationships/hyperlink" Target="https://www.tuttitalia.it/friuli-venezia-giulia/37-comeglians/" TargetMode="External"/><Relationship Id="rId4859" Type="http://schemas.openxmlformats.org/officeDocument/2006/relationships/hyperlink" Target="https://www.tuttitalia.it/piemonte/37-monforte-d-alba/" TargetMode="External"/><Relationship Id="rId7265" Type="http://schemas.openxmlformats.org/officeDocument/2006/relationships/hyperlink" Target="https://www.tuttitalia.it/valle-d-aosta/28-aosta/" TargetMode="External"/><Relationship Id="rId7472" Type="http://schemas.openxmlformats.org/officeDocument/2006/relationships/hyperlink" Target="https://www.tuttitalia.it/veneto/66-pozzonovo/" TargetMode="External"/><Relationship Id="rId3668" Type="http://schemas.openxmlformats.org/officeDocument/2006/relationships/hyperlink" Target="https://www.tuttitalia.it/lombardia/81-san-genesio-ed-uniti/" TargetMode="External"/><Relationship Id="rId3875" Type="http://schemas.openxmlformats.org/officeDocument/2006/relationships/hyperlink" Target="https://www.tuttitalia.it/lombardia/61-val-masino/" TargetMode="External"/><Relationship Id="rId4719" Type="http://schemas.openxmlformats.org/officeDocument/2006/relationships/hyperlink" Target="https://www.tuttitalia.it/piemonte/49-andorno-micca/" TargetMode="External"/><Relationship Id="rId4926" Type="http://schemas.openxmlformats.org/officeDocument/2006/relationships/hyperlink" Target="https://www.tuttitalia.it/piemonte/76-vinadio/" TargetMode="External"/><Relationship Id="rId6074" Type="http://schemas.openxmlformats.org/officeDocument/2006/relationships/hyperlink" Target="https://www.tuttitalia.it/sardegna/62-aggius/" TargetMode="External"/><Relationship Id="rId6281" Type="http://schemas.openxmlformats.org/officeDocument/2006/relationships/hyperlink" Target="https://www.tuttitalia.it/sicilia/14-sutera/" TargetMode="External"/><Relationship Id="rId7125" Type="http://schemas.openxmlformats.org/officeDocument/2006/relationships/hyperlink" Target="https://www.tuttitalia.it/trentino-alto-adige/71-terragnolo/" TargetMode="External"/><Relationship Id="rId7332" Type="http://schemas.openxmlformats.org/officeDocument/2006/relationships/hyperlink" Target="https://www.tuttitalia.it/valle-d-aosta/14-rhemes-saint-georges/" TargetMode="External"/><Relationship Id="rId589" Type="http://schemas.openxmlformats.org/officeDocument/2006/relationships/hyperlink" Target="https://www.tuttitalia.it/calabria/29-sant-agata-di-esaro/" TargetMode="External"/><Relationship Id="rId796" Type="http://schemas.openxmlformats.org/officeDocument/2006/relationships/hyperlink" Target="https://www.tuttitalia.it/calabria/28-acquaro/" TargetMode="External"/><Relationship Id="rId2477" Type="http://schemas.openxmlformats.org/officeDocument/2006/relationships/hyperlink" Target="https://www.tuttitalia.it/liguria/89-carcare/" TargetMode="External"/><Relationship Id="rId2684" Type="http://schemas.openxmlformats.org/officeDocument/2006/relationships/hyperlink" Target="https://www.tuttitalia.it/lombardia/33-villa-d-ogna/" TargetMode="External"/><Relationship Id="rId3528" Type="http://schemas.openxmlformats.org/officeDocument/2006/relationships/hyperlink" Target="https://www.tuttitalia.it/lombardia/43-basiglio/" TargetMode="External"/><Relationship Id="rId3735" Type="http://schemas.openxmlformats.org/officeDocument/2006/relationships/hyperlink" Target="https://www.tuttitalia.it/lombardia/35-colli-verdi/" TargetMode="External"/><Relationship Id="rId5090" Type="http://schemas.openxmlformats.org/officeDocument/2006/relationships/hyperlink" Target="https://www.tuttitalia.it/piemonte/12-cavaglio-d-agogna/" TargetMode="External"/><Relationship Id="rId6141" Type="http://schemas.openxmlformats.org/officeDocument/2006/relationships/hyperlink" Target="https://www.tuttitalia.it/sardegna/18-san-vito/" TargetMode="External"/><Relationship Id="rId449" Type="http://schemas.openxmlformats.org/officeDocument/2006/relationships/hyperlink" Target="https://www.tuttitalia.it/calabria/50-settingiano/" TargetMode="External"/><Relationship Id="rId656" Type="http://schemas.openxmlformats.org/officeDocument/2006/relationships/hyperlink" Target="https://www.tuttitalia.it/calabria/10-ciro-marina/" TargetMode="External"/><Relationship Id="rId863" Type="http://schemas.openxmlformats.org/officeDocument/2006/relationships/hyperlink" Target="https://www.tuttitalia.it/campania/14-manocalzati/" TargetMode="External"/><Relationship Id="rId1079" Type="http://schemas.openxmlformats.org/officeDocument/2006/relationships/hyperlink" Target="https://www.tuttitalia.it/campania/82-cervino/" TargetMode="External"/><Relationship Id="rId1286" Type="http://schemas.openxmlformats.org/officeDocument/2006/relationships/hyperlink" Target="https://www.tuttitalia.it/campania/34-san-mango-piemonte/" TargetMode="External"/><Relationship Id="rId1493" Type="http://schemas.openxmlformats.org/officeDocument/2006/relationships/hyperlink" Target="https://www.tuttitalia.it/emilia-romagna/62-fiorano-modenese/" TargetMode="External"/><Relationship Id="rId2337" Type="http://schemas.openxmlformats.org/officeDocument/2006/relationships/hyperlink" Target="https://www.tuttitalia.it/liguria/66-torriglia/" TargetMode="External"/><Relationship Id="rId2544" Type="http://schemas.openxmlformats.org/officeDocument/2006/relationships/hyperlink" Target="https://www.tuttitalia.it/lombardia/79-nembro/" TargetMode="External"/><Relationship Id="rId2891" Type="http://schemas.openxmlformats.org/officeDocument/2006/relationships/hyperlink" Target="https://www.tuttitalia.it/lombardia/56-gargnano/" TargetMode="External"/><Relationship Id="rId3942" Type="http://schemas.openxmlformats.org/officeDocument/2006/relationships/hyperlink" Target="https://www.tuttitalia.it/lombardia/43-besnate/" TargetMode="External"/><Relationship Id="rId6001" Type="http://schemas.openxmlformats.org/officeDocument/2006/relationships/hyperlink" Target="https://www.tuttitalia.it/sardegna/87-villa-sant-antonio/" TargetMode="External"/><Relationship Id="rId309" Type="http://schemas.openxmlformats.org/officeDocument/2006/relationships/hyperlink" Target="https://www.tuttitalia.it/basilicata/78-rotondella/" TargetMode="External"/><Relationship Id="rId516" Type="http://schemas.openxmlformats.org/officeDocument/2006/relationships/hyperlink" Target="https://www.tuttitalia.it/calabria/81-cetraro/" TargetMode="External"/><Relationship Id="rId1146" Type="http://schemas.openxmlformats.org/officeDocument/2006/relationships/hyperlink" Target="https://www.tuttitalia.it/campania/42-mugnano-di-napoli/" TargetMode="External"/><Relationship Id="rId2751" Type="http://schemas.openxmlformats.org/officeDocument/2006/relationships/hyperlink" Target="https://www.tuttitalia.it/lombardia/72-santa-brigida/" TargetMode="External"/><Relationship Id="rId3802" Type="http://schemas.openxmlformats.org/officeDocument/2006/relationships/hyperlink" Target="https://www.tuttitalia.it/lombardia/60-fortunago/" TargetMode="External"/><Relationship Id="rId6958" Type="http://schemas.openxmlformats.org/officeDocument/2006/relationships/hyperlink" Target="https://www.tuttitalia.it/trentino-alto-adige/27-san-martino-in-badia/" TargetMode="External"/><Relationship Id="rId723" Type="http://schemas.openxmlformats.org/officeDocument/2006/relationships/hyperlink" Target="https://www.tuttitalia.it/calabria/29-gerace/" TargetMode="External"/><Relationship Id="rId930" Type="http://schemas.openxmlformats.org/officeDocument/2006/relationships/hyperlink" Target="https://www.tuttitalia.it/campania/98-tufo/" TargetMode="External"/><Relationship Id="rId1006" Type="http://schemas.openxmlformats.org/officeDocument/2006/relationships/hyperlink" Target="https://www.tuttitalia.it/campania/36-puglianello/" TargetMode="External"/><Relationship Id="rId1353" Type="http://schemas.openxmlformats.org/officeDocument/2006/relationships/hyperlink" Target="https://www.tuttitalia.it/campania/91-rutino/" TargetMode="External"/><Relationship Id="rId1560" Type="http://schemas.openxmlformats.org/officeDocument/2006/relationships/hyperlink" Target="https://www.tuttitalia.it/emilia-romagna/96-albareto/" TargetMode="External"/><Relationship Id="rId2404" Type="http://schemas.openxmlformats.org/officeDocument/2006/relationships/hyperlink" Target="https://www.tuttitalia.it/liguria/26-chiusanico/" TargetMode="External"/><Relationship Id="rId2611" Type="http://schemas.openxmlformats.org/officeDocument/2006/relationships/hyperlink" Target="https://www.tuttitalia.it/lombardia/86-san-pellegrino-terme/" TargetMode="External"/><Relationship Id="rId5767" Type="http://schemas.openxmlformats.org/officeDocument/2006/relationships/hyperlink" Target="https://www.tuttitalia.it/puglia/19-corsano/" TargetMode="External"/><Relationship Id="rId5974" Type="http://schemas.openxmlformats.org/officeDocument/2006/relationships/hyperlink" Target="https://www.tuttitalia.it/sardegna/62-siamaggiore/" TargetMode="External"/><Relationship Id="rId6818" Type="http://schemas.openxmlformats.org/officeDocument/2006/relationships/hyperlink" Target="https://www.tuttitalia.it/toscana/66-monteverdi-marittimo/" TargetMode="External"/><Relationship Id="rId1213" Type="http://schemas.openxmlformats.org/officeDocument/2006/relationships/hyperlink" Target="https://www.tuttitalia.it/campania/66-tufino/" TargetMode="External"/><Relationship Id="rId1420" Type="http://schemas.openxmlformats.org/officeDocument/2006/relationships/hyperlink" Target="https://www.tuttitalia.it/emilia-romagna/81-castel-guelfo-di-bologna/" TargetMode="External"/><Relationship Id="rId4369" Type="http://schemas.openxmlformats.org/officeDocument/2006/relationships/hyperlink" Target="https://www.tuttitalia.it/molise/24-rionero-sannitico/" TargetMode="External"/><Relationship Id="rId4576" Type="http://schemas.openxmlformats.org/officeDocument/2006/relationships/hyperlink" Target="https://www.tuttitalia.it/piemonte/41-moncestino/" TargetMode="External"/><Relationship Id="rId4783" Type="http://schemas.openxmlformats.org/officeDocument/2006/relationships/hyperlink" Target="https://www.tuttitalia.it/piemonte/22-cuneo/" TargetMode="External"/><Relationship Id="rId4990" Type="http://schemas.openxmlformats.org/officeDocument/2006/relationships/hyperlink" Target="https://www.tuttitalia.it/piemonte/53-sale-san-giovanni/" TargetMode="External"/><Relationship Id="rId5627" Type="http://schemas.openxmlformats.org/officeDocument/2006/relationships/hyperlink" Target="https://www.tuttitalia.it/puglia/75-barletta/" TargetMode="External"/><Relationship Id="rId5834" Type="http://schemas.openxmlformats.org/officeDocument/2006/relationships/hyperlink" Target="https://www.tuttitalia.it/puglia/76-monteiasi/" TargetMode="External"/><Relationship Id="rId3178" Type="http://schemas.openxmlformats.org/officeDocument/2006/relationships/hyperlink" Target="https://www.tuttitalia.it/lombardia/23-grumello-cremonese-ed-uniti/" TargetMode="External"/><Relationship Id="rId3385" Type="http://schemas.openxmlformats.org/officeDocument/2006/relationships/hyperlink" Target="https://www.tuttitalia.it/lombardia/84-cornovecchio/" TargetMode="External"/><Relationship Id="rId3592" Type="http://schemas.openxmlformats.org/officeDocument/2006/relationships/hyperlink" Target="https://www.tuttitalia.it/lombardia/86-giussano/" TargetMode="External"/><Relationship Id="rId4229" Type="http://schemas.openxmlformats.org/officeDocument/2006/relationships/hyperlink" Target="https://www.tuttitalia.it/marche/65-gabicce-mare/" TargetMode="External"/><Relationship Id="rId4436" Type="http://schemas.openxmlformats.org/officeDocument/2006/relationships/hyperlink" Target="https://www.tuttitalia.it/piemonte/18-cassano-spinola/" TargetMode="External"/><Relationship Id="rId4643" Type="http://schemas.openxmlformats.org/officeDocument/2006/relationships/hyperlink" Target="https://www.tuttitalia.it/piemonte/41-frinco/" TargetMode="External"/><Relationship Id="rId4850" Type="http://schemas.openxmlformats.org/officeDocument/2006/relationships/hyperlink" Target="https://www.tuttitalia.it/piemonte/36-castagnito/" TargetMode="External"/><Relationship Id="rId5901" Type="http://schemas.openxmlformats.org/officeDocument/2006/relationships/hyperlink" Target="https://www.tuttitalia.it/sardegna/68-ulassai/" TargetMode="External"/><Relationship Id="rId7799" Type="http://schemas.openxmlformats.org/officeDocument/2006/relationships/hyperlink" Target="https://www.tuttitalia.it/veneto/52-romano-d-ezzelino/" TargetMode="External"/><Relationship Id="rId2194" Type="http://schemas.openxmlformats.org/officeDocument/2006/relationships/hyperlink" Target="https://www.tuttitalia.it/lazio/95-nerola/" TargetMode="External"/><Relationship Id="rId3038" Type="http://schemas.openxmlformats.org/officeDocument/2006/relationships/hyperlink" Target="https://www.tuttitalia.it/lombardia/30-fenegro/" TargetMode="External"/><Relationship Id="rId3245" Type="http://schemas.openxmlformats.org/officeDocument/2006/relationships/hyperlink" Target="https://www.tuttitalia.it/lombardia/33-casatenovo/" TargetMode="External"/><Relationship Id="rId3452" Type="http://schemas.openxmlformats.org/officeDocument/2006/relationships/hyperlink" Target="https://www.tuttitalia.it/lombardia/68-sesto-san-giovanni/" TargetMode="External"/><Relationship Id="rId4503" Type="http://schemas.openxmlformats.org/officeDocument/2006/relationships/hyperlink" Target="https://www.tuttitalia.it/piemonte/55-fresonara/" TargetMode="External"/><Relationship Id="rId4710" Type="http://schemas.openxmlformats.org/officeDocument/2006/relationships/hyperlink" Target="https://www.tuttitalia.it/piemonte/46-cossato/" TargetMode="External"/><Relationship Id="rId7659" Type="http://schemas.openxmlformats.org/officeDocument/2006/relationships/hyperlink" Target="https://www.tuttitalia.it/veneto/43-dolo/" TargetMode="External"/><Relationship Id="rId7866" Type="http://schemas.openxmlformats.org/officeDocument/2006/relationships/hyperlink" Target="https://www.tuttitalia.it/veneto/87-castegnero/" TargetMode="External"/><Relationship Id="rId166" Type="http://schemas.openxmlformats.org/officeDocument/2006/relationships/hyperlink" Target="https://www.tuttitalia.it/abruzzo/38-villa-santa-lucia-degli-abruzzi/" TargetMode="External"/><Relationship Id="rId373" Type="http://schemas.openxmlformats.org/officeDocument/2006/relationships/hyperlink" Target="https://www.tuttitalia.it/basilicata/91-chiaromonte/" TargetMode="External"/><Relationship Id="rId580" Type="http://schemas.openxmlformats.org/officeDocument/2006/relationships/hyperlink" Target="https://www.tuttitalia.it/calabria/65-firmo/" TargetMode="External"/><Relationship Id="rId2054" Type="http://schemas.openxmlformats.org/officeDocument/2006/relationships/hyperlink" Target="https://www.tuttitalia.it/lazio/21-scandriglia/" TargetMode="External"/><Relationship Id="rId2261" Type="http://schemas.openxmlformats.org/officeDocument/2006/relationships/hyperlink" Target="https://www.tuttitalia.it/lazio/24-bolsena/" TargetMode="External"/><Relationship Id="rId3105" Type="http://schemas.openxmlformats.org/officeDocument/2006/relationships/hyperlink" Target="https://www.tuttitalia.it/lombardia/22-claino-con-osteno/" TargetMode="External"/><Relationship Id="rId3312" Type="http://schemas.openxmlformats.org/officeDocument/2006/relationships/hyperlink" Target="https://www.tuttitalia.it/lombardia/65-esino-lario/" TargetMode="External"/><Relationship Id="rId6468" Type="http://schemas.openxmlformats.org/officeDocument/2006/relationships/hyperlink" Target="https://www.tuttitalia.it/sicilia/20-gallodoro/" TargetMode="External"/><Relationship Id="rId6675" Type="http://schemas.openxmlformats.org/officeDocument/2006/relationships/hyperlink" Target="https://www.tuttitalia.it/toscana/31-pelago/" TargetMode="External"/><Relationship Id="rId7519" Type="http://schemas.openxmlformats.org/officeDocument/2006/relationships/hyperlink" Target="https://www.tuttitalia.it/veneto/94-lusia/" TargetMode="External"/><Relationship Id="rId233" Type="http://schemas.openxmlformats.org/officeDocument/2006/relationships/hyperlink" Target="https://www.tuttitalia.it/abruzzo/71-abbateggio/" TargetMode="External"/><Relationship Id="rId440" Type="http://schemas.openxmlformats.org/officeDocument/2006/relationships/hyperlink" Target="https://www.tuttitalia.it/calabria/76-guardavalle/" TargetMode="External"/><Relationship Id="rId1070" Type="http://schemas.openxmlformats.org/officeDocument/2006/relationships/hyperlink" Target="https://www.tuttitalia.it/campania/25-san-marco-evangelista/" TargetMode="External"/><Relationship Id="rId2121" Type="http://schemas.openxmlformats.org/officeDocument/2006/relationships/hyperlink" Target="https://www.tuttitalia.it/lazio/56-pomezia/" TargetMode="External"/><Relationship Id="rId5277" Type="http://schemas.openxmlformats.org/officeDocument/2006/relationships/hyperlink" Target="https://www.tuttitalia.it/piemonte/27-oglianico/" TargetMode="External"/><Relationship Id="rId5484" Type="http://schemas.openxmlformats.org/officeDocument/2006/relationships/hyperlink" Target="https://www.tuttitalia.it/piemonte/46-madonna-del-sasso/" TargetMode="External"/><Relationship Id="rId6328" Type="http://schemas.openxmlformats.org/officeDocument/2006/relationships/hyperlink" Target="https://www.tuttitalia.it/sicilia/39-castel-di-iudica/" TargetMode="External"/><Relationship Id="rId6882" Type="http://schemas.openxmlformats.org/officeDocument/2006/relationships/hyperlink" Target="https://www.tuttitalia.it/trentino-alto-adige/51-bolzano/" TargetMode="External"/><Relationship Id="rId7726" Type="http://schemas.openxmlformats.org/officeDocument/2006/relationships/hyperlink" Target="https://www.tuttitalia.it/veneto/24-lazise/" TargetMode="External"/><Relationship Id="rId300" Type="http://schemas.openxmlformats.org/officeDocument/2006/relationships/hyperlink" Target="https://www.tuttitalia.it/basilicata/75-montalbano-jonico/" TargetMode="External"/><Relationship Id="rId4086" Type="http://schemas.openxmlformats.org/officeDocument/2006/relationships/hyperlink" Target="https://www.tuttitalia.it/marche/49-poggio-san-marcello/" TargetMode="External"/><Relationship Id="rId5137" Type="http://schemas.openxmlformats.org/officeDocument/2006/relationships/hyperlink" Target="https://www.tuttitalia.it/piemonte/81-giaveno/" TargetMode="External"/><Relationship Id="rId5691" Type="http://schemas.openxmlformats.org/officeDocument/2006/relationships/hyperlink" Target="https://www.tuttitalia.it/puglia/68-pietramontecorvino/" TargetMode="External"/><Relationship Id="rId6535" Type="http://schemas.openxmlformats.org/officeDocument/2006/relationships/hyperlink" Target="https://www.tuttitalia.it/sicilia/71-geraci-siculo/" TargetMode="External"/><Relationship Id="rId6742" Type="http://schemas.openxmlformats.org/officeDocument/2006/relationships/hyperlink" Target="https://www.tuttitalia.it/toscana/65-porcari/" TargetMode="External"/><Relationship Id="rId1887" Type="http://schemas.openxmlformats.org/officeDocument/2006/relationships/hyperlink" Target="https://www.tuttitalia.it/friuli-venezia-giulia/80-resia/" TargetMode="External"/><Relationship Id="rId2938" Type="http://schemas.openxmlformats.org/officeDocument/2006/relationships/hyperlink" Target="https://www.tuttitalia.it/lombardia/37-vezza-d-oglio/" TargetMode="External"/><Relationship Id="rId4293" Type="http://schemas.openxmlformats.org/officeDocument/2006/relationships/hyperlink" Target="https://www.tuttitalia.it/molise/75-sant-elia-a-pianisi/" TargetMode="External"/><Relationship Id="rId5344" Type="http://schemas.openxmlformats.org/officeDocument/2006/relationships/hyperlink" Target="https://www.tuttitalia.it/piemonte/85-vallo-torinese/" TargetMode="External"/><Relationship Id="rId5551" Type="http://schemas.openxmlformats.org/officeDocument/2006/relationships/hyperlink" Target="https://www.tuttitalia.it/piemonte/53-formigliana/" TargetMode="External"/><Relationship Id="rId6602" Type="http://schemas.openxmlformats.org/officeDocument/2006/relationships/hyperlink" Target="https://www.tuttitalia.it/sicilia/65-san-vito-lo-capo/" TargetMode="External"/><Relationship Id="rId1747" Type="http://schemas.openxmlformats.org/officeDocument/2006/relationships/hyperlink" Target="https://www.tuttitalia.it/friuli-venezia-giulia/40-sesto-al-reghena/" TargetMode="External"/><Relationship Id="rId1954" Type="http://schemas.openxmlformats.org/officeDocument/2006/relationships/hyperlink" Target="https://www.tuttitalia.it/lazio/78-san-giovanni-incarico/" TargetMode="External"/><Relationship Id="rId4153" Type="http://schemas.openxmlformats.org/officeDocument/2006/relationships/hyperlink" Target="https://www.tuttitalia.it/marche/56-belmonte-piceno/" TargetMode="External"/><Relationship Id="rId4360" Type="http://schemas.openxmlformats.org/officeDocument/2006/relationships/hyperlink" Target="https://www.tuttitalia.it/molise/71-fornelli/" TargetMode="External"/><Relationship Id="rId5204" Type="http://schemas.openxmlformats.org/officeDocument/2006/relationships/hyperlink" Target="https://www.tuttitalia.it/piemonte/87-borgofranco-d-ivrea/" TargetMode="External"/><Relationship Id="rId5411" Type="http://schemas.openxmlformats.org/officeDocument/2006/relationships/hyperlink" Target="https://www.tuttitalia.it/piemonte/44-prali/" TargetMode="External"/><Relationship Id="rId39" Type="http://schemas.openxmlformats.org/officeDocument/2006/relationships/hyperlink" Target="https://www.tuttitalia.it/abruzzo/41-rapino/" TargetMode="External"/><Relationship Id="rId1607" Type="http://schemas.openxmlformats.org/officeDocument/2006/relationships/hyperlink" Target="https://www.tuttitalia.it/emilia-romagna/49-vernasca/" TargetMode="External"/><Relationship Id="rId1814" Type="http://schemas.openxmlformats.org/officeDocument/2006/relationships/hyperlink" Target="https://www.tuttitalia.it/friuli-venezia-giulia/20-palmanova/" TargetMode="External"/><Relationship Id="rId4013" Type="http://schemas.openxmlformats.org/officeDocument/2006/relationships/hyperlink" Target="https://www.tuttitalia.it/lombardia/26-lozza/" TargetMode="External"/><Relationship Id="rId4220" Type="http://schemas.openxmlformats.org/officeDocument/2006/relationships/hyperlink" Target="https://www.tuttitalia.it/marche/52-colli-al-metauro/" TargetMode="External"/><Relationship Id="rId7169" Type="http://schemas.openxmlformats.org/officeDocument/2006/relationships/hyperlink" Target="https://www.tuttitalia.it/trentino-alto-adige/23-sagron-mis/" TargetMode="External"/><Relationship Id="rId7376" Type="http://schemas.openxmlformats.org/officeDocument/2006/relationships/hyperlink" Target="https://www.tuttitalia.it/veneto/72-chies-d-alpago/" TargetMode="External"/><Relationship Id="rId7583" Type="http://schemas.openxmlformats.org/officeDocument/2006/relationships/hyperlink" Target="https://www.tuttitalia.it/veneto/97-loria/" TargetMode="External"/><Relationship Id="rId7790" Type="http://schemas.openxmlformats.org/officeDocument/2006/relationships/hyperlink" Target="https://www.tuttitalia.it/veneto/97-schio/" TargetMode="External"/><Relationship Id="rId3779" Type="http://schemas.openxmlformats.org/officeDocument/2006/relationships/hyperlink" Target="https://www.tuttitalia.it/lombardia/38-suardi/" TargetMode="External"/><Relationship Id="rId6185" Type="http://schemas.openxmlformats.org/officeDocument/2006/relationships/hyperlink" Target="https://www.tuttitalia.it/sardegna/31-segariu/" TargetMode="External"/><Relationship Id="rId6392" Type="http://schemas.openxmlformats.org/officeDocument/2006/relationships/hyperlink" Target="https://www.tuttitalia.it/sicilia/23-furnari/" TargetMode="External"/><Relationship Id="rId7029" Type="http://schemas.openxmlformats.org/officeDocument/2006/relationships/hyperlink" Target="https://www.tuttitalia.it/trentino-alto-adige/95-castel-ivano/" TargetMode="External"/><Relationship Id="rId7236" Type="http://schemas.openxmlformats.org/officeDocument/2006/relationships/hyperlink" Target="https://www.tuttitalia.it/umbria/22-montecastrilli/" TargetMode="External"/><Relationship Id="rId7443" Type="http://schemas.openxmlformats.org/officeDocument/2006/relationships/hyperlink" Target="https://www.tuttitalia.it/veneto/65-solesino/" TargetMode="External"/><Relationship Id="rId7650" Type="http://schemas.openxmlformats.org/officeDocument/2006/relationships/hyperlink" Target="https://www.tuttitalia.it/veneto/53-spinea/" TargetMode="External"/><Relationship Id="rId2588" Type="http://schemas.openxmlformats.org/officeDocument/2006/relationships/hyperlink" Target="https://www.tuttitalia.it/lombardia/91-calcinate/" TargetMode="External"/><Relationship Id="rId3986" Type="http://schemas.openxmlformats.org/officeDocument/2006/relationships/hyperlink" Target="https://www.tuttitalia.it/lombardia/27-besano/" TargetMode="External"/><Relationship Id="rId6045" Type="http://schemas.openxmlformats.org/officeDocument/2006/relationships/hyperlink" Target="https://www.tuttitalia.it/sardegna/61-bonorva/" TargetMode="External"/><Relationship Id="rId6252" Type="http://schemas.openxmlformats.org/officeDocument/2006/relationships/hyperlink" Target="https://www.tuttitalia.it/sicilia/80-burgio/" TargetMode="External"/><Relationship Id="rId7303" Type="http://schemas.openxmlformats.org/officeDocument/2006/relationships/hyperlink" Target="https://www.tuttitalia.it/valle-d-aosta/68-la-thuile/" TargetMode="External"/><Relationship Id="rId1397" Type="http://schemas.openxmlformats.org/officeDocument/2006/relationships/hyperlink" Target="https://www.tuttitalia.it/emilia-romagna/43-anzola-dell-emilia/" TargetMode="External"/><Relationship Id="rId2795" Type="http://schemas.openxmlformats.org/officeDocument/2006/relationships/hyperlink" Target="https://www.tuttitalia.it/lombardia/65-calcinato/" TargetMode="External"/><Relationship Id="rId3639" Type="http://schemas.openxmlformats.org/officeDocument/2006/relationships/hyperlink" Target="https://www.tuttitalia.it/lombardia/56-pavia/" TargetMode="External"/><Relationship Id="rId3846" Type="http://schemas.openxmlformats.org/officeDocument/2006/relationships/hyperlink" Target="https://www.tuttitalia.it/lombardia/52-samolaco/" TargetMode="External"/><Relationship Id="rId5061" Type="http://schemas.openxmlformats.org/officeDocument/2006/relationships/hyperlink" Target="https://www.tuttitalia.it/piemonte/78-paruzzaro/" TargetMode="External"/><Relationship Id="rId6112" Type="http://schemas.openxmlformats.org/officeDocument/2006/relationships/hyperlink" Target="https://www.tuttitalia.it/sardegna/88-carbonia/" TargetMode="External"/><Relationship Id="rId7510" Type="http://schemas.openxmlformats.org/officeDocument/2006/relationships/hyperlink" Target="https://www.tuttitalia.it/veneto/41-rosolina/" TargetMode="External"/><Relationship Id="rId767" Type="http://schemas.openxmlformats.org/officeDocument/2006/relationships/hyperlink" Target="https://www.tuttitalia.it/calabria/35-agnana-calabra/" TargetMode="External"/><Relationship Id="rId974" Type="http://schemas.openxmlformats.org/officeDocument/2006/relationships/hyperlink" Target="https://www.tuttitalia.it/campania/59-dugenta/" TargetMode="External"/><Relationship Id="rId2448" Type="http://schemas.openxmlformats.org/officeDocument/2006/relationships/hyperlink" Target="https://www.tuttitalia.it/liguria/79-riomaggiore/" TargetMode="External"/><Relationship Id="rId2655" Type="http://schemas.openxmlformats.org/officeDocument/2006/relationships/hyperlink" Target="https://www.tuttitalia.it/lombardia/16-foresto-sparso/" TargetMode="External"/><Relationship Id="rId2862" Type="http://schemas.openxmlformats.org/officeDocument/2006/relationships/hyperlink" Target="https://www.tuttitalia.it/lombardia/55-san-paolo/" TargetMode="External"/><Relationship Id="rId3706" Type="http://schemas.openxmlformats.org/officeDocument/2006/relationships/hyperlink" Target="https://www.tuttitalia.it/lombardia/30-montu-beccaria/" TargetMode="External"/><Relationship Id="rId3913" Type="http://schemas.openxmlformats.org/officeDocument/2006/relationships/hyperlink" Target="https://www.tuttitalia.it/lombardia/62-castellanza/" TargetMode="External"/><Relationship Id="rId627" Type="http://schemas.openxmlformats.org/officeDocument/2006/relationships/hyperlink" Target="https://www.tuttitalia.it/calabria/94-san-basile/" TargetMode="External"/><Relationship Id="rId834" Type="http://schemas.openxmlformats.org/officeDocument/2006/relationships/hyperlink" Target="https://www.tuttitalia.it/campania/93-atripalda/" TargetMode="External"/><Relationship Id="rId1257" Type="http://schemas.openxmlformats.org/officeDocument/2006/relationships/hyperlink" Target="https://www.tuttitalia.it/campania/57-sapri/" TargetMode="External"/><Relationship Id="rId1464" Type="http://schemas.openxmlformats.org/officeDocument/2006/relationships/hyperlink" Target="https://www.tuttitalia.it/emilia-romagna/54-longiano/" TargetMode="External"/><Relationship Id="rId1671" Type="http://schemas.openxmlformats.org/officeDocument/2006/relationships/hyperlink" Target="https://www.tuttitalia.it/emilia-romagna/31-toano/" TargetMode="External"/><Relationship Id="rId2308" Type="http://schemas.openxmlformats.org/officeDocument/2006/relationships/hyperlink" Target="https://www.tuttitalia.it/liguria/64-serra-ricco/" TargetMode="External"/><Relationship Id="rId2515" Type="http://schemas.openxmlformats.org/officeDocument/2006/relationships/hyperlink" Target="https://www.tuttitalia.it/liguria/75-urbe/" TargetMode="External"/><Relationship Id="rId2722" Type="http://schemas.openxmlformats.org/officeDocument/2006/relationships/hyperlink" Target="https://www.tuttitalia.it/lombardia/12-corna-imagna/" TargetMode="External"/><Relationship Id="rId5878" Type="http://schemas.openxmlformats.org/officeDocument/2006/relationships/hyperlink" Target="https://www.tuttitalia.it/sardegna/88-gavoi/" TargetMode="External"/><Relationship Id="rId6929" Type="http://schemas.openxmlformats.org/officeDocument/2006/relationships/hyperlink" Target="https://www.tuttitalia.it/trentino-alto-adige/86-san-genesio-atesino/" TargetMode="External"/><Relationship Id="rId901" Type="http://schemas.openxmlformats.org/officeDocument/2006/relationships/hyperlink" Target="https://www.tuttitalia.it/campania/94-moschiano/" TargetMode="External"/><Relationship Id="rId1117" Type="http://schemas.openxmlformats.org/officeDocument/2006/relationships/hyperlink" Target="https://www.tuttitalia.it/campania/65-san-gregorio-matese/" TargetMode="External"/><Relationship Id="rId1324" Type="http://schemas.openxmlformats.org/officeDocument/2006/relationships/hyperlink" Target="https://www.tuttitalia.it/campania/26-calvanico/" TargetMode="External"/><Relationship Id="rId1531" Type="http://schemas.openxmlformats.org/officeDocument/2006/relationships/hyperlink" Target="https://www.tuttitalia.it/emilia-romagna/34-parma/" TargetMode="External"/><Relationship Id="rId4687" Type="http://schemas.openxmlformats.org/officeDocument/2006/relationships/hyperlink" Target="https://www.tuttitalia.it/piemonte/78-bruno/" TargetMode="External"/><Relationship Id="rId4894" Type="http://schemas.openxmlformats.org/officeDocument/2006/relationships/hyperlink" Target="https://www.tuttitalia.it/piemonte/37-piozzo/" TargetMode="External"/><Relationship Id="rId5738" Type="http://schemas.openxmlformats.org/officeDocument/2006/relationships/hyperlink" Target="https://www.tuttitalia.it/puglia/15-matino/" TargetMode="External"/><Relationship Id="rId5945" Type="http://schemas.openxmlformats.org/officeDocument/2006/relationships/hyperlink" Target="https://www.tuttitalia.it/sardegna/78-san-nicolo-d-arcidano/" TargetMode="External"/><Relationship Id="rId7093" Type="http://schemas.openxmlformats.org/officeDocument/2006/relationships/hyperlink" Target="https://www.tuttitalia.it/trentino-alto-adige/32-lavarone/" TargetMode="External"/><Relationship Id="rId30" Type="http://schemas.openxmlformats.org/officeDocument/2006/relationships/hyperlink" Target="https://www.tuttitalia.it/abruzzo/65-roccascalegna/" TargetMode="External"/><Relationship Id="rId3289" Type="http://schemas.openxmlformats.org/officeDocument/2006/relationships/hyperlink" Target="https://www.tuttitalia.it/lombardia/71-cesana-brianza/" TargetMode="External"/><Relationship Id="rId3496" Type="http://schemas.openxmlformats.org/officeDocument/2006/relationships/hyperlink" Target="https://www.tuttitalia.it/lombardia/19-solaro/" TargetMode="External"/><Relationship Id="rId4547" Type="http://schemas.openxmlformats.org/officeDocument/2006/relationships/hyperlink" Target="https://www.tuttitalia.it/piemonte/38-casaleggio-boiro/" TargetMode="External"/><Relationship Id="rId4754" Type="http://schemas.openxmlformats.org/officeDocument/2006/relationships/hyperlink" Target="https://www.tuttitalia.it/piemonte/94-borriana/" TargetMode="External"/><Relationship Id="rId7160" Type="http://schemas.openxmlformats.org/officeDocument/2006/relationships/hyperlink" Target="https://www.tuttitalia.it/trentino-alto-adige/82-sfruz/" TargetMode="External"/><Relationship Id="rId2098" Type="http://schemas.openxmlformats.org/officeDocument/2006/relationships/hyperlink" Target="https://www.tuttitalia.it/lazio/81-cittareale/" TargetMode="External"/><Relationship Id="rId3149" Type="http://schemas.openxmlformats.org/officeDocument/2006/relationships/hyperlink" Target="https://www.tuttitalia.it/lombardia/67-vaiano-cremasco/" TargetMode="External"/><Relationship Id="rId3356" Type="http://schemas.openxmlformats.org/officeDocument/2006/relationships/hyperlink" Target="https://www.tuttitalia.it/lombardia/71-crespiatica/" TargetMode="External"/><Relationship Id="rId3563" Type="http://schemas.openxmlformats.org/officeDocument/2006/relationships/hyperlink" Target="https://www.tuttitalia.it/lombardia/88-cusago/" TargetMode="External"/><Relationship Id="rId4407" Type="http://schemas.openxmlformats.org/officeDocument/2006/relationships/hyperlink" Target="https://www.tuttitalia.it/piemonte/59-tortona/" TargetMode="External"/><Relationship Id="rId4961" Type="http://schemas.openxmlformats.org/officeDocument/2006/relationships/hyperlink" Target="https://www.tuttitalia.it/piemonte/40-castelletto-uzzone/" TargetMode="External"/><Relationship Id="rId5805" Type="http://schemas.openxmlformats.org/officeDocument/2006/relationships/hyperlink" Target="https://www.tuttitalia.it/puglia/86-bagnolo-del-salento/" TargetMode="External"/><Relationship Id="rId7020" Type="http://schemas.openxmlformats.org/officeDocument/2006/relationships/hyperlink" Target="https://www.tuttitalia.it/trentino-alto-adige/56-predazzo/" TargetMode="External"/><Relationship Id="rId277" Type="http://schemas.openxmlformats.org/officeDocument/2006/relationships/hyperlink" Target="https://www.tuttitalia.it/abruzzo/87-controguerra/" TargetMode="External"/><Relationship Id="rId484" Type="http://schemas.openxmlformats.org/officeDocument/2006/relationships/hyperlink" Target="https://www.tuttitalia.it/calabria/52-martirano-lombardo/" TargetMode="External"/><Relationship Id="rId2165" Type="http://schemas.openxmlformats.org/officeDocument/2006/relationships/hyperlink" Target="https://www.tuttitalia.it/lazio/37-monte-porzio-catone/" TargetMode="External"/><Relationship Id="rId3009" Type="http://schemas.openxmlformats.org/officeDocument/2006/relationships/hyperlink" Target="https://www.tuttitalia.it/lombardia/44-lurago-d-erba/" TargetMode="External"/><Relationship Id="rId3216" Type="http://schemas.openxmlformats.org/officeDocument/2006/relationships/hyperlink" Target="https://www.tuttitalia.it/lombardia/86-moscazzano/" TargetMode="External"/><Relationship Id="rId3770" Type="http://schemas.openxmlformats.org/officeDocument/2006/relationships/hyperlink" Target="https://www.tuttitalia.it/lombardia/74-romagnese/" TargetMode="External"/><Relationship Id="rId4614" Type="http://schemas.openxmlformats.org/officeDocument/2006/relationships/hyperlink" Target="https://www.tuttitalia.it/piemonte/29-refrancore/" TargetMode="External"/><Relationship Id="rId4821" Type="http://schemas.openxmlformats.org/officeDocument/2006/relationships/hyperlink" Target="https://www.tuttitalia.it/piemonte/63-neive/" TargetMode="External"/><Relationship Id="rId137" Type="http://schemas.openxmlformats.org/officeDocument/2006/relationships/hyperlink" Target="https://www.tuttitalia.it/abruzzo/89-navelli/" TargetMode="External"/><Relationship Id="rId344" Type="http://schemas.openxmlformats.org/officeDocument/2006/relationships/hyperlink" Target="https://www.tuttitalia.it/basilicata/18-rapolla/" TargetMode="External"/><Relationship Id="rId691" Type="http://schemas.openxmlformats.org/officeDocument/2006/relationships/hyperlink" Target="https://www.tuttitalia.it/calabria/85-cittanova/" TargetMode="External"/><Relationship Id="rId2025" Type="http://schemas.openxmlformats.org/officeDocument/2006/relationships/hyperlink" Target="https://www.tuttitalia.it/lazio/30-itri/" TargetMode="External"/><Relationship Id="rId2372" Type="http://schemas.openxmlformats.org/officeDocument/2006/relationships/hyperlink" Target="https://www.tuttitalia.it/liguria/26-diano-marina/" TargetMode="External"/><Relationship Id="rId3423" Type="http://schemas.openxmlformats.org/officeDocument/2006/relationships/hyperlink" Target="https://www.tuttitalia.it/lombardia/43-dosolo/" TargetMode="External"/><Relationship Id="rId3630" Type="http://schemas.openxmlformats.org/officeDocument/2006/relationships/hyperlink" Target="https://www.tuttitalia.it/lombardia/36-mezzago/" TargetMode="External"/><Relationship Id="rId6579" Type="http://schemas.openxmlformats.org/officeDocument/2006/relationships/hyperlink" Target="https://www.tuttitalia.it/sicilia/41-canicattini-bagni/" TargetMode="External"/><Relationship Id="rId6786" Type="http://schemas.openxmlformats.org/officeDocument/2006/relationships/hyperlink" Target="https://www.tuttitalia.it/toscana/97-pontedera/" TargetMode="External"/><Relationship Id="rId6993" Type="http://schemas.openxmlformats.org/officeDocument/2006/relationships/hyperlink" Target="https://www.tuttitalia.it/trentino-alto-adige/51-anterivo/" TargetMode="External"/><Relationship Id="rId7837" Type="http://schemas.openxmlformats.org/officeDocument/2006/relationships/hyperlink" Target="https://www.tuttitalia.it/veneto/52-santorso/" TargetMode="External"/><Relationship Id="rId551" Type="http://schemas.openxmlformats.org/officeDocument/2006/relationships/hyperlink" Target="https://www.tuttitalia.it/calabria/55-san-lorenzo-del-vallo/" TargetMode="External"/><Relationship Id="rId1181" Type="http://schemas.openxmlformats.org/officeDocument/2006/relationships/hyperlink" Target="https://www.tuttitalia.it/campania/86-piano-di-sorrento/" TargetMode="External"/><Relationship Id="rId2232" Type="http://schemas.openxmlformats.org/officeDocument/2006/relationships/hyperlink" Target="https://www.tuttitalia.it/lazio/70-vallinfreda/" TargetMode="External"/><Relationship Id="rId5388" Type="http://schemas.openxmlformats.org/officeDocument/2006/relationships/hyperlink" Target="https://www.tuttitalia.it/piemonte/74-mombello-di-torino/" TargetMode="External"/><Relationship Id="rId5595" Type="http://schemas.openxmlformats.org/officeDocument/2006/relationships/hyperlink" Target="https://www.tuttitalia.it/puglia/50-terlizzi/" TargetMode="External"/><Relationship Id="rId6439" Type="http://schemas.openxmlformats.org/officeDocument/2006/relationships/hyperlink" Target="https://www.tuttitalia.it/sicilia/14-pagliara/" TargetMode="External"/><Relationship Id="rId6646" Type="http://schemas.openxmlformats.org/officeDocument/2006/relationships/hyperlink" Target="https://www.tuttitalia.it/toscana/62-scandicci/" TargetMode="External"/><Relationship Id="rId6853" Type="http://schemas.openxmlformats.org/officeDocument/2006/relationships/hyperlink" Target="https://www.tuttitalia.it/toscana/46-sovicille/" TargetMode="External"/><Relationship Id="rId204" Type="http://schemas.openxmlformats.org/officeDocument/2006/relationships/hyperlink" Target="https://www.tuttitalia.it/abruzzo/49-pianella/" TargetMode="External"/><Relationship Id="rId411" Type="http://schemas.openxmlformats.org/officeDocument/2006/relationships/hyperlink" Target="https://www.tuttitalia.it/basilicata/23-ginestra/" TargetMode="External"/><Relationship Id="rId1041" Type="http://schemas.openxmlformats.org/officeDocument/2006/relationships/hyperlink" Target="https://www.tuttitalia.it/campania/73-san-marcellino/" TargetMode="External"/><Relationship Id="rId1998" Type="http://schemas.openxmlformats.org/officeDocument/2006/relationships/hyperlink" Target="https://www.tuttitalia.it/lazio/94-collepardo/" TargetMode="External"/><Relationship Id="rId4197" Type="http://schemas.openxmlformats.org/officeDocument/2006/relationships/hyperlink" Target="https://www.tuttitalia.it/marche/96-penna-san-giovanni/" TargetMode="External"/><Relationship Id="rId5248" Type="http://schemas.openxmlformats.org/officeDocument/2006/relationships/hyperlink" Target="https://www.tuttitalia.it/piemonte/83-roletto/" TargetMode="External"/><Relationship Id="rId5455" Type="http://schemas.openxmlformats.org/officeDocument/2006/relationships/hyperlink" Target="https://www.tuttitalia.it/piemonte/98-santa-maria-maggiore/" TargetMode="External"/><Relationship Id="rId5662" Type="http://schemas.openxmlformats.org/officeDocument/2006/relationships/hyperlink" Target="https://www.tuttitalia.it/puglia/60-orta-nova/" TargetMode="External"/><Relationship Id="rId6506" Type="http://schemas.openxmlformats.org/officeDocument/2006/relationships/hyperlink" Target="https://www.tuttitalia.it/sicilia/46-torretta/" TargetMode="External"/><Relationship Id="rId6713" Type="http://schemas.openxmlformats.org/officeDocument/2006/relationships/hyperlink" Target="https://www.tuttitalia.it/toscana/78-roccalbegna/" TargetMode="External"/><Relationship Id="rId6920" Type="http://schemas.openxmlformats.org/officeDocument/2006/relationships/hyperlink" Target="https://www.tuttitalia.it/trentino-alto-adige/72-dobbiaco/" TargetMode="External"/><Relationship Id="rId1858" Type="http://schemas.openxmlformats.org/officeDocument/2006/relationships/hyperlink" Target="https://www.tuttitalia.it/friuli-venezia-giulia/85-coseano/" TargetMode="External"/><Relationship Id="rId4057" Type="http://schemas.openxmlformats.org/officeDocument/2006/relationships/hyperlink" Target="https://www.tuttitalia.it/marche/33-castelbellino/" TargetMode="External"/><Relationship Id="rId4264" Type="http://schemas.openxmlformats.org/officeDocument/2006/relationships/hyperlink" Target="https://www.tuttitalia.it/marche/97-pietrarubbia/" TargetMode="External"/><Relationship Id="rId4471" Type="http://schemas.openxmlformats.org/officeDocument/2006/relationships/hyperlink" Target="https://www.tuttitalia.it/piemonte/81-bosio/" TargetMode="External"/><Relationship Id="rId5108" Type="http://schemas.openxmlformats.org/officeDocument/2006/relationships/hyperlink" Target="https://www.tuttitalia.it/piemonte/82-san-nazzaro-sesia/" TargetMode="External"/><Relationship Id="rId5315" Type="http://schemas.openxmlformats.org/officeDocument/2006/relationships/hyperlink" Target="https://www.tuttitalia.it/piemonte/82-viu/" TargetMode="External"/><Relationship Id="rId5522" Type="http://schemas.openxmlformats.org/officeDocument/2006/relationships/hyperlink" Target="https://www.tuttitalia.it/piemonte/54-villata/" TargetMode="External"/><Relationship Id="rId2909" Type="http://schemas.openxmlformats.org/officeDocument/2006/relationships/hyperlink" Target="https://www.tuttitalia.it/lombardia/46-gianico/" TargetMode="External"/><Relationship Id="rId3073" Type="http://schemas.openxmlformats.org/officeDocument/2006/relationships/hyperlink" Target="https://www.tuttitalia.it/lombardia/50-pusiano/" TargetMode="External"/><Relationship Id="rId3280" Type="http://schemas.openxmlformats.org/officeDocument/2006/relationships/hyperlink" Target="https://www.tuttitalia.it/lombardia/64-vercurago/" TargetMode="External"/><Relationship Id="rId4124" Type="http://schemas.openxmlformats.org/officeDocument/2006/relationships/hyperlink" Target="https://www.tuttitalia.it/marche/26-montegranaro/" TargetMode="External"/><Relationship Id="rId4331" Type="http://schemas.openxmlformats.org/officeDocument/2006/relationships/hyperlink" Target="https://www.tuttitalia.it/molise/54-san-felice-del-molise/" TargetMode="External"/><Relationship Id="rId7487" Type="http://schemas.openxmlformats.org/officeDocument/2006/relationships/hyperlink" Target="https://www.tuttitalia.it/veneto/91-villa-estense/" TargetMode="External"/><Relationship Id="rId7694" Type="http://schemas.openxmlformats.org/officeDocument/2006/relationships/hyperlink" Target="https://www.tuttitalia.it/veneto/44-san-bonifacio/" TargetMode="External"/><Relationship Id="rId1718" Type="http://schemas.openxmlformats.org/officeDocument/2006/relationships/hyperlink" Target="https://www.tuttitalia.it/friuli-venezia-giulia/65-san-pier-d-isonzo/" TargetMode="External"/><Relationship Id="rId1925" Type="http://schemas.openxmlformats.org/officeDocument/2006/relationships/hyperlink" Target="https://www.tuttitalia.it/lazio/75-ceccano/" TargetMode="External"/><Relationship Id="rId3140" Type="http://schemas.openxmlformats.org/officeDocument/2006/relationships/hyperlink" Target="https://www.tuttitalia.it/lombardia/85-castelverde/" TargetMode="External"/><Relationship Id="rId6089" Type="http://schemas.openxmlformats.org/officeDocument/2006/relationships/hyperlink" Target="https://www.tuttitalia.it/sardegna/86-nughedu-san-nicolo/" TargetMode="External"/><Relationship Id="rId6296" Type="http://schemas.openxmlformats.org/officeDocument/2006/relationships/hyperlink" Target="https://www.tuttitalia.it/sicilia/59-san-giovanni-la-punta/" TargetMode="External"/><Relationship Id="rId7347" Type="http://schemas.openxmlformats.org/officeDocument/2006/relationships/hyperlink" Target="https://www.tuttitalia.it/veneto/78-limana/" TargetMode="External"/><Relationship Id="rId6156" Type="http://schemas.openxmlformats.org/officeDocument/2006/relationships/hyperlink" Target="https://www.tuttitalia.it/sardegna/70-nuraminis/" TargetMode="External"/><Relationship Id="rId7554" Type="http://schemas.openxmlformats.org/officeDocument/2006/relationships/hyperlink" Target="https://www.tuttitalia.it/veneto/55-castelfranco-veneto/" TargetMode="External"/><Relationship Id="rId7761" Type="http://schemas.openxmlformats.org/officeDocument/2006/relationships/hyperlink" Target="https://www.tuttitalia.it/veneto/78-dolce/" TargetMode="External"/><Relationship Id="rId2699" Type="http://schemas.openxmlformats.org/officeDocument/2006/relationships/hyperlink" Target="https://www.tuttitalia.it/lombardia/96-ubiale-clanezzo/" TargetMode="External"/><Relationship Id="rId3000" Type="http://schemas.openxmlformats.org/officeDocument/2006/relationships/hyperlink" Target="https://www.tuttitalia.it/lombardia/67-carugo/" TargetMode="External"/><Relationship Id="rId3957" Type="http://schemas.openxmlformats.org/officeDocument/2006/relationships/hyperlink" Target="https://www.tuttitalia.it/lombardia/62-azzate/" TargetMode="External"/><Relationship Id="rId6363" Type="http://schemas.openxmlformats.org/officeDocument/2006/relationships/hyperlink" Target="https://www.tuttitalia.it/sicilia/94-barcellona-pozzo-di-gotto/" TargetMode="External"/><Relationship Id="rId6570" Type="http://schemas.openxmlformats.org/officeDocument/2006/relationships/hyperlink" Target="https://www.tuttitalia.it/sicilia/53-pachino/" TargetMode="External"/><Relationship Id="rId7207" Type="http://schemas.openxmlformats.org/officeDocument/2006/relationships/hyperlink" Target="https://www.tuttitalia.it/umbria/61-citerna/" TargetMode="External"/><Relationship Id="rId7414" Type="http://schemas.openxmlformats.org/officeDocument/2006/relationships/hyperlink" Target="https://www.tuttitalia.it/veneto/25-vigodarzere/" TargetMode="External"/><Relationship Id="rId7621" Type="http://schemas.openxmlformats.org/officeDocument/2006/relationships/hyperlink" Target="https://www.tuttitalia.it/veneto/15-morgano/" TargetMode="External"/><Relationship Id="rId878" Type="http://schemas.openxmlformats.org/officeDocument/2006/relationships/hyperlink" Target="https://www.tuttitalia.it/campania/54-roccabascerana/" TargetMode="External"/><Relationship Id="rId2559" Type="http://schemas.openxmlformats.org/officeDocument/2006/relationships/hyperlink" Target="https://www.tuttitalia.it/lombardia/15-brembate/" TargetMode="External"/><Relationship Id="rId2766" Type="http://schemas.openxmlformats.org/officeDocument/2006/relationships/hyperlink" Target="https://www.tuttitalia.it/lombardia/65-averara/" TargetMode="External"/><Relationship Id="rId2973" Type="http://schemas.openxmlformats.org/officeDocument/2006/relationships/hyperlink" Target="https://www.tuttitalia.it/lombardia/97-anfo/" TargetMode="External"/><Relationship Id="rId3817" Type="http://schemas.openxmlformats.org/officeDocument/2006/relationships/hyperlink" Target="https://www.tuttitalia.it/lombardia/31-ceretto-lomellina/" TargetMode="External"/><Relationship Id="rId5172" Type="http://schemas.openxmlformats.org/officeDocument/2006/relationships/hyperlink" Target="https://www.tuttitalia.it/piemonte/24-cambiano/" TargetMode="External"/><Relationship Id="rId6016" Type="http://schemas.openxmlformats.org/officeDocument/2006/relationships/hyperlink" Target="https://www.tuttitalia.it/sardegna/87-tadasuni/" TargetMode="External"/><Relationship Id="rId6223" Type="http://schemas.openxmlformats.org/officeDocument/2006/relationships/hyperlink" Target="https://www.tuttitalia.it/sicilia/72-favara/" TargetMode="External"/><Relationship Id="rId6430" Type="http://schemas.openxmlformats.org/officeDocument/2006/relationships/hyperlink" Target="https://www.tuttitalia.it/sicilia/28-ficarra/" TargetMode="External"/><Relationship Id="rId738" Type="http://schemas.openxmlformats.org/officeDocument/2006/relationships/hyperlink" Target="https://www.tuttitalia.it/calabria/42-cardeto/" TargetMode="External"/><Relationship Id="rId945" Type="http://schemas.openxmlformats.org/officeDocument/2006/relationships/hyperlink" Target="https://www.tuttitalia.it/campania/22-cairano/" TargetMode="External"/><Relationship Id="rId1368" Type="http://schemas.openxmlformats.org/officeDocument/2006/relationships/hyperlink" Target="https://www.tuttitalia.it/campania/42-monteforte-cilento/" TargetMode="External"/><Relationship Id="rId1575" Type="http://schemas.openxmlformats.org/officeDocument/2006/relationships/hyperlink" Target="https://www.tuttitalia.it/emilia-romagna/61-piacenza/" TargetMode="External"/><Relationship Id="rId1782" Type="http://schemas.openxmlformats.org/officeDocument/2006/relationships/hyperlink" Target="https://www.tuttitalia.it/friuli-venezia-giulia/67-muggia/" TargetMode="External"/><Relationship Id="rId2419" Type="http://schemas.openxmlformats.org/officeDocument/2006/relationships/hyperlink" Target="https://www.tuttitalia.it/liguria/55-rocchetta-nervina/" TargetMode="External"/><Relationship Id="rId2626" Type="http://schemas.openxmlformats.org/officeDocument/2006/relationships/hyperlink" Target="https://www.tuttitalia.it/lombardia/80-valbrembo/" TargetMode="External"/><Relationship Id="rId2833" Type="http://schemas.openxmlformats.org/officeDocument/2006/relationships/hyperlink" Target="https://www.tuttitalia.it/lombardia/28-pontoglio/" TargetMode="External"/><Relationship Id="rId5032" Type="http://schemas.openxmlformats.org/officeDocument/2006/relationships/hyperlink" Target="https://www.tuttitalia.it/piemonte/71-trecate/" TargetMode="External"/><Relationship Id="rId5989" Type="http://schemas.openxmlformats.org/officeDocument/2006/relationships/hyperlink" Target="https://www.tuttitalia.it/sardegna/32-nughedu-santa-vittoria/" TargetMode="External"/><Relationship Id="rId74" Type="http://schemas.openxmlformats.org/officeDocument/2006/relationships/hyperlink" Target="https://www.tuttitalia.it/abruzzo/56-ari/" TargetMode="External"/><Relationship Id="rId805" Type="http://schemas.openxmlformats.org/officeDocument/2006/relationships/hyperlink" Target="https://www.tuttitalia.it/calabria/41-joppolo/" TargetMode="External"/><Relationship Id="rId1228" Type="http://schemas.openxmlformats.org/officeDocument/2006/relationships/hyperlink" Target="https://www.tuttitalia.it/campania/24-sarno/" TargetMode="External"/><Relationship Id="rId1435" Type="http://schemas.openxmlformats.org/officeDocument/2006/relationships/hyperlink" Target="https://www.tuttitalia.it/emilia-romagna/77-comacchio/" TargetMode="External"/><Relationship Id="rId4798" Type="http://schemas.openxmlformats.org/officeDocument/2006/relationships/hyperlink" Target="https://www.tuttitalia.it/piemonte/88-caraglio/" TargetMode="External"/><Relationship Id="rId1642" Type="http://schemas.openxmlformats.org/officeDocument/2006/relationships/hyperlink" Target="https://www.tuttitalia.it/emilia-romagna/33-casalgrande/" TargetMode="External"/><Relationship Id="rId2900" Type="http://schemas.openxmlformats.org/officeDocument/2006/relationships/hyperlink" Target="https://www.tuttitalia.it/lombardia/23-moniga-del-garda/" TargetMode="External"/><Relationship Id="rId5849" Type="http://schemas.openxmlformats.org/officeDocument/2006/relationships/hyperlink" Target="https://www.tuttitalia.it/sardegna/16-sinnai/" TargetMode="External"/><Relationship Id="rId7064" Type="http://schemas.openxmlformats.org/officeDocument/2006/relationships/hyperlink" Target="https://www.tuttitalia.it/trentino-alto-adige/86-altavalle/" TargetMode="External"/><Relationship Id="rId7271" Type="http://schemas.openxmlformats.org/officeDocument/2006/relationships/hyperlink" Target="https://www.tuttitalia.it/valle-d-aosta/25-saint-christophe/" TargetMode="External"/><Relationship Id="rId1502" Type="http://schemas.openxmlformats.org/officeDocument/2006/relationships/hyperlink" Target="https://www.tuttitalia.it/emilia-romagna/39-novi-di-modena/" TargetMode="External"/><Relationship Id="rId4658" Type="http://schemas.openxmlformats.org/officeDocument/2006/relationships/hyperlink" Target="https://www.tuttitalia.it/piemonte/68-vinchio/" TargetMode="External"/><Relationship Id="rId4865" Type="http://schemas.openxmlformats.org/officeDocument/2006/relationships/hyperlink" Target="https://www.tuttitalia.it/piemonte/53-roddi/" TargetMode="External"/><Relationship Id="rId5709" Type="http://schemas.openxmlformats.org/officeDocument/2006/relationships/hyperlink" Target="https://www.tuttitalia.it/puglia/79-carlantino/" TargetMode="External"/><Relationship Id="rId5916" Type="http://schemas.openxmlformats.org/officeDocument/2006/relationships/hyperlink" Target="https://www.tuttitalia.it/sardegna/46-austis/" TargetMode="External"/><Relationship Id="rId6080" Type="http://schemas.openxmlformats.org/officeDocument/2006/relationships/hyperlink" Target="https://www.tuttitalia.it/sardegna/45-torralba/" TargetMode="External"/><Relationship Id="rId7131" Type="http://schemas.openxmlformats.org/officeDocument/2006/relationships/hyperlink" Target="https://www.tuttitalia.it/trentino-alto-adige/40-croviana/" TargetMode="External"/><Relationship Id="rId388" Type="http://schemas.openxmlformats.org/officeDocument/2006/relationships/hyperlink" Target="https://www.tuttitalia.it/basilicata/21-albano-di-lucania/" TargetMode="External"/><Relationship Id="rId2069" Type="http://schemas.openxmlformats.org/officeDocument/2006/relationships/hyperlink" Target="https://www.tuttitalia.it/lazio/40-castel-sant-angelo/" TargetMode="External"/><Relationship Id="rId3467" Type="http://schemas.openxmlformats.org/officeDocument/2006/relationships/hyperlink" Target="https://www.tuttitalia.it/lombardia/28-parabiago/" TargetMode="External"/><Relationship Id="rId3674" Type="http://schemas.openxmlformats.org/officeDocument/2006/relationships/hyperlink" Target="https://www.tuttitalia.it/lombardia/89-vellezzo-bellini/" TargetMode="External"/><Relationship Id="rId3881" Type="http://schemas.openxmlformats.org/officeDocument/2006/relationships/hyperlink" Target="https://www.tuttitalia.it/lombardia/82-lovero/" TargetMode="External"/><Relationship Id="rId4518" Type="http://schemas.openxmlformats.org/officeDocument/2006/relationships/hyperlink" Target="https://www.tuttitalia.it/piemonte/33-montechiaro-d-acqui/" TargetMode="External"/><Relationship Id="rId4725" Type="http://schemas.openxmlformats.org/officeDocument/2006/relationships/hyperlink" Target="https://www.tuttitalia.it/piemonte/35-tollegno/" TargetMode="External"/><Relationship Id="rId4932" Type="http://schemas.openxmlformats.org/officeDocument/2006/relationships/hyperlink" Target="https://www.tuttitalia.it/piemonte/93-pagno/" TargetMode="External"/><Relationship Id="rId595" Type="http://schemas.openxmlformats.org/officeDocument/2006/relationships/hyperlink" Target="https://www.tuttitalia.it/calabria/63-aiello-calabro/" TargetMode="External"/><Relationship Id="rId2276" Type="http://schemas.openxmlformats.org/officeDocument/2006/relationships/hyperlink" Target="https://www.tuttitalia.it/lazio/45-graffignano/" TargetMode="External"/><Relationship Id="rId2483" Type="http://schemas.openxmlformats.org/officeDocument/2006/relationships/hyperlink" Target="https://www.tuttitalia.it/liguria/54-millesimo/" TargetMode="External"/><Relationship Id="rId2690" Type="http://schemas.openxmlformats.org/officeDocument/2006/relationships/hyperlink" Target="https://www.tuttitalia.it/lombardia/67-colzate/" TargetMode="External"/><Relationship Id="rId3327" Type="http://schemas.openxmlformats.org/officeDocument/2006/relationships/hyperlink" Target="https://www.tuttitalia.it/lombardia/26-lodi/" TargetMode="External"/><Relationship Id="rId3534" Type="http://schemas.openxmlformats.org/officeDocument/2006/relationships/hyperlink" Target="https://www.tuttitalia.it/lombardia/63-cambiago/" TargetMode="External"/><Relationship Id="rId3741" Type="http://schemas.openxmlformats.org/officeDocument/2006/relationships/hyperlink" Target="https://www.tuttitalia.it/lombardia/62-trovo/" TargetMode="External"/><Relationship Id="rId6897" Type="http://schemas.openxmlformats.org/officeDocument/2006/relationships/hyperlink" Target="https://www.tuttitalia.it/trentino-alto-adige/44-campo-tures/" TargetMode="External"/><Relationship Id="rId248" Type="http://schemas.openxmlformats.org/officeDocument/2006/relationships/hyperlink" Target="https://www.tuttitalia.it/abruzzo/72-crognaleto/" TargetMode="External"/><Relationship Id="rId455" Type="http://schemas.openxmlformats.org/officeDocument/2006/relationships/hyperlink" Target="https://www.tuttitalia.it/calabria/62-taverna/" TargetMode="External"/><Relationship Id="rId662" Type="http://schemas.openxmlformats.org/officeDocument/2006/relationships/hyperlink" Target="https://www.tuttitalia.it/calabria/18-cotronei/" TargetMode="External"/><Relationship Id="rId1085" Type="http://schemas.openxmlformats.org/officeDocument/2006/relationships/hyperlink" Target="https://www.tuttitalia.it/campania/54-gioia-sannitica/" TargetMode="External"/><Relationship Id="rId1292" Type="http://schemas.openxmlformats.org/officeDocument/2006/relationships/hyperlink" Target="https://www.tuttitalia.it/campania/16-sanza/" TargetMode="External"/><Relationship Id="rId2136" Type="http://schemas.openxmlformats.org/officeDocument/2006/relationships/hyperlink" Target="https://www.tuttitalia.it/lazio/67-mentana/" TargetMode="External"/><Relationship Id="rId2343" Type="http://schemas.openxmlformats.org/officeDocument/2006/relationships/hyperlink" Target="https://www.tuttitalia.it/liguria/54-lumarzo/" TargetMode="External"/><Relationship Id="rId2550" Type="http://schemas.openxmlformats.org/officeDocument/2006/relationships/hyperlink" Target="https://www.tuttitalia.it/lombardia/27-scanzorosciate/" TargetMode="External"/><Relationship Id="rId3601" Type="http://schemas.openxmlformats.org/officeDocument/2006/relationships/hyperlink" Target="https://www.tuttitalia.it/lombardia/92-concorezzo/" TargetMode="External"/><Relationship Id="rId5499" Type="http://schemas.openxmlformats.org/officeDocument/2006/relationships/hyperlink" Target="https://www.tuttitalia.it/piemonte/33-caprezzo/" TargetMode="External"/><Relationship Id="rId6757" Type="http://schemas.openxmlformats.org/officeDocument/2006/relationships/hyperlink" Target="https://www.tuttitalia.it/toscana/70-villa-basilica/" TargetMode="External"/><Relationship Id="rId6964" Type="http://schemas.openxmlformats.org/officeDocument/2006/relationships/hyperlink" Target="https://www.tuttitalia.it/trentino-alto-adige/63-aldino/" TargetMode="External"/><Relationship Id="rId7808" Type="http://schemas.openxmlformats.org/officeDocument/2006/relationships/hyperlink" Target="https://www.tuttitalia.it/veneto/57-caldogno/" TargetMode="External"/><Relationship Id="rId108" Type="http://schemas.openxmlformats.org/officeDocument/2006/relationships/hyperlink" Target="https://www.tuttitalia.it/abruzzo/40-cappadocia/" TargetMode="External"/><Relationship Id="rId315" Type="http://schemas.openxmlformats.org/officeDocument/2006/relationships/hyperlink" Target="https://www.tuttitalia.it/basilicata/45-colobraro/" TargetMode="External"/><Relationship Id="rId522" Type="http://schemas.openxmlformats.org/officeDocument/2006/relationships/hyperlink" Target="https://www.tuttitalia.it/calabria/33-luzzi/" TargetMode="External"/><Relationship Id="rId1152" Type="http://schemas.openxmlformats.org/officeDocument/2006/relationships/hyperlink" Target="https://www.tuttitalia.it/campania/42-villaricca/" TargetMode="External"/><Relationship Id="rId2203" Type="http://schemas.openxmlformats.org/officeDocument/2006/relationships/hyperlink" Target="https://www.tuttitalia.it/lazio/68-nazzano/" TargetMode="External"/><Relationship Id="rId2410" Type="http://schemas.openxmlformats.org/officeDocument/2006/relationships/hyperlink" Target="https://www.tuttitalia.it/liguria/71-pietrabruna/" TargetMode="External"/><Relationship Id="rId5359" Type="http://schemas.openxmlformats.org/officeDocument/2006/relationships/hyperlink" Target="https://www.tuttitalia.it/piemonte/90-torre-canavese/" TargetMode="External"/><Relationship Id="rId5566" Type="http://schemas.openxmlformats.org/officeDocument/2006/relationships/hyperlink" Target="https://www.tuttitalia.it/piemonte/12-balocco/" TargetMode="External"/><Relationship Id="rId5773" Type="http://schemas.openxmlformats.org/officeDocument/2006/relationships/hyperlink" Target="https://www.tuttitalia.it/puglia/42-muro-leccese/" TargetMode="External"/><Relationship Id="rId6617" Type="http://schemas.openxmlformats.org/officeDocument/2006/relationships/hyperlink" Target="https://www.tuttitalia.it/toscana/44-bucine/" TargetMode="External"/><Relationship Id="rId1012" Type="http://schemas.openxmlformats.org/officeDocument/2006/relationships/hyperlink" Target="https://www.tuttitalia.it/campania/49-castelvetere-in-val-fortore/" TargetMode="External"/><Relationship Id="rId4168" Type="http://schemas.openxmlformats.org/officeDocument/2006/relationships/hyperlink" Target="https://www.tuttitalia.it/marche/57-cingoli/" TargetMode="External"/><Relationship Id="rId4375" Type="http://schemas.openxmlformats.org/officeDocument/2006/relationships/hyperlink" Target="https://www.tuttitalia.it/molise/82-capracotta/" TargetMode="External"/><Relationship Id="rId5219" Type="http://schemas.openxmlformats.org/officeDocument/2006/relationships/hyperlink" Target="https://www.tuttitalia.it/piemonte/38-san-gillio/" TargetMode="External"/><Relationship Id="rId5426" Type="http://schemas.openxmlformats.org/officeDocument/2006/relationships/hyperlink" Target="https://www.tuttitalia.it/piemonte/92-ribordone/" TargetMode="External"/><Relationship Id="rId5980" Type="http://schemas.openxmlformats.org/officeDocument/2006/relationships/hyperlink" Target="https://www.tuttitalia.it/sardegna/86-gonnosno/" TargetMode="External"/><Relationship Id="rId6824" Type="http://schemas.openxmlformats.org/officeDocument/2006/relationships/hyperlink" Target="https://www.tuttitalia.it/toscana/97-pescia/" TargetMode="External"/><Relationship Id="rId1969" Type="http://schemas.openxmlformats.org/officeDocument/2006/relationships/hyperlink" Target="https://www.tuttitalia.it/lazio/97-pignataro-interamna/" TargetMode="External"/><Relationship Id="rId3184" Type="http://schemas.openxmlformats.org/officeDocument/2006/relationships/hyperlink" Target="https://www.tuttitalia.it/lombardia/71-credera-rubbiano/" TargetMode="External"/><Relationship Id="rId4028" Type="http://schemas.openxmlformats.org/officeDocument/2006/relationships/hyperlink" Target="https://www.tuttitalia.it/lombardia/19-ferrera-di-varese/" TargetMode="External"/><Relationship Id="rId4235" Type="http://schemas.openxmlformats.org/officeDocument/2006/relationships/hyperlink" Target="https://www.tuttitalia.it/marche/27-sant-angelo-in-vado/" TargetMode="External"/><Relationship Id="rId4582" Type="http://schemas.openxmlformats.org/officeDocument/2006/relationships/hyperlink" Target="https://www.tuttitalia.it/piemonte/12-berzano-di-tortona/" TargetMode="External"/><Relationship Id="rId5633" Type="http://schemas.openxmlformats.org/officeDocument/2006/relationships/hyperlink" Target="https://www.tuttitalia.it/puglia/29-margherita-di-savoia/" TargetMode="External"/><Relationship Id="rId5840" Type="http://schemas.openxmlformats.org/officeDocument/2006/relationships/hyperlink" Target="https://www.tuttitalia.it/puglia/49-monteparano/" TargetMode="External"/><Relationship Id="rId1829" Type="http://schemas.openxmlformats.org/officeDocument/2006/relationships/hyperlink" Target="https://www.tuttitalia.it/friuli-venezia-giulia/34-aquileia/" TargetMode="External"/><Relationship Id="rId3391" Type="http://schemas.openxmlformats.org/officeDocument/2006/relationships/hyperlink" Target="https://www.tuttitalia.it/lombardia/61-porto-mantovano/" TargetMode="External"/><Relationship Id="rId4442" Type="http://schemas.openxmlformats.org/officeDocument/2006/relationships/hyperlink" Target="https://www.tuttitalia.it/piemonte/14-quattordio/" TargetMode="External"/><Relationship Id="rId5700" Type="http://schemas.openxmlformats.org/officeDocument/2006/relationships/hyperlink" Target="https://www.tuttitalia.it/puglia/46-chieuti/" TargetMode="External"/><Relationship Id="rId7598" Type="http://schemas.openxmlformats.org/officeDocument/2006/relationships/hyperlink" Target="https://www.tuttitalia.it/veneto/83-cordignano/" TargetMode="External"/><Relationship Id="rId3044" Type="http://schemas.openxmlformats.org/officeDocument/2006/relationships/hyperlink" Target="https://www.tuttitalia.it/lombardia/60-alta-valle-intelvi/" TargetMode="External"/><Relationship Id="rId3251" Type="http://schemas.openxmlformats.org/officeDocument/2006/relationships/hyperlink" Target="https://www.tuttitalia.it/lombardia/40-colico/" TargetMode="External"/><Relationship Id="rId4302" Type="http://schemas.openxmlformats.org/officeDocument/2006/relationships/hyperlink" Target="https://www.tuttitalia.it/molise/83-toro/" TargetMode="External"/><Relationship Id="rId7458" Type="http://schemas.openxmlformats.org/officeDocument/2006/relationships/hyperlink" Target="https://www.tuttitalia.it/veneto/85-arzergrande/" TargetMode="External"/><Relationship Id="rId7665" Type="http://schemas.openxmlformats.org/officeDocument/2006/relationships/hyperlink" Target="https://www.tuttitalia.it/veneto/58-pianiga/" TargetMode="External"/><Relationship Id="rId7872" Type="http://schemas.openxmlformats.org/officeDocument/2006/relationships/hyperlink" Target="https://www.tuttitalia.it/veneto/88-chiuppano/" TargetMode="External"/><Relationship Id="rId172" Type="http://schemas.openxmlformats.org/officeDocument/2006/relationships/hyperlink" Target="https://www.tuttitalia.it/abruzzo/39-ocre/" TargetMode="External"/><Relationship Id="rId2060" Type="http://schemas.openxmlformats.org/officeDocument/2006/relationships/hyperlink" Target="https://www.tuttitalia.it/lazio/25-leonessa/" TargetMode="External"/><Relationship Id="rId3111" Type="http://schemas.openxmlformats.org/officeDocument/2006/relationships/hyperlink" Target="https://www.tuttitalia.it/lombardia/97-lasnigo/" TargetMode="External"/><Relationship Id="rId6267" Type="http://schemas.openxmlformats.org/officeDocument/2006/relationships/hyperlink" Target="https://www.tuttitalia.it/sicilia/55-riesi/" TargetMode="External"/><Relationship Id="rId6474" Type="http://schemas.openxmlformats.org/officeDocument/2006/relationships/hyperlink" Target="https://www.tuttitalia.it/sicilia/96-partinico/" TargetMode="External"/><Relationship Id="rId6681" Type="http://schemas.openxmlformats.org/officeDocument/2006/relationships/hyperlink" Target="https://www.tuttitalia.it/toscana/55-montaione/" TargetMode="External"/><Relationship Id="rId7318" Type="http://schemas.openxmlformats.org/officeDocument/2006/relationships/hyperlink" Target="https://www.tuttitalia.it/valle-d-aosta/21-champorcher/" TargetMode="External"/><Relationship Id="rId7525" Type="http://schemas.openxmlformats.org/officeDocument/2006/relationships/hyperlink" Target="https://www.tuttitalia.it/veneto/33-fratta-polesine/" TargetMode="External"/><Relationship Id="rId7732" Type="http://schemas.openxmlformats.org/officeDocument/2006/relationships/hyperlink" Target="https://www.tuttitalia.it/veneto/92-gazzo-veronese/" TargetMode="External"/><Relationship Id="rId989" Type="http://schemas.openxmlformats.org/officeDocument/2006/relationships/hyperlink" Target="https://www.tuttitalia.it/campania/43-bucciano/" TargetMode="External"/><Relationship Id="rId2877" Type="http://schemas.openxmlformats.org/officeDocument/2006/relationships/hyperlink" Target="https://www.tuttitalia.it/lombardia/29-artogne/" TargetMode="External"/><Relationship Id="rId5076" Type="http://schemas.openxmlformats.org/officeDocument/2006/relationships/hyperlink" Target="https://www.tuttitalia.it/piemonte/41-garbagna-novarese/" TargetMode="External"/><Relationship Id="rId5283" Type="http://schemas.openxmlformats.org/officeDocument/2006/relationships/hyperlink" Target="https://www.tuttitalia.it/piemonte/76-vaie/" TargetMode="External"/><Relationship Id="rId5490" Type="http://schemas.openxmlformats.org/officeDocument/2006/relationships/hyperlink" Target="https://www.tuttitalia.it/piemonte/14-ceppo-morelli/" TargetMode="External"/><Relationship Id="rId6127" Type="http://schemas.openxmlformats.org/officeDocument/2006/relationships/hyperlink" Target="https://www.tuttitalia.it/sardegna/80-san-giovanni-suergiu/" TargetMode="External"/><Relationship Id="rId6334" Type="http://schemas.openxmlformats.org/officeDocument/2006/relationships/hyperlink" Target="https://www.tuttitalia.it/sicilia/50-aci-bonaccorsi/" TargetMode="External"/><Relationship Id="rId6541" Type="http://schemas.openxmlformats.org/officeDocument/2006/relationships/hyperlink" Target="https://www.tuttitalia.it/sicilia/28-bompietro/" TargetMode="External"/><Relationship Id="rId849" Type="http://schemas.openxmlformats.org/officeDocument/2006/relationships/hyperlink" Target="https://www.tuttitalia.it/campania/35-nusco/" TargetMode="External"/><Relationship Id="rId1479" Type="http://schemas.openxmlformats.org/officeDocument/2006/relationships/hyperlink" Target="https://www.tuttitalia.it/emilia-romagna/42-montiano/" TargetMode="External"/><Relationship Id="rId1686" Type="http://schemas.openxmlformats.org/officeDocument/2006/relationships/hyperlink" Target="https://www.tuttitalia.it/emilia-romagna/33-misano-adriatico/" TargetMode="External"/><Relationship Id="rId3928" Type="http://schemas.openxmlformats.org/officeDocument/2006/relationships/hyperlink" Target="https://www.tuttitalia.it/lombardia/91-gorla-minore/" TargetMode="External"/><Relationship Id="rId4092" Type="http://schemas.openxmlformats.org/officeDocument/2006/relationships/hyperlink" Target="https://www.tuttitalia.it/marche/67-castel-di-lama/" TargetMode="External"/><Relationship Id="rId5143" Type="http://schemas.openxmlformats.org/officeDocument/2006/relationships/hyperlink" Target="https://www.tuttitalia.it/piemonte/98-avigliana/" TargetMode="External"/><Relationship Id="rId5350" Type="http://schemas.openxmlformats.org/officeDocument/2006/relationships/hyperlink" Target="https://www.tuttitalia.it/piemonte/97-montaldo-torinese/" TargetMode="External"/><Relationship Id="rId6401" Type="http://schemas.openxmlformats.org/officeDocument/2006/relationships/hyperlink" Target="https://www.tuttitalia.it/sicilia/43-castell-umberto/" TargetMode="External"/><Relationship Id="rId1339" Type="http://schemas.openxmlformats.org/officeDocument/2006/relationships/hyperlink" Target="https://www.tuttitalia.it/campania/36-casalbuono/" TargetMode="External"/><Relationship Id="rId1893" Type="http://schemas.openxmlformats.org/officeDocument/2006/relationships/hyperlink" Target="https://www.tuttitalia.it/friuli-venezia-giulia/98-verzegnis/" TargetMode="External"/><Relationship Id="rId2737" Type="http://schemas.openxmlformats.org/officeDocument/2006/relationships/hyperlink" Target="https://www.tuttitalia.it/lombardia/28-barbata/" TargetMode="External"/><Relationship Id="rId2944" Type="http://schemas.openxmlformats.org/officeDocument/2006/relationships/hyperlink" Target="https://www.tuttitalia.it/lombardia/52-villachiara/" TargetMode="External"/><Relationship Id="rId5003" Type="http://schemas.openxmlformats.org/officeDocument/2006/relationships/hyperlink" Target="https://www.tuttitalia.it/piemonte/90-valloriate/" TargetMode="External"/><Relationship Id="rId5210" Type="http://schemas.openxmlformats.org/officeDocument/2006/relationships/hyperlink" Target="https://www.tuttitalia.it/piemonte/42-oulx/" TargetMode="External"/><Relationship Id="rId709" Type="http://schemas.openxmlformats.org/officeDocument/2006/relationships/hyperlink" Target="https://www.tuttitalia.it/calabria/64-campo-calabro/" TargetMode="External"/><Relationship Id="rId916" Type="http://schemas.openxmlformats.org/officeDocument/2006/relationships/hyperlink" Target="https://www.tuttitalia.it/campania/80-montefusco/" TargetMode="External"/><Relationship Id="rId1546" Type="http://schemas.openxmlformats.org/officeDocument/2006/relationships/hyperlink" Target="https://www.tuttitalia.it/emilia-romagna/86-busseto/" TargetMode="External"/><Relationship Id="rId1753" Type="http://schemas.openxmlformats.org/officeDocument/2006/relationships/hyperlink" Target="https://www.tuttitalia.it/friuli-venezia-giulia/48-san-quirino/" TargetMode="External"/><Relationship Id="rId1960" Type="http://schemas.openxmlformats.org/officeDocument/2006/relationships/hyperlink" Target="https://www.tuttitalia.it/lazio/74-pico/" TargetMode="External"/><Relationship Id="rId2804" Type="http://schemas.openxmlformats.org/officeDocument/2006/relationships/hyperlink" Target="https://www.tuttitalia.it/lombardia/16-cazzago-san-martino/" TargetMode="External"/><Relationship Id="rId7175" Type="http://schemas.openxmlformats.org/officeDocument/2006/relationships/hyperlink" Target="https://www.tuttitalia.it/umbria/73-citta-di-castello/" TargetMode="External"/><Relationship Id="rId45" Type="http://schemas.openxmlformats.org/officeDocument/2006/relationships/hyperlink" Target="https://www.tuttitalia.it/abruzzo/46-san-giovanni-teatino/" TargetMode="External"/><Relationship Id="rId1406" Type="http://schemas.openxmlformats.org/officeDocument/2006/relationships/hyperlink" Target="https://www.tuttitalia.it/emilia-romagna/59-sant-agata-bolognese/" TargetMode="External"/><Relationship Id="rId1613" Type="http://schemas.openxmlformats.org/officeDocument/2006/relationships/hyperlink" Target="https://www.tuttitalia.it/emilia-romagna/76-morfasso/" TargetMode="External"/><Relationship Id="rId1820" Type="http://schemas.openxmlformats.org/officeDocument/2006/relationships/hyperlink" Target="https://www.tuttitalia.it/friuli-venezia-giulia/63-tarvisio/" TargetMode="External"/><Relationship Id="rId4769" Type="http://schemas.openxmlformats.org/officeDocument/2006/relationships/hyperlink" Target="https://www.tuttitalia.it/piemonte/77-zimone/" TargetMode="External"/><Relationship Id="rId4976" Type="http://schemas.openxmlformats.org/officeDocument/2006/relationships/hyperlink" Target="https://www.tuttitalia.it/piemonte/27-montemale-di-cuneo/" TargetMode="External"/><Relationship Id="rId7382" Type="http://schemas.openxmlformats.org/officeDocument/2006/relationships/hyperlink" Target="https://www.tuttitalia.it/veneto/27-la-valle-agordina/" TargetMode="External"/><Relationship Id="rId3578" Type="http://schemas.openxmlformats.org/officeDocument/2006/relationships/hyperlink" Target="https://www.tuttitalia.it/lombardia/68-cassinetta-di-lugagnano/" TargetMode="External"/><Relationship Id="rId3785" Type="http://schemas.openxmlformats.org/officeDocument/2006/relationships/hyperlink" Target="https://www.tuttitalia.it/lombardia/40-brallo-di-pregola/" TargetMode="External"/><Relationship Id="rId3992" Type="http://schemas.openxmlformats.org/officeDocument/2006/relationships/hyperlink" Target="https://www.tuttitalia.it/lombardia/91-gornate-olona/" TargetMode="External"/><Relationship Id="rId4629" Type="http://schemas.openxmlformats.org/officeDocument/2006/relationships/hyperlink" Target="https://www.tuttitalia.it/piemonte/23-monale/" TargetMode="External"/><Relationship Id="rId4836" Type="http://schemas.openxmlformats.org/officeDocument/2006/relationships/hyperlink" Target="https://www.tuttitalia.it/piemonte/91-genola/" TargetMode="External"/><Relationship Id="rId6191" Type="http://schemas.openxmlformats.org/officeDocument/2006/relationships/hyperlink" Target="https://www.tuttitalia.it/sardegna/24-tratalias/" TargetMode="External"/><Relationship Id="rId7035" Type="http://schemas.openxmlformats.org/officeDocument/2006/relationships/hyperlink" Target="https://www.tuttitalia.it/trentino-alto-adige/66-volano/" TargetMode="External"/><Relationship Id="rId7242" Type="http://schemas.openxmlformats.org/officeDocument/2006/relationships/hyperlink" Target="https://www.tuttitalia.it/umbria/66-arrone/" TargetMode="External"/><Relationship Id="rId499" Type="http://schemas.openxmlformats.org/officeDocument/2006/relationships/hyperlink" Target="https://www.tuttitalia.it/calabria/22-olivadi/" TargetMode="External"/><Relationship Id="rId2387" Type="http://schemas.openxmlformats.org/officeDocument/2006/relationships/hyperlink" Target="https://www.tuttitalia.it/liguria/71-castellaro/" TargetMode="External"/><Relationship Id="rId2594" Type="http://schemas.openxmlformats.org/officeDocument/2006/relationships/hyperlink" Target="https://www.tuttitalia.it/lombardia/96-almenno-san-salvatore/" TargetMode="External"/><Relationship Id="rId3438" Type="http://schemas.openxmlformats.org/officeDocument/2006/relationships/hyperlink" Target="https://www.tuttitalia.it/lombardia/35-san-martino-dall-argine/" TargetMode="External"/><Relationship Id="rId3645" Type="http://schemas.openxmlformats.org/officeDocument/2006/relationships/hyperlink" Target="https://www.tuttitalia.it/lombardia/77-garlasco/" TargetMode="External"/><Relationship Id="rId3852" Type="http://schemas.openxmlformats.org/officeDocument/2006/relationships/hyperlink" Target="https://www.tuttitalia.it/lombardia/95-piateda/" TargetMode="External"/><Relationship Id="rId6051" Type="http://schemas.openxmlformats.org/officeDocument/2006/relationships/hyperlink" Target="https://www.tuttitalia.it/sardegna/32-nulvi/" TargetMode="External"/><Relationship Id="rId7102" Type="http://schemas.openxmlformats.org/officeDocument/2006/relationships/hyperlink" Target="https://www.tuttitalia.it/trentino-alto-adige/56-cavareno/" TargetMode="External"/><Relationship Id="rId359" Type="http://schemas.openxmlformats.org/officeDocument/2006/relationships/hyperlink" Target="https://www.tuttitalia.it/basilicata/77-filiano/" TargetMode="External"/><Relationship Id="rId566" Type="http://schemas.openxmlformats.org/officeDocument/2006/relationships/hyperlink" Target="https://www.tuttitalia.it/calabria/81-san-fili/" TargetMode="External"/><Relationship Id="rId773" Type="http://schemas.openxmlformats.org/officeDocument/2006/relationships/hyperlink" Target="https://www.tuttitalia.it/calabria/35-roccaforte-del-greco/" TargetMode="External"/><Relationship Id="rId1196" Type="http://schemas.openxmlformats.org/officeDocument/2006/relationships/hyperlink" Target="https://www.tuttitalia.it/campania/44-castello-di-cisterna/" TargetMode="External"/><Relationship Id="rId2247" Type="http://schemas.openxmlformats.org/officeDocument/2006/relationships/hyperlink" Target="https://www.tuttitalia.it/lazio/57-ronciglione/" TargetMode="External"/><Relationship Id="rId2454" Type="http://schemas.openxmlformats.org/officeDocument/2006/relationships/hyperlink" Target="https://www.tuttitalia.it/liguria/57-borghetto-di-vara/" TargetMode="External"/><Relationship Id="rId3505" Type="http://schemas.openxmlformats.org/officeDocument/2006/relationships/hyperlink" Target="https://www.tuttitalia.it/lombardia/33-baranzate/" TargetMode="External"/><Relationship Id="rId4903" Type="http://schemas.openxmlformats.org/officeDocument/2006/relationships/hyperlink" Target="https://www.tuttitalia.it/piemonte/85-murazzano/" TargetMode="External"/><Relationship Id="rId219" Type="http://schemas.openxmlformats.org/officeDocument/2006/relationships/hyperlink" Target="https://www.tuttitalia.it/abruzzo/87-carpineto-della-nora/" TargetMode="External"/><Relationship Id="rId426" Type="http://schemas.openxmlformats.org/officeDocument/2006/relationships/hyperlink" Target="https://www.tuttitalia.it/calabria/72-soverato/" TargetMode="External"/><Relationship Id="rId633" Type="http://schemas.openxmlformats.org/officeDocument/2006/relationships/hyperlink" Target="https://www.tuttitalia.it/calabria/54-civita/" TargetMode="External"/><Relationship Id="rId980" Type="http://schemas.openxmlformats.org/officeDocument/2006/relationships/hyperlink" Target="https://www.tuttitalia.it/campania/58-pago-veiano/" TargetMode="External"/><Relationship Id="rId1056" Type="http://schemas.openxmlformats.org/officeDocument/2006/relationships/hyperlink" Target="https://www.tuttitalia.it/campania/22-succivo/" TargetMode="External"/><Relationship Id="rId1263" Type="http://schemas.openxmlformats.org/officeDocument/2006/relationships/hyperlink" Target="https://www.tuttitalia.it/campania/37-bracigliano/" TargetMode="External"/><Relationship Id="rId2107" Type="http://schemas.openxmlformats.org/officeDocument/2006/relationships/hyperlink" Target="https://www.tuttitalia.it/lazio/59-castel-di-tora/" TargetMode="External"/><Relationship Id="rId2314" Type="http://schemas.openxmlformats.org/officeDocument/2006/relationships/hyperlink" Target="https://www.tuttitalia.it/liguria/18-camogli/" TargetMode="External"/><Relationship Id="rId2661" Type="http://schemas.openxmlformats.org/officeDocument/2006/relationships/hyperlink" Target="https://www.tuttitalia.it/lombardia/98-castel-rozzone/" TargetMode="External"/><Relationship Id="rId3712" Type="http://schemas.openxmlformats.org/officeDocument/2006/relationships/hyperlink" Target="https://www.tuttitalia.it/lombardia/21-retorbido/" TargetMode="External"/><Relationship Id="rId6868" Type="http://schemas.openxmlformats.org/officeDocument/2006/relationships/hyperlink" Target="https://www.tuttitalia.it/toscana/75-castellina-in-chianti/" TargetMode="External"/><Relationship Id="rId840" Type="http://schemas.openxmlformats.org/officeDocument/2006/relationships/hyperlink" Target="https://www.tuttitalia.it/campania/90-serino/" TargetMode="External"/><Relationship Id="rId1470" Type="http://schemas.openxmlformats.org/officeDocument/2006/relationships/hyperlink" Target="https://www.tuttitalia.it/emilia-romagna/71-santa-sofia/" TargetMode="External"/><Relationship Id="rId2521" Type="http://schemas.openxmlformats.org/officeDocument/2006/relationships/hyperlink" Target="https://www.tuttitalia.it/liguria/19-osiglia/" TargetMode="External"/><Relationship Id="rId4279" Type="http://schemas.openxmlformats.org/officeDocument/2006/relationships/hyperlink" Target="https://www.tuttitalia.it/molise/67-petacciato/" TargetMode="External"/><Relationship Id="rId5677" Type="http://schemas.openxmlformats.org/officeDocument/2006/relationships/hyperlink" Target="https://www.tuttitalia.it/puglia/62-san-paolo-di-civitate/" TargetMode="External"/><Relationship Id="rId5884" Type="http://schemas.openxmlformats.org/officeDocument/2006/relationships/hyperlink" Target="https://www.tuttitalia.it/sardegna/46-orune/" TargetMode="External"/><Relationship Id="rId6728" Type="http://schemas.openxmlformats.org/officeDocument/2006/relationships/hyperlink" Target="https://www.tuttitalia.it/toscana/40-suvereto/" TargetMode="External"/><Relationship Id="rId6935" Type="http://schemas.openxmlformats.org/officeDocument/2006/relationships/hyperlink" Target="https://www.tuttitalia.it/trentino-alto-adige/35-chienes/" TargetMode="External"/><Relationship Id="rId700" Type="http://schemas.openxmlformats.org/officeDocument/2006/relationships/hyperlink" Target="https://www.tuttitalia.it/calabria/68-montebello-ionico/" TargetMode="External"/><Relationship Id="rId1123" Type="http://schemas.openxmlformats.org/officeDocument/2006/relationships/hyperlink" Target="https://www.tuttitalia.it/campania/63-letino/" TargetMode="External"/><Relationship Id="rId1330" Type="http://schemas.openxmlformats.org/officeDocument/2006/relationships/hyperlink" Target="https://www.tuttitalia.it/campania/67-castiglione-del-genovesi/" TargetMode="External"/><Relationship Id="rId3088" Type="http://schemas.openxmlformats.org/officeDocument/2006/relationships/hyperlink" Target="https://www.tuttitalia.it/lombardia/72-proserpio/" TargetMode="External"/><Relationship Id="rId4486" Type="http://schemas.openxmlformats.org/officeDocument/2006/relationships/hyperlink" Target="https://www.tuttitalia.it/piemonte/68-villalvernia/" TargetMode="External"/><Relationship Id="rId4693" Type="http://schemas.openxmlformats.org/officeDocument/2006/relationships/hyperlink" Target="https://www.tuttitalia.it/piemonte/32-sessame/" TargetMode="External"/><Relationship Id="rId5537" Type="http://schemas.openxmlformats.org/officeDocument/2006/relationships/hyperlink" Target="https://www.tuttitalia.it/piemonte/83-ghislarengo/" TargetMode="External"/><Relationship Id="rId5744" Type="http://schemas.openxmlformats.org/officeDocument/2006/relationships/hyperlink" Target="https://www.tuttitalia.it/puglia/81-aradeo/" TargetMode="External"/><Relationship Id="rId5951" Type="http://schemas.openxmlformats.org/officeDocument/2006/relationships/hyperlink" Target="https://www.tuttitalia.it/sardegna/53-paulilatino/" TargetMode="External"/><Relationship Id="rId3295" Type="http://schemas.openxmlformats.org/officeDocument/2006/relationships/hyperlink" Target="https://www.tuttitalia.it/lombardia/76-santa-maria-hoe/" TargetMode="External"/><Relationship Id="rId4139" Type="http://schemas.openxmlformats.org/officeDocument/2006/relationships/hyperlink" Target="https://www.tuttitalia.it/marche/54-montappone/" TargetMode="External"/><Relationship Id="rId4346" Type="http://schemas.openxmlformats.org/officeDocument/2006/relationships/hyperlink" Target="https://www.tuttitalia.it/molise/51-montemitro/" TargetMode="External"/><Relationship Id="rId4553" Type="http://schemas.openxmlformats.org/officeDocument/2006/relationships/hyperlink" Target="https://www.tuttitalia.it/piemonte/22-bozzole/" TargetMode="External"/><Relationship Id="rId4760" Type="http://schemas.openxmlformats.org/officeDocument/2006/relationships/hyperlink" Target="https://www.tuttitalia.it/piemonte/72-miagliano/" TargetMode="External"/><Relationship Id="rId5604" Type="http://schemas.openxmlformats.org/officeDocument/2006/relationships/hyperlink" Target="https://www.tuttitalia.it/puglia/51-giovinazzo/" TargetMode="External"/><Relationship Id="rId5811" Type="http://schemas.openxmlformats.org/officeDocument/2006/relationships/hyperlink" Target="https://www.tuttitalia.it/puglia/87-palmariggi/" TargetMode="External"/><Relationship Id="rId3155" Type="http://schemas.openxmlformats.org/officeDocument/2006/relationships/hyperlink" Target="https://www.tuttitalia.it/lombardia/81-sospiro/" TargetMode="External"/><Relationship Id="rId3362" Type="http://schemas.openxmlformats.org/officeDocument/2006/relationships/hyperlink" Target="https://www.tuttitalia.it/lombardia/79-santo-stefano-lodigiano/" TargetMode="External"/><Relationship Id="rId4206" Type="http://schemas.openxmlformats.org/officeDocument/2006/relationships/hyperlink" Target="https://www.tuttitalia.it/marche/50-gagliole/" TargetMode="External"/><Relationship Id="rId4413" Type="http://schemas.openxmlformats.org/officeDocument/2006/relationships/hyperlink" Target="https://www.tuttitalia.it/piemonte/48-castelnuovo-scrivia/" TargetMode="External"/><Relationship Id="rId4620" Type="http://schemas.openxmlformats.org/officeDocument/2006/relationships/hyperlink" Target="https://www.tuttitalia.it/piemonte/57-calosso/" TargetMode="External"/><Relationship Id="rId7569" Type="http://schemas.openxmlformats.org/officeDocument/2006/relationships/hyperlink" Target="https://www.tuttitalia.it/veneto/14-susegana/" TargetMode="External"/><Relationship Id="rId7776" Type="http://schemas.openxmlformats.org/officeDocument/2006/relationships/hyperlink" Target="https://www.tuttitalia.it/veneto/12-roveredo-di-gua/" TargetMode="External"/><Relationship Id="rId283" Type="http://schemas.openxmlformats.org/officeDocument/2006/relationships/hyperlink" Target="https://www.tuttitalia.it/abruzzo/98-sant-egidio-alla-vibrata/" TargetMode="External"/><Relationship Id="rId490" Type="http://schemas.openxmlformats.org/officeDocument/2006/relationships/hyperlink" Target="https://www.tuttitalia.it/calabria/54-motta-santa-lucia/" TargetMode="External"/><Relationship Id="rId2171" Type="http://schemas.openxmlformats.org/officeDocument/2006/relationships/hyperlink" Target="https://www.tuttitalia.it/lazio/49-marcellina/" TargetMode="External"/><Relationship Id="rId3015" Type="http://schemas.openxmlformats.org/officeDocument/2006/relationships/hyperlink" Target="https://www.tuttitalia.it/lombardia/24-casnate-con-bernate/" TargetMode="External"/><Relationship Id="rId3222" Type="http://schemas.openxmlformats.org/officeDocument/2006/relationships/hyperlink" Target="https://www.tuttitalia.it/lombardia/95-spineda/" TargetMode="External"/><Relationship Id="rId6378" Type="http://schemas.openxmlformats.org/officeDocument/2006/relationships/hyperlink" Target="https://www.tuttitalia.it/sicilia/33-pace-del-mela/" TargetMode="External"/><Relationship Id="rId6585" Type="http://schemas.openxmlformats.org/officeDocument/2006/relationships/hyperlink" Target="https://www.tuttitalia.it/sicilia/22-marsala/" TargetMode="External"/><Relationship Id="rId7429" Type="http://schemas.openxmlformats.org/officeDocument/2006/relationships/hyperlink" Target="https://www.tuttitalia.it/veneto/20-montagnana/" TargetMode="External"/><Relationship Id="rId7636" Type="http://schemas.openxmlformats.org/officeDocument/2006/relationships/hyperlink" Target="https://www.tuttitalia.it/veneto/98-moriago-della-battaglia/" TargetMode="External"/><Relationship Id="rId143" Type="http://schemas.openxmlformats.org/officeDocument/2006/relationships/hyperlink" Target="https://www.tuttitalia.it/abruzzo/88-calascio/" TargetMode="External"/><Relationship Id="rId350" Type="http://schemas.openxmlformats.org/officeDocument/2006/relationships/hyperlink" Target="https://www.tuttitalia.it/basilicata/70-moliterno/" TargetMode="External"/><Relationship Id="rId2031" Type="http://schemas.openxmlformats.org/officeDocument/2006/relationships/hyperlink" Target="https://www.tuttitalia.it/lazio/89-roccagorga/" TargetMode="External"/><Relationship Id="rId5187" Type="http://schemas.openxmlformats.org/officeDocument/2006/relationships/hyperlink" Target="https://www.tuttitalia.it/piemonte/55-bricherasio/" TargetMode="External"/><Relationship Id="rId5394" Type="http://schemas.openxmlformats.org/officeDocument/2006/relationships/hyperlink" Target="https://www.tuttitalia.it/piemonte/48-monastero-di-lanzo/" TargetMode="External"/><Relationship Id="rId6238" Type="http://schemas.openxmlformats.org/officeDocument/2006/relationships/hyperlink" Target="https://www.tuttitalia.it/sicilia/97-cammarata/" TargetMode="External"/><Relationship Id="rId6445" Type="http://schemas.openxmlformats.org/officeDocument/2006/relationships/hyperlink" Target="https://www.tuttitalia.it/sicilia/91-raccuja/" TargetMode="External"/><Relationship Id="rId6792" Type="http://schemas.openxmlformats.org/officeDocument/2006/relationships/hyperlink" Target="https://www.tuttitalia.it/toscana/89-calcinaia/" TargetMode="External"/><Relationship Id="rId7843" Type="http://schemas.openxmlformats.org/officeDocument/2006/relationships/hyperlink" Target="https://www.tuttitalia.it/veneto/58-lusiana-conco/" TargetMode="External"/><Relationship Id="rId9" Type="http://schemas.openxmlformats.org/officeDocument/2006/relationships/hyperlink" Target="https://www.tuttitalia.it/abruzzo/48-palmoli/" TargetMode="External"/><Relationship Id="rId210" Type="http://schemas.openxmlformats.org/officeDocument/2006/relationships/hyperlink" Target="https://www.tuttitalia.it/abruzzo/70-pescara/" TargetMode="External"/><Relationship Id="rId2988" Type="http://schemas.openxmlformats.org/officeDocument/2006/relationships/hyperlink" Target="https://www.tuttitalia.it/lombardia/19-lurate-caccivio/" TargetMode="External"/><Relationship Id="rId5047" Type="http://schemas.openxmlformats.org/officeDocument/2006/relationships/hyperlink" Target="https://www.tuttitalia.it/piemonte/34-romagnano-sesia/" TargetMode="External"/><Relationship Id="rId5254" Type="http://schemas.openxmlformats.org/officeDocument/2006/relationships/hyperlink" Target="https://www.tuttitalia.it/piemonte/46-rondissone/" TargetMode="External"/><Relationship Id="rId6652" Type="http://schemas.openxmlformats.org/officeDocument/2006/relationships/hyperlink" Target="https://www.tuttitalia.it/toscana/65-fucecchio/" TargetMode="External"/><Relationship Id="rId7703" Type="http://schemas.openxmlformats.org/officeDocument/2006/relationships/hyperlink" Target="https://www.tuttitalia.it/veneto/91-zevio/" TargetMode="External"/><Relationship Id="rId1797" Type="http://schemas.openxmlformats.org/officeDocument/2006/relationships/hyperlink" Target="https://www.tuttitalia.it/friuli-venezia-giulia/16-san-daniele-del-friuli/" TargetMode="External"/><Relationship Id="rId2848" Type="http://schemas.openxmlformats.org/officeDocument/2006/relationships/hyperlink" Target="https://www.tuttitalia.it/lombardia/45-paratico/" TargetMode="External"/><Relationship Id="rId5461" Type="http://schemas.openxmlformats.org/officeDocument/2006/relationships/hyperlink" Target="https://www.tuttitalia.it/piemonte/90-gignese/" TargetMode="External"/><Relationship Id="rId6305" Type="http://schemas.openxmlformats.org/officeDocument/2006/relationships/hyperlink" Target="https://www.tuttitalia.it/sicilia/56-mascali/" TargetMode="External"/><Relationship Id="rId6512" Type="http://schemas.openxmlformats.org/officeDocument/2006/relationships/hyperlink" Target="https://www.tuttitalia.it/sicilia/26-alia/" TargetMode="External"/><Relationship Id="rId89" Type="http://schemas.openxmlformats.org/officeDocument/2006/relationships/hyperlink" Target="https://www.tuttitalia.it/abruzzo/38-montebello-sul-sangro/" TargetMode="External"/><Relationship Id="rId1657" Type="http://schemas.openxmlformats.org/officeDocument/2006/relationships/hyperlink" Target="https://www.tuttitalia.it/emilia-romagna/89-albinea/" TargetMode="External"/><Relationship Id="rId1864" Type="http://schemas.openxmlformats.org/officeDocument/2006/relationships/hyperlink" Target="https://www.tuttitalia.it/friuli-venezia-giulia/23-venzone/" TargetMode="External"/><Relationship Id="rId2708" Type="http://schemas.openxmlformats.org/officeDocument/2006/relationships/hyperlink" Target="https://www.tuttitalia.it/lombardia/73-schilpario/" TargetMode="External"/><Relationship Id="rId2915" Type="http://schemas.openxmlformats.org/officeDocument/2006/relationships/hyperlink" Target="https://www.tuttitalia.it/lombardia/19-fiesse/" TargetMode="External"/><Relationship Id="rId4063" Type="http://schemas.openxmlformats.org/officeDocument/2006/relationships/hyperlink" Target="https://www.tuttitalia.it/marche/39-santa-maria-nuova/" TargetMode="External"/><Relationship Id="rId4270" Type="http://schemas.openxmlformats.org/officeDocument/2006/relationships/hyperlink" Target="https://www.tuttitalia.it/molise/48-bojano/" TargetMode="External"/><Relationship Id="rId5114" Type="http://schemas.openxmlformats.org/officeDocument/2006/relationships/hyperlink" Target="https://www.tuttitalia.it/piemonte/46-cavaglietto/" TargetMode="External"/><Relationship Id="rId5321" Type="http://schemas.openxmlformats.org/officeDocument/2006/relationships/hyperlink" Target="https://www.tuttitalia.it/piemonte/94-valgioie/" TargetMode="External"/><Relationship Id="rId1517" Type="http://schemas.openxmlformats.org/officeDocument/2006/relationships/hyperlink" Target="https://www.tuttitalia.it/emilia-romagna/63-san-possidonio/" TargetMode="External"/><Relationship Id="rId1724" Type="http://schemas.openxmlformats.org/officeDocument/2006/relationships/hyperlink" Target="https://www.tuttitalia.it/friuli-venezia-giulia/35-mossa/" TargetMode="External"/><Relationship Id="rId4130" Type="http://schemas.openxmlformats.org/officeDocument/2006/relationships/hyperlink" Target="https://www.tuttitalia.it/marche/62-falerone/" TargetMode="External"/><Relationship Id="rId7079" Type="http://schemas.openxmlformats.org/officeDocument/2006/relationships/hyperlink" Target="https://www.tuttitalia.it/trentino-alto-adige/42-romeno/" TargetMode="External"/><Relationship Id="rId7286" Type="http://schemas.openxmlformats.org/officeDocument/2006/relationships/hyperlink" Target="https://www.tuttitalia.it/valle-d-aosta/26-pollein/" TargetMode="External"/><Relationship Id="rId7493" Type="http://schemas.openxmlformats.org/officeDocument/2006/relationships/hyperlink" Target="https://www.tuttitalia.it/veneto/14-megliadino-san-vitale/" TargetMode="External"/><Relationship Id="rId16" Type="http://schemas.openxmlformats.org/officeDocument/2006/relationships/hyperlink" Target="https://www.tuttitalia.it/abruzzo/68-montenerodomo/" TargetMode="External"/><Relationship Id="rId1931" Type="http://schemas.openxmlformats.org/officeDocument/2006/relationships/hyperlink" Target="https://www.tuttitalia.it/lazio/37-isola-del-liri/" TargetMode="External"/><Relationship Id="rId3689" Type="http://schemas.openxmlformats.org/officeDocument/2006/relationships/hyperlink" Target="https://www.tuttitalia.it/lombardia/15-torre-d-isola/" TargetMode="External"/><Relationship Id="rId3896" Type="http://schemas.openxmlformats.org/officeDocument/2006/relationships/hyperlink" Target="https://www.tuttitalia.it/lombardia/25-vervio/" TargetMode="External"/><Relationship Id="rId6095" Type="http://schemas.openxmlformats.org/officeDocument/2006/relationships/hyperlink" Target="https://www.tuttitalia.it/sardegna/79-cargeghe/" TargetMode="External"/><Relationship Id="rId7146" Type="http://schemas.openxmlformats.org/officeDocument/2006/relationships/hyperlink" Target="https://www.tuttitalia.it/trentino-alto-adige/94-samone/" TargetMode="External"/><Relationship Id="rId7353" Type="http://schemas.openxmlformats.org/officeDocument/2006/relationships/hyperlink" Target="https://www.tuttitalia.it/veneto/43-auronzo-di-cadore/" TargetMode="External"/><Relationship Id="rId7560" Type="http://schemas.openxmlformats.org/officeDocument/2006/relationships/hyperlink" Target="https://www.tuttitalia.it/veneto/18-villorba/" TargetMode="External"/><Relationship Id="rId2498" Type="http://schemas.openxmlformats.org/officeDocument/2006/relationships/hyperlink" Target="https://www.tuttitalia.it/liguria/86-calizzano/" TargetMode="External"/><Relationship Id="rId3549" Type="http://schemas.openxmlformats.org/officeDocument/2006/relationships/hyperlink" Target="https://www.tuttitalia.it/lombardia/59-trezzano-rosa/" TargetMode="External"/><Relationship Id="rId4947" Type="http://schemas.openxmlformats.org/officeDocument/2006/relationships/hyperlink" Target="https://www.tuttitalia.it/piemonte/81-prunetto/" TargetMode="External"/><Relationship Id="rId6162" Type="http://schemas.openxmlformats.org/officeDocument/2006/relationships/hyperlink" Target="https://www.tuttitalia.it/sardegna/46-giba/" TargetMode="External"/><Relationship Id="rId7006" Type="http://schemas.openxmlformats.org/officeDocument/2006/relationships/hyperlink" Target="https://www.tuttitalia.it/trentino-alto-adige/57-levico-terme/" TargetMode="External"/><Relationship Id="rId7213" Type="http://schemas.openxmlformats.org/officeDocument/2006/relationships/hyperlink" Target="https://www.tuttitalia.it/umbria/52-campello-sul-clitunno/" TargetMode="External"/><Relationship Id="rId7420" Type="http://schemas.openxmlformats.org/officeDocument/2006/relationships/hyperlink" Target="https://www.tuttitalia.it/veneto/37-piazzola-sul-brenta/" TargetMode="External"/><Relationship Id="rId677" Type="http://schemas.openxmlformats.org/officeDocument/2006/relationships/hyperlink" Target="https://www.tuttitalia.it/calabria/25-castelsilano/" TargetMode="External"/><Relationship Id="rId2358" Type="http://schemas.openxmlformats.org/officeDocument/2006/relationships/hyperlink" Target="https://www.tuttitalia.it/liguria/90-vobbia/" TargetMode="External"/><Relationship Id="rId3756" Type="http://schemas.openxmlformats.org/officeDocument/2006/relationships/hyperlink" Target="https://www.tuttitalia.it/lombardia/28-alagna/" TargetMode="External"/><Relationship Id="rId3963" Type="http://schemas.openxmlformats.org/officeDocument/2006/relationships/hyperlink" Target="https://www.tuttitalia.it/lombardia/33-travedona-monate/" TargetMode="External"/><Relationship Id="rId4807" Type="http://schemas.openxmlformats.org/officeDocument/2006/relationships/hyperlink" Target="https://www.tuttitalia.it/piemonte/72-cervasca/" TargetMode="External"/><Relationship Id="rId6022" Type="http://schemas.openxmlformats.org/officeDocument/2006/relationships/hyperlink" Target="https://www.tuttitalia.it/sardegna/50-alghero/" TargetMode="External"/><Relationship Id="rId884" Type="http://schemas.openxmlformats.org/officeDocument/2006/relationships/hyperlink" Target="https://www.tuttitalia.it/campania/50-chiusano-di-san-domenico/" TargetMode="External"/><Relationship Id="rId2565" Type="http://schemas.openxmlformats.org/officeDocument/2006/relationships/hyperlink" Target="https://www.tuttitalia.it/lombardia/84-terno-d-isola/" TargetMode="External"/><Relationship Id="rId2772" Type="http://schemas.openxmlformats.org/officeDocument/2006/relationships/hyperlink" Target="https://www.tuttitalia.it/lombardia/77-brumano/" TargetMode="External"/><Relationship Id="rId3409" Type="http://schemas.openxmlformats.org/officeDocument/2006/relationships/hyperlink" Target="https://www.tuttitalia.it/lombardia/90-guidizzolo/" TargetMode="External"/><Relationship Id="rId3616" Type="http://schemas.openxmlformats.org/officeDocument/2006/relationships/hyperlink" Target="https://www.tuttitalia.it/lombardia/77-vedano-al-lambro/" TargetMode="External"/><Relationship Id="rId3823" Type="http://schemas.openxmlformats.org/officeDocument/2006/relationships/hyperlink" Target="https://www.tuttitalia.it/lombardia/22-rocca-de-giorgi/" TargetMode="External"/><Relationship Id="rId6979" Type="http://schemas.openxmlformats.org/officeDocument/2006/relationships/hyperlink" Target="https://www.tuttitalia.it/trentino-alto-adige/75-trodena-nel-parco-naturale/" TargetMode="External"/><Relationship Id="rId537" Type="http://schemas.openxmlformats.org/officeDocument/2006/relationships/hyperlink" Target="https://www.tuttitalia.it/calabria/76-torano-castello/" TargetMode="External"/><Relationship Id="rId744" Type="http://schemas.openxmlformats.org/officeDocument/2006/relationships/hyperlink" Target="https://www.tuttitalia.it/calabria/22-santo-stefano-in-aspromonte/" TargetMode="External"/><Relationship Id="rId951" Type="http://schemas.openxmlformats.org/officeDocument/2006/relationships/hyperlink" Target="https://www.tuttitalia.it/campania/31-telese-terme/" TargetMode="External"/><Relationship Id="rId1167" Type="http://schemas.openxmlformats.org/officeDocument/2006/relationships/hyperlink" Target="https://www.tuttitalia.it/campania/86-sant-antonio-abate/" TargetMode="External"/><Relationship Id="rId1374" Type="http://schemas.openxmlformats.org/officeDocument/2006/relationships/hyperlink" Target="https://www.tuttitalia.it/campania/89-romagnano-al-monte/" TargetMode="External"/><Relationship Id="rId1581" Type="http://schemas.openxmlformats.org/officeDocument/2006/relationships/hyperlink" Target="https://www.tuttitalia.it/emilia-romagna/81-carpaneto-piacentino/" TargetMode="External"/><Relationship Id="rId2218" Type="http://schemas.openxmlformats.org/officeDocument/2006/relationships/hyperlink" Target="https://www.tuttitalia.it/lazio/22-marano-equo/" TargetMode="External"/><Relationship Id="rId2425" Type="http://schemas.openxmlformats.org/officeDocument/2006/relationships/hyperlink" Target="https://www.tuttitalia.it/liguria/62-terzorio/" TargetMode="External"/><Relationship Id="rId2632" Type="http://schemas.openxmlformats.org/officeDocument/2006/relationships/hyperlink" Target="https://www.tuttitalia.it/lombardia/49-casirate-d-adda/" TargetMode="External"/><Relationship Id="rId5788" Type="http://schemas.openxmlformats.org/officeDocument/2006/relationships/hyperlink" Target="https://www.tuttitalia.it/puglia/28-morciano-di-leuca/" TargetMode="External"/><Relationship Id="rId5995" Type="http://schemas.openxmlformats.org/officeDocument/2006/relationships/hyperlink" Target="https://www.tuttitalia.it/sardegna/84-aidomaggiore/" TargetMode="External"/><Relationship Id="rId6839" Type="http://schemas.openxmlformats.org/officeDocument/2006/relationships/hyperlink" Target="https://www.tuttitalia.it/toscana/52-sambuca-pistoiese/" TargetMode="External"/><Relationship Id="rId80" Type="http://schemas.openxmlformats.org/officeDocument/2006/relationships/hyperlink" Target="https://www.tuttitalia.it/abruzzo/16-villalfonsina/" TargetMode="External"/><Relationship Id="rId604" Type="http://schemas.openxmlformats.org/officeDocument/2006/relationships/hyperlink" Target="https://www.tuttitalia.it/calabria/90-sangineto/" TargetMode="External"/><Relationship Id="rId811" Type="http://schemas.openxmlformats.org/officeDocument/2006/relationships/hyperlink" Target="https://www.tuttitalia.it/calabria/84-arena/" TargetMode="External"/><Relationship Id="rId1027" Type="http://schemas.openxmlformats.org/officeDocument/2006/relationships/hyperlink" Target="https://www.tuttitalia.it/campania/43-maddaloni/" TargetMode="External"/><Relationship Id="rId1234" Type="http://schemas.openxmlformats.org/officeDocument/2006/relationships/hyperlink" Target="https://www.tuttitalia.it/campania/46-campagna/" TargetMode="External"/><Relationship Id="rId1441" Type="http://schemas.openxmlformats.org/officeDocument/2006/relationships/hyperlink" Target="https://www.tuttitalia.it/emilia-romagna/53-terre-del-reno/" TargetMode="External"/><Relationship Id="rId4597" Type="http://schemas.openxmlformats.org/officeDocument/2006/relationships/hyperlink" Target="https://www.tuttitalia.it/piemonte/94-castagnole-delle-lanze/" TargetMode="External"/><Relationship Id="rId5648" Type="http://schemas.openxmlformats.org/officeDocument/2006/relationships/hyperlink" Target="https://www.tuttitalia.it/puglia/63-torre-santa-susanna/" TargetMode="External"/><Relationship Id="rId5855" Type="http://schemas.openxmlformats.org/officeDocument/2006/relationships/hyperlink" Target="https://www.tuttitalia.it/sardegna/68-pula/" TargetMode="External"/><Relationship Id="rId6906" Type="http://schemas.openxmlformats.org/officeDocument/2006/relationships/hyperlink" Target="https://www.tuttitalia.it/trentino-alto-adige/93-terlano/" TargetMode="External"/><Relationship Id="rId1301" Type="http://schemas.openxmlformats.org/officeDocument/2006/relationships/hyperlink" Target="https://www.tuttitalia.it/campania/48-auletta/" TargetMode="External"/><Relationship Id="rId3199" Type="http://schemas.openxmlformats.org/officeDocument/2006/relationships/hyperlink" Target="https://www.tuttitalia.it/lombardia/79-fiesco/" TargetMode="External"/><Relationship Id="rId4457" Type="http://schemas.openxmlformats.org/officeDocument/2006/relationships/hyperlink" Target="https://www.tuttitalia.it/piemonte/53-cerrina-monferrato/" TargetMode="External"/><Relationship Id="rId4664" Type="http://schemas.openxmlformats.org/officeDocument/2006/relationships/hyperlink" Target="https://www.tuttitalia.it/piemonte/86-moasca/" TargetMode="External"/><Relationship Id="rId5508" Type="http://schemas.openxmlformats.org/officeDocument/2006/relationships/hyperlink" Target="https://www.tuttitalia.it/piemonte/94-varallo/" TargetMode="External"/><Relationship Id="rId5715" Type="http://schemas.openxmlformats.org/officeDocument/2006/relationships/hyperlink" Target="https://www.tuttitalia.it/puglia/86-volturara-appula/" TargetMode="External"/><Relationship Id="rId7070" Type="http://schemas.openxmlformats.org/officeDocument/2006/relationships/hyperlink" Target="https://www.tuttitalia.it/trentino-alto-adige/21-albiano/" TargetMode="External"/><Relationship Id="rId3059" Type="http://schemas.openxmlformats.org/officeDocument/2006/relationships/hyperlink" Target="https://www.tuttitalia.it/lombardia/55-brenna/" TargetMode="External"/><Relationship Id="rId3266" Type="http://schemas.openxmlformats.org/officeDocument/2006/relationships/hyperlink" Target="https://www.tuttitalia.it/lombardia/30-ballabio/" TargetMode="External"/><Relationship Id="rId3473" Type="http://schemas.openxmlformats.org/officeDocument/2006/relationships/hyperlink" Target="https://www.tuttitalia.it/lombardia/95-cesano-boscone/" TargetMode="External"/><Relationship Id="rId4317" Type="http://schemas.openxmlformats.org/officeDocument/2006/relationships/hyperlink" Target="https://www.tuttitalia.it/molise/51-campolieto/" TargetMode="External"/><Relationship Id="rId4524" Type="http://schemas.openxmlformats.org/officeDocument/2006/relationships/hyperlink" Target="https://www.tuttitalia.it/piemonte/82-frassinello-monferrato/" TargetMode="External"/><Relationship Id="rId4871" Type="http://schemas.openxmlformats.org/officeDocument/2006/relationships/hyperlink" Target="https://www.tuttitalia.it/piemonte/21-frabosa-sottana/" TargetMode="External"/><Relationship Id="rId5922" Type="http://schemas.openxmlformats.org/officeDocument/2006/relationships/hyperlink" Target="https://www.tuttitalia.it/sardegna/95-belvi/" TargetMode="External"/><Relationship Id="rId187" Type="http://schemas.openxmlformats.org/officeDocument/2006/relationships/hyperlink" Target="https://www.tuttitalia.it/abruzzo/26-fontecchio/" TargetMode="External"/><Relationship Id="rId394" Type="http://schemas.openxmlformats.org/officeDocument/2006/relationships/hyperlink" Target="https://www.tuttitalia.it/basilicata/76-cancellara/" TargetMode="External"/><Relationship Id="rId2075" Type="http://schemas.openxmlformats.org/officeDocument/2006/relationships/hyperlink" Target="https://www.tuttitalia.it/lazio/42-monteleone-sabino/" TargetMode="External"/><Relationship Id="rId2282" Type="http://schemas.openxmlformats.org/officeDocument/2006/relationships/hyperlink" Target="https://www.tuttitalia.it/lazio/83-bomarzo/" TargetMode="External"/><Relationship Id="rId3126" Type="http://schemas.openxmlformats.org/officeDocument/2006/relationships/hyperlink" Target="https://www.tuttitalia.it/lombardia/38-peglio/" TargetMode="External"/><Relationship Id="rId3680" Type="http://schemas.openxmlformats.org/officeDocument/2006/relationships/hyperlink" Target="https://www.tuttitalia.it/lombardia/58-gravellona-lomellina/" TargetMode="External"/><Relationship Id="rId4731" Type="http://schemas.openxmlformats.org/officeDocument/2006/relationships/hyperlink" Target="https://www.tuttitalia.it/piemonte/31-brusnengo/" TargetMode="External"/><Relationship Id="rId6489" Type="http://schemas.openxmlformats.org/officeDocument/2006/relationships/hyperlink" Target="https://www.tuttitalia.it/sicilia/23-castelbuono/" TargetMode="External"/><Relationship Id="rId7887" Type="http://schemas.openxmlformats.org/officeDocument/2006/relationships/hyperlink" Target="https://www.tuttitalia.it/veneto/56-crespadoro/" TargetMode="External"/><Relationship Id="rId254" Type="http://schemas.openxmlformats.org/officeDocument/2006/relationships/hyperlink" Target="https://www.tuttitalia.it/abruzzo/62-rocca-santa-maria/" TargetMode="External"/><Relationship Id="rId1091" Type="http://schemas.openxmlformats.org/officeDocument/2006/relationships/hyperlink" Target="https://www.tuttitalia.it/campania/27-valle-di-maddaloni/" TargetMode="External"/><Relationship Id="rId3333" Type="http://schemas.openxmlformats.org/officeDocument/2006/relationships/hyperlink" Target="https://www.tuttitalia.it/lombardia/27-tavazzano-con-villavesco/" TargetMode="External"/><Relationship Id="rId3540" Type="http://schemas.openxmlformats.org/officeDocument/2006/relationships/hyperlink" Target="https://www.tuttitalia.it/lombardia/70-pozzo-d-adda/" TargetMode="External"/><Relationship Id="rId5298" Type="http://schemas.openxmlformats.org/officeDocument/2006/relationships/hyperlink" Target="https://www.tuttitalia.it/piemonte/61-macello/" TargetMode="External"/><Relationship Id="rId6696" Type="http://schemas.openxmlformats.org/officeDocument/2006/relationships/hyperlink" Target="https://www.tuttitalia.it/toscana/68-scansano/" TargetMode="External"/><Relationship Id="rId7747" Type="http://schemas.openxmlformats.org/officeDocument/2006/relationships/hyperlink" Target="https://www.tuttitalia.it/veneto/56-nogarole-rocca/" TargetMode="External"/><Relationship Id="rId114" Type="http://schemas.openxmlformats.org/officeDocument/2006/relationships/hyperlink" Target="https://www.tuttitalia.it/abruzzo/74-cagnano-amiterno/" TargetMode="External"/><Relationship Id="rId461" Type="http://schemas.openxmlformats.org/officeDocument/2006/relationships/hyperlink" Target="https://www.tuttitalia.it/calabria/60-feroleto-antico/" TargetMode="External"/><Relationship Id="rId2142" Type="http://schemas.openxmlformats.org/officeDocument/2006/relationships/hyperlink" Target="https://www.tuttitalia.it/lazio/34-bracciano/" TargetMode="External"/><Relationship Id="rId3400" Type="http://schemas.openxmlformats.org/officeDocument/2006/relationships/hyperlink" Target="https://www.tuttitalia.it/lombardia/61-marmirolo/" TargetMode="External"/><Relationship Id="rId6349" Type="http://schemas.openxmlformats.org/officeDocument/2006/relationships/hyperlink" Target="https://www.tuttitalia.it/sicilia/63-valguarnera-caropepe/" TargetMode="External"/><Relationship Id="rId6556" Type="http://schemas.openxmlformats.org/officeDocument/2006/relationships/hyperlink" Target="https://www.tuttitalia.it/sicilia/31-scicli/" TargetMode="External"/><Relationship Id="rId6763" Type="http://schemas.openxmlformats.org/officeDocument/2006/relationships/hyperlink" Target="https://www.tuttitalia.it/toscana/25-fabbriche-di-vergemoli/" TargetMode="External"/><Relationship Id="rId6970" Type="http://schemas.openxmlformats.org/officeDocument/2006/relationships/hyperlink" Target="https://www.tuttitalia.it/trentino-alto-adige/43-selva-dei-molini/" TargetMode="External"/><Relationship Id="rId7607" Type="http://schemas.openxmlformats.org/officeDocument/2006/relationships/hyperlink" Target="https://www.tuttitalia.it/veneto/52-borso-del-grappa/" TargetMode="External"/><Relationship Id="rId7814" Type="http://schemas.openxmlformats.org/officeDocument/2006/relationships/hyperlink" Target="https://www.tuttitalia.it/veneto/86-trissino/" TargetMode="External"/><Relationship Id="rId321" Type="http://schemas.openxmlformats.org/officeDocument/2006/relationships/hyperlink" Target="https://www.tuttitalia.it/basilicata/25-craco/" TargetMode="External"/><Relationship Id="rId2002" Type="http://schemas.openxmlformats.org/officeDocument/2006/relationships/hyperlink" Target="https://www.tuttitalia.it/lazio/52-settefrati/" TargetMode="External"/><Relationship Id="rId2959" Type="http://schemas.openxmlformats.org/officeDocument/2006/relationships/hyperlink" Target="https://www.tuttitalia.it/lombardia/12-brione/" TargetMode="External"/><Relationship Id="rId5158" Type="http://schemas.openxmlformats.org/officeDocument/2006/relationships/hyperlink" Target="https://www.tuttitalia.it/piemonte/49-volvera/" TargetMode="External"/><Relationship Id="rId5365" Type="http://schemas.openxmlformats.org/officeDocument/2006/relationships/hyperlink" Target="https://www.tuttitalia.it/piemonte/25-garzigliana/" TargetMode="External"/><Relationship Id="rId5572" Type="http://schemas.openxmlformats.org/officeDocument/2006/relationships/hyperlink" Target="https://www.tuttitalia.it/piemonte/21-rossa/" TargetMode="External"/><Relationship Id="rId6209" Type="http://schemas.openxmlformats.org/officeDocument/2006/relationships/hyperlink" Target="https://www.tuttitalia.it/sardegna/61-esterzili/" TargetMode="External"/><Relationship Id="rId6416" Type="http://schemas.openxmlformats.org/officeDocument/2006/relationships/hyperlink" Target="https://www.tuttitalia.it/sicilia/50-oliveri/" TargetMode="External"/><Relationship Id="rId6623" Type="http://schemas.openxmlformats.org/officeDocument/2006/relationships/hyperlink" Target="https://www.tuttitalia.it/toscana/29-laterina-pergine-valdarno/" TargetMode="External"/><Relationship Id="rId6830" Type="http://schemas.openxmlformats.org/officeDocument/2006/relationships/hyperlink" Target="https://www.tuttitalia.it/toscana/78-ponte-buggianese/" TargetMode="External"/><Relationship Id="rId1768" Type="http://schemas.openxmlformats.org/officeDocument/2006/relationships/hyperlink" Target="https://www.tuttitalia.it/friuli-venezia-giulia/34-vivaro/" TargetMode="External"/><Relationship Id="rId2819" Type="http://schemas.openxmlformats.org/officeDocument/2006/relationships/hyperlink" Target="https://www.tuttitalia.it/lombardia/40-sirmione/" TargetMode="External"/><Relationship Id="rId4174" Type="http://schemas.openxmlformats.org/officeDocument/2006/relationships/hyperlink" Target="https://www.tuttitalia.it/marche/27-montecassiano/" TargetMode="External"/><Relationship Id="rId4381" Type="http://schemas.openxmlformats.org/officeDocument/2006/relationships/hyperlink" Target="https://www.tuttitalia.it/molise/78-santa-maria-del-molise/" TargetMode="External"/><Relationship Id="rId5018" Type="http://schemas.openxmlformats.org/officeDocument/2006/relationships/hyperlink" Target="https://www.tuttitalia.it/piemonte/37-isasca/" TargetMode="External"/><Relationship Id="rId5225" Type="http://schemas.openxmlformats.org/officeDocument/2006/relationships/hyperlink" Target="https://www.tuttitalia.it/piemonte/54-robassomero/" TargetMode="External"/><Relationship Id="rId5432" Type="http://schemas.openxmlformats.org/officeDocument/2006/relationships/hyperlink" Target="https://www.tuttitalia.it/piemonte/48-gravellona-toce/" TargetMode="External"/><Relationship Id="rId1628" Type="http://schemas.openxmlformats.org/officeDocument/2006/relationships/hyperlink" Target="https://www.tuttitalia.it/emilia-romagna/91-massa-lombarda/" TargetMode="External"/><Relationship Id="rId1975" Type="http://schemas.openxmlformats.org/officeDocument/2006/relationships/hyperlink" Target="https://www.tuttitalia.it/lazio/57-san-donato-val-di-comino/" TargetMode="External"/><Relationship Id="rId3190" Type="http://schemas.openxmlformats.org/officeDocument/2006/relationships/hyperlink" Target="https://www.tuttitalia.it/lombardia/18-pozzaglio-ed-uniti/" TargetMode="External"/><Relationship Id="rId4034" Type="http://schemas.openxmlformats.org/officeDocument/2006/relationships/hyperlink" Target="https://www.tuttitalia.it/lombardia/28-agra/" TargetMode="External"/><Relationship Id="rId4241" Type="http://schemas.openxmlformats.org/officeDocument/2006/relationships/hyperlink" Target="https://www.tuttitalia.it/marche/20-montefelcino/" TargetMode="External"/><Relationship Id="rId7397" Type="http://schemas.openxmlformats.org/officeDocument/2006/relationships/hyperlink" Target="https://www.tuttitalia.it/veneto/60-perarolo-di-cadore/" TargetMode="External"/><Relationship Id="rId1835" Type="http://schemas.openxmlformats.org/officeDocument/2006/relationships/hyperlink" Target="https://www.tuttitalia.it/friuli-venezia-giulia/30-faedis/" TargetMode="External"/><Relationship Id="rId3050" Type="http://schemas.openxmlformats.org/officeDocument/2006/relationships/hyperlink" Target="https://www.tuttitalia.it/lombardia/51-luisago/" TargetMode="External"/><Relationship Id="rId4101" Type="http://schemas.openxmlformats.org/officeDocument/2006/relationships/hyperlink" Target="https://www.tuttitalia.it/marche/46-castignano/" TargetMode="External"/><Relationship Id="rId7257" Type="http://schemas.openxmlformats.org/officeDocument/2006/relationships/hyperlink" Target="https://www.tuttitalia.it/umbria/37-alviano/" TargetMode="External"/><Relationship Id="rId7464" Type="http://schemas.openxmlformats.org/officeDocument/2006/relationships/hyperlink" Target="https://www.tuttitalia.it/veneto/18-galzignano-terme/" TargetMode="External"/><Relationship Id="rId1902" Type="http://schemas.openxmlformats.org/officeDocument/2006/relationships/hyperlink" Target="https://www.tuttitalia.it/friuli-venezia-giulia/24-chiusaforte/" TargetMode="External"/><Relationship Id="rId6066" Type="http://schemas.openxmlformats.org/officeDocument/2006/relationships/hyperlink" Target="https://www.tuttitalia.it/sardegna/57-luogosanto/" TargetMode="External"/><Relationship Id="rId7117" Type="http://schemas.openxmlformats.org/officeDocument/2006/relationships/hyperlink" Target="https://www.tuttitalia.it/trentino-alto-adige/46-rumo/" TargetMode="External"/><Relationship Id="rId7671" Type="http://schemas.openxmlformats.org/officeDocument/2006/relationships/hyperlink" Target="https://www.tuttitalia.it/veneto/72-concordia-sagittaria/" TargetMode="External"/><Relationship Id="rId3867" Type="http://schemas.openxmlformats.org/officeDocument/2006/relationships/hyperlink" Target="https://www.tuttitalia.it/lombardia/31-lanzada/" TargetMode="External"/><Relationship Id="rId4918" Type="http://schemas.openxmlformats.org/officeDocument/2006/relationships/hyperlink" Target="https://www.tuttitalia.it/piemonte/76-barolo/" TargetMode="External"/><Relationship Id="rId6273" Type="http://schemas.openxmlformats.org/officeDocument/2006/relationships/hyperlink" Target="https://www.tuttitalia.it/sicilia/16-delia/" TargetMode="External"/><Relationship Id="rId6480" Type="http://schemas.openxmlformats.org/officeDocument/2006/relationships/hyperlink" Target="https://www.tuttitalia.it/sicilia/37-terrasini/" TargetMode="External"/><Relationship Id="rId7324" Type="http://schemas.openxmlformats.org/officeDocument/2006/relationships/hyperlink" Target="https://www.tuttitalia.it/valle-d-aosta/21-gressoney-la-trinite/" TargetMode="External"/><Relationship Id="rId7531" Type="http://schemas.openxmlformats.org/officeDocument/2006/relationships/hyperlink" Target="https://www.tuttitalia.it/veneto/78-giacciano-con-baruchella/" TargetMode="External"/><Relationship Id="rId788" Type="http://schemas.openxmlformats.org/officeDocument/2006/relationships/hyperlink" Target="https://www.tuttitalia.it/calabria/19-briatico/" TargetMode="External"/><Relationship Id="rId995" Type="http://schemas.openxmlformats.org/officeDocument/2006/relationships/hyperlink" Target="https://www.tuttitalia.it/campania/35-melizzano/" TargetMode="External"/><Relationship Id="rId2469" Type="http://schemas.openxmlformats.org/officeDocument/2006/relationships/hyperlink" Target="https://www.tuttitalia.it/liguria/12-loano/" TargetMode="External"/><Relationship Id="rId2676" Type="http://schemas.openxmlformats.org/officeDocument/2006/relationships/hyperlink" Target="https://www.tuttitalia.it/lombardia/50-serina/" TargetMode="External"/><Relationship Id="rId2883" Type="http://schemas.openxmlformats.org/officeDocument/2006/relationships/hyperlink" Target="https://www.tuttitalia.it/lombardia/97-azzano-mella/" TargetMode="External"/><Relationship Id="rId3727" Type="http://schemas.openxmlformats.org/officeDocument/2006/relationships/hyperlink" Target="https://www.tuttitalia.it/lombardia/15-cervesina/" TargetMode="External"/><Relationship Id="rId3934" Type="http://schemas.openxmlformats.org/officeDocument/2006/relationships/hyperlink" Target="https://www.tuttitalia.it/lombardia/29-venegono-superiore/" TargetMode="External"/><Relationship Id="rId5082" Type="http://schemas.openxmlformats.org/officeDocument/2006/relationships/hyperlink" Target="https://www.tuttitalia.it/piemonte/46-cavallirio/" TargetMode="External"/><Relationship Id="rId6133" Type="http://schemas.openxmlformats.org/officeDocument/2006/relationships/hyperlink" Target="https://www.tuttitalia.it/sardegna/95-serrenti/" TargetMode="External"/><Relationship Id="rId6340" Type="http://schemas.openxmlformats.org/officeDocument/2006/relationships/hyperlink" Target="https://www.tuttitalia.it/sicilia/20-sant-alfio/" TargetMode="External"/><Relationship Id="rId648" Type="http://schemas.openxmlformats.org/officeDocument/2006/relationships/hyperlink" Target="https://www.tuttitalia.it/calabria/97-serra-d-aiello/" TargetMode="External"/><Relationship Id="rId855" Type="http://schemas.openxmlformats.org/officeDocument/2006/relationships/hyperlink" Target="https://www.tuttitalia.it/campania/43-rotondi/" TargetMode="External"/><Relationship Id="rId1278" Type="http://schemas.openxmlformats.org/officeDocument/2006/relationships/hyperlink" Target="https://www.tuttitalia.it/campania/52-oliveto-citra/" TargetMode="External"/><Relationship Id="rId1485" Type="http://schemas.openxmlformats.org/officeDocument/2006/relationships/hyperlink" Target="https://www.tuttitalia.it/emilia-romagna/67-carpi/" TargetMode="External"/><Relationship Id="rId1692" Type="http://schemas.openxmlformats.org/officeDocument/2006/relationships/hyperlink" Target="https://www.tuttitalia.it/emilia-romagna/53-montescudo-monte-colombo/" TargetMode="External"/><Relationship Id="rId2329" Type="http://schemas.openxmlformats.org/officeDocument/2006/relationships/hyperlink" Target="https://www.tuttitalia.it/liguria/71-san-colombano-certenoli/" TargetMode="External"/><Relationship Id="rId2536" Type="http://schemas.openxmlformats.org/officeDocument/2006/relationships/hyperlink" Target="https://www.tuttitalia.it/lombardia/27-dalmine/" TargetMode="External"/><Relationship Id="rId2743" Type="http://schemas.openxmlformats.org/officeDocument/2006/relationships/hyperlink" Target="https://www.tuttitalia.it/lombardia/76-valgoglio/" TargetMode="External"/><Relationship Id="rId5899" Type="http://schemas.openxmlformats.org/officeDocument/2006/relationships/hyperlink" Target="https://www.tuttitalia.it/sardegna/70-sorgono/" TargetMode="External"/><Relationship Id="rId6200" Type="http://schemas.openxmlformats.org/officeDocument/2006/relationships/hyperlink" Target="https://www.tuttitalia.it/sardegna/49-gesico/" TargetMode="External"/><Relationship Id="rId508" Type="http://schemas.openxmlformats.org/officeDocument/2006/relationships/hyperlink" Target="https://www.tuttitalia.it/calabria/55-montalto-uffugo/" TargetMode="External"/><Relationship Id="rId715" Type="http://schemas.openxmlformats.org/officeDocument/2006/relationships/hyperlink" Target="https://www.tuttitalia.it/calabria/20-monasterace/" TargetMode="External"/><Relationship Id="rId922" Type="http://schemas.openxmlformats.org/officeDocument/2006/relationships/hyperlink" Target="https://www.tuttitalia.it/campania/51-san-mango-sul-calore/" TargetMode="External"/><Relationship Id="rId1138" Type="http://schemas.openxmlformats.org/officeDocument/2006/relationships/hyperlink" Target="https://www.tuttitalia.it/campania/76-ercolano/" TargetMode="External"/><Relationship Id="rId1345" Type="http://schemas.openxmlformats.org/officeDocument/2006/relationships/hyperlink" Target="https://www.tuttitalia.it/campania/26-cannalonga/" TargetMode="External"/><Relationship Id="rId1552" Type="http://schemas.openxmlformats.org/officeDocument/2006/relationships/hyperlink" Target="https://www.tuttitalia.it/emilia-romagna/32-lesignano-de-bagni/" TargetMode="External"/><Relationship Id="rId2603" Type="http://schemas.openxmlformats.org/officeDocument/2006/relationships/hyperlink" Target="https://www.tuttitalia.it/lombardia/29-cividate-al-piano/" TargetMode="External"/><Relationship Id="rId2950" Type="http://schemas.openxmlformats.org/officeDocument/2006/relationships/hyperlink" Target="https://www.tuttitalia.it/lombardia/29-limone-sul-garda/" TargetMode="External"/><Relationship Id="rId5759" Type="http://schemas.openxmlformats.org/officeDocument/2006/relationships/hyperlink" Target="https://www.tuttitalia.it/puglia/18-poggiardo/" TargetMode="External"/><Relationship Id="rId1205" Type="http://schemas.openxmlformats.org/officeDocument/2006/relationships/hyperlink" Target="https://www.tuttitalia.it/campania/43-lettere/" TargetMode="External"/><Relationship Id="rId2810" Type="http://schemas.openxmlformats.org/officeDocument/2006/relationships/hyperlink" Target="https://www.tuttitalia.it/lombardia/90-capriolo/" TargetMode="External"/><Relationship Id="rId4568" Type="http://schemas.openxmlformats.org/officeDocument/2006/relationships/hyperlink" Target="https://www.tuttitalia.it/piemonte/28-avolasca/" TargetMode="External"/><Relationship Id="rId5966" Type="http://schemas.openxmlformats.org/officeDocument/2006/relationships/hyperlink" Target="https://www.tuttitalia.it/sardegna/96-busachi/" TargetMode="External"/><Relationship Id="rId7181" Type="http://schemas.openxmlformats.org/officeDocument/2006/relationships/hyperlink" Target="https://www.tuttitalia.it/umbria/68-marsciano/" TargetMode="External"/><Relationship Id="rId51" Type="http://schemas.openxmlformats.org/officeDocument/2006/relationships/hyperlink" Target="https://www.tuttitalia.it/abruzzo/54-casalincontrada/" TargetMode="External"/><Relationship Id="rId1412" Type="http://schemas.openxmlformats.org/officeDocument/2006/relationships/hyperlink" Target="https://www.tuttitalia.it/emilia-romagna/34-castello-d-argile/" TargetMode="External"/><Relationship Id="rId3377" Type="http://schemas.openxmlformats.org/officeDocument/2006/relationships/hyperlink" Target="https://www.tuttitalia.it/lombardia/42-ossago-lodigiano/" TargetMode="External"/><Relationship Id="rId4775" Type="http://schemas.openxmlformats.org/officeDocument/2006/relationships/hyperlink" Target="https://www.tuttitalia.it/piemonte/93-vallanzengo/" TargetMode="External"/><Relationship Id="rId4982" Type="http://schemas.openxmlformats.org/officeDocument/2006/relationships/hyperlink" Target="https://www.tuttitalia.it/piemonte/19-levice/" TargetMode="External"/><Relationship Id="rId5619" Type="http://schemas.openxmlformats.org/officeDocument/2006/relationships/hyperlink" Target="https://www.tuttitalia.it/puglia/50-alberobello/" TargetMode="External"/><Relationship Id="rId5826" Type="http://schemas.openxmlformats.org/officeDocument/2006/relationships/hyperlink" Target="https://www.tuttitalia.it/puglia/14-crispiano/" TargetMode="External"/><Relationship Id="rId7041" Type="http://schemas.openxmlformats.org/officeDocument/2006/relationships/hyperlink" Target="https://www.tuttitalia.it/trentino-alto-adige/18-madruzzo/" TargetMode="External"/><Relationship Id="rId298" Type="http://schemas.openxmlformats.org/officeDocument/2006/relationships/hyperlink" Target="https://www.tuttitalia.it/basilicata/30-ferrandina/" TargetMode="External"/><Relationship Id="rId3584" Type="http://schemas.openxmlformats.org/officeDocument/2006/relationships/hyperlink" Target="https://www.tuttitalia.it/lombardia/87-monza/" TargetMode="External"/><Relationship Id="rId3791" Type="http://schemas.openxmlformats.org/officeDocument/2006/relationships/hyperlink" Target="https://www.tuttitalia.it/lombardia/77-santa-margherita-di-staffora/" TargetMode="External"/><Relationship Id="rId4428" Type="http://schemas.openxmlformats.org/officeDocument/2006/relationships/hyperlink" Target="https://www.tuttitalia.it/piemonte/83-predosa/" TargetMode="External"/><Relationship Id="rId4635" Type="http://schemas.openxmlformats.org/officeDocument/2006/relationships/hyperlink" Target="https://www.tuttitalia.it/piemonte/53-rocca-d-arazzo/" TargetMode="External"/><Relationship Id="rId4842" Type="http://schemas.openxmlformats.org/officeDocument/2006/relationships/hyperlink" Target="https://www.tuttitalia.it/piemonte/25-vezza-d-alba/" TargetMode="External"/><Relationship Id="rId158" Type="http://schemas.openxmlformats.org/officeDocument/2006/relationships/hyperlink" Target="https://www.tuttitalia.it/abruzzo/19-capitignano/" TargetMode="External"/><Relationship Id="rId2186" Type="http://schemas.openxmlformats.org/officeDocument/2006/relationships/hyperlink" Target="https://www.tuttitalia.it/lazio/26-san-vito-romano/" TargetMode="External"/><Relationship Id="rId2393" Type="http://schemas.openxmlformats.org/officeDocument/2006/relationships/hyperlink" Target="https://www.tuttitalia.it/liguria/67-pompeiana/" TargetMode="External"/><Relationship Id="rId3237" Type="http://schemas.openxmlformats.org/officeDocument/2006/relationships/hyperlink" Target="https://www.tuttitalia.it/lombardia/27-cappella-de-picenardi/" TargetMode="External"/><Relationship Id="rId3444" Type="http://schemas.openxmlformats.org/officeDocument/2006/relationships/hyperlink" Target="https://www.tuttitalia.it/lombardia/21-serravalle-a-po/" TargetMode="External"/><Relationship Id="rId3651" Type="http://schemas.openxmlformats.org/officeDocument/2006/relationships/hyperlink" Target="https://www.tuttitalia.it/lombardia/38-mede/" TargetMode="External"/><Relationship Id="rId4702" Type="http://schemas.openxmlformats.org/officeDocument/2006/relationships/hyperlink" Target="https://www.tuttitalia.it/piemonte/18-moransengo/" TargetMode="External"/><Relationship Id="rId7858" Type="http://schemas.openxmlformats.org/officeDocument/2006/relationships/hyperlink" Target="https://www.tuttitalia.it/veneto/50-bressanvido/" TargetMode="External"/><Relationship Id="rId365" Type="http://schemas.openxmlformats.org/officeDocument/2006/relationships/hyperlink" Target="https://www.tuttitalia.it/basilicata/44-corleto-perticara/" TargetMode="External"/><Relationship Id="rId572" Type="http://schemas.openxmlformats.org/officeDocument/2006/relationships/hyperlink" Target="https://www.tuttitalia.it/calabria/75-cerchiara-di-calabria/" TargetMode="External"/><Relationship Id="rId2046" Type="http://schemas.openxmlformats.org/officeDocument/2006/relationships/hyperlink" Target="https://www.tuttitalia.it/lazio/28-fara-in-sabina/" TargetMode="External"/><Relationship Id="rId2253" Type="http://schemas.openxmlformats.org/officeDocument/2006/relationships/hyperlink" Target="https://www.tuttitalia.it/lazio/59-acquapendente/" TargetMode="External"/><Relationship Id="rId2460" Type="http://schemas.openxmlformats.org/officeDocument/2006/relationships/hyperlink" Target="https://www.tuttitalia.it/liguria/43-pignone/" TargetMode="External"/><Relationship Id="rId3304" Type="http://schemas.openxmlformats.org/officeDocument/2006/relationships/hyperlink" Target="https://www.tuttitalia.it/lombardia/14-cremeno/" TargetMode="External"/><Relationship Id="rId3511" Type="http://schemas.openxmlformats.org/officeDocument/2006/relationships/hyperlink" Target="https://www.tuttitalia.it/lombardia/12-vignate/" TargetMode="External"/><Relationship Id="rId6667" Type="http://schemas.openxmlformats.org/officeDocument/2006/relationships/hyperlink" Target="https://www.tuttitalia.it/toscana/35-montespertoli/" TargetMode="External"/><Relationship Id="rId6874" Type="http://schemas.openxmlformats.org/officeDocument/2006/relationships/hyperlink" Target="https://www.tuttitalia.it/toscana/27-pienza/" TargetMode="External"/><Relationship Id="rId7718" Type="http://schemas.openxmlformats.org/officeDocument/2006/relationships/hyperlink" Target="https://www.tuttitalia.it/veneto/71-nogara/" TargetMode="External"/><Relationship Id="rId225" Type="http://schemas.openxmlformats.org/officeDocument/2006/relationships/hyperlink" Target="https://www.tuttitalia.it/abruzzo/88-moscufo/" TargetMode="External"/><Relationship Id="rId432" Type="http://schemas.openxmlformats.org/officeDocument/2006/relationships/hyperlink" Target="https://www.tuttitalia.it/calabria/23-davoli/" TargetMode="External"/><Relationship Id="rId1062" Type="http://schemas.openxmlformats.org/officeDocument/2006/relationships/hyperlink" Target="https://www.tuttitalia.it/campania/20-vitulazio/" TargetMode="External"/><Relationship Id="rId2113" Type="http://schemas.openxmlformats.org/officeDocument/2006/relationships/hyperlink" Target="https://www.tuttitalia.it/lazio/39-varco-sabino/" TargetMode="External"/><Relationship Id="rId2320" Type="http://schemas.openxmlformats.org/officeDocument/2006/relationships/hyperlink" Target="https://www.tuttitalia.it/liguria/64-masone/" TargetMode="External"/><Relationship Id="rId5269" Type="http://schemas.openxmlformats.org/officeDocument/2006/relationships/hyperlink" Target="https://www.tuttitalia.it/piemonte/46-barbania/" TargetMode="External"/><Relationship Id="rId5476" Type="http://schemas.openxmlformats.org/officeDocument/2006/relationships/hyperlink" Target="https://www.tuttitalia.it/piemonte/33-macugnaga/" TargetMode="External"/><Relationship Id="rId5683" Type="http://schemas.openxmlformats.org/officeDocument/2006/relationships/hyperlink" Target="https://www.tuttitalia.it/puglia/25-deliceto/" TargetMode="External"/><Relationship Id="rId6527" Type="http://schemas.openxmlformats.org/officeDocument/2006/relationships/hyperlink" Target="https://www.tuttitalia.it/sicilia/73-vicari/" TargetMode="External"/><Relationship Id="rId6734" Type="http://schemas.openxmlformats.org/officeDocument/2006/relationships/hyperlink" Target="https://www.tuttitalia.it/toscana/43-viareggio/" TargetMode="External"/><Relationship Id="rId4078" Type="http://schemas.openxmlformats.org/officeDocument/2006/relationships/hyperlink" Target="https://www.tuttitalia.it/marche/89-rosora/" TargetMode="External"/><Relationship Id="rId4285" Type="http://schemas.openxmlformats.org/officeDocument/2006/relationships/hyperlink" Target="https://www.tuttitalia.it/molise/61-ururi/" TargetMode="External"/><Relationship Id="rId4492" Type="http://schemas.openxmlformats.org/officeDocument/2006/relationships/hyperlink" Target="https://www.tuttitalia.it/piemonte/49-camino/" TargetMode="External"/><Relationship Id="rId5129" Type="http://schemas.openxmlformats.org/officeDocument/2006/relationships/hyperlink" Target="https://www.tuttitalia.it/piemonte/60-ivrea/" TargetMode="External"/><Relationship Id="rId5336" Type="http://schemas.openxmlformats.org/officeDocument/2006/relationships/hyperlink" Target="https://www.tuttitalia.it/piemonte/58-roure/" TargetMode="External"/><Relationship Id="rId5543" Type="http://schemas.openxmlformats.org/officeDocument/2006/relationships/hyperlink" Target="https://www.tuttitalia.it/piemonte/72-costanzana/" TargetMode="External"/><Relationship Id="rId5890" Type="http://schemas.openxmlformats.org/officeDocument/2006/relationships/hyperlink" Target="https://www.tuttitalia.it/sardegna/82-borore/" TargetMode="External"/><Relationship Id="rId6941" Type="http://schemas.openxmlformats.org/officeDocument/2006/relationships/hyperlink" Target="https://www.tuttitalia.it/trentino-alto-adige/68-selva-di-val-gardena/" TargetMode="External"/><Relationship Id="rId1879" Type="http://schemas.openxmlformats.org/officeDocument/2006/relationships/hyperlink" Target="https://www.tuttitalia.it/friuli-venezia-giulia/23-sappada/" TargetMode="External"/><Relationship Id="rId3094" Type="http://schemas.openxmlformats.org/officeDocument/2006/relationships/hyperlink" Target="https://www.tuttitalia.it/lombardia/58-vercana/" TargetMode="External"/><Relationship Id="rId4145" Type="http://schemas.openxmlformats.org/officeDocument/2006/relationships/hyperlink" Target="https://www.tuttitalia.it/marche/98-massa-fermana/" TargetMode="External"/><Relationship Id="rId5750" Type="http://schemas.openxmlformats.org/officeDocument/2006/relationships/hyperlink" Target="https://www.tuttitalia.it/puglia/46-san-cesario-di-lecce/" TargetMode="External"/><Relationship Id="rId6801" Type="http://schemas.openxmlformats.org/officeDocument/2006/relationships/hyperlink" Target="https://www.tuttitalia.it/toscana/46-pomarance/" TargetMode="External"/><Relationship Id="rId1739" Type="http://schemas.openxmlformats.org/officeDocument/2006/relationships/hyperlink" Target="https://www.tuttitalia.it/friuli-venezia-giulia/82-maniago/" TargetMode="External"/><Relationship Id="rId1946" Type="http://schemas.openxmlformats.org/officeDocument/2006/relationships/hyperlink" Target="https://www.tuttitalia.it/lazio/24-castro-dei-volsci/" TargetMode="External"/><Relationship Id="rId4005" Type="http://schemas.openxmlformats.org/officeDocument/2006/relationships/hyperlink" Target="https://www.tuttitalia.it/lombardia/54-montegrino-valtravaglia/" TargetMode="External"/><Relationship Id="rId4352" Type="http://schemas.openxmlformats.org/officeDocument/2006/relationships/hyperlink" Target="https://www.tuttitalia.it/molise/68-isernia/" TargetMode="External"/><Relationship Id="rId5403" Type="http://schemas.openxmlformats.org/officeDocument/2006/relationships/hyperlink" Target="https://www.tuttitalia.it/piemonte/25-canischio/" TargetMode="External"/><Relationship Id="rId5610" Type="http://schemas.openxmlformats.org/officeDocument/2006/relationships/hyperlink" Target="https://www.tuttitalia.it/puglia/40-valenzano/" TargetMode="External"/><Relationship Id="rId1806" Type="http://schemas.openxmlformats.org/officeDocument/2006/relationships/hyperlink" Target="https://www.tuttitalia.it/friuli-venezia-giulia/42-fiumicello-villa-vicentina/" TargetMode="External"/><Relationship Id="rId3161" Type="http://schemas.openxmlformats.org/officeDocument/2006/relationships/hyperlink" Target="https://www.tuttitalia.it/lombardia/34-montodine/" TargetMode="External"/><Relationship Id="rId4212" Type="http://schemas.openxmlformats.org/officeDocument/2006/relationships/hyperlink" Target="https://www.tuttitalia.it/marche/82-poggio-san-vicino/" TargetMode="External"/><Relationship Id="rId7368" Type="http://schemas.openxmlformats.org/officeDocument/2006/relationships/hyperlink" Target="https://www.tuttitalia.it/veneto/23-falcade/" TargetMode="External"/><Relationship Id="rId7575" Type="http://schemas.openxmlformats.org/officeDocument/2006/relationships/hyperlink" Target="https://www.tuttitalia.it/veneto/59-motta-di-livenza/" TargetMode="External"/><Relationship Id="rId7782" Type="http://schemas.openxmlformats.org/officeDocument/2006/relationships/hyperlink" Target="https://www.tuttitalia.it/veneto/57-concamarise/" TargetMode="External"/><Relationship Id="rId3021" Type="http://schemas.openxmlformats.org/officeDocument/2006/relationships/hyperlink" Target="https://www.tuttitalia.it/lombardia/37-solbiate-con-cagno/" TargetMode="External"/><Relationship Id="rId3978" Type="http://schemas.openxmlformats.org/officeDocument/2006/relationships/hyperlink" Target="https://www.tuttitalia.it/lombardia/49-porto-ceresio/" TargetMode="External"/><Relationship Id="rId6177" Type="http://schemas.openxmlformats.org/officeDocument/2006/relationships/hyperlink" Target="https://www.tuttitalia.it/sardegna/54-masainas/" TargetMode="External"/><Relationship Id="rId6384" Type="http://schemas.openxmlformats.org/officeDocument/2006/relationships/hyperlink" Target="https://www.tuttitalia.it/sicilia/67-mistretta/" TargetMode="External"/><Relationship Id="rId6591" Type="http://schemas.openxmlformats.org/officeDocument/2006/relationships/hyperlink" Target="https://www.tuttitalia.it/sicilia/96-castellammare-del-golfo/" TargetMode="External"/><Relationship Id="rId7228" Type="http://schemas.openxmlformats.org/officeDocument/2006/relationships/hyperlink" Target="https://www.tuttitalia.it/umbria/53-sant-anatolia-di-narco/" TargetMode="External"/><Relationship Id="rId7435" Type="http://schemas.openxmlformats.org/officeDocument/2006/relationships/hyperlink" Target="https://www.tuttitalia.it/veneto/55-loreggia/" TargetMode="External"/><Relationship Id="rId7642" Type="http://schemas.openxmlformats.org/officeDocument/2006/relationships/hyperlink" Target="https://www.tuttitalia.it/veneto/23-zenson-di-piave/" TargetMode="External"/><Relationship Id="rId899" Type="http://schemas.openxmlformats.org/officeDocument/2006/relationships/hyperlink" Target="https://www.tuttitalia.it/campania/31-aquilonia/" TargetMode="External"/><Relationship Id="rId2787" Type="http://schemas.openxmlformats.org/officeDocument/2006/relationships/hyperlink" Target="https://www.tuttitalia.it/lombardia/56-darfo-boario-terme/" TargetMode="External"/><Relationship Id="rId3838" Type="http://schemas.openxmlformats.org/officeDocument/2006/relationships/hyperlink" Target="https://www.tuttitalia.it/lombardia/25-dubino/" TargetMode="External"/><Relationship Id="rId5193" Type="http://schemas.openxmlformats.org/officeDocument/2006/relationships/hyperlink" Target="https://www.tuttitalia.it/piemonte/43-pecetto-torinese/" TargetMode="External"/><Relationship Id="rId6037" Type="http://schemas.openxmlformats.org/officeDocument/2006/relationships/hyperlink" Target="https://www.tuttitalia.it/sardegna/74-valledoria/" TargetMode="External"/><Relationship Id="rId6244" Type="http://schemas.openxmlformats.org/officeDocument/2006/relationships/hyperlink" Target="https://www.tuttitalia.it/sicilia/55-cattolica-eraclea/" TargetMode="External"/><Relationship Id="rId6451" Type="http://schemas.openxmlformats.org/officeDocument/2006/relationships/hyperlink" Target="https://www.tuttitalia.it/sicilia/60-tripi/" TargetMode="External"/><Relationship Id="rId7502" Type="http://schemas.openxmlformats.org/officeDocument/2006/relationships/hyperlink" Target="https://www.tuttitalia.it/veneto/86-rovigo/" TargetMode="External"/><Relationship Id="rId759" Type="http://schemas.openxmlformats.org/officeDocument/2006/relationships/hyperlink" Target="https://www.tuttitalia.it/calabria/88-camini/" TargetMode="External"/><Relationship Id="rId966" Type="http://schemas.openxmlformats.org/officeDocument/2006/relationships/hyperlink" Target="https://www.tuttitalia.it/campania/35-torrecuso/" TargetMode="External"/><Relationship Id="rId1389" Type="http://schemas.openxmlformats.org/officeDocument/2006/relationships/hyperlink" Target="https://www.tuttitalia.it/emilia-romagna/51-medicina/" TargetMode="External"/><Relationship Id="rId1596" Type="http://schemas.openxmlformats.org/officeDocument/2006/relationships/hyperlink" Target="https://www.tuttitalia.it/emilia-romagna/31-lugagnano-val-d-arda/" TargetMode="External"/><Relationship Id="rId2647" Type="http://schemas.openxmlformats.org/officeDocument/2006/relationships/hyperlink" Target="https://www.tuttitalia.it/lombardia/62-endine-gaiano/" TargetMode="External"/><Relationship Id="rId2994" Type="http://schemas.openxmlformats.org/officeDocument/2006/relationships/hyperlink" Target="https://www.tuttitalia.it/lombardia/62-cadorago/" TargetMode="External"/><Relationship Id="rId5053" Type="http://schemas.openxmlformats.org/officeDocument/2006/relationships/hyperlink" Target="https://www.tuttitalia.it/piemonte/65-cureggio/" TargetMode="External"/><Relationship Id="rId5260" Type="http://schemas.openxmlformats.org/officeDocument/2006/relationships/hyperlink" Target="https://www.tuttitalia.it/piemonte/34-reano/" TargetMode="External"/><Relationship Id="rId6104" Type="http://schemas.openxmlformats.org/officeDocument/2006/relationships/hyperlink" Target="https://www.tuttitalia.it/sardegna/41-martis/" TargetMode="External"/><Relationship Id="rId6311" Type="http://schemas.openxmlformats.org/officeDocument/2006/relationships/hyperlink" Target="https://www.tuttitalia.it/sicilia/67-randazzo/" TargetMode="External"/><Relationship Id="rId619" Type="http://schemas.openxmlformats.org/officeDocument/2006/relationships/hyperlink" Target="https://www.tuttitalia.it/calabria/15-figline-vegliaturo/" TargetMode="External"/><Relationship Id="rId1249" Type="http://schemas.openxmlformats.org/officeDocument/2006/relationships/hyperlink" Target="https://www.tuttitalia.it/campania/21-sant-egidio-del-monte-albino/" TargetMode="External"/><Relationship Id="rId2854" Type="http://schemas.openxmlformats.org/officeDocument/2006/relationships/hyperlink" Target="https://www.tuttitalia.it/lombardia/55-piancogno/" TargetMode="External"/><Relationship Id="rId3905" Type="http://schemas.openxmlformats.org/officeDocument/2006/relationships/hyperlink" Target="https://www.tuttitalia.it/lombardia/74-saronno/" TargetMode="External"/><Relationship Id="rId5120" Type="http://schemas.openxmlformats.org/officeDocument/2006/relationships/hyperlink" Target="https://www.tuttitalia.it/piemonte/55-rivoli/" TargetMode="External"/><Relationship Id="rId95" Type="http://schemas.openxmlformats.org/officeDocument/2006/relationships/hyperlink" Target="https://www.tuttitalia.it/abruzzo/20-avezzano/" TargetMode="External"/><Relationship Id="rId826" Type="http://schemas.openxmlformats.org/officeDocument/2006/relationships/hyperlink" Target="https://www.tuttitalia.it/calabria/22-zaccanopoli/" TargetMode="External"/><Relationship Id="rId1109" Type="http://schemas.openxmlformats.org/officeDocument/2006/relationships/hyperlink" Target="https://www.tuttitalia.it/campania/67-formicola/" TargetMode="External"/><Relationship Id="rId1456" Type="http://schemas.openxmlformats.org/officeDocument/2006/relationships/hyperlink" Target="https://www.tuttitalia.it/emilia-romagna/94-cesenatico/" TargetMode="External"/><Relationship Id="rId1663" Type="http://schemas.openxmlformats.org/officeDocument/2006/relationships/hyperlink" Target="https://www.tuttitalia.it/emilia-romagna/46-san-polo-d-enza/" TargetMode="External"/><Relationship Id="rId1870" Type="http://schemas.openxmlformats.org/officeDocument/2006/relationships/hyperlink" Target="https://www.tuttitalia.it/friuli-venezia-giulia/53-treppo-grande/" TargetMode="External"/><Relationship Id="rId2507" Type="http://schemas.openxmlformats.org/officeDocument/2006/relationships/hyperlink" Target="https://www.tuttitalia.it/liguria/64-vezzi-portio/" TargetMode="External"/><Relationship Id="rId2714" Type="http://schemas.openxmlformats.org/officeDocument/2006/relationships/hyperlink" Target="https://www.tuttitalia.it/lombardia/59-torre-pallavicina/" TargetMode="External"/><Relationship Id="rId2921" Type="http://schemas.openxmlformats.org/officeDocument/2006/relationships/hyperlink" Target="https://www.tuttitalia.it/lombardia/63-odolo/" TargetMode="External"/><Relationship Id="rId7085" Type="http://schemas.openxmlformats.org/officeDocument/2006/relationships/hyperlink" Target="https://www.tuttitalia.it/trentino-alto-adige/15-ton/" TargetMode="External"/><Relationship Id="rId1316" Type="http://schemas.openxmlformats.org/officeDocument/2006/relationships/hyperlink" Target="https://www.tuttitalia.it/campania/32-roccagloriosa/" TargetMode="External"/><Relationship Id="rId1523" Type="http://schemas.openxmlformats.org/officeDocument/2006/relationships/hyperlink" Target="https://www.tuttitalia.it/emilia-romagna/57-pievepelago/" TargetMode="External"/><Relationship Id="rId1730" Type="http://schemas.openxmlformats.org/officeDocument/2006/relationships/hyperlink" Target="https://www.tuttitalia.it/friuli-venezia-giulia/40-dolegna-del-collio/" TargetMode="External"/><Relationship Id="rId4679" Type="http://schemas.openxmlformats.org/officeDocument/2006/relationships/hyperlink" Target="https://www.tuttitalia.it/piemonte/29-villa-san-secondo/" TargetMode="External"/><Relationship Id="rId4886" Type="http://schemas.openxmlformats.org/officeDocument/2006/relationships/hyperlink" Target="https://www.tuttitalia.it/piemonte/45-polonghera/" TargetMode="External"/><Relationship Id="rId5937" Type="http://schemas.openxmlformats.org/officeDocument/2006/relationships/hyperlink" Target="https://www.tuttitalia.it/sardegna/52-santa-giusta/" TargetMode="External"/><Relationship Id="rId7292" Type="http://schemas.openxmlformats.org/officeDocument/2006/relationships/hyperlink" Target="https://www.tuttitalia.it/valle-d-aosta/75-villeneuve/" TargetMode="External"/><Relationship Id="rId22" Type="http://schemas.openxmlformats.org/officeDocument/2006/relationships/hyperlink" Target="https://www.tuttitalia.it/abruzzo/36-furci/" TargetMode="External"/><Relationship Id="rId3488" Type="http://schemas.openxmlformats.org/officeDocument/2006/relationships/hyperlink" Target="https://www.tuttitalia.it/lombardia/96-bareggio/" TargetMode="External"/><Relationship Id="rId3695" Type="http://schemas.openxmlformats.org/officeDocument/2006/relationships/hyperlink" Target="https://www.tuttitalia.it/lombardia/85-santa-cristina-bissone/" TargetMode="External"/><Relationship Id="rId4539" Type="http://schemas.openxmlformats.org/officeDocument/2006/relationships/hyperlink" Target="https://www.tuttitalia.it/piemonte/45-morbello/" TargetMode="External"/><Relationship Id="rId4746" Type="http://schemas.openxmlformats.org/officeDocument/2006/relationships/hyperlink" Target="https://www.tuttitalia.it/piemonte/16-zubiena/" TargetMode="External"/><Relationship Id="rId4953" Type="http://schemas.openxmlformats.org/officeDocument/2006/relationships/hyperlink" Target="https://www.tuttitalia.it/piemonte/90-belvedere-langhe/" TargetMode="External"/><Relationship Id="rId7152" Type="http://schemas.openxmlformats.org/officeDocument/2006/relationships/hyperlink" Target="https://www.tuttitalia.it/trentino-alto-adige/70-malosco/" TargetMode="External"/><Relationship Id="rId2297" Type="http://schemas.openxmlformats.org/officeDocument/2006/relationships/hyperlink" Target="https://www.tuttitalia.it/lazio/93-proceno/" TargetMode="External"/><Relationship Id="rId3348" Type="http://schemas.openxmlformats.org/officeDocument/2006/relationships/hyperlink" Target="https://www.tuttitalia.it/lombardia/50-brembio/" TargetMode="External"/><Relationship Id="rId3555" Type="http://schemas.openxmlformats.org/officeDocument/2006/relationships/hyperlink" Target="https://www.tuttitalia.it/lombardia/93-buscate/" TargetMode="External"/><Relationship Id="rId3762" Type="http://schemas.openxmlformats.org/officeDocument/2006/relationships/hyperlink" Target="https://www.tuttitalia.it/lombardia/74-ponte-nizza/" TargetMode="External"/><Relationship Id="rId4606" Type="http://schemas.openxmlformats.org/officeDocument/2006/relationships/hyperlink" Target="https://www.tuttitalia.it/piemonte/20-mombercelli/" TargetMode="External"/><Relationship Id="rId4813" Type="http://schemas.openxmlformats.org/officeDocument/2006/relationships/hyperlink" Target="https://www.tuttitalia.it/piemonte/91-moretta/" TargetMode="External"/><Relationship Id="rId7012" Type="http://schemas.openxmlformats.org/officeDocument/2006/relationships/hyperlink" Target="https://www.tuttitalia.it/trentino-alto-adige/65-primiero-san-martino-di-castrozza/" TargetMode="External"/><Relationship Id="rId269" Type="http://schemas.openxmlformats.org/officeDocument/2006/relationships/hyperlink" Target="https://www.tuttitalia.it/abruzzo/25-bisenti/" TargetMode="External"/><Relationship Id="rId476" Type="http://schemas.openxmlformats.org/officeDocument/2006/relationships/hyperlink" Target="https://www.tuttitalia.it/calabria/84-carlopoli/" TargetMode="External"/><Relationship Id="rId683" Type="http://schemas.openxmlformats.org/officeDocument/2006/relationships/hyperlink" Target="https://www.tuttitalia.it/calabria/49-palmi/" TargetMode="External"/><Relationship Id="rId890" Type="http://schemas.openxmlformats.org/officeDocument/2006/relationships/hyperlink" Target="https://www.tuttitalia.it/campania/77-melito-irpino/" TargetMode="External"/><Relationship Id="rId2157" Type="http://schemas.openxmlformats.org/officeDocument/2006/relationships/hyperlink" Target="https://www.tuttitalia.it/lazio/71-campagnano-di-roma/" TargetMode="External"/><Relationship Id="rId2364" Type="http://schemas.openxmlformats.org/officeDocument/2006/relationships/hyperlink" Target="https://www.tuttitalia.it/liguria/38-fascia/" TargetMode="External"/><Relationship Id="rId2571" Type="http://schemas.openxmlformats.org/officeDocument/2006/relationships/hyperlink" Target="https://www.tuttitalia.it/lombardia/66-mozzo/" TargetMode="External"/><Relationship Id="rId3208" Type="http://schemas.openxmlformats.org/officeDocument/2006/relationships/hyperlink" Target="https://www.tuttitalia.it/lombardia/24-formigara/" TargetMode="External"/><Relationship Id="rId3415" Type="http://schemas.openxmlformats.org/officeDocument/2006/relationships/hyperlink" Target="https://www.tuttitalia.it/lombardia/44-castellucchio/" TargetMode="External"/><Relationship Id="rId6778" Type="http://schemas.openxmlformats.org/officeDocument/2006/relationships/hyperlink" Target="https://www.tuttitalia.it/toscana/21-tresana/" TargetMode="External"/><Relationship Id="rId129" Type="http://schemas.openxmlformats.org/officeDocument/2006/relationships/hyperlink" Target="https://www.tuttitalia.it/abruzzo/78-opi/" TargetMode="External"/><Relationship Id="rId336" Type="http://schemas.openxmlformats.org/officeDocument/2006/relationships/hyperlink" Target="https://www.tuttitalia.it/basilicata/12-genzano-di-lucania/" TargetMode="External"/><Relationship Id="rId543" Type="http://schemas.openxmlformats.org/officeDocument/2006/relationships/hyperlink" Target="https://www.tuttitalia.it/calabria/38-lattarico/" TargetMode="External"/><Relationship Id="rId1173" Type="http://schemas.openxmlformats.org/officeDocument/2006/relationships/hyperlink" Target="https://www.tuttitalia.it/campania/45-palma-campania/" TargetMode="External"/><Relationship Id="rId1380" Type="http://schemas.openxmlformats.org/officeDocument/2006/relationships/hyperlink" Target="https://www.tuttitalia.it/emilia-romagna/56-casalecchio-di-reno/" TargetMode="External"/><Relationship Id="rId2017" Type="http://schemas.openxmlformats.org/officeDocument/2006/relationships/hyperlink" Target="https://www.tuttitalia.it/lazio/20-cisterna-di-latina/" TargetMode="External"/><Relationship Id="rId2224" Type="http://schemas.openxmlformats.org/officeDocument/2006/relationships/hyperlink" Target="https://www.tuttitalia.it/lazio/79-cineto-romano/" TargetMode="External"/><Relationship Id="rId3622" Type="http://schemas.openxmlformats.org/officeDocument/2006/relationships/hyperlink" Target="https://www.tuttitalia.it/lombardia/64-busnago/" TargetMode="External"/><Relationship Id="rId5587" Type="http://schemas.openxmlformats.org/officeDocument/2006/relationships/hyperlink" Target="https://www.tuttitalia.it/puglia/15-molfetta/" TargetMode="External"/><Relationship Id="rId6985" Type="http://schemas.openxmlformats.org/officeDocument/2006/relationships/hyperlink" Target="https://www.tuttitalia.it/trentino-alto-adige/25-glorenza/" TargetMode="External"/><Relationship Id="rId7829" Type="http://schemas.openxmlformats.org/officeDocument/2006/relationships/hyperlink" Target="https://www.tuttitalia.it/veneto/45-asiago/" TargetMode="External"/><Relationship Id="rId403" Type="http://schemas.openxmlformats.org/officeDocument/2006/relationships/hyperlink" Target="https://www.tuttitalia.it/basilicata/65-castelgrande/" TargetMode="External"/><Relationship Id="rId750" Type="http://schemas.openxmlformats.org/officeDocument/2006/relationships/hyperlink" Target="https://www.tuttitalia.it/calabria/18-bagaladi/" TargetMode="External"/><Relationship Id="rId1033" Type="http://schemas.openxmlformats.org/officeDocument/2006/relationships/hyperlink" Target="https://www.tuttitalia.it/campania/86-casal-di-principe/" TargetMode="External"/><Relationship Id="rId2431" Type="http://schemas.openxmlformats.org/officeDocument/2006/relationships/hyperlink" Target="https://www.tuttitalia.it/liguria/54-armo/" TargetMode="External"/><Relationship Id="rId4189" Type="http://schemas.openxmlformats.org/officeDocument/2006/relationships/hyperlink" Target="https://www.tuttitalia.it/marche/64-belforte-del-chienti/" TargetMode="External"/><Relationship Id="rId5794" Type="http://schemas.openxmlformats.org/officeDocument/2006/relationships/hyperlink" Target="https://www.tuttitalia.it/puglia/29-montesano-salentino/" TargetMode="External"/><Relationship Id="rId6638" Type="http://schemas.openxmlformats.org/officeDocument/2006/relationships/hyperlink" Target="https://www.tuttitalia.it/toscana/25-caprese-michelangelo/" TargetMode="External"/><Relationship Id="rId6845" Type="http://schemas.openxmlformats.org/officeDocument/2006/relationships/hyperlink" Target="https://www.tuttitalia.it/toscana/81-vernio/" TargetMode="External"/><Relationship Id="rId610" Type="http://schemas.openxmlformats.org/officeDocument/2006/relationships/hyperlink" Target="https://www.tuttitalia.it/calabria/15-colosimi/" TargetMode="External"/><Relationship Id="rId1240" Type="http://schemas.openxmlformats.org/officeDocument/2006/relationships/hyperlink" Target="https://www.tuttitalia.it/campania/94-montecorvino-rovella/" TargetMode="External"/><Relationship Id="rId4049" Type="http://schemas.openxmlformats.org/officeDocument/2006/relationships/hyperlink" Target="https://www.tuttitalia.it/marche/28-montemarciano/" TargetMode="External"/><Relationship Id="rId4396" Type="http://schemas.openxmlformats.org/officeDocument/2006/relationships/hyperlink" Target="https://www.tuttitalia.it/molise/43-castel-del-giudice/" TargetMode="External"/><Relationship Id="rId5447" Type="http://schemas.openxmlformats.org/officeDocument/2006/relationships/hyperlink" Target="https://www.tuttitalia.it/piemonte/98-trontano/" TargetMode="External"/><Relationship Id="rId5654" Type="http://schemas.openxmlformats.org/officeDocument/2006/relationships/hyperlink" Target="https://www.tuttitalia.it/puglia/50-san-michele-salentino/" TargetMode="External"/><Relationship Id="rId5861" Type="http://schemas.openxmlformats.org/officeDocument/2006/relationships/hyperlink" Target="https://www.tuttitalia.it/sardegna/24-tortoli/" TargetMode="External"/><Relationship Id="rId6705" Type="http://schemas.openxmlformats.org/officeDocument/2006/relationships/hyperlink" Target="https://www.tuttitalia.it/toscana/32-cinigiano/" TargetMode="External"/><Relationship Id="rId6912" Type="http://schemas.openxmlformats.org/officeDocument/2006/relationships/hyperlink" Target="https://www.tuttitalia.it/trentino-alto-adige/93-parcines/" TargetMode="External"/><Relationship Id="rId1100" Type="http://schemas.openxmlformats.org/officeDocument/2006/relationships/hyperlink" Target="https://www.tuttitalia.it/campania/84-camigliano/" TargetMode="External"/><Relationship Id="rId4256" Type="http://schemas.openxmlformats.org/officeDocument/2006/relationships/hyperlink" Target="https://www.tuttitalia.it/marche/76-montecopiolo/" TargetMode="External"/><Relationship Id="rId4463" Type="http://schemas.openxmlformats.org/officeDocument/2006/relationships/hyperlink" Target="https://www.tuttitalia.it/piemonte/68-pasturana/" TargetMode="External"/><Relationship Id="rId4670" Type="http://schemas.openxmlformats.org/officeDocument/2006/relationships/hyperlink" Target="https://www.tuttitalia.it/piemonte/49-penango/" TargetMode="External"/><Relationship Id="rId5307" Type="http://schemas.openxmlformats.org/officeDocument/2006/relationships/hyperlink" Target="https://www.tuttitalia.it/piemonte/37-villar-pellice/" TargetMode="External"/><Relationship Id="rId5514" Type="http://schemas.openxmlformats.org/officeDocument/2006/relationships/hyperlink" Target="https://www.tuttitalia.it/piemonte/42-saluggia/" TargetMode="External"/><Relationship Id="rId5721" Type="http://schemas.openxmlformats.org/officeDocument/2006/relationships/hyperlink" Target="https://www.tuttitalia.it/puglia/25-gallipoli/" TargetMode="External"/><Relationship Id="rId1917" Type="http://schemas.openxmlformats.org/officeDocument/2006/relationships/hyperlink" Target="https://www.tuttitalia.it/friuli-venezia-giulia/65-resiutta/" TargetMode="External"/><Relationship Id="rId3065" Type="http://schemas.openxmlformats.org/officeDocument/2006/relationships/hyperlink" Target="https://www.tuttitalia.it/lombardia/90-san-siro/" TargetMode="External"/><Relationship Id="rId3272" Type="http://schemas.openxmlformats.org/officeDocument/2006/relationships/hyperlink" Target="https://www.tuttitalia.it/lombardia/82-valgreghentino/" TargetMode="External"/><Relationship Id="rId4116" Type="http://schemas.openxmlformats.org/officeDocument/2006/relationships/hyperlink" Target="https://www.tuttitalia.it/marche/57-montemonaco/" TargetMode="External"/><Relationship Id="rId4323" Type="http://schemas.openxmlformats.org/officeDocument/2006/relationships/hyperlink" Target="https://www.tuttitalia.it/molise/91-torella-del-sannio/" TargetMode="External"/><Relationship Id="rId4530" Type="http://schemas.openxmlformats.org/officeDocument/2006/relationships/hyperlink" Target="https://www.tuttitalia.it/piemonte/44-villadeati/" TargetMode="External"/><Relationship Id="rId7479" Type="http://schemas.openxmlformats.org/officeDocument/2006/relationships/hyperlink" Target="https://www.tuttitalia.it/veneto/22-san-pietro-viminario/" TargetMode="External"/><Relationship Id="rId7686" Type="http://schemas.openxmlformats.org/officeDocument/2006/relationships/hyperlink" Target="https://www.tuttitalia.it/veneto/92-cinto-caomaggiore/" TargetMode="External"/><Relationship Id="rId7893" Type="http://schemas.openxmlformats.org/officeDocument/2006/relationships/hyperlink" Target="https://www.tuttitalia.it/veneto/63-gambugliano/" TargetMode="External"/><Relationship Id="rId193" Type="http://schemas.openxmlformats.org/officeDocument/2006/relationships/hyperlink" Target="https://www.tuttitalia.it/abruzzo/71-carapelle-calvisio/" TargetMode="External"/><Relationship Id="rId2081" Type="http://schemas.openxmlformats.org/officeDocument/2006/relationships/hyperlink" Target="https://www.tuttitalia.it/lazio/74-montebuono/" TargetMode="External"/><Relationship Id="rId3132" Type="http://schemas.openxmlformats.org/officeDocument/2006/relationships/hyperlink" Target="https://www.tuttitalia.it/lombardia/71-castelleone/" TargetMode="External"/><Relationship Id="rId6288" Type="http://schemas.openxmlformats.org/officeDocument/2006/relationships/hyperlink" Target="https://www.tuttitalia.it/sicilia/60-caltagirone/" TargetMode="External"/><Relationship Id="rId6495" Type="http://schemas.openxmlformats.org/officeDocument/2006/relationships/hyperlink" Target="https://www.tuttitalia.it/sicilia/96-isola-delle-femmine/" TargetMode="External"/><Relationship Id="rId7339" Type="http://schemas.openxmlformats.org/officeDocument/2006/relationships/hyperlink" Target="https://www.tuttitalia.it/veneto/31-belluno/" TargetMode="External"/><Relationship Id="rId7546" Type="http://schemas.openxmlformats.org/officeDocument/2006/relationships/hyperlink" Target="https://www.tuttitalia.it/veneto/60-salara/" TargetMode="External"/><Relationship Id="rId7753" Type="http://schemas.openxmlformats.org/officeDocument/2006/relationships/hyperlink" Target="https://www.tuttitalia.it/veneto/72-marano-di-valpolicella/" TargetMode="External"/><Relationship Id="rId260" Type="http://schemas.openxmlformats.org/officeDocument/2006/relationships/hyperlink" Target="https://www.tuttitalia.it/abruzzo/84-mosciano-sant-angelo/" TargetMode="External"/><Relationship Id="rId5097" Type="http://schemas.openxmlformats.org/officeDocument/2006/relationships/hyperlink" Target="https://www.tuttitalia.it/piemonte/66-pella/" TargetMode="External"/><Relationship Id="rId6148" Type="http://schemas.openxmlformats.org/officeDocument/2006/relationships/hyperlink" Target="https://www.tuttitalia.it/sardegna/72-burcei/" TargetMode="External"/><Relationship Id="rId6355" Type="http://schemas.openxmlformats.org/officeDocument/2006/relationships/hyperlink" Target="https://www.tuttitalia.it/sicilia/85-villarosa/" TargetMode="External"/><Relationship Id="rId7406" Type="http://schemas.openxmlformats.org/officeDocument/2006/relationships/hyperlink" Target="https://www.tuttitalia.it/veneto/37-piove-di-sacco/" TargetMode="External"/><Relationship Id="rId120" Type="http://schemas.openxmlformats.org/officeDocument/2006/relationships/hyperlink" Target="https://www.tuttitalia.it/abruzzo/19-ortona-dei-marsi/" TargetMode="External"/><Relationship Id="rId2898" Type="http://schemas.openxmlformats.org/officeDocument/2006/relationships/hyperlink" Target="https://www.tuttitalia.it/lombardia/77-san-gervasio-bresciano/" TargetMode="External"/><Relationship Id="rId3949" Type="http://schemas.openxmlformats.org/officeDocument/2006/relationships/hyperlink" Target="https://www.tuttitalia.it/lombardia/84-castronno/" TargetMode="External"/><Relationship Id="rId5164" Type="http://schemas.openxmlformats.org/officeDocument/2006/relationships/hyperlink" Target="https://www.tuttitalia.it/piemonte/83-luserna-san-giovanni/" TargetMode="External"/><Relationship Id="rId6008" Type="http://schemas.openxmlformats.org/officeDocument/2006/relationships/hyperlink" Target="https://www.tuttitalia.it/sardegna/27-pompu/" TargetMode="External"/><Relationship Id="rId6215" Type="http://schemas.openxmlformats.org/officeDocument/2006/relationships/hyperlink" Target="https://www.tuttitalia.it/sardegna/43-turri/" TargetMode="External"/><Relationship Id="rId6562" Type="http://schemas.openxmlformats.org/officeDocument/2006/relationships/hyperlink" Target="https://www.tuttitalia.it/sicilia/80-monterosso-almo/" TargetMode="External"/><Relationship Id="rId7613" Type="http://schemas.openxmlformats.org/officeDocument/2006/relationships/hyperlink" Target="https://www.tuttitalia.it/veneto/45-san-pietro-di-feletto/" TargetMode="External"/><Relationship Id="rId7820" Type="http://schemas.openxmlformats.org/officeDocument/2006/relationships/hyperlink" Target="https://www.tuttitalia.it/veneto/21-costabissara/" TargetMode="External"/><Relationship Id="rId2758" Type="http://schemas.openxmlformats.org/officeDocument/2006/relationships/hyperlink" Target="https://www.tuttitalia.it/lombardia/53-cornalba/" TargetMode="External"/><Relationship Id="rId2965" Type="http://schemas.openxmlformats.org/officeDocument/2006/relationships/hyperlink" Target="https://www.tuttitalia.it/lombardia/92-losine/" TargetMode="External"/><Relationship Id="rId3809" Type="http://schemas.openxmlformats.org/officeDocument/2006/relationships/hyperlink" Target="https://www.tuttitalia.it/lombardia/80-albaredo-arnaboldi/" TargetMode="External"/><Relationship Id="rId5024" Type="http://schemas.openxmlformats.org/officeDocument/2006/relationships/hyperlink" Target="https://www.tuttitalia.it/piemonte/61-marmora/" TargetMode="External"/><Relationship Id="rId5371" Type="http://schemas.openxmlformats.org/officeDocument/2006/relationships/hyperlink" Target="https://www.tuttitalia.it/piemonte/43-vidracco/" TargetMode="External"/><Relationship Id="rId6422" Type="http://schemas.openxmlformats.org/officeDocument/2006/relationships/hyperlink" Target="https://www.tuttitalia.it/sicilia/14-gualtieri-sicamino/" TargetMode="External"/><Relationship Id="rId937" Type="http://schemas.openxmlformats.org/officeDocument/2006/relationships/hyperlink" Target="https://www.tuttitalia.it/campania/57-sant-angelo-a-scala/" TargetMode="External"/><Relationship Id="rId1567" Type="http://schemas.openxmlformats.org/officeDocument/2006/relationships/hyperlink" Target="https://www.tuttitalia.it/emilia-romagna/19-varsi/" TargetMode="External"/><Relationship Id="rId1774" Type="http://schemas.openxmlformats.org/officeDocument/2006/relationships/hyperlink" Target="https://www.tuttitalia.it/friuli-venezia-giulia/81-clauzetto/" TargetMode="External"/><Relationship Id="rId1981" Type="http://schemas.openxmlformats.org/officeDocument/2006/relationships/hyperlink" Target="https://www.tuttitalia.it/lazio/62-campoli-appennino/" TargetMode="External"/><Relationship Id="rId2618" Type="http://schemas.openxmlformats.org/officeDocument/2006/relationships/hyperlink" Target="https://www.tuttitalia.it/lombardia/66-mozzanica/" TargetMode="External"/><Relationship Id="rId2825" Type="http://schemas.openxmlformats.org/officeDocument/2006/relationships/hyperlink" Target="https://www.tuttitalia.it/lombardia/79-bovezzo/" TargetMode="External"/><Relationship Id="rId4180" Type="http://schemas.openxmlformats.org/officeDocument/2006/relationships/hyperlink" Target="https://www.tuttitalia.it/marche/97-montelupone/" TargetMode="External"/><Relationship Id="rId5231" Type="http://schemas.openxmlformats.org/officeDocument/2006/relationships/hyperlink" Target="https://www.tuttitalia.it/piemonte/29-frossasco/" TargetMode="External"/><Relationship Id="rId66" Type="http://schemas.openxmlformats.org/officeDocument/2006/relationships/hyperlink" Target="https://www.tuttitalia.it/abruzzo/80-lentella/" TargetMode="External"/><Relationship Id="rId1427" Type="http://schemas.openxmlformats.org/officeDocument/2006/relationships/hyperlink" Target="https://www.tuttitalia.it/emilia-romagna/93-borgo-tossignano/" TargetMode="External"/><Relationship Id="rId1634" Type="http://schemas.openxmlformats.org/officeDocument/2006/relationships/hyperlink" Target="https://www.tuttitalia.it/emilia-romagna/30-riolo-terme/" TargetMode="External"/><Relationship Id="rId1841" Type="http://schemas.openxmlformats.org/officeDocument/2006/relationships/hyperlink" Target="https://www.tuttitalia.it/friuli-venezia-giulia/25-nimis/" TargetMode="External"/><Relationship Id="rId4040" Type="http://schemas.openxmlformats.org/officeDocument/2006/relationships/hyperlink" Target="https://www.tuttitalia.it/marche/40-ancona/" TargetMode="External"/><Relationship Id="rId4997" Type="http://schemas.openxmlformats.org/officeDocument/2006/relationships/hyperlink" Target="https://www.tuttitalia.it/piemonte/14-casteldelfino/" TargetMode="External"/><Relationship Id="rId7196" Type="http://schemas.openxmlformats.org/officeDocument/2006/relationships/hyperlink" Target="https://www.tuttitalia.it/umbria/44-montefalco/" TargetMode="External"/><Relationship Id="rId3599" Type="http://schemas.openxmlformats.org/officeDocument/2006/relationships/hyperlink" Target="https://www.tuttitalia.it/lombardia/74-bovisio-masciago/" TargetMode="External"/><Relationship Id="rId4857" Type="http://schemas.openxmlformats.org/officeDocument/2006/relationships/hyperlink" Target="https://www.tuttitalia.it/piemonte/78-grinzane-cavour/" TargetMode="External"/><Relationship Id="rId7056" Type="http://schemas.openxmlformats.org/officeDocument/2006/relationships/hyperlink" Target="https://www.tuttitalia.it/trentino-alto-adige/97-telve/" TargetMode="External"/><Relationship Id="rId7263" Type="http://schemas.openxmlformats.org/officeDocument/2006/relationships/hyperlink" Target="https://www.tuttitalia.it/umbria/41-parrano/" TargetMode="External"/><Relationship Id="rId7470" Type="http://schemas.openxmlformats.org/officeDocument/2006/relationships/hyperlink" Target="https://www.tuttitalia.it/veneto/92-pontelongo/" TargetMode="External"/><Relationship Id="rId1701" Type="http://schemas.openxmlformats.org/officeDocument/2006/relationships/hyperlink" Target="https://www.tuttitalia.it/emilia-romagna/15-gemmano/" TargetMode="External"/><Relationship Id="rId3459" Type="http://schemas.openxmlformats.org/officeDocument/2006/relationships/hyperlink" Target="https://www.tuttitalia.it/lombardia/34-san-giuliano-milanese/" TargetMode="External"/><Relationship Id="rId3666" Type="http://schemas.openxmlformats.org/officeDocument/2006/relationships/hyperlink" Target="https://www.tuttitalia.it/lombardia/62-travaco-siccomario/" TargetMode="External"/><Relationship Id="rId5908" Type="http://schemas.openxmlformats.org/officeDocument/2006/relationships/hyperlink" Target="https://www.tuttitalia.it/sardegna/81-aritzo/" TargetMode="External"/><Relationship Id="rId6072" Type="http://schemas.openxmlformats.org/officeDocument/2006/relationships/hyperlink" Target="https://www.tuttitalia.it/sardegna/19-florinas/" TargetMode="External"/><Relationship Id="rId7123" Type="http://schemas.openxmlformats.org/officeDocument/2006/relationships/hyperlink" Target="https://www.tuttitalia.it/trentino-alto-adige/93-campitello-di-fassa/" TargetMode="External"/><Relationship Id="rId7330" Type="http://schemas.openxmlformats.org/officeDocument/2006/relationships/hyperlink" Target="https://www.tuttitalia.it/valle-d-aosta/87-valgrisenche/" TargetMode="External"/><Relationship Id="rId587" Type="http://schemas.openxmlformats.org/officeDocument/2006/relationships/hyperlink" Target="https://www.tuttitalia.it/calabria/74-laino-borgo/" TargetMode="External"/><Relationship Id="rId2268" Type="http://schemas.openxmlformats.org/officeDocument/2006/relationships/hyperlink" Target="https://www.tuttitalia.it/lazio/27-valentano/" TargetMode="External"/><Relationship Id="rId3319" Type="http://schemas.openxmlformats.org/officeDocument/2006/relationships/hyperlink" Target="https://www.tuttitalia.it/lombardia/96-margno/" TargetMode="External"/><Relationship Id="rId3873" Type="http://schemas.openxmlformats.org/officeDocument/2006/relationships/hyperlink" Target="https://www.tuttitalia.it/lombardia/58-mello/" TargetMode="External"/><Relationship Id="rId4717" Type="http://schemas.openxmlformats.org/officeDocument/2006/relationships/hyperlink" Target="https://www.tuttitalia.it/piemonte/92-gaglianico/" TargetMode="External"/><Relationship Id="rId4924" Type="http://schemas.openxmlformats.org/officeDocument/2006/relationships/hyperlink" Target="https://www.tuttitalia.it/piemonte/39-monesiglio/" TargetMode="External"/><Relationship Id="rId447" Type="http://schemas.openxmlformats.org/officeDocument/2006/relationships/hyperlink" Target="https://www.tuttitalia.it/calabria/97-gimigliano/" TargetMode="External"/><Relationship Id="rId794" Type="http://schemas.openxmlformats.org/officeDocument/2006/relationships/hyperlink" Target="https://www.tuttitalia.it/calabria/90-stefanaconi/" TargetMode="External"/><Relationship Id="rId1077" Type="http://schemas.openxmlformats.org/officeDocument/2006/relationships/hyperlink" Target="https://www.tuttitalia.it/campania/79-caiazzo/" TargetMode="External"/><Relationship Id="rId2128" Type="http://schemas.openxmlformats.org/officeDocument/2006/relationships/hyperlink" Target="https://www.tuttitalia.it/lazio/23-marino/" TargetMode="External"/><Relationship Id="rId2475" Type="http://schemas.openxmlformats.org/officeDocument/2006/relationships/hyperlink" Target="https://www.tuttitalia.it/liguria/52-quiliano/" TargetMode="External"/><Relationship Id="rId2682" Type="http://schemas.openxmlformats.org/officeDocument/2006/relationships/hyperlink" Target="https://www.tuttitalia.it/lombardia/88-cortenuova/" TargetMode="External"/><Relationship Id="rId3526" Type="http://schemas.openxmlformats.org/officeDocument/2006/relationships/hyperlink" Target="https://www.tuttitalia.it/lombardia/37-cuggiono/" TargetMode="External"/><Relationship Id="rId3733" Type="http://schemas.openxmlformats.org/officeDocument/2006/relationships/hyperlink" Target="https://www.tuttitalia.it/lombardia/83-ottobiano/" TargetMode="External"/><Relationship Id="rId3940" Type="http://schemas.openxmlformats.org/officeDocument/2006/relationships/hyperlink" Target="https://www.tuttitalia.it/lombardia/76-cavaria-con-premezzo/" TargetMode="External"/><Relationship Id="rId6889" Type="http://schemas.openxmlformats.org/officeDocument/2006/relationships/hyperlink" Target="https://www.tuttitalia.it/trentino-alto-adige/62-caldaro-sulla-strada-del-vino/" TargetMode="External"/><Relationship Id="rId654" Type="http://schemas.openxmlformats.org/officeDocument/2006/relationships/hyperlink" Target="https://www.tuttitalia.it/calabria/48-crotone/" TargetMode="External"/><Relationship Id="rId861" Type="http://schemas.openxmlformats.org/officeDocument/2006/relationships/hyperlink" Target="https://www.tuttitalia.it/campania/71-montefalcione/" TargetMode="External"/><Relationship Id="rId1284" Type="http://schemas.openxmlformats.org/officeDocument/2006/relationships/hyperlink" Target="https://www.tuttitalia.it/campania/46-castelnuovo-cilento/" TargetMode="External"/><Relationship Id="rId1491" Type="http://schemas.openxmlformats.org/officeDocument/2006/relationships/hyperlink" Target="https://www.tuttitalia.it/emilia-romagna/41-maranello/" TargetMode="External"/><Relationship Id="rId2335" Type="http://schemas.openxmlformats.org/officeDocument/2006/relationships/hyperlink" Target="https://www.tuttitalia.it/liguria/90-zoagli/" TargetMode="External"/><Relationship Id="rId2542" Type="http://schemas.openxmlformats.org/officeDocument/2006/relationships/hyperlink" Target="https://www.tuttitalia.it/lombardia/40-osio-sotto/" TargetMode="External"/><Relationship Id="rId3800" Type="http://schemas.openxmlformats.org/officeDocument/2006/relationships/hyperlink" Target="https://www.tuttitalia.it/lombardia/92-verretto/" TargetMode="External"/><Relationship Id="rId5698" Type="http://schemas.openxmlformats.org/officeDocument/2006/relationships/hyperlink" Target="https://www.tuttitalia.it/puglia/35-casalvecchio-di-puglia/" TargetMode="External"/><Relationship Id="rId6749" Type="http://schemas.openxmlformats.org/officeDocument/2006/relationships/hyperlink" Target="https://www.tuttitalia.it/toscana/71-gallicano/" TargetMode="External"/><Relationship Id="rId6956" Type="http://schemas.openxmlformats.org/officeDocument/2006/relationships/hyperlink" Target="https://www.tuttitalia.it/trentino-alto-adige/94-postal/" TargetMode="External"/><Relationship Id="rId307" Type="http://schemas.openxmlformats.org/officeDocument/2006/relationships/hyperlink" Target="https://www.tuttitalia.it/basilicata/62-stigliano/" TargetMode="External"/><Relationship Id="rId514" Type="http://schemas.openxmlformats.org/officeDocument/2006/relationships/hyperlink" Target="https://www.tuttitalia.it/calabria/80-scalea/" TargetMode="External"/><Relationship Id="rId721" Type="http://schemas.openxmlformats.org/officeDocument/2006/relationships/hyperlink" Target="https://www.tuttitalia.it/calabria/78-mammola/" TargetMode="External"/><Relationship Id="rId1144" Type="http://schemas.openxmlformats.org/officeDocument/2006/relationships/hyperlink" Target="https://www.tuttitalia.it/campania/66-melito-di-napoli/" TargetMode="External"/><Relationship Id="rId1351" Type="http://schemas.openxmlformats.org/officeDocument/2006/relationships/hyperlink" Target="https://www.tuttitalia.it/campania/20-atrani/" TargetMode="External"/><Relationship Id="rId2402" Type="http://schemas.openxmlformats.org/officeDocument/2006/relationships/hyperlink" Target="https://www.tuttitalia.it/liguria/24-molini-di-triora/" TargetMode="External"/><Relationship Id="rId5558" Type="http://schemas.openxmlformats.org/officeDocument/2006/relationships/hyperlink" Target="https://www.tuttitalia.it/piemonte/20-greggio/" TargetMode="External"/><Relationship Id="rId5765" Type="http://schemas.openxmlformats.org/officeDocument/2006/relationships/hyperlink" Target="https://www.tuttitalia.it/puglia/52-guagnano/" TargetMode="External"/><Relationship Id="rId5972" Type="http://schemas.openxmlformats.org/officeDocument/2006/relationships/hyperlink" Target="https://www.tuttitalia.it/sardegna/43-masullas/" TargetMode="External"/><Relationship Id="rId6609" Type="http://schemas.openxmlformats.org/officeDocument/2006/relationships/hyperlink" Target="https://www.tuttitalia.it/toscana/96-arezzo/" TargetMode="External"/><Relationship Id="rId6816" Type="http://schemas.openxmlformats.org/officeDocument/2006/relationships/hyperlink" Target="https://www.tuttitalia.it/toscana/25-guardistallo/" TargetMode="External"/><Relationship Id="rId1004" Type="http://schemas.openxmlformats.org/officeDocument/2006/relationships/hyperlink" Target="https://www.tuttitalia.it/campania/39-foiano-di-val-fortore/" TargetMode="External"/><Relationship Id="rId1211" Type="http://schemas.openxmlformats.org/officeDocument/2006/relationships/hyperlink" Target="https://www.tuttitalia.it/campania/64-visciano/" TargetMode="External"/><Relationship Id="rId4367" Type="http://schemas.openxmlformats.org/officeDocument/2006/relationships/hyperlink" Target="https://www.tuttitalia.it/molise/33-cerro-al-volturno/" TargetMode="External"/><Relationship Id="rId4574" Type="http://schemas.openxmlformats.org/officeDocument/2006/relationships/hyperlink" Target="https://www.tuttitalia.it/piemonte/55-solonghello/" TargetMode="External"/><Relationship Id="rId4781" Type="http://schemas.openxmlformats.org/officeDocument/2006/relationships/hyperlink" Target="https://www.tuttitalia.it/piemonte/46-gifflenga/" TargetMode="External"/><Relationship Id="rId5418" Type="http://schemas.openxmlformats.org/officeDocument/2006/relationships/hyperlink" Target="https://www.tuttitalia.it/piemonte/90-groscavallo/" TargetMode="External"/><Relationship Id="rId5625" Type="http://schemas.openxmlformats.org/officeDocument/2006/relationships/hyperlink" Target="https://www.tuttitalia.it/puglia/16-poggiorsini/" TargetMode="External"/><Relationship Id="rId5832" Type="http://schemas.openxmlformats.org/officeDocument/2006/relationships/hyperlink" Target="https://www.tuttitalia.it/puglia/70-carosino/" TargetMode="External"/><Relationship Id="rId3176" Type="http://schemas.openxmlformats.org/officeDocument/2006/relationships/hyperlink" Target="https://www.tuttitalia.it/lombardia/92-casaletto-vaprio/" TargetMode="External"/><Relationship Id="rId3383" Type="http://schemas.openxmlformats.org/officeDocument/2006/relationships/hyperlink" Target="https://www.tuttitalia.it/lombardia/31-meleti/" TargetMode="External"/><Relationship Id="rId3590" Type="http://schemas.openxmlformats.org/officeDocument/2006/relationships/hyperlink" Target="https://www.tuttitalia.it/lombardia/53-limbiate/" TargetMode="External"/><Relationship Id="rId4227" Type="http://schemas.openxmlformats.org/officeDocument/2006/relationships/hyperlink" Target="https://www.tuttitalia.it/marche/40-urbania/" TargetMode="External"/><Relationship Id="rId4434" Type="http://schemas.openxmlformats.org/officeDocument/2006/relationships/hyperlink" Target="https://www.tuttitalia.it/piemonte/77-villanova-monferrato/" TargetMode="External"/><Relationship Id="rId7797" Type="http://schemas.openxmlformats.org/officeDocument/2006/relationships/hyperlink" Target="https://www.tuttitalia.it/veneto/64-cassola/" TargetMode="External"/><Relationship Id="rId2192" Type="http://schemas.openxmlformats.org/officeDocument/2006/relationships/hyperlink" Target="https://www.tuttitalia.it/lazio/75-montelanico/" TargetMode="External"/><Relationship Id="rId3036" Type="http://schemas.openxmlformats.org/officeDocument/2006/relationships/hyperlink" Target="https://www.tuttitalia.it/lombardia/85-cassina-rizzardi/" TargetMode="External"/><Relationship Id="rId3243" Type="http://schemas.openxmlformats.org/officeDocument/2006/relationships/hyperlink" Target="https://www.tuttitalia.it/lombardia/12-merate/" TargetMode="External"/><Relationship Id="rId4641" Type="http://schemas.openxmlformats.org/officeDocument/2006/relationships/hyperlink" Target="https://www.tuttitalia.it/piemonte/36-vigliano-d-asti/" TargetMode="External"/><Relationship Id="rId6399" Type="http://schemas.openxmlformats.org/officeDocument/2006/relationships/hyperlink" Target="https://www.tuttitalia.it/sicilia/28-gaggi/" TargetMode="External"/><Relationship Id="rId164" Type="http://schemas.openxmlformats.org/officeDocument/2006/relationships/hyperlink" Target="https://www.tuttitalia.it/abruzzo/33-civita-d-antino/" TargetMode="External"/><Relationship Id="rId371" Type="http://schemas.openxmlformats.org/officeDocument/2006/relationships/hyperlink" Target="https://www.tuttitalia.it/basilicata/82-vaglio-basilicata/" TargetMode="External"/><Relationship Id="rId2052" Type="http://schemas.openxmlformats.org/officeDocument/2006/relationships/hyperlink" Target="https://www.tuttitalia.it/lazio/98-magliano-sabina/" TargetMode="External"/><Relationship Id="rId3450" Type="http://schemas.openxmlformats.org/officeDocument/2006/relationships/hyperlink" Target="https://www.tuttitalia.it/lombardia/91-mariana-mantovana/" TargetMode="External"/><Relationship Id="rId4501" Type="http://schemas.openxmlformats.org/officeDocument/2006/relationships/hyperlink" Target="https://www.tuttitalia.it/piemonte/26-trisobbio/" TargetMode="External"/><Relationship Id="rId6259" Type="http://schemas.openxmlformats.org/officeDocument/2006/relationships/hyperlink" Target="https://www.tuttitalia.it/sicilia/84-sant-angelo-muxaro/" TargetMode="External"/><Relationship Id="rId7657" Type="http://schemas.openxmlformats.org/officeDocument/2006/relationships/hyperlink" Target="https://www.tuttitalia.it/veneto/73-marcon/" TargetMode="External"/><Relationship Id="rId7864" Type="http://schemas.openxmlformats.org/officeDocument/2006/relationships/hyperlink" Target="https://www.tuttitalia.it/veneto/38-montorso-vicentino/" TargetMode="External"/><Relationship Id="rId3103" Type="http://schemas.openxmlformats.org/officeDocument/2006/relationships/hyperlink" Target="https://www.tuttitalia.it/lombardia/94-stazzona/" TargetMode="External"/><Relationship Id="rId3310" Type="http://schemas.openxmlformats.org/officeDocument/2006/relationships/hyperlink" Target="https://www.tuttitalia.it/lombardia/16-perledo/" TargetMode="External"/><Relationship Id="rId5068" Type="http://schemas.openxmlformats.org/officeDocument/2006/relationships/hyperlink" Target="https://www.tuttitalia.it/piemonte/40-prato-sesia/" TargetMode="External"/><Relationship Id="rId6466" Type="http://schemas.openxmlformats.org/officeDocument/2006/relationships/hyperlink" Target="https://www.tuttitalia.it/sicilia/77-condro/" TargetMode="External"/><Relationship Id="rId6673" Type="http://schemas.openxmlformats.org/officeDocument/2006/relationships/hyperlink" Target="https://www.tuttitalia.it/toscana/56-vicchio/" TargetMode="External"/><Relationship Id="rId6880" Type="http://schemas.openxmlformats.org/officeDocument/2006/relationships/hyperlink" Target="https://www.tuttitalia.it/toscana/88-radicofani/" TargetMode="External"/><Relationship Id="rId7517" Type="http://schemas.openxmlformats.org/officeDocument/2006/relationships/hyperlink" Target="https://www.tuttitalia.it/veneto/74-ceregnano/" TargetMode="External"/><Relationship Id="rId7724" Type="http://schemas.openxmlformats.org/officeDocument/2006/relationships/hyperlink" Target="https://www.tuttitalia.it/veneto/44-soave/" TargetMode="External"/><Relationship Id="rId231" Type="http://schemas.openxmlformats.org/officeDocument/2006/relationships/hyperlink" Target="https://www.tuttitalia.it/abruzzo/78-brittoli/" TargetMode="External"/><Relationship Id="rId2869" Type="http://schemas.openxmlformats.org/officeDocument/2006/relationships/hyperlink" Target="https://www.tuttitalia.it/lombardia/41-sabbio-chiese/" TargetMode="External"/><Relationship Id="rId5275" Type="http://schemas.openxmlformats.org/officeDocument/2006/relationships/hyperlink" Target="https://www.tuttitalia.it/piemonte/29-cascinette-d-ivrea/" TargetMode="External"/><Relationship Id="rId5482" Type="http://schemas.openxmlformats.org/officeDocument/2006/relationships/hyperlink" Target="https://www.tuttitalia.it/piemonte/67-trarego-viggiona/" TargetMode="External"/><Relationship Id="rId6119" Type="http://schemas.openxmlformats.org/officeDocument/2006/relationships/hyperlink" Target="https://www.tuttitalia.it/sardegna/82-san-gavino-monreale/" TargetMode="External"/><Relationship Id="rId6326" Type="http://schemas.openxmlformats.org/officeDocument/2006/relationships/hyperlink" Target="https://www.tuttitalia.it/sicilia/45-camporotondo-etneo/" TargetMode="External"/><Relationship Id="rId6533" Type="http://schemas.openxmlformats.org/officeDocument/2006/relationships/hyperlink" Target="https://www.tuttitalia.it/sicilia/32-ventimiglia-di-sicilia/" TargetMode="External"/><Relationship Id="rId6740" Type="http://schemas.openxmlformats.org/officeDocument/2006/relationships/hyperlink" Target="https://www.tuttitalia.it/toscana/14-seravezza/" TargetMode="External"/><Relationship Id="rId1678" Type="http://schemas.openxmlformats.org/officeDocument/2006/relationships/hyperlink" Target="https://www.tuttitalia.it/emilia-romagna/90-viano/" TargetMode="External"/><Relationship Id="rId1885" Type="http://schemas.openxmlformats.org/officeDocument/2006/relationships/hyperlink" Target="https://www.tuttitalia.it/friuli-venezia-giulia/97-cavazzo-carnico/" TargetMode="External"/><Relationship Id="rId2729" Type="http://schemas.openxmlformats.org/officeDocument/2006/relationships/hyperlink" Target="https://www.tuttitalia.it/lombardia/45-luzzana/" TargetMode="External"/><Relationship Id="rId2936" Type="http://schemas.openxmlformats.org/officeDocument/2006/relationships/hyperlink" Target="https://www.tuttitalia.it/lombardia/78-pezzaze/" TargetMode="External"/><Relationship Id="rId4084" Type="http://schemas.openxmlformats.org/officeDocument/2006/relationships/hyperlink" Target="https://www.tuttitalia.it/marche/73-mergo/" TargetMode="External"/><Relationship Id="rId4291" Type="http://schemas.openxmlformats.org/officeDocument/2006/relationships/hyperlink" Target="https://www.tuttitalia.it/molise/30-colletorto/" TargetMode="External"/><Relationship Id="rId5135" Type="http://schemas.openxmlformats.org/officeDocument/2006/relationships/hyperlink" Target="https://www.tuttitalia.it/piemonte/21-beinasco/" TargetMode="External"/><Relationship Id="rId5342" Type="http://schemas.openxmlformats.org/officeDocument/2006/relationships/hyperlink" Target="https://www.tuttitalia.it/piemonte/81-rueglio/" TargetMode="External"/><Relationship Id="rId6600" Type="http://schemas.openxmlformats.org/officeDocument/2006/relationships/hyperlink" Target="https://www.tuttitalia.it/sicilia/18-custonaci/" TargetMode="External"/><Relationship Id="rId908" Type="http://schemas.openxmlformats.org/officeDocument/2006/relationships/hyperlink" Target="https://www.tuttitalia.it/campania/51-taurano/" TargetMode="External"/><Relationship Id="rId1538" Type="http://schemas.openxmlformats.org/officeDocument/2006/relationships/hyperlink" Target="https://www.tuttitalia.it/emilia-romagna/85-medesano/" TargetMode="External"/><Relationship Id="rId4151" Type="http://schemas.openxmlformats.org/officeDocument/2006/relationships/hyperlink" Target="https://www.tuttitalia.it/marche/78-monte-vidon-corrado/" TargetMode="External"/><Relationship Id="rId5202" Type="http://schemas.openxmlformats.org/officeDocument/2006/relationships/hyperlink" Target="https://www.tuttitalia.it/piemonte/66-airasca/" TargetMode="External"/><Relationship Id="rId1745" Type="http://schemas.openxmlformats.org/officeDocument/2006/relationships/hyperlink" Target="https://www.tuttitalia.it/friuli-venezia-giulia/31-casarsa-della-delizia/" TargetMode="External"/><Relationship Id="rId1952" Type="http://schemas.openxmlformats.org/officeDocument/2006/relationships/hyperlink" Target="https://www.tuttitalia.it/lazio/52-esperia/" TargetMode="External"/><Relationship Id="rId4011" Type="http://schemas.openxmlformats.org/officeDocument/2006/relationships/hyperlink" Target="https://www.tuttitalia.it/lombardia/81-malgesso/" TargetMode="External"/><Relationship Id="rId7167" Type="http://schemas.openxmlformats.org/officeDocument/2006/relationships/hyperlink" Target="https://www.tuttitalia.it/trentino-alto-adige/15-cavizzana/" TargetMode="External"/><Relationship Id="rId7374" Type="http://schemas.openxmlformats.org/officeDocument/2006/relationships/hyperlink" Target="https://www.tuttitalia.it/veneto/70-lozzo-di-cadore/" TargetMode="External"/><Relationship Id="rId37" Type="http://schemas.openxmlformats.org/officeDocument/2006/relationships/hyperlink" Target="https://www.tuttitalia.it/abruzzo/63-tufillo/" TargetMode="External"/><Relationship Id="rId1605" Type="http://schemas.openxmlformats.org/officeDocument/2006/relationships/hyperlink" Target="https://www.tuttitalia.it/emilia-romagna/26-travo/" TargetMode="External"/><Relationship Id="rId1812" Type="http://schemas.openxmlformats.org/officeDocument/2006/relationships/hyperlink" Target="https://www.tuttitalia.it/friuli-venezia-giulia/27-pavia-di-udine/" TargetMode="External"/><Relationship Id="rId4968" Type="http://schemas.openxmlformats.org/officeDocument/2006/relationships/hyperlink" Target="https://www.tuttitalia.it/piemonte/28-melle/" TargetMode="External"/><Relationship Id="rId6183" Type="http://schemas.openxmlformats.org/officeDocument/2006/relationships/hyperlink" Target="https://www.tuttitalia.it/sardegna/81-gergei/" TargetMode="External"/><Relationship Id="rId7027" Type="http://schemas.openxmlformats.org/officeDocument/2006/relationships/hyperlink" Target="https://www.tuttitalia.it/trentino-alto-adige/70-tione-di-trento/" TargetMode="External"/><Relationship Id="rId7234" Type="http://schemas.openxmlformats.org/officeDocument/2006/relationships/hyperlink" Target="https://www.tuttitalia.it/umbria/36-narni/" TargetMode="External"/><Relationship Id="rId7581" Type="http://schemas.openxmlformats.org/officeDocument/2006/relationships/hyperlink" Target="https://www.tuttitalia.it/veneto/23-mareno-di-piave/" TargetMode="External"/><Relationship Id="rId3777" Type="http://schemas.openxmlformats.org/officeDocument/2006/relationships/hyperlink" Target="https://www.tuttitalia.it/lombardia/52-bosnasco/" TargetMode="External"/><Relationship Id="rId3984" Type="http://schemas.openxmlformats.org/officeDocument/2006/relationships/hyperlink" Target="https://www.tuttitalia.it/lombardia/83-casale-litta/" TargetMode="External"/><Relationship Id="rId4828" Type="http://schemas.openxmlformats.org/officeDocument/2006/relationships/hyperlink" Target="https://www.tuttitalia.it/piemonte/65-garessio/" TargetMode="External"/><Relationship Id="rId6390" Type="http://schemas.openxmlformats.org/officeDocument/2006/relationships/hyperlink" Target="https://www.tuttitalia.it/sicilia/76-piraino/" TargetMode="External"/><Relationship Id="rId7441" Type="http://schemas.openxmlformats.org/officeDocument/2006/relationships/hyperlink" Target="https://www.tuttitalia.it/veneto/35-brugine/" TargetMode="External"/><Relationship Id="rId698" Type="http://schemas.openxmlformats.org/officeDocument/2006/relationships/hyperlink" Target="https://www.tuttitalia.it/calabria/80-cinquefrondi/" TargetMode="External"/><Relationship Id="rId2379" Type="http://schemas.openxmlformats.org/officeDocument/2006/relationships/hyperlink" Target="https://www.tuttitalia.it/liguria/48-santo-stefano-al-mare/" TargetMode="External"/><Relationship Id="rId2586" Type="http://schemas.openxmlformats.org/officeDocument/2006/relationships/hyperlink" Target="https://www.tuttitalia.it/lombardia/56-chiuduno/" TargetMode="External"/><Relationship Id="rId2793" Type="http://schemas.openxmlformats.org/officeDocument/2006/relationships/hyperlink" Target="https://www.tuttitalia.it/lombardia/23-manerbio/" TargetMode="External"/><Relationship Id="rId3637" Type="http://schemas.openxmlformats.org/officeDocument/2006/relationships/hyperlink" Target="https://www.tuttitalia.it/lombardia/91-camparada/" TargetMode="External"/><Relationship Id="rId3844" Type="http://schemas.openxmlformats.org/officeDocument/2006/relationships/hyperlink" Target="https://www.tuttitalia.it/lombardia/75-prata-camportaccio/" TargetMode="External"/><Relationship Id="rId6043" Type="http://schemas.openxmlformats.org/officeDocument/2006/relationships/hyperlink" Target="https://www.tuttitalia.it/sardegna/50-loiri-porto-san-paolo/" TargetMode="External"/><Relationship Id="rId6250" Type="http://schemas.openxmlformats.org/officeDocument/2006/relationships/hyperlink" Target="https://www.tuttitalia.it/sicilia/50-castrofilippo/" TargetMode="External"/><Relationship Id="rId7301" Type="http://schemas.openxmlformats.org/officeDocument/2006/relationships/hyperlink" Target="https://www.tuttitalia.it/valle-d-aosta/29-gressoney-saint-jean/" TargetMode="External"/><Relationship Id="rId558" Type="http://schemas.openxmlformats.org/officeDocument/2006/relationships/hyperlink" Target="https://www.tuttitalia.it/calabria/90-mormanno/" TargetMode="External"/><Relationship Id="rId765" Type="http://schemas.openxmlformats.org/officeDocument/2006/relationships/hyperlink" Target="https://www.tuttitalia.it/calabria/96-san-procopio/" TargetMode="External"/><Relationship Id="rId972" Type="http://schemas.openxmlformats.org/officeDocument/2006/relationships/hyperlink" Target="https://www.tuttitalia.it/campania/24-san-giorgio-la-molara/" TargetMode="External"/><Relationship Id="rId1188" Type="http://schemas.openxmlformats.org/officeDocument/2006/relationships/hyperlink" Target="https://www.tuttitalia.it/campania/28-procida/" TargetMode="External"/><Relationship Id="rId1395" Type="http://schemas.openxmlformats.org/officeDocument/2006/relationships/hyperlink" Target="https://www.tuttitalia.it/emilia-romagna/37-calderara-di-reno/" TargetMode="External"/><Relationship Id="rId2239" Type="http://schemas.openxmlformats.org/officeDocument/2006/relationships/hyperlink" Target="https://www.tuttitalia.it/lazio/71-viterbo/" TargetMode="External"/><Relationship Id="rId2446" Type="http://schemas.openxmlformats.org/officeDocument/2006/relationships/hyperlink" Target="https://www.tuttitalia.it/liguria/64-beverino/" TargetMode="External"/><Relationship Id="rId2653" Type="http://schemas.openxmlformats.org/officeDocument/2006/relationships/hyperlink" Target="https://www.tuttitalia.it/lombardia/77-casnigo/" TargetMode="External"/><Relationship Id="rId2860" Type="http://schemas.openxmlformats.org/officeDocument/2006/relationships/hyperlink" Target="https://www.tuttitalia.it/lombardia/12-edolo/" TargetMode="External"/><Relationship Id="rId3704" Type="http://schemas.openxmlformats.org/officeDocument/2006/relationships/hyperlink" Target="https://www.tuttitalia.it/lombardia/81-copiano/" TargetMode="External"/><Relationship Id="rId6110" Type="http://schemas.openxmlformats.org/officeDocument/2006/relationships/hyperlink" Target="https://www.tuttitalia.it/sardegna/81-semestene/" TargetMode="External"/><Relationship Id="rId418" Type="http://schemas.openxmlformats.org/officeDocument/2006/relationships/hyperlink" Target="https://www.tuttitalia.it/basilicata/36-carbone/" TargetMode="External"/><Relationship Id="rId625" Type="http://schemas.openxmlformats.org/officeDocument/2006/relationships/hyperlink" Target="https://www.tuttitalia.it/calabria/86-paludi/" TargetMode="External"/><Relationship Id="rId832" Type="http://schemas.openxmlformats.org/officeDocument/2006/relationships/hyperlink" Target="https://www.tuttitalia.it/campania/19-mercogliano/" TargetMode="External"/><Relationship Id="rId1048" Type="http://schemas.openxmlformats.org/officeDocument/2006/relationships/hyperlink" Target="https://www.tuttitalia.it/campania/22-teano/" TargetMode="External"/><Relationship Id="rId1255" Type="http://schemas.openxmlformats.org/officeDocument/2006/relationships/hyperlink" Target="https://www.tuttitalia.it/campania/16-roccadaspide/" TargetMode="External"/><Relationship Id="rId1462" Type="http://schemas.openxmlformats.org/officeDocument/2006/relationships/hyperlink" Target="https://www.tuttitalia.it/emilia-romagna/94-meldola/" TargetMode="External"/><Relationship Id="rId2306" Type="http://schemas.openxmlformats.org/officeDocument/2006/relationships/hyperlink" Target="https://www.tuttitalia.it/liguria/40-santa-margherita-ligure/" TargetMode="External"/><Relationship Id="rId2513" Type="http://schemas.openxmlformats.org/officeDocument/2006/relationships/hyperlink" Target="https://www.tuttitalia.it/liguria/43-bardineto/" TargetMode="External"/><Relationship Id="rId3911" Type="http://schemas.openxmlformats.org/officeDocument/2006/relationships/hyperlink" Target="https://www.tuttitalia.it/lombardia/67-samarate/" TargetMode="External"/><Relationship Id="rId5669" Type="http://schemas.openxmlformats.org/officeDocument/2006/relationships/hyperlink" Target="https://www.tuttitalia.it/puglia/88-vico-del-gargano/" TargetMode="External"/><Relationship Id="rId5876" Type="http://schemas.openxmlformats.org/officeDocument/2006/relationships/hyperlink" Target="https://www.tuttitalia.it/sardegna/50-orani/" TargetMode="External"/><Relationship Id="rId1115" Type="http://schemas.openxmlformats.org/officeDocument/2006/relationships/hyperlink" Target="https://www.tuttitalia.it/campania/73-castel-di-sasso/" TargetMode="External"/><Relationship Id="rId1322" Type="http://schemas.openxmlformats.org/officeDocument/2006/relationships/hyperlink" Target="https://www.tuttitalia.it/campania/80-monte-san-giacomo/" TargetMode="External"/><Relationship Id="rId2720" Type="http://schemas.openxmlformats.org/officeDocument/2006/relationships/hyperlink" Target="https://www.tuttitalia.it/lombardia/58-gandellino/" TargetMode="External"/><Relationship Id="rId4478" Type="http://schemas.openxmlformats.org/officeDocument/2006/relationships/hyperlink" Target="https://www.tuttitalia.it/piemonte/85-spigno-monferrato/" TargetMode="External"/><Relationship Id="rId5529" Type="http://schemas.openxmlformats.org/officeDocument/2006/relationships/hyperlink" Target="https://www.tuttitalia.it/piemonte/36-caresanablot/" TargetMode="External"/><Relationship Id="rId6927" Type="http://schemas.openxmlformats.org/officeDocument/2006/relationships/hyperlink" Target="https://www.tuttitalia.it/trentino-alto-adige/60-val-di-vizze/" TargetMode="External"/><Relationship Id="rId7091" Type="http://schemas.openxmlformats.org/officeDocument/2006/relationships/hyperlink" Target="https://www.tuttitalia.it/trentino-alto-adige/63-imer/" TargetMode="External"/><Relationship Id="rId3287" Type="http://schemas.openxmlformats.org/officeDocument/2006/relationships/hyperlink" Target="https://www.tuttitalia.it/lombardia/66-imbersago/" TargetMode="External"/><Relationship Id="rId4338" Type="http://schemas.openxmlformats.org/officeDocument/2006/relationships/hyperlink" Target="https://www.tuttitalia.it/molise/18-san-polo-matese/" TargetMode="External"/><Relationship Id="rId4685" Type="http://schemas.openxmlformats.org/officeDocument/2006/relationships/hyperlink" Target="https://www.tuttitalia.it/piemonte/66-belveglio/" TargetMode="External"/><Relationship Id="rId4892" Type="http://schemas.openxmlformats.org/officeDocument/2006/relationships/hyperlink" Target="https://www.tuttitalia.it/piemonte/24-sampeyre/" TargetMode="External"/><Relationship Id="rId5736" Type="http://schemas.openxmlformats.org/officeDocument/2006/relationships/hyperlink" Target="https://www.tuttitalia.it/puglia/62-taviano/" TargetMode="External"/><Relationship Id="rId5943" Type="http://schemas.openxmlformats.org/officeDocument/2006/relationships/hyperlink" Target="https://www.tuttitalia.it/sardegna/37-uras/" TargetMode="External"/><Relationship Id="rId2096" Type="http://schemas.openxmlformats.org/officeDocument/2006/relationships/hyperlink" Target="https://www.tuttitalia.it/lazio/44-mompeo/" TargetMode="External"/><Relationship Id="rId3494" Type="http://schemas.openxmlformats.org/officeDocument/2006/relationships/hyperlink" Target="https://www.tuttitalia.it/lombardia/54-cesate/" TargetMode="External"/><Relationship Id="rId4545" Type="http://schemas.openxmlformats.org/officeDocument/2006/relationships/hyperlink" Target="https://www.tuttitalia.it/piemonte/71-castellar-guidobono/" TargetMode="External"/><Relationship Id="rId4752" Type="http://schemas.openxmlformats.org/officeDocument/2006/relationships/hyperlink" Target="https://www.tuttitalia.it/piemonte/95-bioglio/" TargetMode="External"/><Relationship Id="rId5803" Type="http://schemas.openxmlformats.org/officeDocument/2006/relationships/hyperlink" Target="https://www.tuttitalia.it/puglia/60-zollino/" TargetMode="External"/><Relationship Id="rId3147" Type="http://schemas.openxmlformats.org/officeDocument/2006/relationships/hyperlink" Target="https://www.tuttitalia.it/lombardia/82-palazzo-pignano/" TargetMode="External"/><Relationship Id="rId3354" Type="http://schemas.openxmlformats.org/officeDocument/2006/relationships/hyperlink" Target="https://www.tuttitalia.it/lombardia/62-comazzo/" TargetMode="External"/><Relationship Id="rId3561" Type="http://schemas.openxmlformats.org/officeDocument/2006/relationships/hyperlink" Target="https://www.tuttitalia.it/lombardia/45-mesero/" TargetMode="External"/><Relationship Id="rId4405" Type="http://schemas.openxmlformats.org/officeDocument/2006/relationships/hyperlink" Target="https://www.tuttitalia.it/piemonte/26-casale-monferrato/" TargetMode="External"/><Relationship Id="rId4612" Type="http://schemas.openxmlformats.org/officeDocument/2006/relationships/hyperlink" Target="https://www.tuttitalia.it/piemonte/30-montiglio-monferrato/" TargetMode="External"/><Relationship Id="rId7768" Type="http://schemas.openxmlformats.org/officeDocument/2006/relationships/hyperlink" Target="https://www.tuttitalia.it/veneto/81-affi/" TargetMode="External"/><Relationship Id="rId275" Type="http://schemas.openxmlformats.org/officeDocument/2006/relationships/hyperlink" Target="https://www.tuttitalia.it/abruzzo/50-castilenti/" TargetMode="External"/><Relationship Id="rId482" Type="http://schemas.openxmlformats.org/officeDocument/2006/relationships/hyperlink" Target="https://www.tuttitalia.it/calabria/78-palermiti/" TargetMode="External"/><Relationship Id="rId2163" Type="http://schemas.openxmlformats.org/officeDocument/2006/relationships/hyperlink" Target="https://www.tuttitalia.it/lazio/71-castel-gandolfo/" TargetMode="External"/><Relationship Id="rId2370" Type="http://schemas.openxmlformats.org/officeDocument/2006/relationships/hyperlink" Target="https://www.tuttitalia.it/liguria/85-bordighera/" TargetMode="External"/><Relationship Id="rId3007" Type="http://schemas.openxmlformats.org/officeDocument/2006/relationships/hyperlink" Target="https://www.tuttitalia.it/lombardia/37-capiago-intimiano/" TargetMode="External"/><Relationship Id="rId3214" Type="http://schemas.openxmlformats.org/officeDocument/2006/relationships/hyperlink" Target="https://www.tuttitalia.it/lombardia/20-motta-baluffi/" TargetMode="External"/><Relationship Id="rId3421" Type="http://schemas.openxmlformats.org/officeDocument/2006/relationships/hyperlink" Target="https://www.tuttitalia.it/lombardia/45-medole/" TargetMode="External"/><Relationship Id="rId6577" Type="http://schemas.openxmlformats.org/officeDocument/2006/relationships/hyperlink" Target="https://www.tuttitalia.it/sicilia/96-sortino/" TargetMode="External"/><Relationship Id="rId6784" Type="http://schemas.openxmlformats.org/officeDocument/2006/relationships/hyperlink" Target="https://www.tuttitalia.it/toscana/37-cascina/" TargetMode="External"/><Relationship Id="rId6991" Type="http://schemas.openxmlformats.org/officeDocument/2006/relationships/hyperlink" Target="https://www.tuttitalia.it/trentino-alto-adige/88-braies/" TargetMode="External"/><Relationship Id="rId7628" Type="http://schemas.openxmlformats.org/officeDocument/2006/relationships/hyperlink" Target="https://www.tuttitalia.it/veneto/84-chiarano/" TargetMode="External"/><Relationship Id="rId7835" Type="http://schemas.openxmlformats.org/officeDocument/2006/relationships/hyperlink" Target="https://www.tuttitalia.it/veneto/75-torrebelvicino/" TargetMode="External"/><Relationship Id="rId135" Type="http://schemas.openxmlformats.org/officeDocument/2006/relationships/hyperlink" Target="https://www.tuttitalia.it/abruzzo/76-luco-dei-marsi/" TargetMode="External"/><Relationship Id="rId342" Type="http://schemas.openxmlformats.org/officeDocument/2006/relationships/hyperlink" Target="https://www.tuttitalia.it/basilicata/89-palazzo-san-gervasio/" TargetMode="External"/><Relationship Id="rId2023" Type="http://schemas.openxmlformats.org/officeDocument/2006/relationships/hyperlink" Target="https://www.tuttitalia.it/lazio/41-priverno/" TargetMode="External"/><Relationship Id="rId2230" Type="http://schemas.openxmlformats.org/officeDocument/2006/relationships/hyperlink" Target="https://www.tuttitalia.it/lazio/50-capranica-prenestina/" TargetMode="External"/><Relationship Id="rId5179" Type="http://schemas.openxmlformats.org/officeDocument/2006/relationships/hyperlink" Target="https://www.tuttitalia.it/piemonte/28-lanzo-torinese/" TargetMode="External"/><Relationship Id="rId5386" Type="http://schemas.openxmlformats.org/officeDocument/2006/relationships/hyperlink" Target="https://www.tuttitalia.it/piemonte/56-maglione/" TargetMode="External"/><Relationship Id="rId5593" Type="http://schemas.openxmlformats.org/officeDocument/2006/relationships/hyperlink" Target="https://www.tuttitalia.it/puglia/64-gioia-del-colle/" TargetMode="External"/><Relationship Id="rId6437" Type="http://schemas.openxmlformats.org/officeDocument/2006/relationships/hyperlink" Target="https://www.tuttitalia.it/sicilia/72-castel-di-lucio/" TargetMode="External"/><Relationship Id="rId6644" Type="http://schemas.openxmlformats.org/officeDocument/2006/relationships/hyperlink" Target="https://www.tuttitalia.it/toscana/88-montemignaio/" TargetMode="External"/><Relationship Id="rId202" Type="http://schemas.openxmlformats.org/officeDocument/2006/relationships/hyperlink" Target="https://www.tuttitalia.it/abruzzo/80-citta-sant-angelo/" TargetMode="External"/><Relationship Id="rId4195" Type="http://schemas.openxmlformats.org/officeDocument/2006/relationships/hyperlink" Target="https://www.tuttitalia.it/marche/63-pioraco/" TargetMode="External"/><Relationship Id="rId5039" Type="http://schemas.openxmlformats.org/officeDocument/2006/relationships/hyperlink" Target="https://www.tuttitalia.it/piemonte/64-cerano/" TargetMode="External"/><Relationship Id="rId5246" Type="http://schemas.openxmlformats.org/officeDocument/2006/relationships/hyperlink" Target="https://www.tuttitalia.it/piemonte/61-cavagnolo/" TargetMode="External"/><Relationship Id="rId5453" Type="http://schemas.openxmlformats.org/officeDocument/2006/relationships/hyperlink" Target="https://www.tuttitalia.it/piemonte/37-malesco/" TargetMode="External"/><Relationship Id="rId6504" Type="http://schemas.openxmlformats.org/officeDocument/2006/relationships/hyperlink" Target="https://www.tuttitalia.it/sicilia/91-prizzi/" TargetMode="External"/><Relationship Id="rId6851" Type="http://schemas.openxmlformats.org/officeDocument/2006/relationships/hyperlink" Target="https://www.tuttitalia.it/toscana/44-sinalunga/" TargetMode="External"/><Relationship Id="rId1789" Type="http://schemas.openxmlformats.org/officeDocument/2006/relationships/hyperlink" Target="https://www.tuttitalia.it/friuli-venezia-giulia/57-tavagnacco/" TargetMode="External"/><Relationship Id="rId1996" Type="http://schemas.openxmlformats.org/officeDocument/2006/relationships/hyperlink" Target="https://www.tuttitalia.it/lazio/38-sant-ambrogio-sul-garigliano/" TargetMode="External"/><Relationship Id="rId4055" Type="http://schemas.openxmlformats.org/officeDocument/2006/relationships/hyperlink" Target="https://www.tuttitalia.it/marche/93-ostra/" TargetMode="External"/><Relationship Id="rId4262" Type="http://schemas.openxmlformats.org/officeDocument/2006/relationships/hyperlink" Target="https://www.tuttitalia.it/marche/30-peglio/" TargetMode="External"/><Relationship Id="rId5106" Type="http://schemas.openxmlformats.org/officeDocument/2006/relationships/hyperlink" Target="https://www.tuttitalia.it/piemonte/52-barengo/" TargetMode="External"/><Relationship Id="rId5660" Type="http://schemas.openxmlformats.org/officeDocument/2006/relationships/hyperlink" Target="https://www.tuttitalia.it/puglia/98-lucera/" TargetMode="External"/><Relationship Id="rId6711" Type="http://schemas.openxmlformats.org/officeDocument/2006/relationships/hyperlink" Target="https://www.tuttitalia.it/toscana/42-semproniano/" TargetMode="External"/><Relationship Id="rId1649" Type="http://schemas.openxmlformats.org/officeDocument/2006/relationships/hyperlink" Target="https://www.tuttitalia.it/emilia-romagna/64-cadelbosco-di-sopra/" TargetMode="External"/><Relationship Id="rId1856" Type="http://schemas.openxmlformats.org/officeDocument/2006/relationships/hyperlink" Target="https://www.tuttitalia.it/friuli-venezia-giulia/15-villa-santina/" TargetMode="External"/><Relationship Id="rId2907" Type="http://schemas.openxmlformats.org/officeDocument/2006/relationships/hyperlink" Target="https://www.tuttitalia.it/lombardia/43-bassano-bresciano/" TargetMode="External"/><Relationship Id="rId3071" Type="http://schemas.openxmlformats.org/officeDocument/2006/relationships/hyperlink" Target="https://www.tuttitalia.it/lombardia/32-valsolda/" TargetMode="External"/><Relationship Id="rId5313" Type="http://schemas.openxmlformats.org/officeDocument/2006/relationships/hyperlink" Target="https://www.tuttitalia.it/piemonte/50-quincinetto/" TargetMode="External"/><Relationship Id="rId5520" Type="http://schemas.openxmlformats.org/officeDocument/2006/relationships/hyperlink" Target="https://www.tuttitalia.it/piemonte/38-valduggia/" TargetMode="External"/><Relationship Id="rId7278" Type="http://schemas.openxmlformats.org/officeDocument/2006/relationships/hyperlink" Target="https://www.tuttitalia.it/valle-d-aosta/67-charvensod/" TargetMode="External"/><Relationship Id="rId1509" Type="http://schemas.openxmlformats.org/officeDocument/2006/relationships/hyperlink" Target="https://www.tuttitalia.it/emilia-romagna/21-medolla/" TargetMode="External"/><Relationship Id="rId1716" Type="http://schemas.openxmlformats.org/officeDocument/2006/relationships/hyperlink" Target="https://www.tuttitalia.it/friuli-venezia-giulia/67-turriaco/" TargetMode="External"/><Relationship Id="rId1923" Type="http://schemas.openxmlformats.org/officeDocument/2006/relationships/hyperlink" Target="https://www.tuttitalia.it/lazio/44-alatri/" TargetMode="External"/><Relationship Id="rId4122" Type="http://schemas.openxmlformats.org/officeDocument/2006/relationships/hyperlink" Target="https://www.tuttitalia.it/marche/30-sant-elpidio-a-mare/" TargetMode="External"/><Relationship Id="rId7485" Type="http://schemas.openxmlformats.org/officeDocument/2006/relationships/hyperlink" Target="https://www.tuttitalia.it/veneto/48-ponso/" TargetMode="External"/><Relationship Id="rId7692" Type="http://schemas.openxmlformats.org/officeDocument/2006/relationships/hyperlink" Target="https://www.tuttitalia.it/veneto/28-san-giovanni-lupatoto/" TargetMode="External"/><Relationship Id="rId3888" Type="http://schemas.openxmlformats.org/officeDocument/2006/relationships/hyperlink" Target="https://www.tuttitalia.it/lombardia/27-madesimo/" TargetMode="External"/><Relationship Id="rId4939" Type="http://schemas.openxmlformats.org/officeDocument/2006/relationships/hyperlink" Target="https://www.tuttitalia.it/piemonte/12-roburent/" TargetMode="External"/><Relationship Id="rId6087" Type="http://schemas.openxmlformats.org/officeDocument/2006/relationships/hyperlink" Target="https://www.tuttitalia.it/sardegna/78-cossoine/" TargetMode="External"/><Relationship Id="rId6294" Type="http://schemas.openxmlformats.org/officeDocument/2006/relationships/hyperlink" Target="https://www.tuttitalia.it/sicilia/93-gravina-di-catania/" TargetMode="External"/><Relationship Id="rId7138" Type="http://schemas.openxmlformats.org/officeDocument/2006/relationships/hyperlink" Target="https://www.tuttitalia.it/trentino-alto-adige/31-romallo/" TargetMode="External"/><Relationship Id="rId7345" Type="http://schemas.openxmlformats.org/officeDocument/2006/relationships/hyperlink" Target="https://www.tuttitalia.it/veneto/32-santa-giustina/" TargetMode="External"/><Relationship Id="rId7552" Type="http://schemas.openxmlformats.org/officeDocument/2006/relationships/hyperlink" Target="https://www.tuttitalia.it/veneto/94-treviso/" TargetMode="External"/><Relationship Id="rId2697" Type="http://schemas.openxmlformats.org/officeDocument/2006/relationships/hyperlink" Target="https://www.tuttitalia.it/lombardia/61-pianico/" TargetMode="External"/><Relationship Id="rId3748" Type="http://schemas.openxmlformats.org/officeDocument/2006/relationships/hyperlink" Target="https://www.tuttitalia.it/lombardia/15-torre-d-arese/" TargetMode="External"/><Relationship Id="rId6154" Type="http://schemas.openxmlformats.org/officeDocument/2006/relationships/hyperlink" Target="https://www.tuttitalia.it/sardegna/31-isili/" TargetMode="External"/><Relationship Id="rId6361" Type="http://schemas.openxmlformats.org/officeDocument/2006/relationships/hyperlink" Target="https://www.tuttitalia.it/sicilia/98-sperlinga/" TargetMode="External"/><Relationship Id="rId7205" Type="http://schemas.openxmlformats.org/officeDocument/2006/relationships/hyperlink" Target="https://www.tuttitalia.it/umbria/64-piegaro/" TargetMode="External"/><Relationship Id="rId7412" Type="http://schemas.openxmlformats.org/officeDocument/2006/relationships/hyperlink" Target="https://www.tuttitalia.it/veneto/48-ponte-san-nicolo/" TargetMode="External"/><Relationship Id="rId669" Type="http://schemas.openxmlformats.org/officeDocument/2006/relationships/hyperlink" Target="https://www.tuttitalia.it/calabria/26-belvedere-di-spinello/" TargetMode="External"/><Relationship Id="rId876" Type="http://schemas.openxmlformats.org/officeDocument/2006/relationships/hyperlink" Target="https://www.tuttitalia.it/campania/61-capriglia-irpina/" TargetMode="External"/><Relationship Id="rId1299" Type="http://schemas.openxmlformats.org/officeDocument/2006/relationships/hyperlink" Target="https://www.tuttitalia.it/campania/40-ceraso/" TargetMode="External"/><Relationship Id="rId2557" Type="http://schemas.openxmlformats.org/officeDocument/2006/relationships/hyperlink" Target="https://www.tuttitalia.it/lombardia/39-zanica/" TargetMode="External"/><Relationship Id="rId3608" Type="http://schemas.openxmlformats.org/officeDocument/2006/relationships/hyperlink" Target="https://www.tuttitalia.it/lombardia/37-cornate-d-adda/" TargetMode="External"/><Relationship Id="rId3955" Type="http://schemas.openxmlformats.org/officeDocument/2006/relationships/hyperlink" Target="https://www.tuttitalia.it/lombardia/51-cocquio-trevisago/" TargetMode="External"/><Relationship Id="rId5170" Type="http://schemas.openxmlformats.org/officeDocument/2006/relationships/hyperlink" Target="https://www.tuttitalia.it/piemonte/23-susa/" TargetMode="External"/><Relationship Id="rId6014" Type="http://schemas.openxmlformats.org/officeDocument/2006/relationships/hyperlink" Target="https://www.tuttitalia.it/sardegna/75-boroneddu/" TargetMode="External"/><Relationship Id="rId6221" Type="http://schemas.openxmlformats.org/officeDocument/2006/relationships/hyperlink" Target="https://www.tuttitalia.it/sicilia/25-licata/" TargetMode="External"/><Relationship Id="rId529" Type="http://schemas.openxmlformats.org/officeDocument/2006/relationships/hyperlink" Target="https://www.tuttitalia.it/calabria/51-praia-a-mare/" TargetMode="External"/><Relationship Id="rId736" Type="http://schemas.openxmlformats.org/officeDocument/2006/relationships/hyperlink" Target="https://www.tuttitalia.it/calabria/40-feroleto-della-chiesa/" TargetMode="External"/><Relationship Id="rId1159" Type="http://schemas.openxmlformats.org/officeDocument/2006/relationships/hyperlink" Target="https://www.tuttitalia.it/campania/45-qualiano/" TargetMode="External"/><Relationship Id="rId1366" Type="http://schemas.openxmlformats.org/officeDocument/2006/relationships/hyperlink" Target="https://www.tuttitalia.it/campania/77-cuccaro-vetere/" TargetMode="External"/><Relationship Id="rId2417" Type="http://schemas.openxmlformats.org/officeDocument/2006/relationships/hyperlink" Target="https://www.tuttitalia.it/liguria/15-rezzo/" TargetMode="External"/><Relationship Id="rId2764" Type="http://schemas.openxmlformats.org/officeDocument/2006/relationships/hyperlink" Target="https://www.tuttitalia.it/lombardia/21-moio-de-calvi/" TargetMode="External"/><Relationship Id="rId2971" Type="http://schemas.openxmlformats.org/officeDocument/2006/relationships/hyperlink" Target="https://www.tuttitalia.it/lombardia/38-treviso-bresciano/" TargetMode="External"/><Relationship Id="rId3815" Type="http://schemas.openxmlformats.org/officeDocument/2006/relationships/hyperlink" Target="https://www.tuttitalia.it/lombardia/37-galliavola/" TargetMode="External"/><Relationship Id="rId5030" Type="http://schemas.openxmlformats.org/officeDocument/2006/relationships/hyperlink" Target="https://www.tuttitalia.it/piemonte/18-novara/" TargetMode="External"/><Relationship Id="rId943" Type="http://schemas.openxmlformats.org/officeDocument/2006/relationships/hyperlink" Target="https://www.tuttitalia.it/campania/19-montaguto/" TargetMode="External"/><Relationship Id="rId1019" Type="http://schemas.openxmlformats.org/officeDocument/2006/relationships/hyperlink" Target="https://www.tuttitalia.it/campania/53-arpaise/" TargetMode="External"/><Relationship Id="rId1573" Type="http://schemas.openxmlformats.org/officeDocument/2006/relationships/hyperlink" Target="https://www.tuttitalia.it/emilia-romagna/12-bore/" TargetMode="External"/><Relationship Id="rId1780" Type="http://schemas.openxmlformats.org/officeDocument/2006/relationships/hyperlink" Target="https://www.tuttitalia.it/friuli-venezia-giulia/96-barcis/" TargetMode="External"/><Relationship Id="rId2624" Type="http://schemas.openxmlformats.org/officeDocument/2006/relationships/hyperlink" Target="https://www.tuttitalia.it/lombardia/92-comun-nuovo/" TargetMode="External"/><Relationship Id="rId2831" Type="http://schemas.openxmlformats.org/officeDocument/2006/relationships/hyperlink" Target="https://www.tuttitalia.it/lombardia/35-passirano/" TargetMode="External"/><Relationship Id="rId5987" Type="http://schemas.openxmlformats.org/officeDocument/2006/relationships/hyperlink" Target="https://www.tuttitalia.it/sardegna/64-ula-tirso/" TargetMode="External"/><Relationship Id="rId72" Type="http://schemas.openxmlformats.org/officeDocument/2006/relationships/hyperlink" Target="https://www.tuttitalia.it/abruzzo/52-arielli/" TargetMode="External"/><Relationship Id="rId803" Type="http://schemas.openxmlformats.org/officeDocument/2006/relationships/hyperlink" Target="https://www.tuttitalia.it/calabria/33-zungri/" TargetMode="External"/><Relationship Id="rId1226" Type="http://schemas.openxmlformats.org/officeDocument/2006/relationships/hyperlink" Target="https://www.tuttitalia.it/campania/57-pagani/" TargetMode="External"/><Relationship Id="rId1433" Type="http://schemas.openxmlformats.org/officeDocument/2006/relationships/hyperlink" Target="https://www.tuttitalia.it/emilia-romagna/67-ferrara/" TargetMode="External"/><Relationship Id="rId1640" Type="http://schemas.openxmlformats.org/officeDocument/2006/relationships/hyperlink" Target="https://www.tuttitalia.it/emilia-romagna/94-scandiano/" TargetMode="External"/><Relationship Id="rId4589" Type="http://schemas.openxmlformats.org/officeDocument/2006/relationships/hyperlink" Target="https://www.tuttitalia.it/piemonte/61-carrega-ligure/" TargetMode="External"/><Relationship Id="rId4796" Type="http://schemas.openxmlformats.org/officeDocument/2006/relationships/hyperlink" Target="https://www.tuttitalia.it/piemonte/86-centallo/" TargetMode="External"/><Relationship Id="rId5847" Type="http://schemas.openxmlformats.org/officeDocument/2006/relationships/hyperlink" Target="https://www.tuttitalia.it/sardegna/71-sestu/" TargetMode="External"/><Relationship Id="rId1500" Type="http://schemas.openxmlformats.org/officeDocument/2006/relationships/hyperlink" Target="https://www.tuttitalia.it/emilia-romagna/62-san-felice-sul-panaro/" TargetMode="External"/><Relationship Id="rId3398" Type="http://schemas.openxmlformats.org/officeDocument/2006/relationships/hyperlink" Target="https://www.tuttitalia.it/lombardia/21-gonzaga/" TargetMode="External"/><Relationship Id="rId4449" Type="http://schemas.openxmlformats.org/officeDocument/2006/relationships/hyperlink" Target="https://www.tuttitalia.it/piemonte/52-rivalta-bormida/" TargetMode="External"/><Relationship Id="rId4656" Type="http://schemas.openxmlformats.org/officeDocument/2006/relationships/hyperlink" Target="https://www.tuttitalia.it/piemonte/74-grana/" TargetMode="External"/><Relationship Id="rId4863" Type="http://schemas.openxmlformats.org/officeDocument/2006/relationships/hyperlink" Target="https://www.tuttitalia.it/piemonte/83-san-michele-mondovi/" TargetMode="External"/><Relationship Id="rId5707" Type="http://schemas.openxmlformats.org/officeDocument/2006/relationships/hyperlink" Target="https://www.tuttitalia.it/puglia/35-monteleone-di-puglia/" TargetMode="External"/><Relationship Id="rId5914" Type="http://schemas.openxmlformats.org/officeDocument/2006/relationships/hyperlink" Target="https://www.tuttitalia.it/sardegna/54-oniferi/" TargetMode="External"/><Relationship Id="rId7062" Type="http://schemas.openxmlformats.org/officeDocument/2006/relationships/hyperlink" Target="https://www.tuttitalia.it/trentino-alto-adige/87-ziano-di-fiemme/" TargetMode="External"/><Relationship Id="rId3258" Type="http://schemas.openxmlformats.org/officeDocument/2006/relationships/hyperlink" Target="https://www.tuttitalia.it/lombardia/27-lomagna/" TargetMode="External"/><Relationship Id="rId3465" Type="http://schemas.openxmlformats.org/officeDocument/2006/relationships/hyperlink" Target="https://www.tuttitalia.it/lombardia/66-san-donato-milanese/" TargetMode="External"/><Relationship Id="rId3672" Type="http://schemas.openxmlformats.org/officeDocument/2006/relationships/hyperlink" Target="https://www.tuttitalia.it/lombardia/94-torrevecchia-pia/" TargetMode="External"/><Relationship Id="rId4309" Type="http://schemas.openxmlformats.org/officeDocument/2006/relationships/hyperlink" Target="https://www.tuttitalia.it/molise/83-petrella-tifernina/" TargetMode="External"/><Relationship Id="rId4516" Type="http://schemas.openxmlformats.org/officeDocument/2006/relationships/hyperlink" Target="https://www.tuttitalia.it/piemonte/86-monleale/" TargetMode="External"/><Relationship Id="rId4723" Type="http://schemas.openxmlformats.org/officeDocument/2006/relationships/hyperlink" Target="https://www.tuttitalia.it/piemonte/78-sandigliano/" TargetMode="External"/><Relationship Id="rId7879" Type="http://schemas.openxmlformats.org/officeDocument/2006/relationships/hyperlink" Target="https://www.tuttitalia.it/veneto/15-solagna/" TargetMode="External"/><Relationship Id="rId179" Type="http://schemas.openxmlformats.org/officeDocument/2006/relationships/hyperlink" Target="https://www.tuttitalia.it/abruzzo/86-castelvecchio-subequo/" TargetMode="External"/><Relationship Id="rId386" Type="http://schemas.openxmlformats.org/officeDocument/2006/relationships/hyperlink" Target="https://www.tuttitalia.it/basilicata/14-sarconi/" TargetMode="External"/><Relationship Id="rId593" Type="http://schemas.openxmlformats.org/officeDocument/2006/relationships/hyperlink" Target="https://www.tuttitalia.it/calabria/63-campana/" TargetMode="External"/><Relationship Id="rId2067" Type="http://schemas.openxmlformats.org/officeDocument/2006/relationships/hyperlink" Target="https://www.tuttitalia.it/lazio/48-tarano/" TargetMode="External"/><Relationship Id="rId2274" Type="http://schemas.openxmlformats.org/officeDocument/2006/relationships/hyperlink" Target="https://www.tuttitalia.it/lazio/32-ischia-di-castro/" TargetMode="External"/><Relationship Id="rId2481" Type="http://schemas.openxmlformats.org/officeDocument/2006/relationships/hyperlink" Target="https://www.tuttitalia.it/liguria/96-spotorno/" TargetMode="External"/><Relationship Id="rId3118" Type="http://schemas.openxmlformats.org/officeDocument/2006/relationships/hyperlink" Target="https://www.tuttitalia.it/lombardia/21-ponna/" TargetMode="External"/><Relationship Id="rId3325" Type="http://schemas.openxmlformats.org/officeDocument/2006/relationships/hyperlink" Target="https://www.tuttitalia.it/lombardia/75-parlasco/" TargetMode="External"/><Relationship Id="rId3532" Type="http://schemas.openxmlformats.org/officeDocument/2006/relationships/hyperlink" Target="https://www.tuttitalia.it/lombardia/80-binasco/" TargetMode="External"/><Relationship Id="rId4930" Type="http://schemas.openxmlformats.org/officeDocument/2006/relationships/hyperlink" Target="https://www.tuttitalia.it/piemonte/75-serralunga-d-alba/" TargetMode="External"/><Relationship Id="rId6688" Type="http://schemas.openxmlformats.org/officeDocument/2006/relationships/hyperlink" Target="https://www.tuttitalia.it/toscana/92-orbetello/" TargetMode="External"/><Relationship Id="rId7739" Type="http://schemas.openxmlformats.org/officeDocument/2006/relationships/hyperlink" Target="https://www.tuttitalia.it/veneto/54-minerbe/" TargetMode="External"/><Relationship Id="rId246" Type="http://schemas.openxmlformats.org/officeDocument/2006/relationships/hyperlink" Target="https://www.tuttitalia.it/abruzzo/70-teramo/" TargetMode="External"/><Relationship Id="rId453" Type="http://schemas.openxmlformats.org/officeDocument/2006/relationships/hyperlink" Target="https://www.tuttitalia.it/calabria/60-petrona/" TargetMode="External"/><Relationship Id="rId660" Type="http://schemas.openxmlformats.org/officeDocument/2006/relationships/hyperlink" Target="https://www.tuttitalia.it/calabria/94-mesoraca/" TargetMode="External"/><Relationship Id="rId1083" Type="http://schemas.openxmlformats.org/officeDocument/2006/relationships/hyperlink" Target="https://www.tuttitalia.it/campania/72-castel-morrone/" TargetMode="External"/><Relationship Id="rId1290" Type="http://schemas.openxmlformats.org/officeDocument/2006/relationships/hyperlink" Target="https://www.tuttitalia.it/campania/54-caggiano/" TargetMode="External"/><Relationship Id="rId2134" Type="http://schemas.openxmlformats.org/officeDocument/2006/relationships/hyperlink" Target="https://www.tuttitalia.it/lazio/64-fonte-nuova/" TargetMode="External"/><Relationship Id="rId2341" Type="http://schemas.openxmlformats.org/officeDocument/2006/relationships/hyperlink" Target="https://www.tuttitalia.it/liguria/94-davagna/" TargetMode="External"/><Relationship Id="rId5497" Type="http://schemas.openxmlformats.org/officeDocument/2006/relationships/hyperlink" Target="https://www.tuttitalia.it/piemonte/75-bognanco/" TargetMode="External"/><Relationship Id="rId6548" Type="http://schemas.openxmlformats.org/officeDocument/2006/relationships/hyperlink" Target="https://www.tuttitalia.it/sicilia/92-gratteri/" TargetMode="External"/><Relationship Id="rId6895" Type="http://schemas.openxmlformats.org/officeDocument/2006/relationships/hyperlink" Target="https://www.tuttitalia.it/trentino-alto-adige/66-valle-aurina/" TargetMode="External"/><Relationship Id="rId106" Type="http://schemas.openxmlformats.org/officeDocument/2006/relationships/hyperlink" Target="https://www.tuttitalia.it/abruzzo/45-pacentro/" TargetMode="External"/><Relationship Id="rId313" Type="http://schemas.openxmlformats.org/officeDocument/2006/relationships/hyperlink" Target="https://www.tuttitalia.it/basilicata/90-valsinni/" TargetMode="External"/><Relationship Id="rId1150" Type="http://schemas.openxmlformats.org/officeDocument/2006/relationships/hyperlink" Target="https://www.tuttitalia.it/campania/70-sant-antimo/" TargetMode="External"/><Relationship Id="rId4099" Type="http://schemas.openxmlformats.org/officeDocument/2006/relationships/hyperlink" Target="https://www.tuttitalia.it/marche/93-colli-del-tronto/" TargetMode="External"/><Relationship Id="rId5357" Type="http://schemas.openxmlformats.org/officeDocument/2006/relationships/hyperlink" Target="https://www.tuttitalia.it/piemonte/55-salbertrand/" TargetMode="External"/><Relationship Id="rId6755" Type="http://schemas.openxmlformats.org/officeDocument/2006/relationships/hyperlink" Target="https://www.tuttitalia.it/toscana/76-minucciano/" TargetMode="External"/><Relationship Id="rId6962" Type="http://schemas.openxmlformats.org/officeDocument/2006/relationships/hyperlink" Target="https://www.tuttitalia.it/trentino-alto-adige/49-montagna/" TargetMode="External"/><Relationship Id="rId7806" Type="http://schemas.openxmlformats.org/officeDocument/2006/relationships/hyperlink" Target="https://www.tuttitalia.it/veneto/44-torri-di-quartesolo/" TargetMode="External"/><Relationship Id="rId520" Type="http://schemas.openxmlformats.org/officeDocument/2006/relationships/hyperlink" Target="https://www.tuttitalia.it/calabria/96-mendicino/" TargetMode="External"/><Relationship Id="rId2201" Type="http://schemas.openxmlformats.org/officeDocument/2006/relationships/hyperlink" Target="https://www.tuttitalia.it/lazio/88-affile/" TargetMode="External"/><Relationship Id="rId5564" Type="http://schemas.openxmlformats.org/officeDocument/2006/relationships/hyperlink" Target="https://www.tuttitalia.it/piemonte/97-cravagliana/" TargetMode="External"/><Relationship Id="rId5771" Type="http://schemas.openxmlformats.org/officeDocument/2006/relationships/hyperlink" Target="https://www.tuttitalia.it/puglia/91-castrignano-del-capo/" TargetMode="External"/><Relationship Id="rId6408" Type="http://schemas.openxmlformats.org/officeDocument/2006/relationships/hyperlink" Target="https://www.tuttitalia.it/sicilia/77-monforte-san-giorgio/" TargetMode="External"/><Relationship Id="rId6615" Type="http://schemas.openxmlformats.org/officeDocument/2006/relationships/hyperlink" Target="https://www.tuttitalia.it/toscana/83-terranuova-bracciolini/" TargetMode="External"/><Relationship Id="rId6822" Type="http://schemas.openxmlformats.org/officeDocument/2006/relationships/hyperlink" Target="https://www.tuttitalia.it/toscana/29-monsummano-terme/" TargetMode="External"/><Relationship Id="rId1010" Type="http://schemas.openxmlformats.org/officeDocument/2006/relationships/hyperlink" Target="https://www.tuttitalia.it/campania/54-castelpoto/" TargetMode="External"/><Relationship Id="rId1967" Type="http://schemas.openxmlformats.org/officeDocument/2006/relationships/hyperlink" Target="https://www.tuttitalia.it/lazio/29-san-vittore-del-lazio/" TargetMode="External"/><Relationship Id="rId4166" Type="http://schemas.openxmlformats.org/officeDocument/2006/relationships/hyperlink" Target="https://www.tuttitalia.it/marche/89-porto-recanati/" TargetMode="External"/><Relationship Id="rId4373" Type="http://schemas.openxmlformats.org/officeDocument/2006/relationships/hyperlink" Target="https://www.tuttitalia.it/molise/28-roccamandolfi/" TargetMode="External"/><Relationship Id="rId4580" Type="http://schemas.openxmlformats.org/officeDocument/2006/relationships/hyperlink" Target="https://www.tuttitalia.it/piemonte/80-denice/" TargetMode="External"/><Relationship Id="rId5217" Type="http://schemas.openxmlformats.org/officeDocument/2006/relationships/hyperlink" Target="https://www.tuttitalia.it/piemonte/29-coazze/" TargetMode="External"/><Relationship Id="rId5424" Type="http://schemas.openxmlformats.org/officeDocument/2006/relationships/hyperlink" Target="https://www.tuttitalia.it/piemonte/54-salza-di-pinerolo/" TargetMode="External"/><Relationship Id="rId5631" Type="http://schemas.openxmlformats.org/officeDocument/2006/relationships/hyperlink" Target="https://www.tuttitalia.it/puglia/65-trinitapoli/" TargetMode="External"/><Relationship Id="rId4026" Type="http://schemas.openxmlformats.org/officeDocument/2006/relationships/hyperlink" Target="https://www.tuttitalia.it/lombardia/14-cremenaga/" TargetMode="External"/><Relationship Id="rId4440" Type="http://schemas.openxmlformats.org/officeDocument/2006/relationships/hyperlink" Target="https://www.tuttitalia.it/piemonte/63-solero/" TargetMode="External"/><Relationship Id="rId7596" Type="http://schemas.openxmlformats.org/officeDocument/2006/relationships/hyperlink" Target="https://www.tuttitalia.it/veneto/26-altivole/" TargetMode="External"/><Relationship Id="rId3042" Type="http://schemas.openxmlformats.org/officeDocument/2006/relationships/hyperlink" Target="https://www.tuttitalia.it/lombardia/54-veniano/" TargetMode="External"/><Relationship Id="rId6198" Type="http://schemas.openxmlformats.org/officeDocument/2006/relationships/hyperlink" Target="https://www.tuttitalia.it/sardegna/56-nuragus/" TargetMode="External"/><Relationship Id="rId7249" Type="http://schemas.openxmlformats.org/officeDocument/2006/relationships/hyperlink" Target="https://www.tuttitalia.it/umbria/57-giove/" TargetMode="External"/><Relationship Id="rId7663" Type="http://schemas.openxmlformats.org/officeDocument/2006/relationships/hyperlink" Target="https://www.tuttitalia.it/veneto/72-salzano/" TargetMode="External"/><Relationship Id="rId6265" Type="http://schemas.openxmlformats.org/officeDocument/2006/relationships/hyperlink" Target="https://www.tuttitalia.it/sicilia/31-san-cataldo/" TargetMode="External"/><Relationship Id="rId7316" Type="http://schemas.openxmlformats.org/officeDocument/2006/relationships/hyperlink" Target="https://www.tuttitalia.it/valle-d-aosta/29-lillianes/" TargetMode="External"/><Relationship Id="rId3859" Type="http://schemas.openxmlformats.org/officeDocument/2006/relationships/hyperlink" Target="https://www.tuttitalia.it/lombardia/36-mese/" TargetMode="External"/><Relationship Id="rId5281" Type="http://schemas.openxmlformats.org/officeDocument/2006/relationships/hyperlink" Target="https://www.tuttitalia.it/piemonte/64-lauriano/" TargetMode="External"/><Relationship Id="rId7730" Type="http://schemas.openxmlformats.org/officeDocument/2006/relationships/hyperlink" Target="https://www.tuttitalia.it/veneto/12-villa-bartolomea/" TargetMode="External"/><Relationship Id="rId2875" Type="http://schemas.openxmlformats.org/officeDocument/2006/relationships/hyperlink" Target="https://www.tuttitalia.it/lombardia/59-urago-d-oglio/" TargetMode="External"/><Relationship Id="rId3926" Type="http://schemas.openxmlformats.org/officeDocument/2006/relationships/hyperlink" Target="https://www.tuttitalia.it/lombardia/59-vergiate/" TargetMode="External"/><Relationship Id="rId6332" Type="http://schemas.openxmlformats.org/officeDocument/2006/relationships/hyperlink" Target="https://www.tuttitalia.it/sicilia/58-maletto/" TargetMode="External"/><Relationship Id="rId847" Type="http://schemas.openxmlformats.org/officeDocument/2006/relationships/hyperlink" Target="https://www.tuttitalia.it/campania/76-calitri/" TargetMode="External"/><Relationship Id="rId1477" Type="http://schemas.openxmlformats.org/officeDocument/2006/relationships/hyperlink" Target="https://www.tuttitalia.it/emilia-romagna/37-rocca-san-casciano/" TargetMode="External"/><Relationship Id="rId1891" Type="http://schemas.openxmlformats.org/officeDocument/2006/relationships/hyperlink" Target="https://www.tuttitalia.it/friuli-venezia-giulia/32-prato-carnico/" TargetMode="External"/><Relationship Id="rId2528" Type="http://schemas.openxmlformats.org/officeDocument/2006/relationships/hyperlink" Target="https://www.tuttitalia.it/liguria/83-onzo/" TargetMode="External"/><Relationship Id="rId2942" Type="http://schemas.openxmlformats.org/officeDocument/2006/relationships/hyperlink" Target="https://www.tuttitalia.it/lombardia/95-corzano/" TargetMode="External"/><Relationship Id="rId914" Type="http://schemas.openxmlformats.org/officeDocument/2006/relationships/hyperlink" Target="https://www.tuttitalia.it/campania/32-conza-della-campania/" TargetMode="External"/><Relationship Id="rId1544" Type="http://schemas.openxmlformats.org/officeDocument/2006/relationships/hyperlink" Target="https://www.tuttitalia.it/emilia-romagna/25-torrile/" TargetMode="External"/><Relationship Id="rId5001" Type="http://schemas.openxmlformats.org/officeDocument/2006/relationships/hyperlink" Target="https://www.tuttitalia.it/piemonte/65-alto/" TargetMode="External"/><Relationship Id="rId1611" Type="http://schemas.openxmlformats.org/officeDocument/2006/relationships/hyperlink" Target="https://www.tuttitalia.it/emilia-romagna/74-farini/" TargetMode="External"/><Relationship Id="rId4767" Type="http://schemas.openxmlformats.org/officeDocument/2006/relationships/hyperlink" Target="https://www.tuttitalia.it/piemonte/68-veglio/" TargetMode="External"/><Relationship Id="rId5818" Type="http://schemas.openxmlformats.org/officeDocument/2006/relationships/hyperlink" Target="https://www.tuttitalia.it/puglia/54-ginosa/" TargetMode="External"/><Relationship Id="rId7173" Type="http://schemas.openxmlformats.org/officeDocument/2006/relationships/hyperlink" Target="https://www.tuttitalia.it/umbria/50-perugia/" TargetMode="External"/><Relationship Id="rId3369" Type="http://schemas.openxmlformats.org/officeDocument/2006/relationships/hyperlink" Target="https://www.tuttitalia.it/lombardia/55-marudo/" TargetMode="External"/><Relationship Id="rId7240" Type="http://schemas.openxmlformats.org/officeDocument/2006/relationships/hyperlink" Target="https://www.tuttitalia.it/umbria/70-castel-viscardo/" TargetMode="External"/><Relationship Id="rId2385" Type="http://schemas.openxmlformats.org/officeDocument/2006/relationships/hyperlink" Target="https://www.tuttitalia.it/liguria/55-san-lorenzo-al-mare/" TargetMode="External"/><Relationship Id="rId3783" Type="http://schemas.openxmlformats.org/officeDocument/2006/relationships/hyperlink" Target="https://www.tuttitalia.it/lombardia/38-san-zenone-al-po/" TargetMode="External"/><Relationship Id="rId4834" Type="http://schemas.openxmlformats.org/officeDocument/2006/relationships/hyperlink" Target="https://www.tuttitalia.it/piemonte/24-piasco/" TargetMode="External"/><Relationship Id="rId357" Type="http://schemas.openxmlformats.org/officeDocument/2006/relationships/hyperlink" Target="https://www.tuttitalia.it/basilicata/28-tramutola/" TargetMode="External"/><Relationship Id="rId2038" Type="http://schemas.openxmlformats.org/officeDocument/2006/relationships/hyperlink" Target="https://www.tuttitalia.it/lazio/95-spigno-saturnia/" TargetMode="External"/><Relationship Id="rId3436" Type="http://schemas.openxmlformats.org/officeDocument/2006/relationships/hyperlink" Target="https://www.tuttitalia.it/lombardia/42-sustinente/" TargetMode="External"/><Relationship Id="rId3850" Type="http://schemas.openxmlformats.org/officeDocument/2006/relationships/hyperlink" Target="https://www.tuttitalia.it/lombardia/24-chiesa-in-valmalenco/" TargetMode="External"/><Relationship Id="rId4901" Type="http://schemas.openxmlformats.org/officeDocument/2006/relationships/hyperlink" Target="https://www.tuttitalia.it/piemonte/78-entracque/" TargetMode="External"/><Relationship Id="rId771" Type="http://schemas.openxmlformats.org/officeDocument/2006/relationships/hyperlink" Target="https://www.tuttitalia.it/calabria/23-san-giovanni-di-gerace/" TargetMode="External"/><Relationship Id="rId2452" Type="http://schemas.openxmlformats.org/officeDocument/2006/relationships/hyperlink" Target="https://www.tuttitalia.it/liguria/33-brugnato/" TargetMode="External"/><Relationship Id="rId3503" Type="http://schemas.openxmlformats.org/officeDocument/2006/relationships/hyperlink" Target="https://www.tuttitalia.it/lombardia/87-trezzo-sull-adda/" TargetMode="External"/><Relationship Id="rId6659" Type="http://schemas.openxmlformats.org/officeDocument/2006/relationships/hyperlink" Target="https://www.tuttitalia.it/toscana/36-san-casciano-in-val-di-pesa/" TargetMode="External"/><Relationship Id="rId424" Type="http://schemas.openxmlformats.org/officeDocument/2006/relationships/hyperlink" Target="https://www.tuttitalia.it/calabria/16-catanzaro/" TargetMode="External"/><Relationship Id="rId1054" Type="http://schemas.openxmlformats.org/officeDocument/2006/relationships/hyperlink" Target="https://www.tuttitalia.it/campania/70-cesa/" TargetMode="External"/><Relationship Id="rId2105" Type="http://schemas.openxmlformats.org/officeDocument/2006/relationships/hyperlink" Target="https://www.tuttitalia.it/lazio/61-pozzaglia-sabina/" TargetMode="External"/><Relationship Id="rId5675" Type="http://schemas.openxmlformats.org/officeDocument/2006/relationships/hyperlink" Target="https://www.tuttitalia.it/puglia/92-ascoli-satriano/" TargetMode="External"/><Relationship Id="rId6726" Type="http://schemas.openxmlformats.org/officeDocument/2006/relationships/hyperlink" Target="https://www.tuttitalia.it/toscana/64-rio/" TargetMode="External"/><Relationship Id="rId1121" Type="http://schemas.openxmlformats.org/officeDocument/2006/relationships/hyperlink" Target="https://www.tuttitalia.it/campania/92-valle-agricola/" TargetMode="External"/><Relationship Id="rId4277" Type="http://schemas.openxmlformats.org/officeDocument/2006/relationships/hyperlink" Target="https://www.tuttitalia.it/molise/23-trivento/" TargetMode="External"/><Relationship Id="rId4691" Type="http://schemas.openxmlformats.org/officeDocument/2006/relationships/hyperlink" Target="https://www.tuttitalia.it/piemonte/94-cortanze/" TargetMode="External"/><Relationship Id="rId5328" Type="http://schemas.openxmlformats.org/officeDocument/2006/relationships/hyperlink" Target="https://www.tuttitalia.it/piemonte/39-angrogna/" TargetMode="External"/><Relationship Id="rId5742" Type="http://schemas.openxmlformats.org/officeDocument/2006/relationships/hyperlink" Target="https://www.tuttitalia.it/puglia/22-presicce-acquarica/" TargetMode="External"/><Relationship Id="rId3293" Type="http://schemas.openxmlformats.org/officeDocument/2006/relationships/hyperlink" Target="https://www.tuttitalia.it/lombardia/74-premana/" TargetMode="External"/><Relationship Id="rId4344" Type="http://schemas.openxmlformats.org/officeDocument/2006/relationships/hyperlink" Target="https://www.tuttitalia.it/molise/15-montelongo/" TargetMode="External"/><Relationship Id="rId1938" Type="http://schemas.openxmlformats.org/officeDocument/2006/relationships/hyperlink" Target="https://www.tuttitalia.it/lazio/75-arpino/" TargetMode="External"/><Relationship Id="rId3360" Type="http://schemas.openxmlformats.org/officeDocument/2006/relationships/hyperlink" Target="https://www.tuttitalia.it/lombardia/64-orio-litta/" TargetMode="External"/><Relationship Id="rId7567" Type="http://schemas.openxmlformats.org/officeDocument/2006/relationships/hyperlink" Target="https://www.tuttitalia.it/veneto/62-spresiano/" TargetMode="External"/><Relationship Id="rId281" Type="http://schemas.openxmlformats.org/officeDocument/2006/relationships/hyperlink" Target="https://www.tuttitalia.it/abruzzo/34-basciano/" TargetMode="External"/><Relationship Id="rId3013" Type="http://schemas.openxmlformats.org/officeDocument/2006/relationships/hyperlink" Target="https://www.tuttitalia.it/lombardia/41-tremezzina/" TargetMode="External"/><Relationship Id="rId4411" Type="http://schemas.openxmlformats.org/officeDocument/2006/relationships/hyperlink" Target="https://www.tuttitalia.it/piemonte/68-arquata-scrivia/" TargetMode="External"/><Relationship Id="rId6169" Type="http://schemas.openxmlformats.org/officeDocument/2006/relationships/hyperlink" Target="https://www.tuttitalia.it/sardegna/94-castiadas/" TargetMode="External"/><Relationship Id="rId6583" Type="http://schemas.openxmlformats.org/officeDocument/2006/relationships/hyperlink" Target="https://www.tuttitalia.it/sicilia/48-buscemi/" TargetMode="External"/><Relationship Id="rId7634" Type="http://schemas.openxmlformats.org/officeDocument/2006/relationships/hyperlink" Target="https://www.tuttitalia.it/veneto/50-fregona/" TargetMode="External"/><Relationship Id="rId2779" Type="http://schemas.openxmlformats.org/officeDocument/2006/relationships/hyperlink" Target="https://www.tuttitalia.it/lombardia/90-lumezzane/" TargetMode="External"/><Relationship Id="rId5185" Type="http://schemas.openxmlformats.org/officeDocument/2006/relationships/hyperlink" Target="https://www.tuttitalia.it/piemonte/26-villastellone/" TargetMode="External"/><Relationship Id="rId6236" Type="http://schemas.openxmlformats.org/officeDocument/2006/relationships/hyperlink" Target="https://www.tuttitalia.it/sicilia/82-lampedusa-linosa/" TargetMode="External"/><Relationship Id="rId6650" Type="http://schemas.openxmlformats.org/officeDocument/2006/relationships/hyperlink" Target="https://www.tuttitalia.it/toscana/35-bagno-a-ripoli/" TargetMode="External"/><Relationship Id="rId7701" Type="http://schemas.openxmlformats.org/officeDocument/2006/relationships/hyperlink" Target="https://www.tuttitalia.it/veneto/35-san-martino-buon-albergo/" TargetMode="External"/><Relationship Id="rId1795" Type="http://schemas.openxmlformats.org/officeDocument/2006/relationships/hyperlink" Target="https://www.tuttitalia.it/friuli-venezia-giulia/20-pasian-di-prato/" TargetMode="External"/><Relationship Id="rId2846" Type="http://schemas.openxmlformats.org/officeDocument/2006/relationships/hyperlink" Target="https://www.tuttitalia.it/lombardia/60-montirone/" TargetMode="External"/><Relationship Id="rId5252" Type="http://schemas.openxmlformats.org/officeDocument/2006/relationships/hyperlink" Target="https://www.tuttitalia.it/piemonte/46-pralormo/" TargetMode="External"/><Relationship Id="rId6303" Type="http://schemas.openxmlformats.org/officeDocument/2006/relationships/hyperlink" Target="https://www.tuttitalia.it/sicilia/78-pedara/" TargetMode="External"/><Relationship Id="rId87" Type="http://schemas.openxmlformats.org/officeDocument/2006/relationships/hyperlink" Target="https://www.tuttitalia.it/abruzzo/26-fallo/" TargetMode="External"/><Relationship Id="rId818" Type="http://schemas.openxmlformats.org/officeDocument/2006/relationships/hyperlink" Target="https://www.tuttitalia.it/calabria/26-pizzoni/" TargetMode="External"/><Relationship Id="rId1448" Type="http://schemas.openxmlformats.org/officeDocument/2006/relationships/hyperlink" Target="https://www.tuttitalia.it/emilia-romagna/93-ostellato/" TargetMode="External"/><Relationship Id="rId1862" Type="http://schemas.openxmlformats.org/officeDocument/2006/relationships/hyperlink" Target="https://www.tuttitalia.it/friuli-venezia-giulia/42-arta-terme/" TargetMode="External"/><Relationship Id="rId2913" Type="http://schemas.openxmlformats.org/officeDocument/2006/relationships/hyperlink" Target="https://www.tuttitalia.it/lombardia/43-tremosine-sul-garda/" TargetMode="External"/><Relationship Id="rId7077" Type="http://schemas.openxmlformats.org/officeDocument/2006/relationships/hyperlink" Target="https://www.tuttitalia.it/trentino-alto-adige/85-conta/" TargetMode="External"/><Relationship Id="rId7491" Type="http://schemas.openxmlformats.org/officeDocument/2006/relationships/hyperlink" Target="https://www.tuttitalia.it/veneto/27-sant-urbano/" TargetMode="External"/><Relationship Id="rId1515" Type="http://schemas.openxmlformats.org/officeDocument/2006/relationships/hyperlink" Target="https://www.tuttitalia.it/emilia-romagna/56-guiglia/" TargetMode="External"/><Relationship Id="rId6093" Type="http://schemas.openxmlformats.org/officeDocument/2006/relationships/hyperlink" Target="https://www.tuttitalia.it/sardegna/27-putifigari/" TargetMode="External"/><Relationship Id="rId7144" Type="http://schemas.openxmlformats.org/officeDocument/2006/relationships/hyperlink" Target="https://www.tuttitalia.it/trentino-alto-adige/70-strembo/" TargetMode="External"/><Relationship Id="rId3687" Type="http://schemas.openxmlformats.org/officeDocument/2006/relationships/hyperlink" Target="https://www.tuttitalia.it/lombardia/95-casei-gerola/" TargetMode="External"/><Relationship Id="rId4738" Type="http://schemas.openxmlformats.org/officeDocument/2006/relationships/hyperlink" Target="https://www.tuttitalia.it/piemonte/84-crevacuore/" TargetMode="External"/><Relationship Id="rId2289" Type="http://schemas.openxmlformats.org/officeDocument/2006/relationships/hyperlink" Target="https://www.tuttitalia.it/lazio/52-villa-san-giovanni-in-tuscia/" TargetMode="External"/><Relationship Id="rId3754" Type="http://schemas.openxmlformats.org/officeDocument/2006/relationships/hyperlink" Target="https://www.tuttitalia.it/lombardia/63-cornale-bastida/" TargetMode="External"/><Relationship Id="rId4805" Type="http://schemas.openxmlformats.org/officeDocument/2006/relationships/hyperlink" Target="https://www.tuttitalia.it/piemonte/64-peveragno/" TargetMode="External"/><Relationship Id="rId6160" Type="http://schemas.openxmlformats.org/officeDocument/2006/relationships/hyperlink" Target="https://www.tuttitalia.it/sardegna/33-mandas/" TargetMode="External"/><Relationship Id="rId7211" Type="http://schemas.openxmlformats.org/officeDocument/2006/relationships/hyperlink" Target="https://www.tuttitalia.it/umbria/59-fossato-di-vico/" TargetMode="External"/><Relationship Id="rId675" Type="http://schemas.openxmlformats.org/officeDocument/2006/relationships/hyperlink" Target="https://www.tuttitalia.it/calabria/71-pallagorio/" TargetMode="External"/><Relationship Id="rId2356" Type="http://schemas.openxmlformats.org/officeDocument/2006/relationships/hyperlink" Target="https://www.tuttitalia.it/liguria/72-lorsica/" TargetMode="External"/><Relationship Id="rId2770" Type="http://schemas.openxmlformats.org/officeDocument/2006/relationships/hyperlink" Target="https://www.tuttitalia.it/lombardia/72-ornica/" TargetMode="External"/><Relationship Id="rId3407" Type="http://schemas.openxmlformats.org/officeDocument/2006/relationships/hyperlink" Target="https://www.tuttitalia.it/lombardia/58-ostiglia/" TargetMode="External"/><Relationship Id="rId3821" Type="http://schemas.openxmlformats.org/officeDocument/2006/relationships/hyperlink" Target="https://www.tuttitalia.it/lombardia/33-calvignano/" TargetMode="External"/><Relationship Id="rId6977" Type="http://schemas.openxmlformats.org/officeDocument/2006/relationships/hyperlink" Target="https://www.tuttitalia.it/trentino-alto-adige/85-stelvio/" TargetMode="External"/><Relationship Id="rId328" Type="http://schemas.openxmlformats.org/officeDocument/2006/relationships/hyperlink" Target="https://www.tuttitalia.it/basilicata/97-lauria/" TargetMode="External"/><Relationship Id="rId742" Type="http://schemas.openxmlformats.org/officeDocument/2006/relationships/hyperlink" Target="https://www.tuttitalia.it/calabria/65-bivongi/" TargetMode="External"/><Relationship Id="rId1372" Type="http://schemas.openxmlformats.org/officeDocument/2006/relationships/hyperlink" Target="https://www.tuttitalia.it/campania/45-sacco/" TargetMode="External"/><Relationship Id="rId2009" Type="http://schemas.openxmlformats.org/officeDocument/2006/relationships/hyperlink" Target="https://www.tuttitalia.it/lazio/97-san-biagio-saracinisco/" TargetMode="External"/><Relationship Id="rId2423" Type="http://schemas.openxmlformats.org/officeDocument/2006/relationships/hyperlink" Target="https://www.tuttitalia.it/liguria/18-caravonica/" TargetMode="External"/><Relationship Id="rId5579" Type="http://schemas.openxmlformats.org/officeDocument/2006/relationships/hyperlink" Target="https://www.tuttitalia.it/piemonte/65-sali-vercellese/" TargetMode="External"/><Relationship Id="rId1025" Type="http://schemas.openxmlformats.org/officeDocument/2006/relationships/hyperlink" Target="https://www.tuttitalia.it/campania/26-aversa/" TargetMode="External"/><Relationship Id="rId4595" Type="http://schemas.openxmlformats.org/officeDocument/2006/relationships/hyperlink" Target="https://www.tuttitalia.it/piemonte/73-costigliole-d-asti/" TargetMode="External"/><Relationship Id="rId5646" Type="http://schemas.openxmlformats.org/officeDocument/2006/relationships/hyperlink" Target="https://www.tuttitalia.it/puglia/27-san-pietro-vernotico/" TargetMode="External"/><Relationship Id="rId5993" Type="http://schemas.openxmlformats.org/officeDocument/2006/relationships/hyperlink" Target="https://www.tuttitalia.it/sardegna/62-mogorella/" TargetMode="External"/><Relationship Id="rId3197" Type="http://schemas.openxmlformats.org/officeDocument/2006/relationships/hyperlink" Target="https://www.tuttitalia.it/lombardia/54-camisano/" TargetMode="External"/><Relationship Id="rId4248" Type="http://schemas.openxmlformats.org/officeDocument/2006/relationships/hyperlink" Target="https://www.tuttitalia.it/marche/40-carpegna/" TargetMode="External"/><Relationship Id="rId4662" Type="http://schemas.openxmlformats.org/officeDocument/2006/relationships/hyperlink" Target="https://www.tuttitalia.it/piemonte/83-settime/" TargetMode="External"/><Relationship Id="rId5713" Type="http://schemas.openxmlformats.org/officeDocument/2006/relationships/hyperlink" Target="https://www.tuttitalia.it/puglia/60-faeto/" TargetMode="External"/><Relationship Id="rId185" Type="http://schemas.openxmlformats.org/officeDocument/2006/relationships/hyperlink" Target="https://www.tuttitalia.it/abruzzo/83-roccacasale/" TargetMode="External"/><Relationship Id="rId1909" Type="http://schemas.openxmlformats.org/officeDocument/2006/relationships/hyperlink" Target="https://www.tuttitalia.it/friuli-venezia-giulia/74-ravascletto/" TargetMode="External"/><Relationship Id="rId3264" Type="http://schemas.openxmlformats.org/officeDocument/2006/relationships/hyperlink" Target="https://www.tuttitalia.it/lombardia/46-cassago-brianza/" TargetMode="External"/><Relationship Id="rId4315" Type="http://schemas.openxmlformats.org/officeDocument/2006/relationships/hyperlink" Target="https://www.tuttitalia.it/molise/94-castropignano/" TargetMode="External"/><Relationship Id="rId7885" Type="http://schemas.openxmlformats.org/officeDocument/2006/relationships/hyperlink" Target="https://www.tuttitalia.it/veneto/16-agugliaro/" TargetMode="External"/><Relationship Id="rId2280" Type="http://schemas.openxmlformats.org/officeDocument/2006/relationships/hyperlink" Target="https://www.tuttitalia.it/lazio/72-carbognano/" TargetMode="External"/><Relationship Id="rId3331" Type="http://schemas.openxmlformats.org/officeDocument/2006/relationships/hyperlink" Target="https://www.tuttitalia.it/lombardia/87-lodi-vecchio/" TargetMode="External"/><Relationship Id="rId6487" Type="http://schemas.openxmlformats.org/officeDocument/2006/relationships/hyperlink" Target="https://www.tuttitalia.it/sicilia/32-trabia/" TargetMode="External"/><Relationship Id="rId7538" Type="http://schemas.openxmlformats.org/officeDocument/2006/relationships/hyperlink" Target="https://www.tuttitalia.it/veneto/26-gavello/" TargetMode="External"/><Relationship Id="rId252" Type="http://schemas.openxmlformats.org/officeDocument/2006/relationships/hyperlink" Target="https://www.tuttitalia.it/abruzzo/49-campli/" TargetMode="External"/><Relationship Id="rId5089" Type="http://schemas.openxmlformats.org/officeDocument/2006/relationships/hyperlink" Target="https://www.tuttitalia.it/piemonte/86-bolzano-novarese/" TargetMode="External"/><Relationship Id="rId6554" Type="http://schemas.openxmlformats.org/officeDocument/2006/relationships/hyperlink" Target="https://www.tuttitalia.it/sicilia/38-modica/" TargetMode="External"/><Relationship Id="rId7605" Type="http://schemas.openxmlformats.org/officeDocument/2006/relationships/hyperlink" Target="https://www.tuttitalia.it/veneto/19-godega-di-sant-urbano/" TargetMode="External"/><Relationship Id="rId1699" Type="http://schemas.openxmlformats.org/officeDocument/2006/relationships/hyperlink" Target="https://www.tuttitalia.it/emilia-romagna/89-sant-agata-feltria/" TargetMode="External"/><Relationship Id="rId2000" Type="http://schemas.openxmlformats.org/officeDocument/2006/relationships/hyperlink" Target="https://www.tuttitalia.it/lazio/72-castelnuovo-parano/" TargetMode="External"/><Relationship Id="rId5156" Type="http://schemas.openxmlformats.org/officeDocument/2006/relationships/hyperlink" Target="https://www.tuttitalia.it/piemonte/32-brandizzo/" TargetMode="External"/><Relationship Id="rId5570" Type="http://schemas.openxmlformats.org/officeDocument/2006/relationships/hyperlink" Target="https://www.tuttitalia.it/piemonte/56-fobello/" TargetMode="External"/><Relationship Id="rId6207" Type="http://schemas.openxmlformats.org/officeDocument/2006/relationships/hyperlink" Target="https://www.tuttitalia.it/sardegna/44-serri/" TargetMode="External"/><Relationship Id="rId4172" Type="http://schemas.openxmlformats.org/officeDocument/2006/relationships/hyperlink" Target="https://www.tuttitalia.it/marche/53-monte-san-giusto/" TargetMode="External"/><Relationship Id="rId5223" Type="http://schemas.openxmlformats.org/officeDocument/2006/relationships/hyperlink" Target="https://www.tuttitalia.it/piemonte/49-bosconero/" TargetMode="External"/><Relationship Id="rId6621" Type="http://schemas.openxmlformats.org/officeDocument/2006/relationships/hyperlink" Target="https://www.tuttitalia.it/toscana/72-civitella-in-val-di-chiana/" TargetMode="External"/><Relationship Id="rId1766" Type="http://schemas.openxmlformats.org/officeDocument/2006/relationships/hyperlink" Target="https://www.tuttitalia.it/friuli-venezia-giulia/51-pinzano-al-tagliamento/" TargetMode="External"/><Relationship Id="rId2817" Type="http://schemas.openxmlformats.org/officeDocument/2006/relationships/hyperlink" Target="https://www.tuttitalia.it/lombardia/45-castegnato/" TargetMode="External"/><Relationship Id="rId58" Type="http://schemas.openxmlformats.org/officeDocument/2006/relationships/hyperlink" Target="https://www.tuttitalia.it/abruzzo/18-torrevecchia-teatina/" TargetMode="External"/><Relationship Id="rId1419" Type="http://schemas.openxmlformats.org/officeDocument/2006/relationships/hyperlink" Target="https://www.tuttitalia.it/emilia-romagna/88-mordano/" TargetMode="External"/><Relationship Id="rId1833" Type="http://schemas.openxmlformats.org/officeDocument/2006/relationships/hyperlink" Target="https://www.tuttitalia.it/friuli-venezia-giulia/93-ruda/" TargetMode="External"/><Relationship Id="rId4989" Type="http://schemas.openxmlformats.org/officeDocument/2006/relationships/hyperlink" Target="https://www.tuttitalia.it/piemonte/36-cartignano/" TargetMode="External"/><Relationship Id="rId7048" Type="http://schemas.openxmlformats.org/officeDocument/2006/relationships/hyperlink" Target="https://www.tuttitalia.it/trentino-alto-adige/21-cembra-lisignago/" TargetMode="External"/><Relationship Id="rId7395" Type="http://schemas.openxmlformats.org/officeDocument/2006/relationships/hyperlink" Target="https://www.tuttitalia.it/veneto/62-soverzene/" TargetMode="External"/><Relationship Id="rId1900" Type="http://schemas.openxmlformats.org/officeDocument/2006/relationships/hyperlink" Target="https://www.tuttitalia.it/friuli-venezia-giulia/68-cercivento/" TargetMode="External"/><Relationship Id="rId7462" Type="http://schemas.openxmlformats.org/officeDocument/2006/relationships/hyperlink" Target="https://www.tuttitalia.it/veneto/40-san-pietro-in-gu/" TargetMode="External"/><Relationship Id="rId3658" Type="http://schemas.openxmlformats.org/officeDocument/2006/relationships/hyperlink" Target="https://www.tuttitalia.it/lombardia/22-certosa-di-pavia/" TargetMode="External"/><Relationship Id="rId4709" Type="http://schemas.openxmlformats.org/officeDocument/2006/relationships/hyperlink" Target="https://www.tuttitalia.it/piemonte/77-biella/" TargetMode="External"/><Relationship Id="rId6064" Type="http://schemas.openxmlformats.org/officeDocument/2006/relationships/hyperlink" Target="https://www.tuttitalia.it/sardegna/32-badesi/" TargetMode="External"/><Relationship Id="rId7115" Type="http://schemas.openxmlformats.org/officeDocument/2006/relationships/hyperlink" Target="https://www.tuttitalia.it/trentino-alto-adige/39-sover/" TargetMode="External"/><Relationship Id="rId579" Type="http://schemas.openxmlformats.org/officeDocument/2006/relationships/hyperlink" Target="https://www.tuttitalia.it/calabria/23-frascineto/" TargetMode="External"/><Relationship Id="rId993" Type="http://schemas.openxmlformats.org/officeDocument/2006/relationships/hyperlink" Target="https://www.tuttitalia.it/campania/43-arpaia/" TargetMode="External"/><Relationship Id="rId2674" Type="http://schemas.openxmlformats.org/officeDocument/2006/relationships/hyperlink" Target="https://www.tuttitalia.it/lombardia/42-torre-de-busi/" TargetMode="External"/><Relationship Id="rId5080" Type="http://schemas.openxmlformats.org/officeDocument/2006/relationships/hyperlink" Target="https://www.tuttitalia.it/piemonte/71-granozzo-con-monticello/" TargetMode="External"/><Relationship Id="rId6131" Type="http://schemas.openxmlformats.org/officeDocument/2006/relationships/hyperlink" Target="https://www.tuttitalia.it/sardegna/35-gonnesa/" TargetMode="External"/><Relationship Id="rId646" Type="http://schemas.openxmlformats.org/officeDocument/2006/relationships/hyperlink" Target="https://www.tuttitalia.it/calabria/42-san-pietro-in-amantea/" TargetMode="External"/><Relationship Id="rId1276" Type="http://schemas.openxmlformats.org/officeDocument/2006/relationships/hyperlink" Target="https://www.tuttitalia.it/campania/39-positano/" TargetMode="External"/><Relationship Id="rId2327" Type="http://schemas.openxmlformats.org/officeDocument/2006/relationships/hyperlink" Target="https://www.tuttitalia.it/liguria/23-bargagli/" TargetMode="External"/><Relationship Id="rId3725" Type="http://schemas.openxmlformats.org/officeDocument/2006/relationships/hyperlink" Target="https://www.tuttitalia.it/lombardia/54-cigognola/" TargetMode="External"/><Relationship Id="rId1690" Type="http://schemas.openxmlformats.org/officeDocument/2006/relationships/hyperlink" Target="https://www.tuttitalia.it/emilia-romagna/63-novafeltria/" TargetMode="External"/><Relationship Id="rId2741" Type="http://schemas.openxmlformats.org/officeDocument/2006/relationships/hyperlink" Target="https://www.tuttitalia.it/lombardia/78-camerata-cornello/" TargetMode="External"/><Relationship Id="rId5897" Type="http://schemas.openxmlformats.org/officeDocument/2006/relationships/hyperlink" Target="https://www.tuttitalia.it/sardegna/55-sarule/" TargetMode="External"/><Relationship Id="rId6948" Type="http://schemas.openxmlformats.org/officeDocument/2006/relationships/hyperlink" Target="https://www.tuttitalia.it/trentino-alto-adige/37-brennero/" TargetMode="External"/><Relationship Id="rId713" Type="http://schemas.openxmlformats.org/officeDocument/2006/relationships/hyperlink" Target="https://www.tuttitalia.it/calabria/93-plati/" TargetMode="External"/><Relationship Id="rId1343" Type="http://schemas.openxmlformats.org/officeDocument/2006/relationships/hyperlink" Target="https://www.tuttitalia.it/campania/77-orria/" TargetMode="External"/><Relationship Id="rId4499" Type="http://schemas.openxmlformats.org/officeDocument/2006/relationships/hyperlink" Target="https://www.tuttitalia.it/piemonte/55-castelnuovo-bormida/" TargetMode="External"/><Relationship Id="rId5964" Type="http://schemas.openxmlformats.org/officeDocument/2006/relationships/hyperlink" Target="https://www.tuttitalia.it/sardegna/50-baratili-san-pietro/" TargetMode="External"/><Relationship Id="rId1410" Type="http://schemas.openxmlformats.org/officeDocument/2006/relationships/hyperlink" Target="https://www.tuttitalia.it/emilia-romagna/89-marzabotto/" TargetMode="External"/><Relationship Id="rId4566" Type="http://schemas.openxmlformats.org/officeDocument/2006/relationships/hyperlink" Target="https://www.tuttitalia.it/piemonte/94-treville/" TargetMode="External"/><Relationship Id="rId4980" Type="http://schemas.openxmlformats.org/officeDocument/2006/relationships/hyperlink" Target="https://www.tuttitalia.it/piemonte/32-moiola/" TargetMode="External"/><Relationship Id="rId5617" Type="http://schemas.openxmlformats.org/officeDocument/2006/relationships/hyperlink" Target="https://www.tuttitalia.it/puglia/77-bitetto/" TargetMode="External"/><Relationship Id="rId3168" Type="http://schemas.openxmlformats.org/officeDocument/2006/relationships/hyperlink" Target="https://www.tuttitalia.it/lombardia/95-torre-de-picenardi/" TargetMode="External"/><Relationship Id="rId3582" Type="http://schemas.openxmlformats.org/officeDocument/2006/relationships/hyperlink" Target="https://www.tuttitalia.it/lombardia/39-morimondo/" TargetMode="External"/><Relationship Id="rId4219" Type="http://schemas.openxmlformats.org/officeDocument/2006/relationships/hyperlink" Target="https://www.tuttitalia.it/marche/32-mondolfo/" TargetMode="External"/><Relationship Id="rId4633" Type="http://schemas.openxmlformats.org/officeDocument/2006/relationships/hyperlink" Target="https://www.tuttitalia.it/piemonte/16-monastero-bormida/" TargetMode="External"/><Relationship Id="rId7789" Type="http://schemas.openxmlformats.org/officeDocument/2006/relationships/hyperlink" Target="https://www.tuttitalia.it/veneto/54-bassano-del-grappa/" TargetMode="External"/><Relationship Id="rId2184" Type="http://schemas.openxmlformats.org/officeDocument/2006/relationships/hyperlink" Target="https://www.tuttitalia.it/lazio/46-vicovaro/" TargetMode="External"/><Relationship Id="rId3235" Type="http://schemas.openxmlformats.org/officeDocument/2006/relationships/hyperlink" Target="https://www.tuttitalia.it/lombardia/75-cumignano-sul-naviglio/" TargetMode="External"/><Relationship Id="rId7856" Type="http://schemas.openxmlformats.org/officeDocument/2006/relationships/hyperlink" Target="https://www.tuttitalia.it/veneto/96-gambellara/" TargetMode="External"/><Relationship Id="rId156" Type="http://schemas.openxmlformats.org/officeDocument/2006/relationships/hyperlink" Target="https://www.tuttitalia.it/abruzzo/46-cocullo/" TargetMode="External"/><Relationship Id="rId570" Type="http://schemas.openxmlformats.org/officeDocument/2006/relationships/hyperlink" Target="https://www.tuttitalia.it/calabria/93-lungro/" TargetMode="External"/><Relationship Id="rId2251" Type="http://schemas.openxmlformats.org/officeDocument/2006/relationships/hyperlink" Target="https://www.tuttitalia.it/lazio/67-sutri/" TargetMode="External"/><Relationship Id="rId3302" Type="http://schemas.openxmlformats.org/officeDocument/2006/relationships/hyperlink" Target="https://www.tuttitalia.it/lombardia/63-colle-brianza/" TargetMode="External"/><Relationship Id="rId4700" Type="http://schemas.openxmlformats.org/officeDocument/2006/relationships/hyperlink" Target="https://www.tuttitalia.it/piemonte/32-pino-d-asti/" TargetMode="External"/><Relationship Id="rId6458" Type="http://schemas.openxmlformats.org/officeDocument/2006/relationships/hyperlink" Target="https://www.tuttitalia.it/sicilia/34-leni/" TargetMode="External"/><Relationship Id="rId7509" Type="http://schemas.openxmlformats.org/officeDocument/2006/relationships/hyperlink" Target="https://www.tuttitalia.it/veneto/93-taglio-di-po/" TargetMode="External"/><Relationship Id="rId223" Type="http://schemas.openxmlformats.org/officeDocument/2006/relationships/hyperlink" Target="https://www.tuttitalia.it/abruzzo/40-salle/" TargetMode="External"/><Relationship Id="rId6872" Type="http://schemas.openxmlformats.org/officeDocument/2006/relationships/hyperlink" Target="https://www.tuttitalia.it/toscana/74-murlo/" TargetMode="External"/><Relationship Id="rId4076" Type="http://schemas.openxmlformats.org/officeDocument/2006/relationships/hyperlink" Target="https://www.tuttitalia.it/marche/72-offagna/" TargetMode="External"/><Relationship Id="rId5474" Type="http://schemas.openxmlformats.org/officeDocument/2006/relationships/hyperlink" Target="https://www.tuttitalia.it/piemonte/14-cesara/" TargetMode="External"/><Relationship Id="rId6525" Type="http://schemas.openxmlformats.org/officeDocument/2006/relationships/hyperlink" Target="https://www.tuttitalia.it/sicilia/87-chiusa-sclafani/" TargetMode="External"/><Relationship Id="rId4490" Type="http://schemas.openxmlformats.org/officeDocument/2006/relationships/hyperlink" Target="https://www.tuttitalia.it/piemonte/78-lerma/" TargetMode="External"/><Relationship Id="rId5127" Type="http://schemas.openxmlformats.org/officeDocument/2006/relationships/hyperlink" Target="https://www.tuttitalia.it/piemonte/33-carmagnola/" TargetMode="External"/><Relationship Id="rId5541" Type="http://schemas.openxmlformats.org/officeDocument/2006/relationships/hyperlink" Target="https://www.tuttitalia.it/piemonte/77-olcenengo/" TargetMode="External"/><Relationship Id="rId1737" Type="http://schemas.openxmlformats.org/officeDocument/2006/relationships/hyperlink" Target="https://www.tuttitalia.it/friuli-venezia-giulia/33-fontanafredda/" TargetMode="External"/><Relationship Id="rId3092" Type="http://schemas.openxmlformats.org/officeDocument/2006/relationships/hyperlink" Target="https://www.tuttitalia.it/lombardia/28-plesio/" TargetMode="External"/><Relationship Id="rId4143" Type="http://schemas.openxmlformats.org/officeDocument/2006/relationships/hyperlink" Target="https://www.tuttitalia.it/marche/37-lapedona/" TargetMode="External"/><Relationship Id="rId7299" Type="http://schemas.openxmlformats.org/officeDocument/2006/relationships/hyperlink" Target="https://www.tuttitalia.it/valle-d-aosta/45-brusson/" TargetMode="External"/><Relationship Id="rId29" Type="http://schemas.openxmlformats.org/officeDocument/2006/relationships/hyperlink" Target="https://www.tuttitalia.it/abruzzo/23-francavilla-al-mare/" TargetMode="External"/><Relationship Id="rId4210" Type="http://schemas.openxmlformats.org/officeDocument/2006/relationships/hyperlink" Target="https://www.tuttitalia.it/marche/61-ussita/" TargetMode="External"/><Relationship Id="rId7366" Type="http://schemas.openxmlformats.org/officeDocument/2006/relationships/hyperlink" Target="https://www.tuttitalia.it/veneto/29-san-vito-di-cadore/" TargetMode="External"/><Relationship Id="rId7780" Type="http://schemas.openxmlformats.org/officeDocument/2006/relationships/hyperlink" Target="https://www.tuttitalia.it/veneto/14-brentino-belluno/" TargetMode="External"/><Relationship Id="rId1804" Type="http://schemas.openxmlformats.org/officeDocument/2006/relationships/hyperlink" Target="https://www.tuttitalia.it/friuli-venezia-giulia/66-buja/" TargetMode="External"/><Relationship Id="rId6382" Type="http://schemas.openxmlformats.org/officeDocument/2006/relationships/hyperlink" Target="https://www.tuttitalia.it/sicilia/46-spadafora/" TargetMode="External"/><Relationship Id="rId7019" Type="http://schemas.openxmlformats.org/officeDocument/2006/relationships/hyperlink" Target="https://www.tuttitalia.it/trentino-alto-adige/66-storo/" TargetMode="External"/><Relationship Id="rId7433" Type="http://schemas.openxmlformats.org/officeDocument/2006/relationships/hyperlink" Target="https://www.tuttitalia.it/veneto/65-fontaniva/" TargetMode="External"/><Relationship Id="rId3976" Type="http://schemas.openxmlformats.org/officeDocument/2006/relationships/hyperlink" Target="https://www.tuttitalia.it/lombardia/52-cugliate-fabiasco/" TargetMode="External"/><Relationship Id="rId6035" Type="http://schemas.openxmlformats.org/officeDocument/2006/relationships/hyperlink" Target="https://www.tuttitalia.it/sardegna/44-san-teodoro/" TargetMode="External"/><Relationship Id="rId897" Type="http://schemas.openxmlformats.org/officeDocument/2006/relationships/hyperlink" Target="https://www.tuttitalia.it/campania/64-casalbore/" TargetMode="External"/><Relationship Id="rId2578" Type="http://schemas.openxmlformats.org/officeDocument/2006/relationships/hyperlink" Target="https://www.tuttitalia.it/lombardia/52-villa-d-alme/" TargetMode="External"/><Relationship Id="rId2992" Type="http://schemas.openxmlformats.org/officeDocument/2006/relationships/hyperlink" Target="https://www.tuttitalia.it/lombardia/24-mozzate/" TargetMode="External"/><Relationship Id="rId3629" Type="http://schemas.openxmlformats.org/officeDocument/2006/relationships/hyperlink" Target="https://www.tuttitalia.it/lombardia/91-roncello/" TargetMode="External"/><Relationship Id="rId5051" Type="http://schemas.openxmlformats.org/officeDocument/2006/relationships/hyperlink" Target="https://www.tuttitalia.it/piemonte/44-suno/" TargetMode="External"/><Relationship Id="rId7500" Type="http://schemas.openxmlformats.org/officeDocument/2006/relationships/hyperlink" Target="https://www.tuttitalia.it/veneto/56-vighizzolo-d-este/" TargetMode="External"/><Relationship Id="rId964" Type="http://schemas.openxmlformats.org/officeDocument/2006/relationships/hyperlink" Target="https://www.tuttitalia.it/campania/31-san-nicola-manfredi/" TargetMode="External"/><Relationship Id="rId1594" Type="http://schemas.openxmlformats.org/officeDocument/2006/relationships/hyperlink" Target="https://www.tuttitalia.it/emilia-romagna/71-gragnano-trebbiense/" TargetMode="External"/><Relationship Id="rId2645" Type="http://schemas.openxmlformats.org/officeDocument/2006/relationships/hyperlink" Target="https://www.tuttitalia.it/lombardia/30-ardesio/" TargetMode="External"/><Relationship Id="rId6102" Type="http://schemas.openxmlformats.org/officeDocument/2006/relationships/hyperlink" Target="https://www.tuttitalia.it/sardegna/23-giave/" TargetMode="External"/><Relationship Id="rId617" Type="http://schemas.openxmlformats.org/officeDocument/2006/relationships/hyperlink" Target="https://www.tuttitalia.it/calabria/46-mottafollone/" TargetMode="External"/><Relationship Id="rId1247" Type="http://schemas.openxmlformats.org/officeDocument/2006/relationships/hyperlink" Target="https://www.tuttitalia.it/campania/92-castellabate/" TargetMode="External"/><Relationship Id="rId1661" Type="http://schemas.openxmlformats.org/officeDocument/2006/relationships/hyperlink" Target="https://www.tuttitalia.it/emilia-romagna/61-fabbrico/" TargetMode="External"/><Relationship Id="rId2712" Type="http://schemas.openxmlformats.org/officeDocument/2006/relationships/hyperlink" Target="https://www.tuttitalia.it/lombardia/93-colere/" TargetMode="External"/><Relationship Id="rId5868" Type="http://schemas.openxmlformats.org/officeDocument/2006/relationships/hyperlink" Target="https://www.tuttitalia.it/sardegna/28-bari-sardo/" TargetMode="External"/><Relationship Id="rId6919" Type="http://schemas.openxmlformats.org/officeDocument/2006/relationships/hyperlink" Target="https://www.tuttitalia.it/trentino-alto-adige/32-san-candido/" TargetMode="External"/><Relationship Id="rId1314" Type="http://schemas.openxmlformats.org/officeDocument/2006/relationships/hyperlink" Target="https://www.tuttitalia.it/campania/54-san-rufo/" TargetMode="External"/><Relationship Id="rId4884" Type="http://schemas.openxmlformats.org/officeDocument/2006/relationships/hyperlink" Target="https://www.tuttitalia.it/piemonte/51-vernante/" TargetMode="External"/><Relationship Id="rId5935" Type="http://schemas.openxmlformats.org/officeDocument/2006/relationships/hyperlink" Target="https://www.tuttitalia.it/sardegna/50-cabras/" TargetMode="External"/><Relationship Id="rId7290" Type="http://schemas.openxmlformats.org/officeDocument/2006/relationships/hyperlink" Target="https://www.tuttitalia.it/valle-d-aosta/74-saint-marcel/" TargetMode="External"/><Relationship Id="rId3486" Type="http://schemas.openxmlformats.org/officeDocument/2006/relationships/hyperlink" Target="https://www.tuttitalia.it/lombardia/16-melzo/" TargetMode="External"/><Relationship Id="rId4537" Type="http://schemas.openxmlformats.org/officeDocument/2006/relationships/hyperlink" Target="https://www.tuttitalia.it/piemonte/25-altavilla-monferrato/" TargetMode="External"/><Relationship Id="rId20" Type="http://schemas.openxmlformats.org/officeDocument/2006/relationships/hyperlink" Target="https://www.tuttitalia.it/abruzzo/18-pollutri/" TargetMode="External"/><Relationship Id="rId2088" Type="http://schemas.openxmlformats.org/officeDocument/2006/relationships/hyperlink" Target="https://www.tuttitalia.it/lazio/83-accumoli/" TargetMode="External"/><Relationship Id="rId3139" Type="http://schemas.openxmlformats.org/officeDocument/2006/relationships/hyperlink" Target="https://www.tuttitalia.it/lombardia/83-offanengo/" TargetMode="External"/><Relationship Id="rId4951" Type="http://schemas.openxmlformats.org/officeDocument/2006/relationships/hyperlink" Target="https://www.tuttitalia.it/piemonte/26-borgomale/" TargetMode="External"/><Relationship Id="rId7010" Type="http://schemas.openxmlformats.org/officeDocument/2006/relationships/hyperlink" Target="https://www.tuttitalia.it/trentino-alto-adige/58-predaia/" TargetMode="External"/><Relationship Id="rId474" Type="http://schemas.openxmlformats.org/officeDocument/2006/relationships/hyperlink" Target="https://www.tuttitalia.it/calabria/71-soveria-simeri/" TargetMode="External"/><Relationship Id="rId2155" Type="http://schemas.openxmlformats.org/officeDocument/2006/relationships/hyperlink" Target="https://www.tuttitalia.it/lazio/81-monte-compatri/" TargetMode="External"/><Relationship Id="rId3553" Type="http://schemas.openxmlformats.org/officeDocument/2006/relationships/hyperlink" Target="https://www.tuttitalia.it/lombardia/39-robecchetto-con-induno/" TargetMode="External"/><Relationship Id="rId4604" Type="http://schemas.openxmlformats.org/officeDocument/2006/relationships/hyperlink" Target="https://www.tuttitalia.it/piemonte/61-montegrosso-d-asti/" TargetMode="External"/><Relationship Id="rId127" Type="http://schemas.openxmlformats.org/officeDocument/2006/relationships/hyperlink" Target="https://www.tuttitalia.it/abruzzo/78-morino/" TargetMode="External"/><Relationship Id="rId3206" Type="http://schemas.openxmlformats.org/officeDocument/2006/relationships/hyperlink" Target="https://www.tuttitalia.it/lombardia/70-pieranica/" TargetMode="External"/><Relationship Id="rId3620" Type="http://schemas.openxmlformats.org/officeDocument/2006/relationships/hyperlink" Target="https://www.tuttitalia.it/lombardia/45-carnate/" TargetMode="External"/><Relationship Id="rId6776" Type="http://schemas.openxmlformats.org/officeDocument/2006/relationships/hyperlink" Target="https://www.tuttitalia.it/toscana/31-filattiera/" TargetMode="External"/><Relationship Id="rId7827" Type="http://schemas.openxmlformats.org/officeDocument/2006/relationships/hyperlink" Target="https://www.tuttitalia.it/veneto/38-montebello-vicentino/" TargetMode="External"/><Relationship Id="rId541" Type="http://schemas.openxmlformats.org/officeDocument/2006/relationships/hyperlink" Target="https://www.tuttitalia.it/calabria/79-morano-calabro/" TargetMode="External"/><Relationship Id="rId1171" Type="http://schemas.openxmlformats.org/officeDocument/2006/relationships/hyperlink" Target="https://www.tuttitalia.it/campania/22-cercola/" TargetMode="External"/><Relationship Id="rId2222" Type="http://schemas.openxmlformats.org/officeDocument/2006/relationships/hyperlink" Target="https://www.tuttitalia.it/lazio/23-roiate/" TargetMode="External"/><Relationship Id="rId5378" Type="http://schemas.openxmlformats.org/officeDocument/2006/relationships/hyperlink" Target="https://www.tuttitalia.it/piemonte/61-cossano-canavese/" TargetMode="External"/><Relationship Id="rId5792" Type="http://schemas.openxmlformats.org/officeDocument/2006/relationships/hyperlink" Target="https://www.tuttitalia.it/puglia/70-castri-di-lecce/" TargetMode="External"/><Relationship Id="rId6429" Type="http://schemas.openxmlformats.org/officeDocument/2006/relationships/hyperlink" Target="https://www.tuttitalia.it/sicilia/42-longi/" TargetMode="External"/><Relationship Id="rId6843" Type="http://schemas.openxmlformats.org/officeDocument/2006/relationships/hyperlink" Target="https://www.tuttitalia.it/toscana/71-poggio-a-caiano/" TargetMode="External"/><Relationship Id="rId1988" Type="http://schemas.openxmlformats.org/officeDocument/2006/relationships/hyperlink" Target="https://www.tuttitalia.it/lazio/89-pastena/" TargetMode="External"/><Relationship Id="rId4394" Type="http://schemas.openxmlformats.org/officeDocument/2006/relationships/hyperlink" Target="https://www.tuttitalia.it/molise/14-acquaviva-d-isernia/" TargetMode="External"/><Relationship Id="rId5445" Type="http://schemas.openxmlformats.org/officeDocument/2006/relationships/hyperlink" Target="https://www.tuttitalia.it/piemonte/46-premosello-chiovenda/" TargetMode="External"/><Relationship Id="rId4047" Type="http://schemas.openxmlformats.org/officeDocument/2006/relationships/hyperlink" Target="https://www.tuttitalia.it/marche/89-chiaravalle/" TargetMode="External"/><Relationship Id="rId4461" Type="http://schemas.openxmlformats.org/officeDocument/2006/relationships/hyperlink" Target="https://www.tuttitalia.it/piemonte/97-melazzo/" TargetMode="External"/><Relationship Id="rId5512" Type="http://schemas.openxmlformats.org/officeDocument/2006/relationships/hyperlink" Target="https://www.tuttitalia.it/piemonte/88-livorno-ferraris/" TargetMode="External"/><Relationship Id="rId6910" Type="http://schemas.openxmlformats.org/officeDocument/2006/relationships/hyperlink" Target="https://www.tuttitalia.it/trentino-alto-adige/71-salorno/" TargetMode="External"/><Relationship Id="rId3063" Type="http://schemas.openxmlformats.org/officeDocument/2006/relationships/hyperlink" Target="https://www.tuttitalia.it/lombardia/56-longone-al-segrino/" TargetMode="External"/><Relationship Id="rId4114" Type="http://schemas.openxmlformats.org/officeDocument/2006/relationships/hyperlink" Target="https://www.tuttitalia.it/marche/52-cossignano/" TargetMode="External"/><Relationship Id="rId1708" Type="http://schemas.openxmlformats.org/officeDocument/2006/relationships/hyperlink" Target="https://www.tuttitalia.it/friuli-venezia-giulia/31-ronchi-dei-legionari/" TargetMode="External"/><Relationship Id="rId3130" Type="http://schemas.openxmlformats.org/officeDocument/2006/relationships/hyperlink" Target="https://www.tuttitalia.it/lombardia/88-crema/" TargetMode="External"/><Relationship Id="rId6286" Type="http://schemas.openxmlformats.org/officeDocument/2006/relationships/hyperlink" Target="https://www.tuttitalia.it/sicilia/94-misterbianco/" TargetMode="External"/><Relationship Id="rId7337" Type="http://schemas.openxmlformats.org/officeDocument/2006/relationships/hyperlink" Target="https://www.tuttitalia.it/valle-d-aosta/71-chamois/" TargetMode="External"/><Relationship Id="rId7684" Type="http://schemas.openxmlformats.org/officeDocument/2006/relationships/hyperlink" Target="https://www.tuttitalia.it/veneto/36-fossalta-di-piave/" TargetMode="External"/><Relationship Id="rId7751" Type="http://schemas.openxmlformats.org/officeDocument/2006/relationships/hyperlink" Target="https://www.tuttitalia.it/veneto/97-isola-rizza/" TargetMode="External"/><Relationship Id="rId2896" Type="http://schemas.openxmlformats.org/officeDocument/2006/relationships/hyperlink" Target="https://www.tuttitalia.it/lombardia/45-muscoline/" TargetMode="External"/><Relationship Id="rId3947" Type="http://schemas.openxmlformats.org/officeDocument/2006/relationships/hyperlink" Target="https://www.tuttitalia.it/lombardia/94-jerago-con-orago/" TargetMode="External"/><Relationship Id="rId6353" Type="http://schemas.openxmlformats.org/officeDocument/2006/relationships/hyperlink" Target="https://www.tuttitalia.it/sicilia/73-assoro/" TargetMode="External"/><Relationship Id="rId7404" Type="http://schemas.openxmlformats.org/officeDocument/2006/relationships/hyperlink" Target="https://www.tuttitalia.it/veneto/56-abano-terme/" TargetMode="External"/><Relationship Id="rId868" Type="http://schemas.openxmlformats.org/officeDocument/2006/relationships/hyperlink" Target="https://www.tuttitalia.it/campania/51-prata-di-principato-ultra/" TargetMode="External"/><Relationship Id="rId1498" Type="http://schemas.openxmlformats.org/officeDocument/2006/relationships/hyperlink" Target="https://www.tuttitalia.it/emilia-romagna/15-spilamberto/" TargetMode="External"/><Relationship Id="rId2549" Type="http://schemas.openxmlformats.org/officeDocument/2006/relationships/hyperlink" Target="https://www.tuttitalia.it/lombardia/33-bonate-sopra/" TargetMode="External"/><Relationship Id="rId2963" Type="http://schemas.openxmlformats.org/officeDocument/2006/relationships/hyperlink" Target="https://www.tuttitalia.it/lombardia/22-marmentino/" TargetMode="External"/><Relationship Id="rId6006" Type="http://schemas.openxmlformats.org/officeDocument/2006/relationships/hyperlink" Target="https://www.tuttitalia.it/sardegna/44-curcuris/" TargetMode="External"/><Relationship Id="rId6420" Type="http://schemas.openxmlformats.org/officeDocument/2006/relationships/hyperlink" Target="https://www.tuttitalia.it/sicilia/80-alcara-li-fusi/" TargetMode="External"/><Relationship Id="rId935" Type="http://schemas.openxmlformats.org/officeDocument/2006/relationships/hyperlink" Target="https://www.tuttitalia.it/campania/65-monteverde/" TargetMode="External"/><Relationship Id="rId1565" Type="http://schemas.openxmlformats.org/officeDocument/2006/relationships/hyperlink" Target="https://www.tuttitalia.it/emilia-romagna/62-solignano/" TargetMode="External"/><Relationship Id="rId2616" Type="http://schemas.openxmlformats.org/officeDocument/2006/relationships/hyperlink" Target="https://www.tuttitalia.it/lombardia/41-pradalunga/" TargetMode="External"/><Relationship Id="rId5022" Type="http://schemas.openxmlformats.org/officeDocument/2006/relationships/hyperlink" Target="https://www.tuttitalia.it/piemonte/23-pietraporzio/" TargetMode="External"/><Relationship Id="rId1218" Type="http://schemas.openxmlformats.org/officeDocument/2006/relationships/hyperlink" Target="https://www.tuttitalia.it/campania/59-comiziano/" TargetMode="External"/><Relationship Id="rId7194" Type="http://schemas.openxmlformats.org/officeDocument/2006/relationships/hyperlink" Target="https://www.tuttitalia.it/umbria/21-passignano-sul-trasimeno/" TargetMode="External"/><Relationship Id="rId1632" Type="http://schemas.openxmlformats.org/officeDocument/2006/relationships/hyperlink" Target="https://www.tuttitalia.it/emilia-romagna/85-brisighella/" TargetMode="External"/><Relationship Id="rId4788" Type="http://schemas.openxmlformats.org/officeDocument/2006/relationships/hyperlink" Target="https://www.tuttitalia.it/piemonte/52-savigliano/" TargetMode="External"/><Relationship Id="rId5839" Type="http://schemas.openxmlformats.org/officeDocument/2006/relationships/hyperlink" Target="https://www.tuttitalia.it/puglia/93-faggiano/" TargetMode="External"/><Relationship Id="rId7261" Type="http://schemas.openxmlformats.org/officeDocument/2006/relationships/hyperlink" Target="https://www.tuttitalia.it/umbria/43-montegabbione/" TargetMode="External"/><Relationship Id="rId4855" Type="http://schemas.openxmlformats.org/officeDocument/2006/relationships/hyperlink" Target="https://www.tuttitalia.it/piemonte/80-pianfei/" TargetMode="External"/><Relationship Id="rId5906" Type="http://schemas.openxmlformats.org/officeDocument/2006/relationships/hyperlink" Target="https://www.tuttitalia.it/sardegna/34-loceri/" TargetMode="External"/><Relationship Id="rId3457" Type="http://schemas.openxmlformats.org/officeDocument/2006/relationships/hyperlink" Target="https://www.tuttitalia.it/lombardia/14-paderno-dugnano/" TargetMode="External"/><Relationship Id="rId3871" Type="http://schemas.openxmlformats.org/officeDocument/2006/relationships/hyperlink" Target="https://www.tuttitalia.it/lombardia/44-mazzo-di-valtellina/" TargetMode="External"/><Relationship Id="rId4508" Type="http://schemas.openxmlformats.org/officeDocument/2006/relationships/hyperlink" Target="https://www.tuttitalia.it/piemonte/38-morsasco/" TargetMode="External"/><Relationship Id="rId4922" Type="http://schemas.openxmlformats.org/officeDocument/2006/relationships/hyperlink" Target="https://www.tuttitalia.it/piemonte/63-bossolasco/" TargetMode="External"/><Relationship Id="rId378" Type="http://schemas.openxmlformats.org/officeDocument/2006/relationships/hyperlink" Target="https://www.tuttitalia.it/basilicata/64-grumento-nova/" TargetMode="External"/><Relationship Id="rId792" Type="http://schemas.openxmlformats.org/officeDocument/2006/relationships/hyperlink" Target="https://www.tuttitalia.it/calabria/59-sant-onofrio/" TargetMode="External"/><Relationship Id="rId2059" Type="http://schemas.openxmlformats.org/officeDocument/2006/relationships/hyperlink" Target="https://www.tuttitalia.it/lazio/42-antrodoco/" TargetMode="External"/><Relationship Id="rId2473" Type="http://schemas.openxmlformats.org/officeDocument/2006/relationships/hyperlink" Target="https://www.tuttitalia.it/liguria/34-vado-ligure/" TargetMode="External"/><Relationship Id="rId3524" Type="http://schemas.openxmlformats.org/officeDocument/2006/relationships/hyperlink" Target="https://www.tuttitalia.it/lombardia/33-pogliano-milanese/" TargetMode="External"/><Relationship Id="rId445" Type="http://schemas.openxmlformats.org/officeDocument/2006/relationships/hyperlink" Target="https://www.tuttitalia.it/calabria/76-squillace/" TargetMode="External"/><Relationship Id="rId1075" Type="http://schemas.openxmlformats.org/officeDocument/2006/relationships/hyperlink" Target="https://www.tuttitalia.it/campania/36-cancello-ed-arnone/" TargetMode="External"/><Relationship Id="rId2126" Type="http://schemas.openxmlformats.org/officeDocument/2006/relationships/hyperlink" Target="https://www.tuttitalia.it/lazio/28-nettuno/" TargetMode="External"/><Relationship Id="rId2540" Type="http://schemas.openxmlformats.org/officeDocument/2006/relationships/hyperlink" Target="https://www.tuttitalia.it/lombardia/46-alzano-lombardo/" TargetMode="External"/><Relationship Id="rId5696" Type="http://schemas.openxmlformats.org/officeDocument/2006/relationships/hyperlink" Target="https://www.tuttitalia.it/puglia/15-sant-agata-di-puglia/" TargetMode="External"/><Relationship Id="rId6747" Type="http://schemas.openxmlformats.org/officeDocument/2006/relationships/hyperlink" Target="https://www.tuttitalia.it/toscana/83-coreglia-antelminelli/" TargetMode="External"/><Relationship Id="rId512" Type="http://schemas.openxmlformats.org/officeDocument/2006/relationships/hyperlink" Target="https://www.tuttitalia.it/calabria/18-paola/" TargetMode="External"/><Relationship Id="rId1142" Type="http://schemas.openxmlformats.org/officeDocument/2006/relationships/hyperlink" Target="https://www.tuttitalia.it/campania/96-quarto/" TargetMode="External"/><Relationship Id="rId4298" Type="http://schemas.openxmlformats.org/officeDocument/2006/relationships/hyperlink" Target="https://www.tuttitalia.it/molise/96-san-giacomo-degli-schiavoni/" TargetMode="External"/><Relationship Id="rId5349" Type="http://schemas.openxmlformats.org/officeDocument/2006/relationships/hyperlink" Target="https://www.tuttitalia.it/piemonte/82-prascorsano/" TargetMode="External"/><Relationship Id="rId4365" Type="http://schemas.openxmlformats.org/officeDocument/2006/relationships/hyperlink" Target="https://www.tuttitalia.it/molise/16-colli-a-volturno/" TargetMode="External"/><Relationship Id="rId5763" Type="http://schemas.openxmlformats.org/officeDocument/2006/relationships/hyperlink" Target="https://www.tuttitalia.it/puglia/18-corigliano-d-otranto/" TargetMode="External"/><Relationship Id="rId6814" Type="http://schemas.openxmlformats.org/officeDocument/2006/relationships/hyperlink" Target="https://www.tuttitalia.it/toscana/75-chianni/" TargetMode="External"/><Relationship Id="rId1959" Type="http://schemas.openxmlformats.org/officeDocument/2006/relationships/hyperlink" Target="https://www.tuttitalia.it/lazio/86-fontana-liri/" TargetMode="External"/><Relationship Id="rId4018" Type="http://schemas.openxmlformats.org/officeDocument/2006/relationships/hyperlink" Target="https://www.tuttitalia.it/lombardia/73-inarzo/" TargetMode="External"/><Relationship Id="rId5416" Type="http://schemas.openxmlformats.org/officeDocument/2006/relationships/hyperlink" Target="https://www.tuttitalia.it/piemonte/57-lemie/" TargetMode="External"/><Relationship Id="rId5830" Type="http://schemas.openxmlformats.org/officeDocument/2006/relationships/hyperlink" Target="https://www.tuttitalia.it/puglia/50-leporano/" TargetMode="External"/><Relationship Id="rId3381" Type="http://schemas.openxmlformats.org/officeDocument/2006/relationships/hyperlink" Target="https://www.tuttitalia.it/lombardia/19-bertonico/" TargetMode="External"/><Relationship Id="rId4432" Type="http://schemas.openxmlformats.org/officeDocument/2006/relationships/hyperlink" Target="https://www.tuttitalia.it/piemonte/59-strevi/" TargetMode="External"/><Relationship Id="rId7588" Type="http://schemas.openxmlformats.org/officeDocument/2006/relationships/hyperlink" Target="https://www.tuttitalia.it/veneto/78-farra-di-soligo/" TargetMode="External"/><Relationship Id="rId3034" Type="http://schemas.openxmlformats.org/officeDocument/2006/relationships/hyperlink" Target="https://www.tuttitalia.it/lombardia/62-cucciago/" TargetMode="External"/><Relationship Id="rId7655" Type="http://schemas.openxmlformats.org/officeDocument/2006/relationships/hyperlink" Target="https://www.tuttitalia.it/veneto/63-scorze/" TargetMode="External"/><Relationship Id="rId2050" Type="http://schemas.openxmlformats.org/officeDocument/2006/relationships/hyperlink" Target="https://www.tuttitalia.it/lazio/20-montopoli-di-sabina/" TargetMode="External"/><Relationship Id="rId3101" Type="http://schemas.openxmlformats.org/officeDocument/2006/relationships/hyperlink" Target="https://www.tuttitalia.it/lombardia/21-griante/" TargetMode="External"/><Relationship Id="rId6257" Type="http://schemas.openxmlformats.org/officeDocument/2006/relationships/hyperlink" Target="https://www.tuttitalia.it/sicilia/57-villafranca-sicula/" TargetMode="External"/><Relationship Id="rId6671" Type="http://schemas.openxmlformats.org/officeDocument/2006/relationships/hyperlink" Target="https://www.tuttitalia.it/toscana/78-cerreto-guidi/" TargetMode="External"/><Relationship Id="rId7308" Type="http://schemas.openxmlformats.org/officeDocument/2006/relationships/hyperlink" Target="https://www.tuttitalia.it/valle-d-aosta/65-valpelline/" TargetMode="External"/><Relationship Id="rId7722" Type="http://schemas.openxmlformats.org/officeDocument/2006/relationships/hyperlink" Target="https://www.tuttitalia.it/veneto/31-povegliano-veronese/" TargetMode="External"/><Relationship Id="rId5273" Type="http://schemas.openxmlformats.org/officeDocument/2006/relationships/hyperlink" Target="https://www.tuttitalia.it/piemonte/22-brusasco/" TargetMode="External"/><Relationship Id="rId6324" Type="http://schemas.openxmlformats.org/officeDocument/2006/relationships/hyperlink" Target="https://www.tuttitalia.it/sicilia/31-linguaglossa/" TargetMode="External"/><Relationship Id="rId839" Type="http://schemas.openxmlformats.org/officeDocument/2006/relationships/hyperlink" Target="https://www.tuttitalia.it/campania/55-mirabella-eclano/" TargetMode="External"/><Relationship Id="rId1469" Type="http://schemas.openxmlformats.org/officeDocument/2006/relationships/hyperlink" Target="https://www.tuttitalia.it/emilia-romagna/77-modigliana/" TargetMode="External"/><Relationship Id="rId2867" Type="http://schemas.openxmlformats.org/officeDocument/2006/relationships/hyperlink" Target="https://www.tuttitalia.it/lombardia/94-comezzano-cizzago/" TargetMode="External"/><Relationship Id="rId3918" Type="http://schemas.openxmlformats.org/officeDocument/2006/relationships/hyperlink" Target="https://www.tuttitalia.it/lombardia/24-sesto-calende/" TargetMode="External"/><Relationship Id="rId5340" Type="http://schemas.openxmlformats.org/officeDocument/2006/relationships/hyperlink" Target="https://www.tuttitalia.it/piemonte/74-borgomasino/" TargetMode="External"/><Relationship Id="rId1883" Type="http://schemas.openxmlformats.org/officeDocument/2006/relationships/hyperlink" Target="https://www.tuttitalia.it/friuli-venezia-giulia/12-flaibano/" TargetMode="External"/><Relationship Id="rId2934" Type="http://schemas.openxmlformats.org/officeDocument/2006/relationships/hyperlink" Target="https://www.tuttitalia.it/lombardia/39-preseglie/" TargetMode="External"/><Relationship Id="rId7098" Type="http://schemas.openxmlformats.org/officeDocument/2006/relationships/hyperlink" Target="https://www.tuttitalia.it/trentino-alto-adige/90-caldes/" TargetMode="External"/><Relationship Id="rId906" Type="http://schemas.openxmlformats.org/officeDocument/2006/relationships/hyperlink" Target="https://www.tuttitalia.it/campania/46-summonte/" TargetMode="External"/><Relationship Id="rId1536" Type="http://schemas.openxmlformats.org/officeDocument/2006/relationships/hyperlink" Target="https://www.tuttitalia.it/emilia-romagna/25-sorbolo-mezzani/" TargetMode="External"/><Relationship Id="rId1950" Type="http://schemas.openxmlformats.org/officeDocument/2006/relationships/hyperlink" Target="https://www.tuttitalia.it/lazio/18-pofi/" TargetMode="External"/><Relationship Id="rId1603" Type="http://schemas.openxmlformats.org/officeDocument/2006/relationships/hyperlink" Target="https://www.tuttitalia.it/emilia-romagna/12-gropparello/" TargetMode="External"/><Relationship Id="rId4759" Type="http://schemas.openxmlformats.org/officeDocument/2006/relationships/hyperlink" Target="https://www.tuttitalia.it/piemonte/22-sala-biellese/" TargetMode="External"/><Relationship Id="rId7165" Type="http://schemas.openxmlformats.org/officeDocument/2006/relationships/hyperlink" Target="https://www.tuttitalia.it/trentino-alto-adige/46-luserna/" TargetMode="External"/><Relationship Id="rId3775" Type="http://schemas.openxmlformats.org/officeDocument/2006/relationships/hyperlink" Target="https://www.tuttitalia.it/lombardia/73-san-damiano-al-colle/" TargetMode="External"/><Relationship Id="rId4826" Type="http://schemas.openxmlformats.org/officeDocument/2006/relationships/hyperlink" Target="https://www.tuttitalia.it/piemonte/29-vicoforte/" TargetMode="External"/><Relationship Id="rId6181" Type="http://schemas.openxmlformats.org/officeDocument/2006/relationships/hyperlink" Target="https://www.tuttitalia.it/sardegna/86-san-basilio/" TargetMode="External"/><Relationship Id="rId7232" Type="http://schemas.openxmlformats.org/officeDocument/2006/relationships/hyperlink" Target="https://www.tuttitalia.it/umbria/15-terni/" TargetMode="External"/><Relationship Id="rId696" Type="http://schemas.openxmlformats.org/officeDocument/2006/relationships/hyperlink" Target="https://www.tuttitalia.it/calabria/54-gioiosa-ionica/" TargetMode="External"/><Relationship Id="rId2377" Type="http://schemas.openxmlformats.org/officeDocument/2006/relationships/hyperlink" Target="https://www.tuttitalia.it/liguria/87-pontedassio/" TargetMode="External"/><Relationship Id="rId2791" Type="http://schemas.openxmlformats.org/officeDocument/2006/relationships/hyperlink" Target="https://www.tuttitalia.it/lombardia/94-rezzato/" TargetMode="External"/><Relationship Id="rId3428" Type="http://schemas.openxmlformats.org/officeDocument/2006/relationships/hyperlink" Target="https://www.tuttitalia.it/lombardia/25-solferino/" TargetMode="External"/><Relationship Id="rId349" Type="http://schemas.openxmlformats.org/officeDocument/2006/relationships/hyperlink" Target="https://www.tuttitalia.it/basilicata/56-atella/" TargetMode="External"/><Relationship Id="rId763" Type="http://schemas.openxmlformats.org/officeDocument/2006/relationships/hyperlink" Target="https://www.tuttitalia.it/calabria/26-sant-agata-del-bianco/" TargetMode="External"/><Relationship Id="rId1393" Type="http://schemas.openxmlformats.org/officeDocument/2006/relationships/hyperlink" Target="https://www.tuttitalia.it/emilia-romagna/64-ozzano-dell-emilia/" TargetMode="External"/><Relationship Id="rId2444" Type="http://schemas.openxmlformats.org/officeDocument/2006/relationships/hyperlink" Target="https://www.tuttitalia.it/liguria/54-ricco-del-golfo-di-spezia/" TargetMode="External"/><Relationship Id="rId3842" Type="http://schemas.openxmlformats.org/officeDocument/2006/relationships/hyperlink" Target="https://www.tuttitalia.it/lombardia/37-albosaggia/" TargetMode="External"/><Relationship Id="rId6998" Type="http://schemas.openxmlformats.org/officeDocument/2006/relationships/hyperlink" Target="https://www.tuttitalia.it/trentino-alto-adige/80-trento/" TargetMode="External"/><Relationship Id="rId416" Type="http://schemas.openxmlformats.org/officeDocument/2006/relationships/hyperlink" Target="https://www.tuttitalia.it/basilicata/20-fardella/" TargetMode="External"/><Relationship Id="rId1046" Type="http://schemas.openxmlformats.org/officeDocument/2006/relationships/hyperlink" Target="https://www.tuttitalia.it/campania/22-san-prisco/" TargetMode="External"/><Relationship Id="rId830" Type="http://schemas.openxmlformats.org/officeDocument/2006/relationships/hyperlink" Target="https://www.tuttitalia.it/campania/25-montoro/" TargetMode="External"/><Relationship Id="rId1460" Type="http://schemas.openxmlformats.org/officeDocument/2006/relationships/hyperlink" Target="https://www.tuttitalia.it/emilia-romagna/89-bertinoro/" TargetMode="External"/><Relationship Id="rId2511" Type="http://schemas.openxmlformats.org/officeDocument/2006/relationships/hyperlink" Target="https://www.tuttitalia.it/liguria/14-piana-crixia/" TargetMode="External"/><Relationship Id="rId5667" Type="http://schemas.openxmlformats.org/officeDocument/2006/relationships/hyperlink" Target="https://www.tuttitalia.it/puglia/42-apricena/" TargetMode="External"/><Relationship Id="rId6718" Type="http://schemas.openxmlformats.org/officeDocument/2006/relationships/hyperlink" Target="https://www.tuttitalia.it/toscana/51-collesalvetti/" TargetMode="External"/><Relationship Id="rId1113" Type="http://schemas.openxmlformats.org/officeDocument/2006/relationships/hyperlink" Target="https://www.tuttitalia.it/campania/58-raviscanina/" TargetMode="External"/><Relationship Id="rId4269" Type="http://schemas.openxmlformats.org/officeDocument/2006/relationships/hyperlink" Target="https://www.tuttitalia.it/molise/72-termoli/" TargetMode="External"/><Relationship Id="rId4683" Type="http://schemas.openxmlformats.org/officeDocument/2006/relationships/hyperlink" Target="https://www.tuttitalia.it/piemonte/54-loazzolo/" TargetMode="External"/><Relationship Id="rId5734" Type="http://schemas.openxmlformats.org/officeDocument/2006/relationships/hyperlink" Target="https://www.tuttitalia.it/puglia/56-carmiano/" TargetMode="External"/><Relationship Id="rId3285" Type="http://schemas.openxmlformats.org/officeDocument/2006/relationships/hyperlink" Target="https://www.tuttitalia.it/lombardia/36-dolzago/" TargetMode="External"/><Relationship Id="rId4336" Type="http://schemas.openxmlformats.org/officeDocument/2006/relationships/hyperlink" Target="https://www.tuttitalia.it/molise/50-casalciprano/" TargetMode="External"/><Relationship Id="rId4750" Type="http://schemas.openxmlformats.org/officeDocument/2006/relationships/hyperlink" Target="https://www.tuttitalia.it/piemonte/44-valle-san-nicolao/" TargetMode="External"/><Relationship Id="rId5801" Type="http://schemas.openxmlformats.org/officeDocument/2006/relationships/hyperlink" Target="https://www.tuttitalia.it/puglia/73-san-cassiano/" TargetMode="External"/><Relationship Id="rId3352" Type="http://schemas.openxmlformats.org/officeDocument/2006/relationships/hyperlink" Target="https://www.tuttitalia.it/lombardia/62-livraga/" TargetMode="External"/><Relationship Id="rId4403" Type="http://schemas.openxmlformats.org/officeDocument/2006/relationships/hyperlink" Target="https://www.tuttitalia.it/molise/83-castelverrino/" TargetMode="External"/><Relationship Id="rId7559" Type="http://schemas.openxmlformats.org/officeDocument/2006/relationships/hyperlink" Target="https://www.tuttitalia.it/veneto/94-oderzo/" TargetMode="External"/><Relationship Id="rId273" Type="http://schemas.openxmlformats.org/officeDocument/2006/relationships/hyperlink" Target="https://www.tuttitalia.it/abruzzo/71-tossicia/" TargetMode="External"/><Relationship Id="rId3005" Type="http://schemas.openxmlformats.org/officeDocument/2006/relationships/hyperlink" Target="https://www.tuttitalia.it/lombardia/65-tavernerio/" TargetMode="External"/><Relationship Id="rId6575" Type="http://schemas.openxmlformats.org/officeDocument/2006/relationships/hyperlink" Target="https://www.tuttitalia.it/sicilia/18-priolo-gargallo/" TargetMode="External"/><Relationship Id="rId7626" Type="http://schemas.openxmlformats.org/officeDocument/2006/relationships/hyperlink" Target="https://www.tuttitalia.it/veneto/61-orsago/" TargetMode="External"/><Relationship Id="rId340" Type="http://schemas.openxmlformats.org/officeDocument/2006/relationships/hyperlink" Target="https://www.tuttitalia.it/basilicata/58-maratea/" TargetMode="External"/><Relationship Id="rId2021" Type="http://schemas.openxmlformats.org/officeDocument/2006/relationships/hyperlink" Target="https://www.tuttitalia.it/lazio/75-minturno/" TargetMode="External"/><Relationship Id="rId5177" Type="http://schemas.openxmlformats.org/officeDocument/2006/relationships/hyperlink" Target="https://www.tuttitalia.it/piemonte/31-montanaro/" TargetMode="External"/><Relationship Id="rId6228" Type="http://schemas.openxmlformats.org/officeDocument/2006/relationships/hyperlink" Target="https://www.tuttitalia.it/sicilia/92-menfi/" TargetMode="External"/><Relationship Id="rId4193" Type="http://schemas.openxmlformats.org/officeDocument/2006/relationships/hyperlink" Target="https://www.tuttitalia.it/marche/46-fiuminata/" TargetMode="External"/><Relationship Id="rId5591" Type="http://schemas.openxmlformats.org/officeDocument/2006/relationships/hyperlink" Target="https://www.tuttitalia.it/puglia/20-gravina-in-puglia/" TargetMode="External"/><Relationship Id="rId6642" Type="http://schemas.openxmlformats.org/officeDocument/2006/relationships/hyperlink" Target="https://www.tuttitalia.it/toscana/20-chitignano/" TargetMode="External"/><Relationship Id="rId1787" Type="http://schemas.openxmlformats.org/officeDocument/2006/relationships/hyperlink" Target="https://www.tuttitalia.it/friuli-venezia-giulia/86-udine/" TargetMode="External"/><Relationship Id="rId2838" Type="http://schemas.openxmlformats.org/officeDocument/2006/relationships/hyperlink" Target="https://www.tuttitalia.it/lombardia/57-rudiano/" TargetMode="External"/><Relationship Id="rId5244" Type="http://schemas.openxmlformats.org/officeDocument/2006/relationships/hyperlink" Target="https://www.tuttitalia.it/piemonte/29-pancalieri/" TargetMode="External"/><Relationship Id="rId79" Type="http://schemas.openxmlformats.org/officeDocument/2006/relationships/hyperlink" Target="https://www.tuttitalia.it/abruzzo/46-giuliano-teatino/" TargetMode="External"/><Relationship Id="rId1854" Type="http://schemas.openxmlformats.org/officeDocument/2006/relationships/hyperlink" Target="https://www.tuttitalia.it/friuli-venezia-giulia/54-aiello-del-friuli/" TargetMode="External"/><Relationship Id="rId2905" Type="http://schemas.openxmlformats.org/officeDocument/2006/relationships/hyperlink" Target="https://www.tuttitalia.it/lombardia/36-capo-di-ponte/" TargetMode="External"/><Relationship Id="rId4260" Type="http://schemas.openxmlformats.org/officeDocument/2006/relationships/hyperlink" Target="https://www.tuttitalia.it/marche/43-tavoleto/" TargetMode="External"/><Relationship Id="rId5311" Type="http://schemas.openxmlformats.org/officeDocument/2006/relationships/hyperlink" Target="https://www.tuttitalia.it/piemonte/14-porte/" TargetMode="External"/><Relationship Id="rId1507" Type="http://schemas.openxmlformats.org/officeDocument/2006/relationships/hyperlink" Target="https://www.tuttitalia.it/emilia-romagna/39-cavezzo/" TargetMode="External"/><Relationship Id="rId7069" Type="http://schemas.openxmlformats.org/officeDocument/2006/relationships/hyperlink" Target="https://www.tuttitalia.it/trentino-alto-adige/39-bedollo/" TargetMode="External"/><Relationship Id="rId7483" Type="http://schemas.openxmlformats.org/officeDocument/2006/relationships/hyperlink" Target="https://www.tuttitalia.it/veneto/84-sant-elena/" TargetMode="External"/><Relationship Id="rId1921" Type="http://schemas.openxmlformats.org/officeDocument/2006/relationships/hyperlink" Target="https://www.tuttitalia.it/lazio/67-frosinone/" TargetMode="External"/><Relationship Id="rId3679" Type="http://schemas.openxmlformats.org/officeDocument/2006/relationships/hyperlink" Target="https://www.tuttitalia.it/lombardia/83-linarolo/" TargetMode="External"/><Relationship Id="rId6085" Type="http://schemas.openxmlformats.org/officeDocument/2006/relationships/hyperlink" Target="https://www.tuttitalia.it/sardegna/28-muros/" TargetMode="External"/><Relationship Id="rId7136" Type="http://schemas.openxmlformats.org/officeDocument/2006/relationships/hyperlink" Target="https://www.tuttitalia.it/trentino-alto-adige/12-faedo/" TargetMode="External"/><Relationship Id="rId7550" Type="http://schemas.openxmlformats.org/officeDocument/2006/relationships/hyperlink" Target="https://www.tuttitalia.it/veneto/61-canda/" TargetMode="External"/><Relationship Id="rId6152" Type="http://schemas.openxmlformats.org/officeDocument/2006/relationships/hyperlink" Target="https://www.tuttitalia.it/sardegna/89-guasila/" TargetMode="External"/><Relationship Id="rId7203" Type="http://schemas.openxmlformats.org/officeDocument/2006/relationships/hyperlink" Target="https://www.tuttitalia.it/umbria/31-tuoro-sul-trasimeno/" TargetMode="External"/><Relationship Id="rId1297" Type="http://schemas.openxmlformats.org/officeDocument/2006/relationships/hyperlink" Target="https://www.tuttitalia.it/campania/86-castel-san-lorenzo/" TargetMode="External"/><Relationship Id="rId2695" Type="http://schemas.openxmlformats.org/officeDocument/2006/relationships/hyperlink" Target="https://www.tuttitalia.it/lombardia/72-vilminore-di-scalve/" TargetMode="External"/><Relationship Id="rId3746" Type="http://schemas.openxmlformats.org/officeDocument/2006/relationships/hyperlink" Target="https://www.tuttitalia.it/lombardia/56-borgo-san-siro/" TargetMode="External"/><Relationship Id="rId667" Type="http://schemas.openxmlformats.org/officeDocument/2006/relationships/hyperlink" Target="https://www.tuttitalia.it/calabria/15-ciro/" TargetMode="External"/><Relationship Id="rId2348" Type="http://schemas.openxmlformats.org/officeDocument/2006/relationships/hyperlink" Target="https://www.tuttitalia.it/liguria/50-neirone/" TargetMode="External"/><Relationship Id="rId2762" Type="http://schemas.openxmlformats.org/officeDocument/2006/relationships/hyperlink" Target="https://www.tuttitalia.it/lombardia/98-fuipiano-valle-imagna/" TargetMode="External"/><Relationship Id="rId3813" Type="http://schemas.openxmlformats.org/officeDocument/2006/relationships/hyperlink" Target="https://www.tuttitalia.it/lombardia/41-semiana/" TargetMode="External"/><Relationship Id="rId6969" Type="http://schemas.openxmlformats.org/officeDocument/2006/relationships/hyperlink" Target="https://www.tuttitalia.it/trentino-alto-adige/79-cermes/" TargetMode="External"/><Relationship Id="rId734" Type="http://schemas.openxmlformats.org/officeDocument/2006/relationships/hyperlink" Target="https://www.tuttitalia.it/calabria/18-giffone/" TargetMode="External"/><Relationship Id="rId1364" Type="http://schemas.openxmlformats.org/officeDocument/2006/relationships/hyperlink" Target="https://www.tuttitalia.it/campania/82-castelnuovo-di-conza/" TargetMode="External"/><Relationship Id="rId2415" Type="http://schemas.openxmlformats.org/officeDocument/2006/relationships/hyperlink" Target="https://www.tuttitalia.it/liguria/61-bajardo/" TargetMode="External"/><Relationship Id="rId5985" Type="http://schemas.openxmlformats.org/officeDocument/2006/relationships/hyperlink" Target="https://www.tuttitalia.it/sardegna/45-magomadas/" TargetMode="External"/><Relationship Id="rId70" Type="http://schemas.openxmlformats.org/officeDocument/2006/relationships/hyperlink" Target="https://www.tuttitalia.it/abruzzo/92-dogliola/" TargetMode="External"/><Relationship Id="rId801" Type="http://schemas.openxmlformats.org/officeDocument/2006/relationships/hyperlink" Target="https://www.tuttitalia.it/calabria/16-drapia/" TargetMode="External"/><Relationship Id="rId1017" Type="http://schemas.openxmlformats.org/officeDocument/2006/relationships/hyperlink" Target="https://www.tuttitalia.it/campania/97-castelfranco-in-miscano/" TargetMode="External"/><Relationship Id="rId1431" Type="http://schemas.openxmlformats.org/officeDocument/2006/relationships/hyperlink" Target="https://www.tuttitalia.it/emilia-romagna/89-camugnano/" TargetMode="External"/><Relationship Id="rId4587" Type="http://schemas.openxmlformats.org/officeDocument/2006/relationships/hyperlink" Target="https://www.tuttitalia.it/piemonte/84-olivola/" TargetMode="External"/><Relationship Id="rId5638" Type="http://schemas.openxmlformats.org/officeDocument/2006/relationships/hyperlink" Target="https://www.tuttitalia.it/puglia/46-francavilla-fontana/" TargetMode="External"/><Relationship Id="rId3189" Type="http://schemas.openxmlformats.org/officeDocument/2006/relationships/hyperlink" Target="https://www.tuttitalia.it/lombardia/98-spinadesco/" TargetMode="External"/><Relationship Id="rId4654" Type="http://schemas.openxmlformats.org/officeDocument/2006/relationships/hyperlink" Target="https://www.tuttitalia.it/piemonte/20-cassinasco/" TargetMode="External"/><Relationship Id="rId7060" Type="http://schemas.openxmlformats.org/officeDocument/2006/relationships/hyperlink" Target="https://www.tuttitalia.it/trentino-alto-adige/97-vermiglio/" TargetMode="External"/><Relationship Id="rId3256" Type="http://schemas.openxmlformats.org/officeDocument/2006/relationships/hyperlink" Target="https://www.tuttitalia.it/lombardia/25-calco/" TargetMode="External"/><Relationship Id="rId4307" Type="http://schemas.openxmlformats.org/officeDocument/2006/relationships/hyperlink" Target="https://www.tuttitalia.it/molise/93-busso/" TargetMode="External"/><Relationship Id="rId5705" Type="http://schemas.openxmlformats.org/officeDocument/2006/relationships/hyperlink" Target="https://www.tuttitalia.it/puglia/79-anzano-di-puglia/" TargetMode="External"/><Relationship Id="rId177" Type="http://schemas.openxmlformats.org/officeDocument/2006/relationships/hyperlink" Target="https://www.tuttitalia.it/abruzzo/66-cerchio/" TargetMode="External"/><Relationship Id="rId591" Type="http://schemas.openxmlformats.org/officeDocument/2006/relationships/hyperlink" Target="https://www.tuttitalia.it/calabria/91-malvito/" TargetMode="External"/><Relationship Id="rId2272" Type="http://schemas.openxmlformats.org/officeDocument/2006/relationships/hyperlink" Target="https://www.tuttitalia.it/lazio/26-vallerano/" TargetMode="External"/><Relationship Id="rId3670" Type="http://schemas.openxmlformats.org/officeDocument/2006/relationships/hyperlink" Target="https://www.tuttitalia.it/lombardia/72-miradolo-terme/" TargetMode="External"/><Relationship Id="rId4721" Type="http://schemas.openxmlformats.org/officeDocument/2006/relationships/hyperlink" Target="https://www.tuttitalia.it/piemonte/24-lessona/" TargetMode="External"/><Relationship Id="rId7877" Type="http://schemas.openxmlformats.org/officeDocument/2006/relationships/hyperlink" Target="https://www.tuttitalia.it/veneto/48-albettone/" TargetMode="External"/><Relationship Id="rId244" Type="http://schemas.openxmlformats.org/officeDocument/2006/relationships/hyperlink" Target="https://www.tuttitalia.it/abruzzo/82-torre-de-passeri/" TargetMode="External"/><Relationship Id="rId3323" Type="http://schemas.openxmlformats.org/officeDocument/2006/relationships/hyperlink" Target="https://www.tuttitalia.it/lombardia/31-crandola-valsassina/" TargetMode="External"/><Relationship Id="rId6479" Type="http://schemas.openxmlformats.org/officeDocument/2006/relationships/hyperlink" Target="https://www.tuttitalia.it/sicilia/37-ficarazzi/" TargetMode="External"/><Relationship Id="rId6893" Type="http://schemas.openxmlformats.org/officeDocument/2006/relationships/hyperlink" Target="https://www.tuttitalia.it/trentino-alto-adige/40-castelrotto/" TargetMode="External"/><Relationship Id="rId5495" Type="http://schemas.openxmlformats.org/officeDocument/2006/relationships/hyperlink" Target="https://www.tuttitalia.it/piemonte/86-gurro/" TargetMode="External"/><Relationship Id="rId6546" Type="http://schemas.openxmlformats.org/officeDocument/2006/relationships/hyperlink" Target="https://www.tuttitalia.it/sicilia/63-santa-cristina-gela/" TargetMode="External"/><Relationship Id="rId6960" Type="http://schemas.openxmlformats.org/officeDocument/2006/relationships/hyperlink" Target="https://www.tuttitalia.it/trentino-alto-adige/60-barbiano/" TargetMode="External"/><Relationship Id="rId311" Type="http://schemas.openxmlformats.org/officeDocument/2006/relationships/hyperlink" Target="https://www.tuttitalia.it/basilicata/78-grottole/" TargetMode="External"/><Relationship Id="rId4097" Type="http://schemas.openxmlformats.org/officeDocument/2006/relationships/hyperlink" Target="https://www.tuttitalia.it/marche/19-ripatransone/" TargetMode="External"/><Relationship Id="rId5148" Type="http://schemas.openxmlformats.org/officeDocument/2006/relationships/hyperlink" Target="https://www.tuttitalia.it/piemonte/91-poirino/" TargetMode="External"/><Relationship Id="rId5562" Type="http://schemas.openxmlformats.org/officeDocument/2006/relationships/hyperlink" Target="https://www.tuttitalia.it/piemonte/46-san-giacomo-vercellese/" TargetMode="External"/><Relationship Id="rId6613" Type="http://schemas.openxmlformats.org/officeDocument/2006/relationships/hyperlink" Target="https://www.tuttitalia.it/toscana/71-sansepolcro/" TargetMode="External"/><Relationship Id="rId1758" Type="http://schemas.openxmlformats.org/officeDocument/2006/relationships/hyperlink" Target="https://www.tuttitalia.it/friuli-venezia-giulia/96-cordovado/" TargetMode="External"/><Relationship Id="rId2809" Type="http://schemas.openxmlformats.org/officeDocument/2006/relationships/hyperlink" Target="https://www.tuttitalia.it/lombardia/81-rodengo-saiano/" TargetMode="External"/><Relationship Id="rId4164" Type="http://schemas.openxmlformats.org/officeDocument/2006/relationships/hyperlink" Target="https://www.tuttitalia.it/marche/15-potenza-picena/" TargetMode="External"/><Relationship Id="rId5215" Type="http://schemas.openxmlformats.org/officeDocument/2006/relationships/hyperlink" Target="https://www.tuttitalia.it/piemonte/81-scalenghe/" TargetMode="External"/><Relationship Id="rId3180" Type="http://schemas.openxmlformats.org/officeDocument/2006/relationships/hyperlink" Target="https://www.tuttitalia.it/lombardia/98-malagnino/" TargetMode="External"/><Relationship Id="rId4231" Type="http://schemas.openxmlformats.org/officeDocument/2006/relationships/hyperlink" Target="https://www.tuttitalia.it/marche/36-sassocorvaro-auditore/" TargetMode="External"/><Relationship Id="rId7387" Type="http://schemas.openxmlformats.org/officeDocument/2006/relationships/hyperlink" Target="https://www.tuttitalia.it/veneto/36-san-tomaso-agordino/" TargetMode="External"/><Relationship Id="rId1825" Type="http://schemas.openxmlformats.org/officeDocument/2006/relationships/hyperlink" Target="https://www.tuttitalia.it/friuli-venezia-giulia/12-lestizza/" TargetMode="External"/><Relationship Id="rId3997" Type="http://schemas.openxmlformats.org/officeDocument/2006/relationships/hyperlink" Target="https://www.tuttitalia.it/lombardia/45-mercallo/" TargetMode="External"/><Relationship Id="rId6056" Type="http://schemas.openxmlformats.org/officeDocument/2006/relationships/hyperlink" Target="https://www.tuttitalia.it/sardegna/37-tissi/" TargetMode="External"/><Relationship Id="rId7454" Type="http://schemas.openxmlformats.org/officeDocument/2006/relationships/hyperlink" Target="https://www.tuttitalia.it/veneto/20-correzzola/" TargetMode="External"/><Relationship Id="rId2599" Type="http://schemas.openxmlformats.org/officeDocument/2006/relationships/hyperlink" Target="https://www.tuttitalia.it/lombardia/25-calcio/" TargetMode="External"/><Relationship Id="rId6470" Type="http://schemas.openxmlformats.org/officeDocument/2006/relationships/hyperlink" Target="https://www.tuttitalia.it/sicilia/81-palermo/" TargetMode="External"/><Relationship Id="rId7107" Type="http://schemas.openxmlformats.org/officeDocument/2006/relationships/hyperlink" Target="https://www.tuttitalia.it/trentino-alto-adige/18-carisolo/" TargetMode="External"/><Relationship Id="rId7521" Type="http://schemas.openxmlformats.org/officeDocument/2006/relationships/hyperlink" Target="https://www.tuttitalia.it/veneto/55-canaro/" TargetMode="External"/><Relationship Id="rId985" Type="http://schemas.openxmlformats.org/officeDocument/2006/relationships/hyperlink" Target="https://www.tuttitalia.it/campania/95-san-lorenzello/" TargetMode="External"/><Relationship Id="rId2666" Type="http://schemas.openxmlformats.org/officeDocument/2006/relationships/hyperlink" Target="https://www.tuttitalia.it/lombardia/52-cenate-sopra/" TargetMode="External"/><Relationship Id="rId3717" Type="http://schemas.openxmlformats.org/officeDocument/2006/relationships/hyperlink" Target="https://www.tuttitalia.it/lombardia/24-valle-salimbene/" TargetMode="External"/><Relationship Id="rId5072" Type="http://schemas.openxmlformats.org/officeDocument/2006/relationships/hyperlink" Target="https://www.tuttitalia.it/piemonte/22-marano-ticino/" TargetMode="External"/><Relationship Id="rId6123" Type="http://schemas.openxmlformats.org/officeDocument/2006/relationships/hyperlink" Target="https://www.tuttitalia.it/sardegna/49-gonnosfanadiga/" TargetMode="External"/><Relationship Id="rId638" Type="http://schemas.openxmlformats.org/officeDocument/2006/relationships/hyperlink" Target="https://www.tuttitalia.it/calabria/80-malito/" TargetMode="External"/><Relationship Id="rId1268" Type="http://schemas.openxmlformats.org/officeDocument/2006/relationships/hyperlink" Target="https://www.tuttitalia.it/campania/88-giffoni-sei-casali/" TargetMode="External"/><Relationship Id="rId1682" Type="http://schemas.openxmlformats.org/officeDocument/2006/relationships/hyperlink" Target="https://www.tuttitalia.it/emilia-romagna/62-riccione/" TargetMode="External"/><Relationship Id="rId2319" Type="http://schemas.openxmlformats.org/officeDocument/2006/relationships/hyperlink" Target="https://www.tuttitalia.it/liguria/64-carasco/" TargetMode="External"/><Relationship Id="rId2733" Type="http://schemas.openxmlformats.org/officeDocument/2006/relationships/hyperlink" Target="https://www.tuttitalia.it/lombardia/30-roncola/" TargetMode="External"/><Relationship Id="rId5889" Type="http://schemas.openxmlformats.org/officeDocument/2006/relationships/hyperlink" Target="https://www.tuttitalia.it/sardegna/20-silanus/" TargetMode="External"/><Relationship Id="rId705" Type="http://schemas.openxmlformats.org/officeDocument/2006/relationships/hyperlink" Target="https://www.tuttitalia.it/calabria/37-melicucco/" TargetMode="External"/><Relationship Id="rId1335" Type="http://schemas.openxmlformats.org/officeDocument/2006/relationships/hyperlink" Target="https://www.tuttitalia.it/campania/97-felitto/" TargetMode="External"/><Relationship Id="rId2800" Type="http://schemas.openxmlformats.org/officeDocument/2006/relationships/hyperlink" Target="https://www.tuttitalia.it/lombardia/44-gavardo/" TargetMode="External"/><Relationship Id="rId5956" Type="http://schemas.openxmlformats.org/officeDocument/2006/relationships/hyperlink" Target="https://www.tuttitalia.it/sardegna/75-nurachi/" TargetMode="External"/><Relationship Id="rId41" Type="http://schemas.openxmlformats.org/officeDocument/2006/relationships/hyperlink" Target="https://www.tuttitalia.it/abruzzo/32-san-salvo/" TargetMode="External"/><Relationship Id="rId1402" Type="http://schemas.openxmlformats.org/officeDocument/2006/relationships/hyperlink" Target="https://www.tuttitalia.it/emilia-romagna/89-minerbio/" TargetMode="External"/><Relationship Id="rId4558" Type="http://schemas.openxmlformats.org/officeDocument/2006/relationships/hyperlink" Target="https://www.tuttitalia.it/piemonte/56-montecastello/" TargetMode="External"/><Relationship Id="rId4972" Type="http://schemas.openxmlformats.org/officeDocument/2006/relationships/hyperlink" Target="https://www.tuttitalia.it/piemonte/51-frassino/" TargetMode="External"/><Relationship Id="rId5609" Type="http://schemas.openxmlformats.org/officeDocument/2006/relationships/hyperlink" Target="https://www.tuttitalia.it/puglia/70-polignano-a-mare/" TargetMode="External"/><Relationship Id="rId7031" Type="http://schemas.openxmlformats.org/officeDocument/2006/relationships/hyperlink" Target="https://www.tuttitalia.it/trentino-alto-adige/27-aldeno/" TargetMode="External"/><Relationship Id="rId3574" Type="http://schemas.openxmlformats.org/officeDocument/2006/relationships/hyperlink" Target="https://www.tuttitalia.it/lombardia/50-grezzago/" TargetMode="External"/><Relationship Id="rId4625" Type="http://schemas.openxmlformats.org/officeDocument/2006/relationships/hyperlink" Target="https://www.tuttitalia.it/piemonte/50-montemagno/" TargetMode="External"/><Relationship Id="rId495" Type="http://schemas.openxmlformats.org/officeDocument/2006/relationships/hyperlink" Target="https://www.tuttitalia.it/calabria/63-jacurso/" TargetMode="External"/><Relationship Id="rId2176" Type="http://schemas.openxmlformats.org/officeDocument/2006/relationships/hyperlink" Target="https://www.tuttitalia.it/lazio/62-trevignano-romano/" TargetMode="External"/><Relationship Id="rId2590" Type="http://schemas.openxmlformats.org/officeDocument/2006/relationships/hyperlink" Target="https://www.tuttitalia.it/lombardia/23-ranica/" TargetMode="External"/><Relationship Id="rId3227" Type="http://schemas.openxmlformats.org/officeDocument/2006/relationships/hyperlink" Target="https://www.tuttitalia.it/lombardia/63-casaletto-di-sopra/" TargetMode="External"/><Relationship Id="rId3641" Type="http://schemas.openxmlformats.org/officeDocument/2006/relationships/hyperlink" Target="https://www.tuttitalia.it/lombardia/73-voghera/" TargetMode="External"/><Relationship Id="rId6797" Type="http://schemas.openxmlformats.org/officeDocument/2006/relationships/hyperlink" Target="https://www.tuttitalia.it/toscana/65-vicopisano/" TargetMode="External"/><Relationship Id="rId7848" Type="http://schemas.openxmlformats.org/officeDocument/2006/relationships/hyperlink" Target="https://www.tuttitalia.it/veneto/45-brogliano/" TargetMode="External"/><Relationship Id="rId148" Type="http://schemas.openxmlformats.org/officeDocument/2006/relationships/hyperlink" Target="https://www.tuttitalia.it/abruzzo/32-ofena/" TargetMode="External"/><Relationship Id="rId562" Type="http://schemas.openxmlformats.org/officeDocument/2006/relationships/hyperlink" Target="https://www.tuttitalia.it/calabria/82-aprigliano/" TargetMode="External"/><Relationship Id="rId1192" Type="http://schemas.openxmlformats.org/officeDocument/2006/relationships/hyperlink" Target="https://www.tuttitalia.it/campania/93-san-sebastiano-al-vesuvio/" TargetMode="External"/><Relationship Id="rId2243" Type="http://schemas.openxmlformats.org/officeDocument/2006/relationships/hyperlink" Target="https://www.tuttitalia.it/lazio/18-montefiascone/" TargetMode="External"/><Relationship Id="rId5399" Type="http://schemas.openxmlformats.org/officeDocument/2006/relationships/hyperlink" Target="https://www.tuttitalia.it/piemonte/34-colleretto-castelnuovo/" TargetMode="External"/><Relationship Id="rId6864" Type="http://schemas.openxmlformats.org/officeDocument/2006/relationships/hyperlink" Target="https://www.tuttitalia.it/toscana/98-sarteano/" TargetMode="External"/><Relationship Id="rId215" Type="http://schemas.openxmlformats.org/officeDocument/2006/relationships/hyperlink" Target="https://www.tuttitalia.it/abruzzo/84-tocco-da-casauria/" TargetMode="External"/><Relationship Id="rId2310" Type="http://schemas.openxmlformats.org/officeDocument/2006/relationships/hyperlink" Target="https://www.tuttitalia.it/liguria/32-campomorone/" TargetMode="External"/><Relationship Id="rId5466" Type="http://schemas.openxmlformats.org/officeDocument/2006/relationships/hyperlink" Target="https://www.tuttitalia.it/piemonte/56-craveggia/" TargetMode="External"/><Relationship Id="rId6517" Type="http://schemas.openxmlformats.org/officeDocument/2006/relationships/hyperlink" Target="https://www.tuttitalia.it/sicilia/51-camporeale/" TargetMode="External"/><Relationship Id="rId4068" Type="http://schemas.openxmlformats.org/officeDocument/2006/relationships/hyperlink" Target="https://www.tuttitalia.it/marche/94-castelplanio/" TargetMode="External"/><Relationship Id="rId4482" Type="http://schemas.openxmlformats.org/officeDocument/2006/relationships/hyperlink" Target="https://www.tuttitalia.it/piemonte/46-conzano/" TargetMode="External"/><Relationship Id="rId5119" Type="http://schemas.openxmlformats.org/officeDocument/2006/relationships/hyperlink" Target="https://www.tuttitalia.it/piemonte/25-collegno/" TargetMode="External"/><Relationship Id="rId5880" Type="http://schemas.openxmlformats.org/officeDocument/2006/relationships/hyperlink" Target="https://www.tuttitalia.it/sardegna/30-mamoiada/" TargetMode="External"/><Relationship Id="rId6931" Type="http://schemas.openxmlformats.org/officeDocument/2006/relationships/hyperlink" Target="https://www.tuttitalia.it/trentino-alto-adige/94-rasun-anterselva/" TargetMode="External"/><Relationship Id="rId3084" Type="http://schemas.openxmlformats.org/officeDocument/2006/relationships/hyperlink" Target="https://www.tuttitalia.it/lombardia/85-pianello-del-lario/" TargetMode="External"/><Relationship Id="rId4135" Type="http://schemas.openxmlformats.org/officeDocument/2006/relationships/hyperlink" Target="https://www.tuttitalia.it/marche/92-monterubbiano/" TargetMode="External"/><Relationship Id="rId5533" Type="http://schemas.openxmlformats.org/officeDocument/2006/relationships/hyperlink" Target="https://www.tuttitalia.it/piemonte/53-cellio-con-breia/" TargetMode="External"/><Relationship Id="rId1729" Type="http://schemas.openxmlformats.org/officeDocument/2006/relationships/hyperlink" Target="https://www.tuttitalia.it/friuli-venezia-giulia/83-moraro/" TargetMode="External"/><Relationship Id="rId5600" Type="http://schemas.openxmlformats.org/officeDocument/2006/relationships/hyperlink" Target="https://www.tuttitalia.it/puglia/39-mola-di-bari/" TargetMode="External"/><Relationship Id="rId3151" Type="http://schemas.openxmlformats.org/officeDocument/2006/relationships/hyperlink" Target="https://www.tuttitalia.it/lombardia/56-ripalta-cremasca/" TargetMode="External"/><Relationship Id="rId4202" Type="http://schemas.openxmlformats.org/officeDocument/2006/relationships/hyperlink" Target="https://www.tuttitalia.it/marche/34-ripe-san-ginesio/" TargetMode="External"/><Relationship Id="rId7358" Type="http://schemas.openxmlformats.org/officeDocument/2006/relationships/hyperlink" Target="https://www.tuttitalia.it/veneto/71-lamon/" TargetMode="External"/><Relationship Id="rId7772" Type="http://schemas.openxmlformats.org/officeDocument/2006/relationships/hyperlink" Target="https://www.tuttitalia.it/veneto/59-rovere-veronese/" TargetMode="External"/><Relationship Id="rId3968" Type="http://schemas.openxmlformats.org/officeDocument/2006/relationships/hyperlink" Target="https://www.tuttitalia.it/lombardia/48-taino/" TargetMode="External"/><Relationship Id="rId6374" Type="http://schemas.openxmlformats.org/officeDocument/2006/relationships/hyperlink" Target="https://www.tuttitalia.it/sicilia/18-terme-vigliatore/" TargetMode="External"/><Relationship Id="rId7425" Type="http://schemas.openxmlformats.org/officeDocument/2006/relationships/hyperlink" Target="https://www.tuttitalia.it/veneto/14-piombino-dese/" TargetMode="External"/><Relationship Id="rId5" Type="http://schemas.openxmlformats.org/officeDocument/2006/relationships/hyperlink" Target="https://www.tuttitalia.it/abruzzo/16-gissi/" TargetMode="External"/><Relationship Id="rId889" Type="http://schemas.openxmlformats.org/officeDocument/2006/relationships/hyperlink" Target="https://www.tuttitalia.it/campania/87-castelfranci/" TargetMode="External"/><Relationship Id="rId5390" Type="http://schemas.openxmlformats.org/officeDocument/2006/relationships/hyperlink" Target="https://www.tuttitalia.it/piemonte/68-issiglio/" TargetMode="External"/><Relationship Id="rId6027" Type="http://schemas.openxmlformats.org/officeDocument/2006/relationships/hyperlink" Target="https://www.tuttitalia.it/sardegna/40-la-maddalena/" TargetMode="External"/><Relationship Id="rId6441" Type="http://schemas.openxmlformats.org/officeDocument/2006/relationships/hyperlink" Target="https://www.tuttitalia.it/sicilia/41-roccavaldina/" TargetMode="External"/><Relationship Id="rId1586" Type="http://schemas.openxmlformats.org/officeDocument/2006/relationships/hyperlink" Target="https://www.tuttitalia.it/emilia-romagna/60-san-giorgio-piacentino/" TargetMode="External"/><Relationship Id="rId2984" Type="http://schemas.openxmlformats.org/officeDocument/2006/relationships/hyperlink" Target="https://www.tuttitalia.it/lombardia/75-erba/" TargetMode="External"/><Relationship Id="rId5043" Type="http://schemas.openxmlformats.org/officeDocument/2006/relationships/hyperlink" Target="https://www.tuttitalia.it/piemonte/27-borgo-ticino/" TargetMode="External"/><Relationship Id="rId609" Type="http://schemas.openxmlformats.org/officeDocument/2006/relationships/hyperlink" Target="https://www.tuttitalia.it/calabria/44-pietrafitta/" TargetMode="External"/><Relationship Id="rId956" Type="http://schemas.openxmlformats.org/officeDocument/2006/relationships/hyperlink" Target="https://www.tuttitalia.it/campania/95-sant-angelo-a-cupolo/" TargetMode="External"/><Relationship Id="rId1239" Type="http://schemas.openxmlformats.org/officeDocument/2006/relationships/hyperlink" Target="https://www.tuttitalia.it/campania/65-sala-consilina/" TargetMode="External"/><Relationship Id="rId2637" Type="http://schemas.openxmlformats.org/officeDocument/2006/relationships/hyperlink" Target="https://www.tuttitalia.it/lombardia/16-madone/" TargetMode="External"/><Relationship Id="rId5110" Type="http://schemas.openxmlformats.org/officeDocument/2006/relationships/hyperlink" Target="https://www.tuttitalia.it/piemonte/97-sillavengo/" TargetMode="External"/><Relationship Id="rId1653" Type="http://schemas.openxmlformats.org/officeDocument/2006/relationships/hyperlink" Target="https://www.tuttitalia.it/emilia-romagna/20-cavriago/" TargetMode="External"/><Relationship Id="rId2704" Type="http://schemas.openxmlformats.org/officeDocument/2006/relationships/hyperlink" Target="https://www.tuttitalia.it/lombardia/33-ranzanico/" TargetMode="External"/><Relationship Id="rId1306" Type="http://schemas.openxmlformats.org/officeDocument/2006/relationships/hyperlink" Target="https://www.tuttitalia.it/campania/61-praiano/" TargetMode="External"/><Relationship Id="rId1720" Type="http://schemas.openxmlformats.org/officeDocument/2006/relationships/hyperlink" Target="https://www.tuttitalia.it/friuli-venezia-giulia/68-villesse/" TargetMode="External"/><Relationship Id="rId4876" Type="http://schemas.openxmlformats.org/officeDocument/2006/relationships/hyperlink" Target="https://www.tuttitalia.it/piemonte/23-venasca/" TargetMode="External"/><Relationship Id="rId5927" Type="http://schemas.openxmlformats.org/officeDocument/2006/relationships/hyperlink" Target="https://www.tuttitalia.it/sardegna/67-lei/" TargetMode="External"/><Relationship Id="rId7282" Type="http://schemas.openxmlformats.org/officeDocument/2006/relationships/hyperlink" Target="https://www.tuttitalia.it/valle-d-aosta/67-la-salle/" TargetMode="External"/><Relationship Id="rId12" Type="http://schemas.openxmlformats.org/officeDocument/2006/relationships/hyperlink" Target="https://www.tuttitalia.it/abruzzo/37-gessopalena/" TargetMode="External"/><Relationship Id="rId3478" Type="http://schemas.openxmlformats.org/officeDocument/2006/relationships/hyperlink" Target="https://www.tuttitalia.it/lombardia/51-cornaredo/" TargetMode="External"/><Relationship Id="rId3892" Type="http://schemas.openxmlformats.org/officeDocument/2006/relationships/hyperlink" Target="https://www.tuttitalia.it/lombardia/67-san-giacomo-filippo/" TargetMode="External"/><Relationship Id="rId4529" Type="http://schemas.openxmlformats.org/officeDocument/2006/relationships/hyperlink" Target="https://www.tuttitalia.it/piemonte/45-grondona/" TargetMode="External"/><Relationship Id="rId4943" Type="http://schemas.openxmlformats.org/officeDocument/2006/relationships/hyperlink" Target="https://www.tuttitalia.it/piemonte/71-torre-mondovi/" TargetMode="External"/><Relationship Id="rId399" Type="http://schemas.openxmlformats.org/officeDocument/2006/relationships/hyperlink" Target="https://www.tuttitalia.it/basilicata/34-san-chirico-raparo/" TargetMode="External"/><Relationship Id="rId2494" Type="http://schemas.openxmlformats.org/officeDocument/2006/relationships/hyperlink" Target="https://www.tuttitalia.it/liguria/71-laigueglia/" TargetMode="External"/><Relationship Id="rId3545" Type="http://schemas.openxmlformats.org/officeDocument/2006/relationships/hyperlink" Target="https://www.tuttitalia.it/lombardia/59-rosate/" TargetMode="External"/><Relationship Id="rId7002" Type="http://schemas.openxmlformats.org/officeDocument/2006/relationships/hyperlink" Target="https://www.tuttitalia.it/trentino-alto-adige/32-riva-del-garda/" TargetMode="External"/><Relationship Id="rId466" Type="http://schemas.openxmlformats.org/officeDocument/2006/relationships/hyperlink" Target="https://www.tuttitalia.it/calabria/79-caraffa-di-catanzaro/" TargetMode="External"/><Relationship Id="rId880" Type="http://schemas.openxmlformats.org/officeDocument/2006/relationships/hyperlink" Target="https://www.tuttitalia.it/campania/59-pietradefusi/" TargetMode="External"/><Relationship Id="rId1096" Type="http://schemas.openxmlformats.org/officeDocument/2006/relationships/hyperlink" Target="https://www.tuttitalia.it/campania/30-marzano-appio/" TargetMode="External"/><Relationship Id="rId2147" Type="http://schemas.openxmlformats.org/officeDocument/2006/relationships/hyperlink" Target="https://www.tuttitalia.it/lazio/12-valmontone/" TargetMode="External"/><Relationship Id="rId2561" Type="http://schemas.openxmlformats.org/officeDocument/2006/relationships/hyperlink" Target="https://www.tuttitalia.it/lombardia/21-albano-sant-alessandro/" TargetMode="External"/><Relationship Id="rId119" Type="http://schemas.openxmlformats.org/officeDocument/2006/relationships/hyperlink" Target="https://www.tuttitalia.it/abruzzo/20-sulmona/" TargetMode="External"/><Relationship Id="rId533" Type="http://schemas.openxmlformats.org/officeDocument/2006/relationships/hyperlink" Target="https://www.tuttitalia.it/calabria/87-villapiana/" TargetMode="External"/><Relationship Id="rId1163" Type="http://schemas.openxmlformats.org/officeDocument/2006/relationships/hyperlink" Target="https://www.tuttitalia.it/campania/33-cardito/" TargetMode="External"/><Relationship Id="rId2214" Type="http://schemas.openxmlformats.org/officeDocument/2006/relationships/hyperlink" Target="https://www.tuttitalia.it/lazio/77-mandela/" TargetMode="External"/><Relationship Id="rId3612" Type="http://schemas.openxmlformats.org/officeDocument/2006/relationships/hyperlink" Target="https://www.tuttitalia.it/lombardia/61-lesmo/" TargetMode="External"/><Relationship Id="rId6768" Type="http://schemas.openxmlformats.org/officeDocument/2006/relationships/hyperlink" Target="https://www.tuttitalia.it/toscana/65-aulla/" TargetMode="External"/><Relationship Id="rId7819" Type="http://schemas.openxmlformats.org/officeDocument/2006/relationships/hyperlink" Target="https://www.tuttitalia.it/veneto/79-arcugnano/" TargetMode="External"/><Relationship Id="rId5784" Type="http://schemas.openxmlformats.org/officeDocument/2006/relationships/hyperlink" Target="https://www.tuttitalia.it/puglia/58-spongano/" TargetMode="External"/><Relationship Id="rId6835" Type="http://schemas.openxmlformats.org/officeDocument/2006/relationships/hyperlink" Target="https://www.tuttitalia.it/toscana/41-uzzano/" TargetMode="External"/><Relationship Id="rId600" Type="http://schemas.openxmlformats.org/officeDocument/2006/relationships/hyperlink" Target="https://www.tuttitalia.it/calabria/61-paterno-calabro/" TargetMode="External"/><Relationship Id="rId1230" Type="http://schemas.openxmlformats.org/officeDocument/2006/relationships/hyperlink" Target="https://www.tuttitalia.it/campania/61-nocera-superiore/" TargetMode="External"/><Relationship Id="rId4386" Type="http://schemas.openxmlformats.org/officeDocument/2006/relationships/hyperlink" Target="https://www.tuttitalia.it/molise/48-scapoli/" TargetMode="External"/><Relationship Id="rId5437" Type="http://schemas.openxmlformats.org/officeDocument/2006/relationships/hyperlink" Target="https://www.tuttitalia.it/piemonte/53-crevoladossola/" TargetMode="External"/><Relationship Id="rId5851" Type="http://schemas.openxmlformats.org/officeDocument/2006/relationships/hyperlink" Target="https://www.tuttitalia.it/sardegna/14-elmas/" TargetMode="External"/><Relationship Id="rId6902" Type="http://schemas.openxmlformats.org/officeDocument/2006/relationships/hyperlink" Target="https://www.tuttitalia.it/trentino-alto-adige/74-lagundo/" TargetMode="External"/><Relationship Id="rId4039" Type="http://schemas.openxmlformats.org/officeDocument/2006/relationships/hyperlink" Target="https://www.tuttitalia.it/lombardia/86-duno/" TargetMode="External"/><Relationship Id="rId4453" Type="http://schemas.openxmlformats.org/officeDocument/2006/relationships/hyperlink" Target="https://www.tuttitalia.it/piemonte/52-morano-sul-po/" TargetMode="External"/><Relationship Id="rId5504" Type="http://schemas.openxmlformats.org/officeDocument/2006/relationships/hyperlink" Target="https://www.tuttitalia.it/piemonte/35-borgosesia/" TargetMode="External"/><Relationship Id="rId3055" Type="http://schemas.openxmlformats.org/officeDocument/2006/relationships/hyperlink" Target="https://www.tuttitalia.it/lombardia/35-montorfano/" TargetMode="External"/><Relationship Id="rId4106" Type="http://schemas.openxmlformats.org/officeDocument/2006/relationships/hyperlink" Target="https://www.tuttitalia.it/marche/75-montefiore-dell-aso/" TargetMode="External"/><Relationship Id="rId4520" Type="http://schemas.openxmlformats.org/officeDocument/2006/relationships/hyperlink" Target="https://www.tuttitalia.it/piemonte/57-pareto/" TargetMode="External"/><Relationship Id="rId7676" Type="http://schemas.openxmlformats.org/officeDocument/2006/relationships/hyperlink" Target="https://www.tuttitalia.it/veneto/45-campagna-lupia/" TargetMode="External"/><Relationship Id="rId390" Type="http://schemas.openxmlformats.org/officeDocument/2006/relationships/hyperlink" Target="https://www.tuttitalia.it/basilicata/57-episcopia/" TargetMode="External"/><Relationship Id="rId2071" Type="http://schemas.openxmlformats.org/officeDocument/2006/relationships/hyperlink" Target="https://www.tuttitalia.it/lazio/64-poggio-catino/" TargetMode="External"/><Relationship Id="rId3122" Type="http://schemas.openxmlformats.org/officeDocument/2006/relationships/hyperlink" Target="https://www.tuttitalia.it/lombardia/32-cusino/" TargetMode="External"/><Relationship Id="rId6278" Type="http://schemas.openxmlformats.org/officeDocument/2006/relationships/hyperlink" Target="https://www.tuttitalia.it/sicilia/29-marianopoli/" TargetMode="External"/><Relationship Id="rId6692" Type="http://schemas.openxmlformats.org/officeDocument/2006/relationships/hyperlink" Target="https://www.tuttitalia.it/toscana/94-massa-marittima/" TargetMode="External"/><Relationship Id="rId7329" Type="http://schemas.openxmlformats.org/officeDocument/2006/relationships/hyperlink" Target="https://www.tuttitalia.it/valle-d-aosta/32-saint-oyen/" TargetMode="External"/><Relationship Id="rId5294" Type="http://schemas.openxmlformats.org/officeDocument/2006/relationships/hyperlink" Target="https://www.tuttitalia.it/piemonte/85-mercenasco/" TargetMode="External"/><Relationship Id="rId6345" Type="http://schemas.openxmlformats.org/officeDocument/2006/relationships/hyperlink" Target="https://www.tuttitalia.it/sicilia/33-leonforte/" TargetMode="External"/><Relationship Id="rId7743" Type="http://schemas.openxmlformats.org/officeDocument/2006/relationships/hyperlink" Target="https://www.tuttitalia.it/veneto/94-sanguinetto/" TargetMode="External"/><Relationship Id="rId110" Type="http://schemas.openxmlformats.org/officeDocument/2006/relationships/hyperlink" Target="https://www.tuttitalia.it/abruzzo/22-lecce-nei-marsi/" TargetMode="External"/><Relationship Id="rId2888" Type="http://schemas.openxmlformats.org/officeDocument/2006/relationships/hyperlink" Target="https://www.tuttitalia.it/lombardia/82-malonno/" TargetMode="External"/><Relationship Id="rId3939" Type="http://schemas.openxmlformats.org/officeDocument/2006/relationships/hyperlink" Target="https://www.tuttitalia.it/lombardia/24-lavena-ponte-tresa/" TargetMode="External"/><Relationship Id="rId7810" Type="http://schemas.openxmlformats.org/officeDocument/2006/relationships/hyperlink" Target="https://www.tuttitalia.it/veneto/44-isola-vicentina/" TargetMode="External"/><Relationship Id="rId2955" Type="http://schemas.openxmlformats.org/officeDocument/2006/relationships/hyperlink" Target="https://www.tuttitalia.it/lombardia/81-provaglio-val-sabbia/" TargetMode="External"/><Relationship Id="rId5361" Type="http://schemas.openxmlformats.org/officeDocument/2006/relationships/hyperlink" Target="https://www.tuttitalia.it/piemonte/96-borgiallo/" TargetMode="External"/><Relationship Id="rId6412" Type="http://schemas.openxmlformats.org/officeDocument/2006/relationships/hyperlink" Target="https://www.tuttitalia.it/sicilia/26-castroreale/" TargetMode="External"/><Relationship Id="rId927" Type="http://schemas.openxmlformats.org/officeDocument/2006/relationships/hyperlink" Target="https://www.tuttitalia.it/campania/76-villamaina/" TargetMode="External"/><Relationship Id="rId1557" Type="http://schemas.openxmlformats.org/officeDocument/2006/relationships/hyperlink" Target="https://www.tuttitalia.it/emilia-romagna/45-roccabianca/" TargetMode="External"/><Relationship Id="rId1971" Type="http://schemas.openxmlformats.org/officeDocument/2006/relationships/hyperlink" Target="https://www.tuttitalia.it/lazio/95-strangolagalli/" TargetMode="External"/><Relationship Id="rId2608" Type="http://schemas.openxmlformats.org/officeDocument/2006/relationships/hyperlink" Target="https://www.tuttitalia.it/lombardia/67-pontirolo-nuovo/" TargetMode="External"/><Relationship Id="rId5014" Type="http://schemas.openxmlformats.org/officeDocument/2006/relationships/hyperlink" Target="https://www.tuttitalia.it/piemonte/51-sambuco/" TargetMode="External"/><Relationship Id="rId1624" Type="http://schemas.openxmlformats.org/officeDocument/2006/relationships/hyperlink" Target="https://www.tuttitalia.it/emilia-romagna/79-cervia/" TargetMode="External"/><Relationship Id="rId4030" Type="http://schemas.openxmlformats.org/officeDocument/2006/relationships/hyperlink" Target="https://www.tuttitalia.it/lombardia/54-bedero-valcuvia/" TargetMode="External"/><Relationship Id="rId7186" Type="http://schemas.openxmlformats.org/officeDocument/2006/relationships/hyperlink" Target="https://www.tuttitalia.it/umbria/71-magione/" TargetMode="External"/><Relationship Id="rId3796" Type="http://schemas.openxmlformats.org/officeDocument/2006/relationships/hyperlink" Target="https://www.tuttitalia.it/lombardia/30-rea/" TargetMode="External"/><Relationship Id="rId7253" Type="http://schemas.openxmlformats.org/officeDocument/2006/relationships/hyperlink" Target="https://www.tuttitalia.it/umbria/39-guardea/" TargetMode="External"/><Relationship Id="rId2398" Type="http://schemas.openxmlformats.org/officeDocument/2006/relationships/hyperlink" Target="https://www.tuttitalia.it/liguria/55-diano-arentino/" TargetMode="External"/><Relationship Id="rId3449" Type="http://schemas.openxmlformats.org/officeDocument/2006/relationships/hyperlink" Target="https://www.tuttitalia.it/lombardia/71-commessaggio/" TargetMode="External"/><Relationship Id="rId4847" Type="http://schemas.openxmlformats.org/officeDocument/2006/relationships/hyperlink" Target="https://www.tuttitalia.it/piemonte/77-magliano-alpi/" TargetMode="External"/><Relationship Id="rId7320" Type="http://schemas.openxmlformats.org/officeDocument/2006/relationships/hyperlink" Target="https://www.tuttitalia.it/valle-d-aosta/87-saint-denis/" TargetMode="External"/><Relationship Id="rId3863" Type="http://schemas.openxmlformats.org/officeDocument/2006/relationships/hyperlink" Target="https://www.tuttitalia.it/lombardia/72-piantedo/" TargetMode="External"/><Relationship Id="rId4914" Type="http://schemas.openxmlformats.org/officeDocument/2006/relationships/hyperlink" Target="https://www.tuttitalia.it/piemonte/63-villanova-solaro/" TargetMode="External"/><Relationship Id="rId784" Type="http://schemas.openxmlformats.org/officeDocument/2006/relationships/hyperlink" Target="https://www.tuttitalia.it/calabria/63-filadelfia/" TargetMode="External"/><Relationship Id="rId1067" Type="http://schemas.openxmlformats.org/officeDocument/2006/relationships/hyperlink" Target="https://www.tuttitalia.it/campania/42-curti/" TargetMode="External"/><Relationship Id="rId2465" Type="http://schemas.openxmlformats.org/officeDocument/2006/relationships/hyperlink" Target="https://www.tuttitalia.it/liguria/35-albenga/" TargetMode="External"/><Relationship Id="rId3516" Type="http://schemas.openxmlformats.org/officeDocument/2006/relationships/hyperlink" Target="https://www.tuttitalia.it/lombardia/34-vaprio-d-adda/" TargetMode="External"/><Relationship Id="rId3930" Type="http://schemas.openxmlformats.org/officeDocument/2006/relationships/hyperlink" Target="https://www.tuttitalia.it/lombardia/28-origgio/" TargetMode="External"/><Relationship Id="rId437" Type="http://schemas.openxmlformats.org/officeDocument/2006/relationships/hyperlink" Target="https://www.tuttitalia.it/calabria/25-nocera-terinese/" TargetMode="External"/><Relationship Id="rId851" Type="http://schemas.openxmlformats.org/officeDocument/2006/relationships/hyperlink" Target="https://www.tuttitalia.it/campania/15-aiello-del-sabato/" TargetMode="External"/><Relationship Id="rId1481" Type="http://schemas.openxmlformats.org/officeDocument/2006/relationships/hyperlink" Target="https://www.tuttitalia.it/emilia-romagna/68-tredozio/" TargetMode="External"/><Relationship Id="rId2118" Type="http://schemas.openxmlformats.org/officeDocument/2006/relationships/hyperlink" Target="https://www.tuttitalia.it/lazio/33-roma/" TargetMode="External"/><Relationship Id="rId2532" Type="http://schemas.openxmlformats.org/officeDocument/2006/relationships/hyperlink" Target="https://www.tuttitalia.it/liguria/34-massimino/" TargetMode="External"/><Relationship Id="rId5688" Type="http://schemas.openxmlformats.org/officeDocument/2006/relationships/hyperlink" Target="https://www.tuttitalia.it/puglia/12-candela/" TargetMode="External"/><Relationship Id="rId6739" Type="http://schemas.openxmlformats.org/officeDocument/2006/relationships/hyperlink" Target="https://www.tuttitalia.it/toscana/23-altopascio/" TargetMode="External"/><Relationship Id="rId504" Type="http://schemas.openxmlformats.org/officeDocument/2006/relationships/hyperlink" Target="https://www.tuttitalia.it/calabria/25-corigliano-rossano/" TargetMode="External"/><Relationship Id="rId1134" Type="http://schemas.openxmlformats.org/officeDocument/2006/relationships/hyperlink" Target="https://www.tuttitalia.it/campania/89-afragola/" TargetMode="External"/><Relationship Id="rId5755" Type="http://schemas.openxmlformats.org/officeDocument/2006/relationships/hyperlink" Target="https://www.tuttitalia.it/puglia/57-calimera/" TargetMode="External"/><Relationship Id="rId6806" Type="http://schemas.openxmlformats.org/officeDocument/2006/relationships/hyperlink" Target="https://www.tuttitalia.it/toscana/94-terricciola/" TargetMode="External"/><Relationship Id="rId1201" Type="http://schemas.openxmlformats.org/officeDocument/2006/relationships/hyperlink" Target="https://www.tuttitalia.it/campania/28-cimitile/" TargetMode="External"/><Relationship Id="rId4357" Type="http://schemas.openxmlformats.org/officeDocument/2006/relationships/hyperlink" Target="https://www.tuttitalia.it/molise/29-pozzilli/" TargetMode="External"/><Relationship Id="rId4771" Type="http://schemas.openxmlformats.org/officeDocument/2006/relationships/hyperlink" Target="https://www.tuttitalia.it/piemonte/90-camandona/" TargetMode="External"/><Relationship Id="rId5408" Type="http://schemas.openxmlformats.org/officeDocument/2006/relationships/hyperlink" Target="https://www.tuttitalia.it/piemonte/63-sauze-di-cesana/" TargetMode="External"/><Relationship Id="rId3373" Type="http://schemas.openxmlformats.org/officeDocument/2006/relationships/hyperlink" Target="https://www.tuttitalia.it/lombardia/25-caselle-landi/" TargetMode="External"/><Relationship Id="rId4424" Type="http://schemas.openxmlformats.org/officeDocument/2006/relationships/hyperlink" Target="https://www.tuttitalia.it/piemonte/22-felizzano/" TargetMode="External"/><Relationship Id="rId5822" Type="http://schemas.openxmlformats.org/officeDocument/2006/relationships/hyperlink" Target="https://www.tuttitalia.it/puglia/63-mottola/" TargetMode="External"/><Relationship Id="rId294" Type="http://schemas.openxmlformats.org/officeDocument/2006/relationships/hyperlink" Target="https://www.tuttitalia.it/basilicata/43-policoro/" TargetMode="External"/><Relationship Id="rId3026" Type="http://schemas.openxmlformats.org/officeDocument/2006/relationships/hyperlink" Target="https://www.tuttitalia.it/lombardia/65-gravedona-ed-uniti/" TargetMode="External"/><Relationship Id="rId361" Type="http://schemas.openxmlformats.org/officeDocument/2006/relationships/hyperlink" Target="https://www.tuttitalia.it/basilicata/53-vietri-di-potenza/" TargetMode="External"/><Relationship Id="rId2042" Type="http://schemas.openxmlformats.org/officeDocument/2006/relationships/hyperlink" Target="https://www.tuttitalia.it/lazio/15-rocca-massima/" TargetMode="External"/><Relationship Id="rId3440" Type="http://schemas.openxmlformats.org/officeDocument/2006/relationships/hyperlink" Target="https://www.tuttitalia.it/lombardia/40-piubega/" TargetMode="External"/><Relationship Id="rId5198" Type="http://schemas.openxmlformats.org/officeDocument/2006/relationships/hyperlink" Target="https://www.tuttitalia.it/piemonte/74-mathi/" TargetMode="External"/><Relationship Id="rId6596" Type="http://schemas.openxmlformats.org/officeDocument/2006/relationships/hyperlink" Target="https://www.tuttitalia.it/sicilia/72-partanna/" TargetMode="External"/><Relationship Id="rId7647" Type="http://schemas.openxmlformats.org/officeDocument/2006/relationships/hyperlink" Target="https://www.tuttitalia.it/veneto/50-chioggia/" TargetMode="External"/><Relationship Id="rId6249" Type="http://schemas.openxmlformats.org/officeDocument/2006/relationships/hyperlink" Target="https://www.tuttitalia.it/sicilia/57-montevago/" TargetMode="External"/><Relationship Id="rId6663" Type="http://schemas.openxmlformats.org/officeDocument/2006/relationships/hyperlink" Target="https://www.tuttitalia.it/toscana/86-vinci/" TargetMode="External"/><Relationship Id="rId7714" Type="http://schemas.openxmlformats.org/officeDocument/2006/relationships/hyperlink" Target="https://www.tuttitalia.it/veneto/89-monteforte-d-alpone/" TargetMode="External"/><Relationship Id="rId2859" Type="http://schemas.openxmlformats.org/officeDocument/2006/relationships/hyperlink" Target="https://www.tuttitalia.it/lombardia/35-monticelli-brusati/" TargetMode="External"/><Relationship Id="rId5265" Type="http://schemas.openxmlformats.org/officeDocument/2006/relationships/hyperlink" Target="https://www.tuttitalia.it/piemonte/22-front/" TargetMode="External"/><Relationship Id="rId6316" Type="http://schemas.openxmlformats.org/officeDocument/2006/relationships/hyperlink" Target="https://www.tuttitalia.it/sicilia/97-santa-venerina/" TargetMode="External"/><Relationship Id="rId6730" Type="http://schemas.openxmlformats.org/officeDocument/2006/relationships/hyperlink" Target="https://www.tuttitalia.it/toscana/52-marciana-marina/" TargetMode="External"/><Relationship Id="rId1875" Type="http://schemas.openxmlformats.org/officeDocument/2006/relationships/hyperlink" Target="https://www.tuttitalia.it/friuli-venezia-giulia/93-camino-al-tagliamento/" TargetMode="External"/><Relationship Id="rId4281" Type="http://schemas.openxmlformats.org/officeDocument/2006/relationships/hyperlink" Target="https://www.tuttitalia.it/molise/46-vinchiaturo/" TargetMode="External"/><Relationship Id="rId5332" Type="http://schemas.openxmlformats.org/officeDocument/2006/relationships/hyperlink" Target="https://www.tuttitalia.it/piemonte/12-varisella/" TargetMode="External"/><Relationship Id="rId1528" Type="http://schemas.openxmlformats.org/officeDocument/2006/relationships/hyperlink" Target="https://www.tuttitalia.it/emilia-romagna/60-fiumalbo/" TargetMode="External"/><Relationship Id="rId2926" Type="http://schemas.openxmlformats.org/officeDocument/2006/relationships/hyperlink" Target="https://www.tuttitalia.it/lombardia/81-milzano/" TargetMode="External"/><Relationship Id="rId1942" Type="http://schemas.openxmlformats.org/officeDocument/2006/relationships/hyperlink" Target="https://www.tuttitalia.it/lazio/18-ripi/" TargetMode="External"/><Relationship Id="rId4001" Type="http://schemas.openxmlformats.org/officeDocument/2006/relationships/hyperlink" Target="https://www.tuttitalia.it/lombardia/34-bardello/" TargetMode="External"/><Relationship Id="rId7157" Type="http://schemas.openxmlformats.org/officeDocument/2006/relationships/hyperlink" Target="https://www.tuttitalia.it/trentino-alto-adige/16-ruffre-mendola/" TargetMode="External"/><Relationship Id="rId6173" Type="http://schemas.openxmlformats.org/officeDocument/2006/relationships/hyperlink" Target="https://www.tuttitalia.it/sardegna/52-musei/" TargetMode="External"/><Relationship Id="rId7571" Type="http://schemas.openxmlformats.org/officeDocument/2006/relationships/hyperlink" Target="https://www.tuttitalia.it/veneto/16-casier/" TargetMode="External"/><Relationship Id="rId3767" Type="http://schemas.openxmlformats.org/officeDocument/2006/relationships/hyperlink" Target="https://www.tuttitalia.it/lombardia/32-cergnago/" TargetMode="External"/><Relationship Id="rId4818" Type="http://schemas.openxmlformats.org/officeDocument/2006/relationships/hyperlink" Target="https://www.tuttitalia.it/piemonte/85-diano-d-alba/" TargetMode="External"/><Relationship Id="rId7224" Type="http://schemas.openxmlformats.org/officeDocument/2006/relationships/hyperlink" Target="https://www.tuttitalia.it/umbria/29-paciano/" TargetMode="External"/><Relationship Id="rId688" Type="http://schemas.openxmlformats.org/officeDocument/2006/relationships/hyperlink" Target="https://www.tuttitalia.it/calabria/92-locri/" TargetMode="External"/><Relationship Id="rId2369" Type="http://schemas.openxmlformats.org/officeDocument/2006/relationships/hyperlink" Target="https://www.tuttitalia.it/liguria/14-taggia/" TargetMode="External"/><Relationship Id="rId2783" Type="http://schemas.openxmlformats.org/officeDocument/2006/relationships/hyperlink" Target="https://www.tuttitalia.it/lombardia/94-ghedi/" TargetMode="External"/><Relationship Id="rId3834" Type="http://schemas.openxmlformats.org/officeDocument/2006/relationships/hyperlink" Target="https://www.tuttitalia.it/lombardia/91-bormio/" TargetMode="External"/><Relationship Id="rId6240" Type="http://schemas.openxmlformats.org/officeDocument/2006/relationships/hyperlink" Target="https://www.tuttitalia.it/sicilia/24-grotte/" TargetMode="External"/><Relationship Id="rId755" Type="http://schemas.openxmlformats.org/officeDocument/2006/relationships/hyperlink" Target="https://www.tuttitalia.it/calabria/12-cosoleto/" TargetMode="External"/><Relationship Id="rId1385" Type="http://schemas.openxmlformats.org/officeDocument/2006/relationships/hyperlink" Target="https://www.tuttitalia.it/emilia-romagna/79-zola-predosa/" TargetMode="External"/><Relationship Id="rId2436" Type="http://schemas.openxmlformats.org/officeDocument/2006/relationships/hyperlink" Target="https://www.tuttitalia.it/liguria/80-santo-stefano-di-magra/" TargetMode="External"/><Relationship Id="rId2850" Type="http://schemas.openxmlformats.org/officeDocument/2006/relationships/hyperlink" Target="https://www.tuttitalia.it/lombardia/21-nuvolera/" TargetMode="External"/><Relationship Id="rId91" Type="http://schemas.openxmlformats.org/officeDocument/2006/relationships/hyperlink" Target="https://www.tuttitalia.it/abruzzo/90-pietraferrazzana/" TargetMode="External"/><Relationship Id="rId408" Type="http://schemas.openxmlformats.org/officeDocument/2006/relationships/hyperlink" Target="https://www.tuttitalia.it/basilicata/91-campomaggiore/" TargetMode="External"/><Relationship Id="rId822" Type="http://schemas.openxmlformats.org/officeDocument/2006/relationships/hyperlink" Target="https://www.tuttitalia.it/calabria/78-simbario/" TargetMode="External"/><Relationship Id="rId1038" Type="http://schemas.openxmlformats.org/officeDocument/2006/relationships/hyperlink" Target="https://www.tuttitalia.it/campania/67-lusciano/" TargetMode="External"/><Relationship Id="rId1452" Type="http://schemas.openxmlformats.org/officeDocument/2006/relationships/hyperlink" Target="https://www.tuttitalia.it/emilia-romagna/19-jolanda-di-savoia/" TargetMode="External"/><Relationship Id="rId2503" Type="http://schemas.openxmlformats.org/officeDocument/2006/relationships/hyperlink" Target="https://www.tuttitalia.it/liguria/72-giustenice/" TargetMode="External"/><Relationship Id="rId3901" Type="http://schemas.openxmlformats.org/officeDocument/2006/relationships/hyperlink" Target="https://www.tuttitalia.it/lombardia/32-pedesina/" TargetMode="External"/><Relationship Id="rId5659" Type="http://schemas.openxmlformats.org/officeDocument/2006/relationships/hyperlink" Target="https://www.tuttitalia.it/puglia/44-san-severo/" TargetMode="External"/><Relationship Id="rId1105" Type="http://schemas.openxmlformats.org/officeDocument/2006/relationships/hyperlink" Target="https://www.tuttitalia.it/campania/84-ruviano/" TargetMode="External"/><Relationship Id="rId7081" Type="http://schemas.openxmlformats.org/officeDocument/2006/relationships/hyperlink" Target="https://www.tuttitalia.it/trentino-alto-adige/35-calceranica-al-lago/" TargetMode="External"/><Relationship Id="rId3277" Type="http://schemas.openxmlformats.org/officeDocument/2006/relationships/hyperlink" Target="https://www.tuttitalia.it/lombardia/37-bulciago/" TargetMode="External"/><Relationship Id="rId4675" Type="http://schemas.openxmlformats.org/officeDocument/2006/relationships/hyperlink" Target="https://www.tuttitalia.it/piemonte/57-roccaverano/" TargetMode="External"/><Relationship Id="rId5726" Type="http://schemas.openxmlformats.org/officeDocument/2006/relationships/hyperlink" Target="https://www.tuttitalia.it/puglia/62-trepuzzi/" TargetMode="External"/><Relationship Id="rId198" Type="http://schemas.openxmlformats.org/officeDocument/2006/relationships/hyperlink" Target="https://www.tuttitalia.it/abruzzo/83-sant-eusanio-forconese/" TargetMode="External"/><Relationship Id="rId3691" Type="http://schemas.openxmlformats.org/officeDocument/2006/relationships/hyperlink" Target="https://www.tuttitalia.it/lombardia/49-trivolzio/" TargetMode="External"/><Relationship Id="rId4328" Type="http://schemas.openxmlformats.org/officeDocument/2006/relationships/hyperlink" Target="https://www.tuttitalia.it/molise/23-cercepiccola/" TargetMode="External"/><Relationship Id="rId4742" Type="http://schemas.openxmlformats.org/officeDocument/2006/relationships/hyperlink" Target="https://www.tuttitalia.it/piemonte/93-verrone/" TargetMode="External"/><Relationship Id="rId7898" Type="http://schemas.openxmlformats.org/officeDocument/2006/relationships/hyperlink" Target="https://www.tuttitalia.it/veneto/21-posina/" TargetMode="External"/><Relationship Id="rId2293" Type="http://schemas.openxmlformats.org/officeDocument/2006/relationships/hyperlink" Target="https://www.tuttitalia.it/lazio/95-calcata/" TargetMode="External"/><Relationship Id="rId3344" Type="http://schemas.openxmlformats.org/officeDocument/2006/relationships/hyperlink" Target="https://www.tuttitalia.it/lombardia/86-caselle-lurani/" TargetMode="External"/><Relationship Id="rId265" Type="http://schemas.openxmlformats.org/officeDocument/2006/relationships/hyperlink" Target="https://www.tuttitalia.it/abruzzo/62-fano-adriano/" TargetMode="External"/><Relationship Id="rId2360" Type="http://schemas.openxmlformats.org/officeDocument/2006/relationships/hyperlink" Target="https://www.tuttitalia.it/liguria/93-coreglia-ligure/" TargetMode="External"/><Relationship Id="rId3411" Type="http://schemas.openxmlformats.org/officeDocument/2006/relationships/hyperlink" Target="https://www.tuttitalia.it/lombardia/91-borgo-mantovano/" TargetMode="External"/><Relationship Id="rId6567" Type="http://schemas.openxmlformats.org/officeDocument/2006/relationships/hyperlink" Target="https://www.tuttitalia.it/sicilia/57-noto/" TargetMode="External"/><Relationship Id="rId6981" Type="http://schemas.openxmlformats.org/officeDocument/2006/relationships/hyperlink" Target="https://www.tuttitalia.it/trentino-alto-adige/42-tires/" TargetMode="External"/><Relationship Id="rId7618" Type="http://schemas.openxmlformats.org/officeDocument/2006/relationships/hyperlink" Target="https://www.tuttitalia.it/veneto/89-cappella-maggiore/" TargetMode="External"/><Relationship Id="rId332" Type="http://schemas.openxmlformats.org/officeDocument/2006/relationships/hyperlink" Target="https://www.tuttitalia.it/basilicata/84-pignola/" TargetMode="External"/><Relationship Id="rId2013" Type="http://schemas.openxmlformats.org/officeDocument/2006/relationships/hyperlink" Target="https://www.tuttitalia.it/lazio/84-aprilia/" TargetMode="External"/><Relationship Id="rId5169" Type="http://schemas.openxmlformats.org/officeDocument/2006/relationships/hyperlink" Target="https://www.tuttitalia.it/piemonte/24-strambino/" TargetMode="External"/><Relationship Id="rId5583" Type="http://schemas.openxmlformats.org/officeDocument/2006/relationships/hyperlink" Target="https://www.tuttitalia.it/piemonte/39-rassa/" TargetMode="External"/><Relationship Id="rId6634" Type="http://schemas.openxmlformats.org/officeDocument/2006/relationships/hyperlink" Target="https://www.tuttitalia.it/toscana/27-castel-san-niccolo/" TargetMode="External"/><Relationship Id="rId4185" Type="http://schemas.openxmlformats.org/officeDocument/2006/relationships/hyperlink" Target="https://www.tuttitalia.it/marche/50-loro-piceno/" TargetMode="External"/><Relationship Id="rId5236" Type="http://schemas.openxmlformats.org/officeDocument/2006/relationships/hyperlink" Target="https://www.tuttitalia.it/piemonte/97-rivara/" TargetMode="External"/><Relationship Id="rId1779" Type="http://schemas.openxmlformats.org/officeDocument/2006/relationships/hyperlink" Target="https://www.tuttitalia.it/friuli-venezia-giulia/72-andreis/" TargetMode="External"/><Relationship Id="rId4252" Type="http://schemas.openxmlformats.org/officeDocument/2006/relationships/hyperlink" Target="https://www.tuttitalia.it/marche/86-sassofeltrio/" TargetMode="External"/><Relationship Id="rId5650" Type="http://schemas.openxmlformats.org/officeDocument/2006/relationships/hyperlink" Target="https://www.tuttitalia.it/puglia/40-villa-castelli/" TargetMode="External"/><Relationship Id="rId6701" Type="http://schemas.openxmlformats.org/officeDocument/2006/relationships/hyperlink" Target="https://www.tuttitalia.it/toscana/85-magliano-in-toscana/" TargetMode="External"/><Relationship Id="rId1846" Type="http://schemas.openxmlformats.org/officeDocument/2006/relationships/hyperlink" Target="https://www.tuttitalia.it/friuli-venezia-giulia/30-moruzzo/" TargetMode="External"/><Relationship Id="rId5303" Type="http://schemas.openxmlformats.org/officeDocument/2006/relationships/hyperlink" Target="https://www.tuttitalia.it/piemonte/59-burolo/" TargetMode="External"/><Relationship Id="rId1913" Type="http://schemas.openxmlformats.org/officeDocument/2006/relationships/hyperlink" Target="https://www.tuttitalia.it/friuli-venezia-giulia/54-sauris/" TargetMode="External"/><Relationship Id="rId7475" Type="http://schemas.openxmlformats.org/officeDocument/2006/relationships/hyperlink" Target="https://www.tuttitalia.it/veneto/42-vo/" TargetMode="External"/><Relationship Id="rId6077" Type="http://schemas.openxmlformats.org/officeDocument/2006/relationships/hyperlink" Target="https://www.tuttitalia.it/sardegna/88-sedini/" TargetMode="External"/><Relationship Id="rId6491" Type="http://schemas.openxmlformats.org/officeDocument/2006/relationships/hyperlink" Target="https://www.tuttitalia.it/sicilia/79-altavilla-milicia/" TargetMode="External"/><Relationship Id="rId7128" Type="http://schemas.openxmlformats.org/officeDocument/2006/relationships/hyperlink" Target="https://www.tuttitalia.it/trentino-alto-adige/77-soraga-di-fassa/" TargetMode="External"/><Relationship Id="rId7542" Type="http://schemas.openxmlformats.org/officeDocument/2006/relationships/hyperlink" Target="https://www.tuttitalia.it/veneto/15-bagnolo-di-po/" TargetMode="External"/><Relationship Id="rId2687" Type="http://schemas.openxmlformats.org/officeDocument/2006/relationships/hyperlink" Target="https://www.tuttitalia.it/lombardia/54-peia/" TargetMode="External"/><Relationship Id="rId3738" Type="http://schemas.openxmlformats.org/officeDocument/2006/relationships/hyperlink" Target="https://www.tuttitalia.it/lombardia/60-san-giorgio-di-lomellina/" TargetMode="External"/><Relationship Id="rId5093" Type="http://schemas.openxmlformats.org/officeDocument/2006/relationships/hyperlink" Target="https://www.tuttitalia.it/piemonte/80-massino-visconti/" TargetMode="External"/><Relationship Id="rId6144" Type="http://schemas.openxmlformats.org/officeDocument/2006/relationships/hyperlink" Target="https://www.tuttitalia.it/sardegna/52-santadi/" TargetMode="External"/><Relationship Id="rId659" Type="http://schemas.openxmlformats.org/officeDocument/2006/relationships/hyperlink" Target="https://www.tuttitalia.it/calabria/12-strongoli/" TargetMode="External"/><Relationship Id="rId1289" Type="http://schemas.openxmlformats.org/officeDocument/2006/relationships/hyperlink" Target="https://www.tuttitalia.it/campania/80-montecorice/" TargetMode="External"/><Relationship Id="rId5160" Type="http://schemas.openxmlformats.org/officeDocument/2006/relationships/hyperlink" Target="https://www.tuttitalia.it/piemonte/24-none/" TargetMode="External"/><Relationship Id="rId6211" Type="http://schemas.openxmlformats.org/officeDocument/2006/relationships/hyperlink" Target="https://www.tuttitalia.it/sardegna/63-escolca/" TargetMode="External"/><Relationship Id="rId1356" Type="http://schemas.openxmlformats.org/officeDocument/2006/relationships/hyperlink" Target="https://www.tuttitalia.it/campania/64-furore/" TargetMode="External"/><Relationship Id="rId2754" Type="http://schemas.openxmlformats.org/officeDocument/2006/relationships/hyperlink" Target="https://www.tuttitalia.it/lombardia/52-azzone/" TargetMode="External"/><Relationship Id="rId3805" Type="http://schemas.openxmlformats.org/officeDocument/2006/relationships/hyperlink" Target="https://www.tuttitalia.it/lombardia/46-torre-de-negri/" TargetMode="External"/><Relationship Id="rId726" Type="http://schemas.openxmlformats.org/officeDocument/2006/relationships/hyperlink" Target="https://www.tuttitalia.it/calabria/50-benestare/" TargetMode="External"/><Relationship Id="rId1009" Type="http://schemas.openxmlformats.org/officeDocument/2006/relationships/hyperlink" Target="https://www.tuttitalia.it/campania/52-forchia/" TargetMode="External"/><Relationship Id="rId1770" Type="http://schemas.openxmlformats.org/officeDocument/2006/relationships/hyperlink" Target="https://www.tuttitalia.it/friuli-venezia-giulia/28-claut/" TargetMode="External"/><Relationship Id="rId2407" Type="http://schemas.openxmlformats.org/officeDocument/2006/relationships/hyperlink" Target="https://www.tuttitalia.it/liguria/59-montalto-carpasio/" TargetMode="External"/><Relationship Id="rId2821" Type="http://schemas.openxmlformats.org/officeDocument/2006/relationships/hyperlink" Target="https://www.tuttitalia.it/lombardia/78-vobarno/" TargetMode="External"/><Relationship Id="rId5977" Type="http://schemas.openxmlformats.org/officeDocument/2006/relationships/hyperlink" Target="https://www.tuttitalia.it/sardegna/44-ardauli/" TargetMode="External"/><Relationship Id="rId62" Type="http://schemas.openxmlformats.org/officeDocument/2006/relationships/hyperlink" Target="https://www.tuttitalia.it/abruzzo/49-casalanguida/" TargetMode="External"/><Relationship Id="rId1423" Type="http://schemas.openxmlformats.org/officeDocument/2006/relationships/hyperlink" Target="https://www.tuttitalia.it/emilia-romagna/15-grizzana-morandi/" TargetMode="External"/><Relationship Id="rId4579" Type="http://schemas.openxmlformats.org/officeDocument/2006/relationships/hyperlink" Target="https://www.tuttitalia.it/piemonte/26-dernice/" TargetMode="External"/><Relationship Id="rId4993" Type="http://schemas.openxmlformats.org/officeDocument/2006/relationships/hyperlink" Target="https://www.tuttitalia.it/piemonte/62-crissolo/" TargetMode="External"/><Relationship Id="rId3595" Type="http://schemas.openxmlformats.org/officeDocument/2006/relationships/hyperlink" Target="https://www.tuttitalia.it/lombardia/46-nova-milanese/" TargetMode="External"/><Relationship Id="rId4646" Type="http://schemas.openxmlformats.org/officeDocument/2006/relationships/hyperlink" Target="https://www.tuttitalia.it/piemonte/33-cellarengo/" TargetMode="External"/><Relationship Id="rId7052" Type="http://schemas.openxmlformats.org/officeDocument/2006/relationships/hyperlink" Target="https://www.tuttitalia.it/trentino-alto-adige/76-dimaro-folgarida/" TargetMode="External"/><Relationship Id="rId2197" Type="http://schemas.openxmlformats.org/officeDocument/2006/relationships/hyperlink" Target="https://www.tuttitalia.it/lazio/57-montorio-romano/" TargetMode="External"/><Relationship Id="rId3248" Type="http://schemas.openxmlformats.org/officeDocument/2006/relationships/hyperlink" Target="https://www.tuttitalia.it/lombardia/57-oggiono/" TargetMode="External"/><Relationship Id="rId3662" Type="http://schemas.openxmlformats.org/officeDocument/2006/relationships/hyperlink" Target="https://www.tuttitalia.it/lombardia/19-giussago/" TargetMode="External"/><Relationship Id="rId4713" Type="http://schemas.openxmlformats.org/officeDocument/2006/relationships/hyperlink" Target="https://www.tuttitalia.it/piemonte/62-candelo/" TargetMode="External"/><Relationship Id="rId7869" Type="http://schemas.openxmlformats.org/officeDocument/2006/relationships/hyperlink" Target="https://www.tuttitalia.it/veneto/82-pozzoleone/" TargetMode="External"/><Relationship Id="rId169" Type="http://schemas.openxmlformats.org/officeDocument/2006/relationships/hyperlink" Target="https://www.tuttitalia.it/abruzzo/37-barete/" TargetMode="External"/><Relationship Id="rId583" Type="http://schemas.openxmlformats.org/officeDocument/2006/relationships/hyperlink" Target="https://www.tuttitalia.it/calabria/53-belmonte-calabro/" TargetMode="External"/><Relationship Id="rId2264" Type="http://schemas.openxmlformats.org/officeDocument/2006/relationships/hyperlink" Target="https://www.tuttitalia.it/lazio/82-bagnoregio/" TargetMode="External"/><Relationship Id="rId3315" Type="http://schemas.openxmlformats.org/officeDocument/2006/relationships/hyperlink" Target="https://www.tuttitalia.it/lombardia/24-valvarrone/" TargetMode="External"/><Relationship Id="rId236" Type="http://schemas.openxmlformats.org/officeDocument/2006/relationships/hyperlink" Target="https://www.tuttitalia.it/abruzzo/43-elice/" TargetMode="External"/><Relationship Id="rId650" Type="http://schemas.openxmlformats.org/officeDocument/2006/relationships/hyperlink" Target="https://www.tuttitalia.it/calabria/88-nocara/" TargetMode="External"/><Relationship Id="rId1280" Type="http://schemas.openxmlformats.org/officeDocument/2006/relationships/hyperlink" Target="https://www.tuttitalia.it/campania/96-sicignano-degli-alburni/" TargetMode="External"/><Relationship Id="rId2331" Type="http://schemas.openxmlformats.org/officeDocument/2006/relationships/hyperlink" Target="https://www.tuttitalia.it/liguria/29-pieve-ligure/" TargetMode="External"/><Relationship Id="rId5487" Type="http://schemas.openxmlformats.org/officeDocument/2006/relationships/hyperlink" Target="https://www.tuttitalia.it/piemonte/66-miazzina/" TargetMode="External"/><Relationship Id="rId6885" Type="http://schemas.openxmlformats.org/officeDocument/2006/relationships/hyperlink" Target="https://www.tuttitalia.it/trentino-alto-adige/15-laives/" TargetMode="External"/><Relationship Id="rId303" Type="http://schemas.openxmlformats.org/officeDocument/2006/relationships/hyperlink" Target="https://www.tuttitalia.it/basilicata/79-grassano/" TargetMode="External"/><Relationship Id="rId4089" Type="http://schemas.openxmlformats.org/officeDocument/2006/relationships/hyperlink" Target="https://www.tuttitalia.it/marche/24-grottammare/" TargetMode="External"/><Relationship Id="rId6538" Type="http://schemas.openxmlformats.org/officeDocument/2006/relationships/hyperlink" Target="https://www.tuttitalia.it/sicilia/59-isnello/" TargetMode="External"/><Relationship Id="rId6952" Type="http://schemas.openxmlformats.org/officeDocument/2006/relationships/hyperlink" Target="https://www.tuttitalia.it/trentino-alto-adige/73-nova-levante/" TargetMode="External"/><Relationship Id="rId5554" Type="http://schemas.openxmlformats.org/officeDocument/2006/relationships/hyperlink" Target="https://www.tuttitalia.it/piemonte/95-crova/" TargetMode="External"/><Relationship Id="rId6605" Type="http://schemas.openxmlformats.org/officeDocument/2006/relationships/hyperlink" Target="https://www.tuttitalia.it/sicilia/82-buseto-palizzolo/" TargetMode="External"/><Relationship Id="rId1000" Type="http://schemas.openxmlformats.org/officeDocument/2006/relationships/hyperlink" Target="https://www.tuttitalia.it/campania/32-molinara/" TargetMode="External"/><Relationship Id="rId4156" Type="http://schemas.openxmlformats.org/officeDocument/2006/relationships/hyperlink" Target="https://www.tuttitalia.it/marche/56-montefalcone-appennino/" TargetMode="External"/><Relationship Id="rId4570" Type="http://schemas.openxmlformats.org/officeDocument/2006/relationships/hyperlink" Target="https://www.tuttitalia.it/piemonte/79-montacuto/" TargetMode="External"/><Relationship Id="rId5207" Type="http://schemas.openxmlformats.org/officeDocument/2006/relationships/hyperlink" Target="https://www.tuttitalia.it/piemonte/93-villarbasse/" TargetMode="External"/><Relationship Id="rId5621" Type="http://schemas.openxmlformats.org/officeDocument/2006/relationships/hyperlink" Target="https://www.tuttitalia.it/puglia/70-toritto/" TargetMode="External"/><Relationship Id="rId1817" Type="http://schemas.openxmlformats.org/officeDocument/2006/relationships/hyperlink" Target="https://www.tuttitalia.it/friuli-venezia-giulia/32-mortegliano/" TargetMode="External"/><Relationship Id="rId3172" Type="http://schemas.openxmlformats.org/officeDocument/2006/relationships/hyperlink" Target="https://www.tuttitalia.it/lombardia/78-gadesco-pieve-delmona/" TargetMode="External"/><Relationship Id="rId4223" Type="http://schemas.openxmlformats.org/officeDocument/2006/relationships/hyperlink" Target="https://www.tuttitalia.it/marche/15-cagli/" TargetMode="External"/><Relationship Id="rId7379" Type="http://schemas.openxmlformats.org/officeDocument/2006/relationships/hyperlink" Target="https://www.tuttitalia.it/veneto/28-rocca-pietore/" TargetMode="External"/><Relationship Id="rId7793" Type="http://schemas.openxmlformats.org/officeDocument/2006/relationships/hyperlink" Target="https://www.tuttitalia.it/veneto/26-thiene/" TargetMode="External"/><Relationship Id="rId6395" Type="http://schemas.openxmlformats.org/officeDocument/2006/relationships/hyperlink" Target="https://www.tuttitalia.it/sicilia/21-nizza-di-sicilia/" TargetMode="External"/><Relationship Id="rId7446" Type="http://schemas.openxmlformats.org/officeDocument/2006/relationships/hyperlink" Target="https://www.tuttitalia.it/veneto/32-torreglia/" TargetMode="External"/><Relationship Id="rId160" Type="http://schemas.openxmlformats.org/officeDocument/2006/relationships/hyperlink" Target="https://www.tuttitalia.it/abruzzo/93-civitella-alfedena/" TargetMode="External"/><Relationship Id="rId3989" Type="http://schemas.openxmlformats.org/officeDocument/2006/relationships/hyperlink" Target="https://www.tuttitalia.it/lombardia/43-varano-borghi/" TargetMode="External"/><Relationship Id="rId6048" Type="http://schemas.openxmlformats.org/officeDocument/2006/relationships/hyperlink" Target="https://www.tuttitalia.it/sardegna/33-osilo/" TargetMode="External"/><Relationship Id="rId6462" Type="http://schemas.openxmlformats.org/officeDocument/2006/relationships/hyperlink" Target="https://www.tuttitalia.it/sicilia/73-roccella-valdemone/" TargetMode="External"/><Relationship Id="rId7860" Type="http://schemas.openxmlformats.org/officeDocument/2006/relationships/hyperlink" Target="https://www.tuttitalia.it/veneto/61-valli-del-pasubio/" TargetMode="External"/><Relationship Id="rId5064" Type="http://schemas.openxmlformats.org/officeDocument/2006/relationships/hyperlink" Target="https://www.tuttitalia.it/piemonte/73-vespolate/" TargetMode="External"/><Relationship Id="rId6115" Type="http://schemas.openxmlformats.org/officeDocument/2006/relationships/hyperlink" Target="https://www.tuttitalia.it/sardegna/33-guspini/" TargetMode="External"/><Relationship Id="rId7513" Type="http://schemas.openxmlformats.org/officeDocument/2006/relationships/hyperlink" Target="https://www.tuttitalia.it/veneto/34-castelmassa/" TargetMode="External"/><Relationship Id="rId977" Type="http://schemas.openxmlformats.org/officeDocument/2006/relationships/hyperlink" Target="https://www.tuttitalia.it/campania/98-castelvenere/" TargetMode="External"/><Relationship Id="rId2658" Type="http://schemas.openxmlformats.org/officeDocument/2006/relationships/hyperlink" Target="https://www.tuttitalia.it/lombardia/60-fiorano-al-serio/" TargetMode="External"/><Relationship Id="rId3709" Type="http://schemas.openxmlformats.org/officeDocument/2006/relationships/hyperlink" Target="https://www.tuttitalia.it/lombardia/92-confienza/" TargetMode="External"/><Relationship Id="rId4080" Type="http://schemas.openxmlformats.org/officeDocument/2006/relationships/hyperlink" Target="https://www.tuttitalia.it/marche/27-morro-d-alba/" TargetMode="External"/><Relationship Id="rId1674" Type="http://schemas.openxmlformats.org/officeDocument/2006/relationships/hyperlink" Target="https://www.tuttitalia.it/emilia-romagna/54-rolo/" TargetMode="External"/><Relationship Id="rId2725" Type="http://schemas.openxmlformats.org/officeDocument/2006/relationships/hyperlink" Target="https://www.tuttitalia.it/lombardia/91-grone/" TargetMode="External"/><Relationship Id="rId5131" Type="http://schemas.openxmlformats.org/officeDocument/2006/relationships/hyperlink" Target="https://www.tuttitalia.it/piemonte/12-rivalta-di-torino/" TargetMode="External"/><Relationship Id="rId1327" Type="http://schemas.openxmlformats.org/officeDocument/2006/relationships/hyperlink" Target="https://www.tuttitalia.it/campania/51-laviano/" TargetMode="External"/><Relationship Id="rId1741" Type="http://schemas.openxmlformats.org/officeDocument/2006/relationships/hyperlink" Target="https://www.tuttitalia.it/friuli-venezia-giulia/79-brugnera/" TargetMode="External"/><Relationship Id="rId4897" Type="http://schemas.openxmlformats.org/officeDocument/2006/relationships/hyperlink" Target="https://www.tuttitalia.it/piemonte/82-murello/" TargetMode="External"/><Relationship Id="rId5948" Type="http://schemas.openxmlformats.org/officeDocument/2006/relationships/hyperlink" Target="https://www.tuttitalia.it/sardegna/98-solarussa/" TargetMode="External"/><Relationship Id="rId33" Type="http://schemas.openxmlformats.org/officeDocument/2006/relationships/hyperlink" Target="https://www.tuttitalia.it/abruzzo/52-civitaluparella/" TargetMode="External"/><Relationship Id="rId3499" Type="http://schemas.openxmlformats.org/officeDocument/2006/relationships/hyperlink" Target="https://www.tuttitalia.it/lombardia/27-busto-garolfo/" TargetMode="External"/><Relationship Id="rId7370" Type="http://schemas.openxmlformats.org/officeDocument/2006/relationships/hyperlink" Target="https://www.tuttitalia.it/veneto/76-san-pietro-di-cadore/" TargetMode="External"/><Relationship Id="rId3566" Type="http://schemas.openxmlformats.org/officeDocument/2006/relationships/hyperlink" Target="https://www.tuttitalia.it/lombardia/74-vizzolo-predabissi/" TargetMode="External"/><Relationship Id="rId4964" Type="http://schemas.openxmlformats.org/officeDocument/2006/relationships/hyperlink" Target="https://www.tuttitalia.it/piemonte/82-feisoglio/" TargetMode="External"/><Relationship Id="rId7023" Type="http://schemas.openxmlformats.org/officeDocument/2006/relationships/hyperlink" Target="https://www.tuttitalia.it/trentino-alto-adige/78-civezzano/" TargetMode="External"/><Relationship Id="rId487" Type="http://schemas.openxmlformats.org/officeDocument/2006/relationships/hyperlink" Target="https://www.tuttitalia.it/calabria/26-albi/" TargetMode="External"/><Relationship Id="rId2168" Type="http://schemas.openxmlformats.org/officeDocument/2006/relationships/hyperlink" Target="https://www.tuttitalia.it/lazio/76-sacrofano/" TargetMode="External"/><Relationship Id="rId3219" Type="http://schemas.openxmlformats.org/officeDocument/2006/relationships/hyperlink" Target="https://www.tuttitalia.it/lombardia/66-pessina-cremonese/" TargetMode="External"/><Relationship Id="rId3980" Type="http://schemas.openxmlformats.org/officeDocument/2006/relationships/hyperlink" Target="https://www.tuttitalia.it/lombardia/46-comerio/" TargetMode="External"/><Relationship Id="rId4617" Type="http://schemas.openxmlformats.org/officeDocument/2006/relationships/hyperlink" Target="https://www.tuttitalia.it/piemonte/38-rocchetta-tanaro/" TargetMode="External"/><Relationship Id="rId1184" Type="http://schemas.openxmlformats.org/officeDocument/2006/relationships/hyperlink" Target="https://www.tuttitalia.it/campania/54-crispano/" TargetMode="External"/><Relationship Id="rId2582" Type="http://schemas.openxmlformats.org/officeDocument/2006/relationships/hyperlink" Target="https://www.tuttitalia.it/lombardia/72-bolgare/" TargetMode="External"/><Relationship Id="rId3633" Type="http://schemas.openxmlformats.org/officeDocument/2006/relationships/hyperlink" Target="https://www.tuttitalia.it/lombardia/89-burago-di-molgora/" TargetMode="External"/><Relationship Id="rId6789" Type="http://schemas.openxmlformats.org/officeDocument/2006/relationships/hyperlink" Target="https://www.tuttitalia.it/toscana/94-santa-croce-sull-arno/" TargetMode="External"/><Relationship Id="rId554" Type="http://schemas.openxmlformats.org/officeDocument/2006/relationships/hyperlink" Target="https://www.tuttitalia.it/calabria/22-cerisano/" TargetMode="External"/><Relationship Id="rId2235" Type="http://schemas.openxmlformats.org/officeDocument/2006/relationships/hyperlink" Target="https://www.tuttitalia.it/lazio/61-percile/" TargetMode="External"/><Relationship Id="rId3700" Type="http://schemas.openxmlformats.org/officeDocument/2006/relationships/hyperlink" Target="https://www.tuttitalia.it/lombardia/23-bascape/" TargetMode="External"/><Relationship Id="rId6856" Type="http://schemas.openxmlformats.org/officeDocument/2006/relationships/hyperlink" Target="https://www.tuttitalia.it/toscana/58-chiusi/" TargetMode="External"/><Relationship Id="rId207" Type="http://schemas.openxmlformats.org/officeDocument/2006/relationships/hyperlink" Target="https://www.tuttitalia.it/abruzzo/29-manoppello/" TargetMode="External"/><Relationship Id="rId621" Type="http://schemas.openxmlformats.org/officeDocument/2006/relationships/hyperlink" Target="https://www.tuttitalia.it/calabria/81-rota-greca/" TargetMode="External"/><Relationship Id="rId1251" Type="http://schemas.openxmlformats.org/officeDocument/2006/relationships/hyperlink" Target="https://www.tuttitalia.it/campania/39-teggiano/" TargetMode="External"/><Relationship Id="rId2302" Type="http://schemas.openxmlformats.org/officeDocument/2006/relationships/hyperlink" Target="https://www.tuttitalia.it/liguria/45-sestri-levante/" TargetMode="External"/><Relationship Id="rId5458" Type="http://schemas.openxmlformats.org/officeDocument/2006/relationships/hyperlink" Target="https://www.tuttitalia.it/piemonte/84-vignone/" TargetMode="External"/><Relationship Id="rId5872" Type="http://schemas.openxmlformats.org/officeDocument/2006/relationships/hyperlink" Target="https://www.tuttitalia.it/sardegna/38-jerzu/" TargetMode="External"/><Relationship Id="rId6509" Type="http://schemas.openxmlformats.org/officeDocument/2006/relationships/hyperlink" Target="https://www.tuttitalia.it/sicilia/59-caltavuturo/" TargetMode="External"/><Relationship Id="rId6923" Type="http://schemas.openxmlformats.org/officeDocument/2006/relationships/hyperlink" Target="https://www.tuttitalia.it/trentino-alto-adige/82-san-martino-in-passiria/" TargetMode="External"/><Relationship Id="rId4474" Type="http://schemas.openxmlformats.org/officeDocument/2006/relationships/hyperlink" Target="https://www.tuttitalia.it/piemonte/98-gabiano/" TargetMode="External"/><Relationship Id="rId5525" Type="http://schemas.openxmlformats.org/officeDocument/2006/relationships/hyperlink" Target="https://www.tuttitalia.it/piemonte/19-moncrivello/" TargetMode="External"/><Relationship Id="rId3076" Type="http://schemas.openxmlformats.org/officeDocument/2006/relationships/hyperlink" Target="https://www.tuttitalia.it/lombardia/37-castelmarte/" TargetMode="External"/><Relationship Id="rId3490" Type="http://schemas.openxmlformats.org/officeDocument/2006/relationships/hyperlink" Target="https://www.tuttitalia.it/lombardia/72-vimodrone/" TargetMode="External"/><Relationship Id="rId4127" Type="http://schemas.openxmlformats.org/officeDocument/2006/relationships/hyperlink" Target="https://www.tuttitalia.it/marche/20-amandola/" TargetMode="External"/><Relationship Id="rId4541" Type="http://schemas.openxmlformats.org/officeDocument/2006/relationships/hyperlink" Target="https://www.tuttitalia.it/piemonte/75-rivarone/" TargetMode="External"/><Relationship Id="rId7697" Type="http://schemas.openxmlformats.org/officeDocument/2006/relationships/hyperlink" Target="https://www.tuttitalia.it/veneto/60-pescantina/" TargetMode="External"/><Relationship Id="rId2092" Type="http://schemas.openxmlformats.org/officeDocument/2006/relationships/hyperlink" Target="https://www.tuttitalia.it/lazio/18-roccantica/" TargetMode="External"/><Relationship Id="rId3143" Type="http://schemas.openxmlformats.org/officeDocument/2006/relationships/hyperlink" Target="https://www.tuttitalia.it/lombardia/44-piadena-drizzona/" TargetMode="External"/><Relationship Id="rId6299" Type="http://schemas.openxmlformats.org/officeDocument/2006/relationships/hyperlink" Target="https://www.tuttitalia.it/sicilia/96-aci-castello/" TargetMode="External"/><Relationship Id="rId7764" Type="http://schemas.openxmlformats.org/officeDocument/2006/relationships/hyperlink" Target="https://www.tuttitalia.it/veneto/90-pressana/" TargetMode="External"/><Relationship Id="rId131" Type="http://schemas.openxmlformats.org/officeDocument/2006/relationships/hyperlink" Target="https://www.tuttitalia.it/abruzzo/53-bisegna/" TargetMode="External"/><Relationship Id="rId3210" Type="http://schemas.openxmlformats.org/officeDocument/2006/relationships/hyperlink" Target="https://www.tuttitalia.it/lombardia/76-olmeneta/" TargetMode="External"/><Relationship Id="rId6366" Type="http://schemas.openxmlformats.org/officeDocument/2006/relationships/hyperlink" Target="https://www.tuttitalia.it/sicilia/96-patti/" TargetMode="External"/><Relationship Id="rId6780" Type="http://schemas.openxmlformats.org/officeDocument/2006/relationships/hyperlink" Target="https://www.tuttitalia.it/toscana/97-zeri/" TargetMode="External"/><Relationship Id="rId7417" Type="http://schemas.openxmlformats.org/officeDocument/2006/relationships/hyperlink" Target="https://www.tuttitalia.it/veneto/14-montegrotto-terme/" TargetMode="External"/><Relationship Id="rId7831" Type="http://schemas.openxmlformats.org/officeDocument/2006/relationships/hyperlink" Target="https://www.tuttitalia.it/veneto/78-recoaro-terme/" TargetMode="External"/><Relationship Id="rId2976" Type="http://schemas.openxmlformats.org/officeDocument/2006/relationships/hyperlink" Target="https://www.tuttitalia.it/lombardia/95-capovalle/" TargetMode="External"/><Relationship Id="rId5382" Type="http://schemas.openxmlformats.org/officeDocument/2006/relationships/hyperlink" Target="https://www.tuttitalia.it/piemonte/97-levone/" TargetMode="External"/><Relationship Id="rId6019" Type="http://schemas.openxmlformats.org/officeDocument/2006/relationships/hyperlink" Target="https://www.tuttitalia.it/sardegna/95-baradili/" TargetMode="External"/><Relationship Id="rId6433" Type="http://schemas.openxmlformats.org/officeDocument/2006/relationships/hyperlink" Target="https://www.tuttitalia.it/sicilia/97-valdina/" TargetMode="External"/><Relationship Id="rId948" Type="http://schemas.openxmlformats.org/officeDocument/2006/relationships/hyperlink" Target="https://www.tuttitalia.it/campania/14-sant-agata-de-goti/" TargetMode="External"/><Relationship Id="rId1578" Type="http://schemas.openxmlformats.org/officeDocument/2006/relationships/hyperlink" Target="https://www.tuttitalia.it/emilia-romagna/82-rottofreno/" TargetMode="External"/><Relationship Id="rId1992" Type="http://schemas.openxmlformats.org/officeDocument/2006/relationships/hyperlink" Target="https://www.tuttitalia.it/lazio/72-gallinaro/" TargetMode="External"/><Relationship Id="rId2629" Type="http://schemas.openxmlformats.org/officeDocument/2006/relationships/hyperlink" Target="https://www.tuttitalia.it/lombardia/80-calvenzano/" TargetMode="External"/><Relationship Id="rId5035" Type="http://schemas.openxmlformats.org/officeDocument/2006/relationships/hyperlink" Target="https://www.tuttitalia.it/piemonte/60-arona/" TargetMode="External"/><Relationship Id="rId6500" Type="http://schemas.openxmlformats.org/officeDocument/2006/relationships/hyperlink" Target="https://www.tuttitalia.it/sicilia/87-montelepre/" TargetMode="External"/><Relationship Id="rId1645" Type="http://schemas.openxmlformats.org/officeDocument/2006/relationships/hyperlink" Target="https://www.tuttitalia.it/emilia-romagna/39-rubiera/" TargetMode="External"/><Relationship Id="rId4051" Type="http://schemas.openxmlformats.org/officeDocument/2006/relationships/hyperlink" Target="https://www.tuttitalia.it/marche/86-trecastelli/" TargetMode="External"/><Relationship Id="rId5102" Type="http://schemas.openxmlformats.org/officeDocument/2006/relationships/hyperlink" Target="https://www.tuttitalia.it/piemonte/46-casalvolone/" TargetMode="External"/><Relationship Id="rId7274" Type="http://schemas.openxmlformats.org/officeDocument/2006/relationships/hyperlink" Target="https://www.tuttitalia.it/valle-d-aosta/98-nus/" TargetMode="External"/><Relationship Id="rId1712" Type="http://schemas.openxmlformats.org/officeDocument/2006/relationships/hyperlink" Target="https://www.tuttitalia.it/friuli-venezia-giulia/40-gradisca-d-isonzo/" TargetMode="External"/><Relationship Id="rId4868" Type="http://schemas.openxmlformats.org/officeDocument/2006/relationships/hyperlink" Target="https://www.tuttitalia.it/piemonte/38-ormea/" TargetMode="External"/><Relationship Id="rId5919" Type="http://schemas.openxmlformats.org/officeDocument/2006/relationships/hyperlink" Target="https://www.tuttitalia.it/sardegna/73-onifai/" TargetMode="External"/><Relationship Id="rId6290" Type="http://schemas.openxmlformats.org/officeDocument/2006/relationships/hyperlink" Target="https://www.tuttitalia.it/sicilia/97-mascalucia/" TargetMode="External"/><Relationship Id="rId3884" Type="http://schemas.openxmlformats.org/officeDocument/2006/relationships/hyperlink" Target="https://www.tuttitalia.it/lombardia/96-fusine/" TargetMode="External"/><Relationship Id="rId4935" Type="http://schemas.openxmlformats.org/officeDocument/2006/relationships/hyperlink" Target="https://www.tuttitalia.it/piemonte/95-priero/" TargetMode="External"/><Relationship Id="rId7341" Type="http://schemas.openxmlformats.org/officeDocument/2006/relationships/hyperlink" Target="https://www.tuttitalia.it/veneto/16-borgo-valbelluna/" TargetMode="External"/><Relationship Id="rId2486" Type="http://schemas.openxmlformats.org/officeDocument/2006/relationships/hyperlink" Target="https://www.tuttitalia.it/liguria/78-toirano/" TargetMode="External"/><Relationship Id="rId3537" Type="http://schemas.openxmlformats.org/officeDocument/2006/relationships/hyperlink" Target="https://www.tuttitalia.it/lombardia/20-san-giorgio-su-legnano/" TargetMode="External"/><Relationship Id="rId3951" Type="http://schemas.openxmlformats.org/officeDocument/2006/relationships/hyperlink" Target="https://www.tuttitalia.it/lombardia/31-mornago/" TargetMode="External"/><Relationship Id="rId458" Type="http://schemas.openxmlformats.org/officeDocument/2006/relationships/hyperlink" Target="https://www.tuttitalia.it/calabria/94-gasperina/" TargetMode="External"/><Relationship Id="rId872" Type="http://schemas.openxmlformats.org/officeDocument/2006/relationships/hyperlink" Target="https://www.tuttitalia.it/campania/54-vallata/" TargetMode="External"/><Relationship Id="rId1088" Type="http://schemas.openxmlformats.org/officeDocument/2006/relationships/hyperlink" Target="https://www.tuttitalia.it/campania/90-mignano-monte-lungo/" TargetMode="External"/><Relationship Id="rId2139" Type="http://schemas.openxmlformats.org/officeDocument/2006/relationships/hyperlink" Target="https://www.tuttitalia.it/lazio/41-colleferro/" TargetMode="External"/><Relationship Id="rId2553" Type="http://schemas.openxmlformats.org/officeDocument/2006/relationships/hyperlink" Target="https://www.tuttitalia.it/lombardia/50-sorisole/" TargetMode="External"/><Relationship Id="rId3604" Type="http://schemas.openxmlformats.org/officeDocument/2006/relationships/hyperlink" Target="https://www.tuttitalia.it/lombardia/29-villasanta/" TargetMode="External"/><Relationship Id="rId6010" Type="http://schemas.openxmlformats.org/officeDocument/2006/relationships/hyperlink" Target="https://www.tuttitalia.it/sardegna/34-tinnura/" TargetMode="External"/><Relationship Id="rId525" Type="http://schemas.openxmlformats.org/officeDocument/2006/relationships/hyperlink" Target="https://www.tuttitalia.it/calabria/31-cariati/" TargetMode="External"/><Relationship Id="rId1155" Type="http://schemas.openxmlformats.org/officeDocument/2006/relationships/hyperlink" Target="https://www.tuttitalia.it/campania/95-gragnano/" TargetMode="External"/><Relationship Id="rId2206" Type="http://schemas.openxmlformats.org/officeDocument/2006/relationships/hyperlink" Target="https://www.tuttitalia.it/lazio/81-ciciliano/" TargetMode="External"/><Relationship Id="rId2620" Type="http://schemas.openxmlformats.org/officeDocument/2006/relationships/hyperlink" Target="https://www.tuttitalia.it/lombardia/40-fontanella/" TargetMode="External"/><Relationship Id="rId5776" Type="http://schemas.openxmlformats.org/officeDocument/2006/relationships/hyperlink" Target="https://www.tuttitalia.it/puglia/67-salve/" TargetMode="External"/><Relationship Id="rId1222" Type="http://schemas.openxmlformats.org/officeDocument/2006/relationships/hyperlink" Target="https://www.tuttitalia.it/campania/74-battipaglia/" TargetMode="External"/><Relationship Id="rId4378" Type="http://schemas.openxmlformats.org/officeDocument/2006/relationships/hyperlink" Target="https://www.tuttitalia.it/molise/29-sessano-del-molise/" TargetMode="External"/><Relationship Id="rId5429" Type="http://schemas.openxmlformats.org/officeDocument/2006/relationships/hyperlink" Target="https://www.tuttitalia.it/piemonte/75-verbania/" TargetMode="External"/><Relationship Id="rId6827" Type="http://schemas.openxmlformats.org/officeDocument/2006/relationships/hyperlink" Target="https://www.tuttitalia.it/toscana/14-montale/" TargetMode="External"/><Relationship Id="rId3394" Type="http://schemas.openxmlformats.org/officeDocument/2006/relationships/hyperlink" Target="https://www.tuttitalia.it/lombardia/37-castel-goffredo/" TargetMode="External"/><Relationship Id="rId4792" Type="http://schemas.openxmlformats.org/officeDocument/2006/relationships/hyperlink" Target="https://www.tuttitalia.it/piemonte/23-racconigi/" TargetMode="External"/><Relationship Id="rId5843" Type="http://schemas.openxmlformats.org/officeDocument/2006/relationships/hyperlink" Target="https://www.tuttitalia.it/sardegna/85-quartu-sant-elena/" TargetMode="External"/><Relationship Id="rId3047" Type="http://schemas.openxmlformats.org/officeDocument/2006/relationships/hyperlink" Target="https://www.tuttitalia.it/lombardia/15-beregazzo-con-figliaro/" TargetMode="External"/><Relationship Id="rId4445" Type="http://schemas.openxmlformats.org/officeDocument/2006/relationships/hyperlink" Target="https://www.tuttitalia.it/piemonte/92-castelletto-monferrato/" TargetMode="External"/><Relationship Id="rId5910" Type="http://schemas.openxmlformats.org/officeDocument/2006/relationships/hyperlink" Target="https://www.tuttitalia.it/sardegna/20-ortueri/" TargetMode="External"/><Relationship Id="rId3461" Type="http://schemas.openxmlformats.org/officeDocument/2006/relationships/hyperlink" Target="https://www.tuttitalia.it/lombardia/16-bollate/" TargetMode="External"/><Relationship Id="rId4512" Type="http://schemas.openxmlformats.org/officeDocument/2006/relationships/hyperlink" Target="https://www.tuttitalia.it/piemonte/66-molino-dei-torti/" TargetMode="External"/><Relationship Id="rId7668" Type="http://schemas.openxmlformats.org/officeDocument/2006/relationships/hyperlink" Target="https://www.tuttitalia.it/veneto/89-caorle/" TargetMode="External"/><Relationship Id="rId382" Type="http://schemas.openxmlformats.org/officeDocument/2006/relationships/hyperlink" Target="https://www.tuttitalia.it/basilicata/24-san-severino-lucano/" TargetMode="External"/><Relationship Id="rId2063" Type="http://schemas.openxmlformats.org/officeDocument/2006/relationships/hyperlink" Target="https://www.tuttitalia.it/lazio/92-poggio-bustone/" TargetMode="External"/><Relationship Id="rId3114" Type="http://schemas.openxmlformats.org/officeDocument/2006/relationships/hyperlink" Target="https://www.tuttitalia.it/lombardia/94-san-nazzaro-val-cavargna/" TargetMode="External"/><Relationship Id="rId6684" Type="http://schemas.openxmlformats.org/officeDocument/2006/relationships/hyperlink" Target="https://www.tuttitalia.it/toscana/89-palazzuolo-sul-senio/" TargetMode="External"/><Relationship Id="rId7735" Type="http://schemas.openxmlformats.org/officeDocument/2006/relationships/hyperlink" Target="https://www.tuttitalia.it/veneto/33-veronella/" TargetMode="External"/><Relationship Id="rId2130" Type="http://schemas.openxmlformats.org/officeDocument/2006/relationships/hyperlink" Target="https://www.tuttitalia.it/lazio/20-monterotondo/" TargetMode="External"/><Relationship Id="rId5286" Type="http://schemas.openxmlformats.org/officeDocument/2006/relationships/hyperlink" Target="https://www.tuttitalia.it/piemonte/79-buriasco/" TargetMode="External"/><Relationship Id="rId6337" Type="http://schemas.openxmlformats.org/officeDocument/2006/relationships/hyperlink" Target="https://www.tuttitalia.it/sicilia/54-licodia-eubea/" TargetMode="External"/><Relationship Id="rId6751" Type="http://schemas.openxmlformats.org/officeDocument/2006/relationships/hyperlink" Target="https://www.tuttitalia.it/toscana/41-stazzema/" TargetMode="External"/><Relationship Id="rId102" Type="http://schemas.openxmlformats.org/officeDocument/2006/relationships/hyperlink" Target="https://www.tuttitalia.it/abruzzo/91-castel-di-sangro/" TargetMode="External"/><Relationship Id="rId5353" Type="http://schemas.openxmlformats.org/officeDocument/2006/relationships/hyperlink" Target="https://www.tuttitalia.it/piemonte/73-mattie/" TargetMode="External"/><Relationship Id="rId6404" Type="http://schemas.openxmlformats.org/officeDocument/2006/relationships/hyperlink" Target="https://www.tuttitalia.it/sicilia/12-tusa/" TargetMode="External"/><Relationship Id="rId7802" Type="http://schemas.openxmlformats.org/officeDocument/2006/relationships/hyperlink" Target="https://www.tuttitalia.it/veneto/91-tezze-sul-brenta/" TargetMode="External"/><Relationship Id="rId1896" Type="http://schemas.openxmlformats.org/officeDocument/2006/relationships/hyperlink" Target="https://www.tuttitalia.it/friuli-venezia-giulia/75-prepotto/" TargetMode="External"/><Relationship Id="rId2947" Type="http://schemas.openxmlformats.org/officeDocument/2006/relationships/hyperlink" Target="https://www.tuttitalia.it/lombardia/97-tavernole-sul-mella/" TargetMode="External"/><Relationship Id="rId5006" Type="http://schemas.openxmlformats.org/officeDocument/2006/relationships/hyperlink" Target="https://www.tuttitalia.it/piemonte/77-bellino/" TargetMode="External"/><Relationship Id="rId919" Type="http://schemas.openxmlformats.org/officeDocument/2006/relationships/hyperlink" Target="https://www.tuttitalia.it/campania/97-morra-de-sanctis/" TargetMode="External"/><Relationship Id="rId1549" Type="http://schemas.openxmlformats.org/officeDocument/2006/relationships/hyperlink" Target="https://www.tuttitalia.it/emilia-romagna/32-san-secondo-parmense/" TargetMode="External"/><Relationship Id="rId1963" Type="http://schemas.openxmlformats.org/officeDocument/2006/relationships/hyperlink" Target="https://www.tuttitalia.it/lazio/74-casalvieri/" TargetMode="External"/><Relationship Id="rId4022" Type="http://schemas.openxmlformats.org/officeDocument/2006/relationships/hyperlink" Target="https://www.tuttitalia.it/lombardia/19-bregano/" TargetMode="External"/><Relationship Id="rId5420" Type="http://schemas.openxmlformats.org/officeDocument/2006/relationships/hyperlink" Target="https://www.tuttitalia.it/piemonte/82-ceresole-reale/" TargetMode="External"/><Relationship Id="rId7178" Type="http://schemas.openxmlformats.org/officeDocument/2006/relationships/hyperlink" Target="https://www.tuttitalia.it/umbria/32-assisi/" TargetMode="External"/><Relationship Id="rId1616" Type="http://schemas.openxmlformats.org/officeDocument/2006/relationships/hyperlink" Target="https://www.tuttitalia.it/emilia-romagna/58-piozzano/" TargetMode="External"/><Relationship Id="rId7592" Type="http://schemas.openxmlformats.org/officeDocument/2006/relationships/hyperlink" Target="https://www.tuttitalia.it/veneto/81-san-zenone-degli-ezzelini/" TargetMode="External"/><Relationship Id="rId3788" Type="http://schemas.openxmlformats.org/officeDocument/2006/relationships/hyperlink" Target="https://www.tuttitalia.it/lombardia/21-albonese/" TargetMode="External"/><Relationship Id="rId4839" Type="http://schemas.openxmlformats.org/officeDocument/2006/relationships/hyperlink" Target="https://www.tuttitalia.it/piemonte/28-monticello-d-alba/" TargetMode="External"/><Relationship Id="rId6194" Type="http://schemas.openxmlformats.org/officeDocument/2006/relationships/hyperlink" Target="https://www.tuttitalia.it/sardegna/89-tuili/" TargetMode="External"/><Relationship Id="rId7245" Type="http://schemas.openxmlformats.org/officeDocument/2006/relationships/hyperlink" Target="https://www.tuttitalia.it/umbria/73-san-venanzo/" TargetMode="External"/><Relationship Id="rId3855" Type="http://schemas.openxmlformats.org/officeDocument/2006/relationships/hyperlink" Target="https://www.tuttitalia.it/lombardia/87-gordona/" TargetMode="External"/><Relationship Id="rId6261" Type="http://schemas.openxmlformats.org/officeDocument/2006/relationships/hyperlink" Target="https://www.tuttitalia.it/sicilia/64-comitini/" TargetMode="External"/><Relationship Id="rId7312" Type="http://schemas.openxmlformats.org/officeDocument/2006/relationships/hyperlink" Target="https://www.tuttitalia.it/valle-d-aosta/22-doues/" TargetMode="External"/><Relationship Id="rId776" Type="http://schemas.openxmlformats.org/officeDocument/2006/relationships/hyperlink" Target="https://www.tuttitalia.it/calabria/81-sant-alessio-in-aspromonte/" TargetMode="External"/><Relationship Id="rId2457" Type="http://schemas.openxmlformats.org/officeDocument/2006/relationships/hyperlink" Target="https://www.tuttitalia.it/liguria/55-rocchetta-di-vara/" TargetMode="External"/><Relationship Id="rId3508" Type="http://schemas.openxmlformats.org/officeDocument/2006/relationships/hyperlink" Target="https://www.tuttitalia.it/lombardia/28-castano-primo/" TargetMode="External"/><Relationship Id="rId4906" Type="http://schemas.openxmlformats.org/officeDocument/2006/relationships/hyperlink" Target="https://www.tuttitalia.it/piemonte/86-clavesana/" TargetMode="External"/><Relationship Id="rId429" Type="http://schemas.openxmlformats.org/officeDocument/2006/relationships/hyperlink" Target="https://www.tuttitalia.it/calabria/85-curinga/" TargetMode="External"/><Relationship Id="rId1059" Type="http://schemas.openxmlformats.org/officeDocument/2006/relationships/hyperlink" Target="https://www.tuttitalia.it/campania/32-portico-di-caserta/" TargetMode="External"/><Relationship Id="rId1473" Type="http://schemas.openxmlformats.org/officeDocument/2006/relationships/hyperlink" Target="https://www.tuttitalia.it/emilia-romagna/41-sarsina/" TargetMode="External"/><Relationship Id="rId2871" Type="http://schemas.openxmlformats.org/officeDocument/2006/relationships/hyperlink" Target="https://www.tuttitalia.it/lombardia/62-bienno/" TargetMode="External"/><Relationship Id="rId3922" Type="http://schemas.openxmlformats.org/officeDocument/2006/relationships/hyperlink" Target="https://www.tuttitalia.it/lombardia/26-induno-olona/" TargetMode="External"/><Relationship Id="rId843" Type="http://schemas.openxmlformats.org/officeDocument/2006/relationships/hyperlink" Target="https://www.tuttitalia.it/campania/18-montemiletto/" TargetMode="External"/><Relationship Id="rId1126" Type="http://schemas.openxmlformats.org/officeDocument/2006/relationships/hyperlink" Target="https://www.tuttitalia.it/campania/22-rocchetta-croce/" TargetMode="External"/><Relationship Id="rId2524" Type="http://schemas.openxmlformats.org/officeDocument/2006/relationships/hyperlink" Target="https://www.tuttitalia.it/liguria/44-bormida/" TargetMode="External"/><Relationship Id="rId910" Type="http://schemas.openxmlformats.org/officeDocument/2006/relationships/hyperlink" Target="https://www.tuttitalia.it/campania/87-teora/" TargetMode="External"/><Relationship Id="rId1540" Type="http://schemas.openxmlformats.org/officeDocument/2006/relationships/hyperlink" Target="https://www.tuttitalia.it/emilia-romagna/23-traversetolo/" TargetMode="External"/><Relationship Id="rId4696" Type="http://schemas.openxmlformats.org/officeDocument/2006/relationships/hyperlink" Target="https://www.tuttitalia.it/piemonte/20-tonengo/" TargetMode="External"/><Relationship Id="rId5747" Type="http://schemas.openxmlformats.org/officeDocument/2006/relationships/hyperlink" Target="https://www.tuttitalia.it/puglia/51-parabita/" TargetMode="External"/><Relationship Id="rId3298" Type="http://schemas.openxmlformats.org/officeDocument/2006/relationships/hyperlink" Target="https://www.tuttitalia.it/lombardia/56-introbio/" TargetMode="External"/><Relationship Id="rId4349" Type="http://schemas.openxmlformats.org/officeDocument/2006/relationships/hyperlink" Target="https://www.tuttitalia.it/molise/64-molise/" TargetMode="External"/><Relationship Id="rId4763" Type="http://schemas.openxmlformats.org/officeDocument/2006/relationships/hyperlink" Target="https://www.tuttitalia.it/piemonte/22-piatto/" TargetMode="External"/><Relationship Id="rId5814" Type="http://schemas.openxmlformats.org/officeDocument/2006/relationships/hyperlink" Target="https://www.tuttitalia.it/puglia/84-martina-franca/" TargetMode="External"/><Relationship Id="rId3365" Type="http://schemas.openxmlformats.org/officeDocument/2006/relationships/hyperlink" Target="https://www.tuttitalia.it/lombardia/62-san-fiorano/" TargetMode="External"/><Relationship Id="rId4416" Type="http://schemas.openxmlformats.org/officeDocument/2006/relationships/hyperlink" Target="https://www.tuttitalia.it/piemonte/36-gavi/" TargetMode="External"/><Relationship Id="rId4830" Type="http://schemas.openxmlformats.org/officeDocument/2006/relationships/hyperlink" Target="https://www.tuttitalia.it/piemonte/70-villafalletto/" TargetMode="External"/><Relationship Id="rId286" Type="http://schemas.openxmlformats.org/officeDocument/2006/relationships/hyperlink" Target="https://www.tuttitalia.it/abruzzo/31-canzano/" TargetMode="External"/><Relationship Id="rId2381" Type="http://schemas.openxmlformats.org/officeDocument/2006/relationships/hyperlink" Target="https://www.tuttitalia.it/liguria/76-pieve-di-teco/" TargetMode="External"/><Relationship Id="rId3018" Type="http://schemas.openxmlformats.org/officeDocument/2006/relationships/hyperlink" Target="https://www.tuttitalia.it/lombardia/31-alzate-brianza/" TargetMode="External"/><Relationship Id="rId3432" Type="http://schemas.openxmlformats.org/officeDocument/2006/relationships/hyperlink" Target="https://www.tuttitalia.it/lombardia/60-ponti-sul-mincio/" TargetMode="External"/><Relationship Id="rId6588" Type="http://schemas.openxmlformats.org/officeDocument/2006/relationships/hyperlink" Target="https://www.tuttitalia.it/sicilia/91-alcamo/" TargetMode="External"/><Relationship Id="rId7639" Type="http://schemas.openxmlformats.org/officeDocument/2006/relationships/hyperlink" Target="https://www.tuttitalia.it/veneto/65-possagno/" TargetMode="External"/><Relationship Id="rId353" Type="http://schemas.openxmlformats.org/officeDocument/2006/relationships/hyperlink" Target="https://www.tuttitalia.it/basilicata/73-rotonda/" TargetMode="External"/><Relationship Id="rId2034" Type="http://schemas.openxmlformats.org/officeDocument/2006/relationships/hyperlink" Target="https://www.tuttitalia.it/lazio/12-norma/" TargetMode="External"/><Relationship Id="rId420" Type="http://schemas.openxmlformats.org/officeDocument/2006/relationships/hyperlink" Target="https://www.tuttitalia.it/basilicata/55-missanello/" TargetMode="External"/><Relationship Id="rId1050" Type="http://schemas.openxmlformats.org/officeDocument/2006/relationships/hyperlink" Target="https://www.tuttitalia.it/campania/86-piedimonte-matese/" TargetMode="External"/><Relationship Id="rId2101" Type="http://schemas.openxmlformats.org/officeDocument/2006/relationships/hyperlink" Target="https://www.tuttitalia.it/lazio/52-orvinio/" TargetMode="External"/><Relationship Id="rId5257" Type="http://schemas.openxmlformats.org/officeDocument/2006/relationships/hyperlink" Target="https://www.tuttitalia.it/piemonte/93-cercenasco/" TargetMode="External"/><Relationship Id="rId6655" Type="http://schemas.openxmlformats.org/officeDocument/2006/relationships/hyperlink" Target="https://www.tuttitalia.it/toscana/51-signa/" TargetMode="External"/><Relationship Id="rId7706" Type="http://schemas.openxmlformats.org/officeDocument/2006/relationships/hyperlink" Target="https://www.tuttitalia.it/veneto/37-san-pietro-in-cariano/" TargetMode="External"/><Relationship Id="rId5671" Type="http://schemas.openxmlformats.org/officeDocument/2006/relationships/hyperlink" Target="https://www.tuttitalia.it/puglia/18-troia/" TargetMode="External"/><Relationship Id="rId6308" Type="http://schemas.openxmlformats.org/officeDocument/2006/relationships/hyperlink" Target="https://www.tuttitalia.it/sicilia/65-san-gregorio-di-catania/" TargetMode="External"/><Relationship Id="rId6722" Type="http://schemas.openxmlformats.org/officeDocument/2006/relationships/hyperlink" Target="https://www.tuttitalia.it/toscana/77-san-vincenzo/" TargetMode="External"/><Relationship Id="rId1867" Type="http://schemas.openxmlformats.org/officeDocument/2006/relationships/hyperlink" Target="https://www.tuttitalia.it/friuli-venezia-giulia/85-marano-lagunare/" TargetMode="External"/><Relationship Id="rId2918" Type="http://schemas.openxmlformats.org/officeDocument/2006/relationships/hyperlink" Target="https://www.tuttitalia.it/lombardia/57-visano/" TargetMode="External"/><Relationship Id="rId4273" Type="http://schemas.openxmlformats.org/officeDocument/2006/relationships/hyperlink" Target="https://www.tuttitalia.it/molise/98-montenero-di-bisaccia/" TargetMode="External"/><Relationship Id="rId5324" Type="http://schemas.openxmlformats.org/officeDocument/2006/relationships/hyperlink" Target="https://www.tuttitalia.it/piemonte/49-osasio/" TargetMode="External"/><Relationship Id="rId1934" Type="http://schemas.openxmlformats.org/officeDocument/2006/relationships/hyperlink" Target="https://www.tuttitalia.it/lazio/68-boville-ernica/" TargetMode="External"/><Relationship Id="rId4340" Type="http://schemas.openxmlformats.org/officeDocument/2006/relationships/hyperlink" Target="https://www.tuttitalia.it/molise/23-lupara/" TargetMode="External"/><Relationship Id="rId7496" Type="http://schemas.openxmlformats.org/officeDocument/2006/relationships/hyperlink" Target="https://www.tuttitalia.it/veneto/24-masi/" TargetMode="External"/><Relationship Id="rId6098" Type="http://schemas.openxmlformats.org/officeDocument/2006/relationships/hyperlink" Target="https://www.tuttitalia.it/sardegna/72-tergu/" TargetMode="External"/><Relationship Id="rId7149" Type="http://schemas.openxmlformats.org/officeDocument/2006/relationships/hyperlink" Target="https://www.tuttitalia.it/trentino-alto-adige/24-fierozzo/" TargetMode="External"/><Relationship Id="rId7563" Type="http://schemas.openxmlformats.org/officeDocument/2006/relationships/hyperlink" Target="https://www.tuttitalia.it/veneto/65-roncade/" TargetMode="External"/><Relationship Id="rId6165" Type="http://schemas.openxmlformats.org/officeDocument/2006/relationships/hyperlink" Target="https://www.tuttitalia.it/sardegna/74-soleminis/" TargetMode="External"/><Relationship Id="rId7216" Type="http://schemas.openxmlformats.org/officeDocument/2006/relationships/hyperlink" Target="https://www.tuttitalia.it/umbria/96-montone/" TargetMode="External"/><Relationship Id="rId3759" Type="http://schemas.openxmlformats.org/officeDocument/2006/relationships/hyperlink" Target="https://www.tuttitalia.it/lombardia/77-filighera/" TargetMode="External"/><Relationship Id="rId5181" Type="http://schemas.openxmlformats.org/officeDocument/2006/relationships/hyperlink" Target="https://www.tuttitalia.it/piemonte/57-san-francesco-al-campo/" TargetMode="External"/><Relationship Id="rId6232" Type="http://schemas.openxmlformats.org/officeDocument/2006/relationships/hyperlink" Target="https://www.tuttitalia.it/sicilia/86-racalmuto/" TargetMode="External"/><Relationship Id="rId7630" Type="http://schemas.openxmlformats.org/officeDocument/2006/relationships/hyperlink" Target="https://www.tuttitalia.it/veneto/70-cimadolmo/" TargetMode="External"/><Relationship Id="rId2775" Type="http://schemas.openxmlformats.org/officeDocument/2006/relationships/hyperlink" Target="https://www.tuttitalia.it/lombardia/64-blello/" TargetMode="External"/><Relationship Id="rId3826" Type="http://schemas.openxmlformats.org/officeDocument/2006/relationships/hyperlink" Target="https://www.tuttitalia.it/lombardia/25-morbegno/" TargetMode="External"/><Relationship Id="rId747" Type="http://schemas.openxmlformats.org/officeDocument/2006/relationships/hyperlink" Target="https://www.tuttitalia.it/calabria/42-placanica/" TargetMode="External"/><Relationship Id="rId1377" Type="http://schemas.openxmlformats.org/officeDocument/2006/relationships/hyperlink" Target="https://www.tuttitalia.it/campania/59-valle-dell-angelo/" TargetMode="External"/><Relationship Id="rId1791" Type="http://schemas.openxmlformats.org/officeDocument/2006/relationships/hyperlink" Target="https://www.tuttitalia.it/friuli-venezia-giulia/79-latisana/" TargetMode="External"/><Relationship Id="rId2428" Type="http://schemas.openxmlformats.org/officeDocument/2006/relationships/hyperlink" Target="https://www.tuttitalia.it/liguria/87-mendatica/" TargetMode="External"/><Relationship Id="rId2842" Type="http://schemas.openxmlformats.org/officeDocument/2006/relationships/hyperlink" Target="https://www.tuttitalia.it/lombardia/57-manerba-del-garda/" TargetMode="External"/><Relationship Id="rId5998" Type="http://schemas.openxmlformats.org/officeDocument/2006/relationships/hyperlink" Target="https://www.tuttitalia.it/sardegna/26-sorradile/" TargetMode="External"/><Relationship Id="rId83" Type="http://schemas.openxmlformats.org/officeDocument/2006/relationships/hyperlink" Target="https://www.tuttitalia.it/abruzzo/72-liscia/" TargetMode="External"/><Relationship Id="rId814" Type="http://schemas.openxmlformats.org/officeDocument/2006/relationships/hyperlink" Target="https://www.tuttitalia.it/calabria/23-parghelia/" TargetMode="External"/><Relationship Id="rId1444" Type="http://schemas.openxmlformats.org/officeDocument/2006/relationships/hyperlink" Target="https://www.tuttitalia.it/emilia-romagna/47-riva-del-po/" TargetMode="External"/><Relationship Id="rId1511" Type="http://schemas.openxmlformats.org/officeDocument/2006/relationships/hyperlink" Target="https://www.tuttitalia.it/emilia-romagna/58-san-prospero/" TargetMode="External"/><Relationship Id="rId4667" Type="http://schemas.openxmlformats.org/officeDocument/2006/relationships/hyperlink" Target="https://www.tuttitalia.it/piemonte/46-robella/" TargetMode="External"/><Relationship Id="rId5718" Type="http://schemas.openxmlformats.org/officeDocument/2006/relationships/hyperlink" Target="https://www.tuttitalia.it/puglia/59-nardo/" TargetMode="External"/><Relationship Id="rId7073" Type="http://schemas.openxmlformats.org/officeDocument/2006/relationships/hyperlink" Target="https://www.tuttitalia.it/trentino-alto-adige/42-pieve-di-bono-prezzo/" TargetMode="External"/><Relationship Id="rId3269" Type="http://schemas.openxmlformats.org/officeDocument/2006/relationships/hyperlink" Target="https://www.tuttitalia.it/lombardia/12-civate/" TargetMode="External"/><Relationship Id="rId3683" Type="http://schemas.openxmlformats.org/officeDocument/2006/relationships/hyperlink" Target="https://www.tuttitalia.it/lombardia/15-bereguardo/" TargetMode="External"/><Relationship Id="rId7140" Type="http://schemas.openxmlformats.org/officeDocument/2006/relationships/hyperlink" Target="https://www.tuttitalia.it/trentino-alto-adige/22-telve-di-sopra/" TargetMode="External"/><Relationship Id="rId2285" Type="http://schemas.openxmlformats.org/officeDocument/2006/relationships/hyperlink" Target="https://www.tuttitalia.it/lazio/72-farnese/" TargetMode="External"/><Relationship Id="rId3336" Type="http://schemas.openxmlformats.org/officeDocument/2006/relationships/hyperlink" Target="https://www.tuttitalia.it/lombardia/95-massalengo/" TargetMode="External"/><Relationship Id="rId4734" Type="http://schemas.openxmlformats.org/officeDocument/2006/relationships/hyperlink" Target="https://www.tuttitalia.it/piemonte/23-sagliano-micca/" TargetMode="External"/><Relationship Id="rId257" Type="http://schemas.openxmlformats.org/officeDocument/2006/relationships/hyperlink" Target="https://www.tuttitalia.it/abruzzo/23-roseto-degli-abruzzi/" TargetMode="External"/><Relationship Id="rId3750" Type="http://schemas.openxmlformats.org/officeDocument/2006/relationships/hyperlink" Target="https://www.tuttitalia.it/lombardia/96-montalto-pavese/" TargetMode="External"/><Relationship Id="rId4801" Type="http://schemas.openxmlformats.org/officeDocument/2006/relationships/hyperlink" Target="https://www.tuttitalia.it/piemonte/50-bagnolo-piemonte/" TargetMode="External"/><Relationship Id="rId671" Type="http://schemas.openxmlformats.org/officeDocument/2006/relationships/hyperlink" Target="https://www.tuttitalia.it/calabria/35-santa-severina/" TargetMode="External"/><Relationship Id="rId2352" Type="http://schemas.openxmlformats.org/officeDocument/2006/relationships/hyperlink" Target="https://www.tuttitalia.it/liguria/46-crocefieschi/" TargetMode="External"/><Relationship Id="rId3403" Type="http://schemas.openxmlformats.org/officeDocument/2006/relationships/hyperlink" Target="https://www.tuttitalia.it/lombardia/42-pegognaga/" TargetMode="External"/><Relationship Id="rId6559" Type="http://schemas.openxmlformats.org/officeDocument/2006/relationships/hyperlink" Target="https://www.tuttitalia.it/sicilia/28-acate/" TargetMode="External"/><Relationship Id="rId6973" Type="http://schemas.openxmlformats.org/officeDocument/2006/relationships/hyperlink" Target="https://www.tuttitalia.it/trentino-alto-adige/21-rifiano/" TargetMode="External"/><Relationship Id="rId324" Type="http://schemas.openxmlformats.org/officeDocument/2006/relationships/hyperlink" Target="https://www.tuttitalia.it/basilicata/71-potenza/" TargetMode="External"/><Relationship Id="rId2005" Type="http://schemas.openxmlformats.org/officeDocument/2006/relationships/hyperlink" Target="https://www.tuttitalia.it/lazio/56-casalattico/" TargetMode="External"/><Relationship Id="rId5575" Type="http://schemas.openxmlformats.org/officeDocument/2006/relationships/hyperlink" Target="https://www.tuttitalia.it/piemonte/77-alto-sermenza/" TargetMode="External"/><Relationship Id="rId6626" Type="http://schemas.openxmlformats.org/officeDocument/2006/relationships/hyperlink" Target="https://www.tuttitalia.it/toscana/32-loro-ciuffenna/" TargetMode="External"/><Relationship Id="rId1021" Type="http://schemas.openxmlformats.org/officeDocument/2006/relationships/hyperlink" Target="https://www.tuttitalia.it/campania/29-pietraroja/" TargetMode="External"/><Relationship Id="rId4177" Type="http://schemas.openxmlformats.org/officeDocument/2006/relationships/hyperlink" Target="https://www.tuttitalia.it/marche/37-mogliano/" TargetMode="External"/><Relationship Id="rId4591" Type="http://schemas.openxmlformats.org/officeDocument/2006/relationships/hyperlink" Target="https://www.tuttitalia.it/piemonte/83-asti/" TargetMode="External"/><Relationship Id="rId5228" Type="http://schemas.openxmlformats.org/officeDocument/2006/relationships/hyperlink" Target="https://www.tuttitalia.it/piemonte/97-torrazza-piemonte/" TargetMode="External"/><Relationship Id="rId5642" Type="http://schemas.openxmlformats.org/officeDocument/2006/relationships/hyperlink" Target="https://www.tuttitalia.it/puglia/29-san-vito-dei-normanni/" TargetMode="External"/><Relationship Id="rId3193" Type="http://schemas.openxmlformats.org/officeDocument/2006/relationships/hyperlink" Target="https://www.tuttitalia.it/lombardia/15-san-daniele-po/" TargetMode="External"/><Relationship Id="rId4244" Type="http://schemas.openxmlformats.org/officeDocument/2006/relationships/hyperlink" Target="https://www.tuttitalia.it/marche/19-mombaroccio/" TargetMode="External"/><Relationship Id="rId1838" Type="http://schemas.openxmlformats.org/officeDocument/2006/relationships/hyperlink" Target="https://www.tuttitalia.it/friuli-venezia-giulia/98-terzo-d-aquileia/" TargetMode="External"/><Relationship Id="rId3260" Type="http://schemas.openxmlformats.org/officeDocument/2006/relationships/hyperlink" Target="https://www.tuttitalia.it/lombardia/71-osnago/" TargetMode="External"/><Relationship Id="rId4311" Type="http://schemas.openxmlformats.org/officeDocument/2006/relationships/hyperlink" Target="https://www.tuttitalia.it/molise/64-montagano/" TargetMode="External"/><Relationship Id="rId7467" Type="http://schemas.openxmlformats.org/officeDocument/2006/relationships/hyperlink" Target="https://www.tuttitalia.it/veneto/35-stanghella/" TargetMode="External"/><Relationship Id="rId181" Type="http://schemas.openxmlformats.org/officeDocument/2006/relationships/hyperlink" Target="https://www.tuttitalia.it/abruzzo/50-castel-di-ieri/" TargetMode="External"/><Relationship Id="rId1905" Type="http://schemas.openxmlformats.org/officeDocument/2006/relationships/hyperlink" Target="https://www.tuttitalia.it/friuli-venezia-giulia/14-forni-di-sotto/" TargetMode="External"/><Relationship Id="rId6069" Type="http://schemas.openxmlformats.org/officeDocument/2006/relationships/hyperlink" Target="https://www.tuttitalia.it/sardegna/14-stintino/" TargetMode="External"/><Relationship Id="rId7881" Type="http://schemas.openxmlformats.org/officeDocument/2006/relationships/hyperlink" Target="https://www.tuttitalia.it/veneto/16-campiglia-dei-berici/" TargetMode="External"/><Relationship Id="rId5085" Type="http://schemas.openxmlformats.org/officeDocument/2006/relationships/hyperlink" Target="https://www.tuttitalia.it/piemonte/45-bogogno/" TargetMode="External"/><Relationship Id="rId6483" Type="http://schemas.openxmlformats.org/officeDocument/2006/relationships/hyperlink" Target="https://www.tuttitalia.it/sicilia/59-capaci/" TargetMode="External"/><Relationship Id="rId7534" Type="http://schemas.openxmlformats.org/officeDocument/2006/relationships/hyperlink" Target="https://www.tuttitalia.it/veneto/51-melara/" TargetMode="External"/><Relationship Id="rId998" Type="http://schemas.openxmlformats.org/officeDocument/2006/relationships/hyperlink" Target="https://www.tuttitalia.it/campania/16-buonalbergo/" TargetMode="External"/><Relationship Id="rId2679" Type="http://schemas.openxmlformats.org/officeDocument/2006/relationships/hyperlink" Target="https://www.tuttitalia.it/lombardia/93-tavernola-bergamasca/" TargetMode="External"/><Relationship Id="rId6136" Type="http://schemas.openxmlformats.org/officeDocument/2006/relationships/hyperlink" Target="https://www.tuttitalia.it/sardegna/76-decimoputzu/" TargetMode="External"/><Relationship Id="rId6550" Type="http://schemas.openxmlformats.org/officeDocument/2006/relationships/hyperlink" Target="https://www.tuttitalia.it/sicilia/15-campofelice-di-fitalia/" TargetMode="External"/><Relationship Id="rId7601" Type="http://schemas.openxmlformats.org/officeDocument/2006/relationships/hyperlink" Target="https://www.tuttitalia.it/veneto/90-nervesa-della-battaglia/" TargetMode="External"/><Relationship Id="rId1695" Type="http://schemas.openxmlformats.org/officeDocument/2006/relationships/hyperlink" Target="https://www.tuttitalia.it/emilia-romagna/51-saludecio/" TargetMode="External"/><Relationship Id="rId2746" Type="http://schemas.openxmlformats.org/officeDocument/2006/relationships/hyperlink" Target="https://www.tuttitalia.it/lombardia/94-fonteno/" TargetMode="External"/><Relationship Id="rId5152" Type="http://schemas.openxmlformats.org/officeDocument/2006/relationships/hyperlink" Target="https://www.tuttitalia.it/piemonte/36-gassino-torinese/" TargetMode="External"/><Relationship Id="rId6203" Type="http://schemas.openxmlformats.org/officeDocument/2006/relationships/hyperlink" Target="https://www.tuttitalia.it/sardegna/43-genoni/" TargetMode="External"/><Relationship Id="rId718" Type="http://schemas.openxmlformats.org/officeDocument/2006/relationships/hyperlink" Target="https://www.tuttitalia.it/calabria/59-grotteria/" TargetMode="External"/><Relationship Id="rId1348" Type="http://schemas.openxmlformats.org/officeDocument/2006/relationships/hyperlink" Target="https://www.tuttitalia.it/campania/34-perito/" TargetMode="External"/><Relationship Id="rId1762" Type="http://schemas.openxmlformats.org/officeDocument/2006/relationships/hyperlink" Target="https://www.tuttitalia.it/friuli-venezia-giulia/87-vajont/" TargetMode="External"/><Relationship Id="rId1415" Type="http://schemas.openxmlformats.org/officeDocument/2006/relationships/hyperlink" Target="https://www.tuttitalia.it/emilia-romagna/76-bentivoglio/" TargetMode="External"/><Relationship Id="rId2813" Type="http://schemas.openxmlformats.org/officeDocument/2006/relationships/hyperlink" Target="https://www.tuttitalia.it/lombardia/28-iseo/" TargetMode="External"/><Relationship Id="rId5969" Type="http://schemas.openxmlformats.org/officeDocument/2006/relationships/hyperlink" Target="https://www.tuttitalia.it/sardegna/61-tresnuraghes/" TargetMode="External"/><Relationship Id="rId7391" Type="http://schemas.openxmlformats.org/officeDocument/2006/relationships/hyperlink" Target="https://www.tuttitalia.it/veneto/59-vallada-agordina/" TargetMode="External"/><Relationship Id="rId54" Type="http://schemas.openxmlformats.org/officeDocument/2006/relationships/hyperlink" Target="https://www.tuttitalia.it/abruzzo/92-monteferrante/" TargetMode="External"/><Relationship Id="rId4985" Type="http://schemas.openxmlformats.org/officeDocument/2006/relationships/hyperlink" Target="https://www.tuttitalia.it/piemonte/23-lisio/" TargetMode="External"/><Relationship Id="rId7044" Type="http://schemas.openxmlformats.org/officeDocument/2006/relationships/hyperlink" Target="https://www.tuttitalia.it/trentino-alto-adige/86-besenello/" TargetMode="External"/><Relationship Id="rId2189" Type="http://schemas.openxmlformats.org/officeDocument/2006/relationships/hyperlink" Target="https://www.tuttitalia.it/lazio/59-bellegra/" TargetMode="External"/><Relationship Id="rId3587" Type="http://schemas.openxmlformats.org/officeDocument/2006/relationships/hyperlink" Target="https://www.tuttitalia.it/lombardia/77-desio/" TargetMode="External"/><Relationship Id="rId4638" Type="http://schemas.openxmlformats.org/officeDocument/2006/relationships/hyperlink" Target="https://www.tuttitalia.it/piemonte/50-castelnuovo-belbo/" TargetMode="External"/><Relationship Id="rId6060" Type="http://schemas.openxmlformats.org/officeDocument/2006/relationships/hyperlink" Target="https://www.tuttitalia.it/sardegna/85-villanova-monteleone/" TargetMode="External"/><Relationship Id="rId3654" Type="http://schemas.openxmlformats.org/officeDocument/2006/relationships/hyperlink" Target="https://www.tuttitalia.it/lombardia/60-landriano/" TargetMode="External"/><Relationship Id="rId4705" Type="http://schemas.openxmlformats.org/officeDocument/2006/relationships/hyperlink" Target="https://www.tuttitalia.it/piemonte/20-soglio/" TargetMode="External"/><Relationship Id="rId7111" Type="http://schemas.openxmlformats.org/officeDocument/2006/relationships/hyperlink" Target="https://www.tuttitalia.it/trentino-alto-adige/77-lona-lases/" TargetMode="External"/><Relationship Id="rId575" Type="http://schemas.openxmlformats.org/officeDocument/2006/relationships/hyperlink" Target="https://www.tuttitalia.it/calabria/65-san-vincenzo-la-costa/" TargetMode="External"/><Relationship Id="rId2256" Type="http://schemas.openxmlformats.org/officeDocument/2006/relationships/hyperlink" Target="https://www.tuttitalia.it/lazio/71-vitorchiano/" TargetMode="External"/><Relationship Id="rId2670" Type="http://schemas.openxmlformats.org/officeDocument/2006/relationships/hyperlink" Target="https://www.tuttitalia.it/lombardia/73-medolago/" TargetMode="External"/><Relationship Id="rId3307" Type="http://schemas.openxmlformats.org/officeDocument/2006/relationships/hyperlink" Target="https://www.tuttitalia.it/lombardia/94-oliveto-lario/" TargetMode="External"/><Relationship Id="rId3721" Type="http://schemas.openxmlformats.org/officeDocument/2006/relationships/hyperlink" Target="https://www.tuttitalia.it/lombardia/94-borgo-priolo/" TargetMode="External"/><Relationship Id="rId6877" Type="http://schemas.openxmlformats.org/officeDocument/2006/relationships/hyperlink" Target="https://www.tuttitalia.it/toscana/77-radda-in-chianti/" TargetMode="External"/><Relationship Id="rId228" Type="http://schemas.openxmlformats.org/officeDocument/2006/relationships/hyperlink" Target="https://www.tuttitalia.it/abruzzo/83-bolognano/" TargetMode="External"/><Relationship Id="rId642" Type="http://schemas.openxmlformats.org/officeDocument/2006/relationships/hyperlink" Target="https://www.tuttitalia.it/calabria/22-altilia/" TargetMode="External"/><Relationship Id="rId1272" Type="http://schemas.openxmlformats.org/officeDocument/2006/relationships/hyperlink" Target="https://www.tuttitalia.it/campania/31-san-gregorio-magno/" TargetMode="External"/><Relationship Id="rId2323" Type="http://schemas.openxmlformats.org/officeDocument/2006/relationships/hyperlink" Target="https://www.tuttitalia.it/liguria/53-savignone/" TargetMode="External"/><Relationship Id="rId5479" Type="http://schemas.openxmlformats.org/officeDocument/2006/relationships/hyperlink" Target="https://www.tuttitalia.it/piemonte/88-bannio-anzino/" TargetMode="External"/><Relationship Id="rId5893" Type="http://schemas.openxmlformats.org/officeDocument/2006/relationships/hyperlink" Target="https://www.tuttitalia.it/sardegna/97-cardedu/" TargetMode="External"/><Relationship Id="rId4495" Type="http://schemas.openxmlformats.org/officeDocument/2006/relationships/hyperlink" Target="https://www.tuttitalia.it/piemonte/51-mornese/" TargetMode="External"/><Relationship Id="rId5546" Type="http://schemas.openxmlformats.org/officeDocument/2006/relationships/hyperlink" Target="https://www.tuttitalia.it/piemonte/39-tricerro/" TargetMode="External"/><Relationship Id="rId6944" Type="http://schemas.openxmlformats.org/officeDocument/2006/relationships/hyperlink" Target="https://www.tuttitalia.it/trentino-alto-adige/79-curon-venosta/" TargetMode="External"/><Relationship Id="rId3097" Type="http://schemas.openxmlformats.org/officeDocument/2006/relationships/hyperlink" Target="https://www.tuttitalia.it/lombardia/75-cremia/" TargetMode="External"/><Relationship Id="rId4148" Type="http://schemas.openxmlformats.org/officeDocument/2006/relationships/hyperlink" Target="https://www.tuttitalia.it/marche/51-monte-giberto/" TargetMode="External"/><Relationship Id="rId5960" Type="http://schemas.openxmlformats.org/officeDocument/2006/relationships/hyperlink" Target="https://www.tuttitalia.it/sardegna/19-palmas-arborea/" TargetMode="External"/><Relationship Id="rId3164" Type="http://schemas.openxmlformats.org/officeDocument/2006/relationships/hyperlink" Target="https://www.tuttitalia.it/lombardia/19-monte-cremasco/" TargetMode="External"/><Relationship Id="rId4562" Type="http://schemas.openxmlformats.org/officeDocument/2006/relationships/hyperlink" Target="https://www.tuttitalia.it/piemonte/50-cerreto-grue/" TargetMode="External"/><Relationship Id="rId5613" Type="http://schemas.openxmlformats.org/officeDocument/2006/relationships/hyperlink" Target="https://www.tuttitalia.it/puglia/14-cassano-delle-murge/" TargetMode="External"/><Relationship Id="rId1809" Type="http://schemas.openxmlformats.org/officeDocument/2006/relationships/hyperlink" Target="https://www.tuttitalia.it/friuli-venezia-giulia/33-san-giovanni-al-natisone/" TargetMode="External"/><Relationship Id="rId4215" Type="http://schemas.openxmlformats.org/officeDocument/2006/relationships/hyperlink" Target="https://www.tuttitalia.it/marche/54-pesaro/" TargetMode="External"/><Relationship Id="rId7785" Type="http://schemas.openxmlformats.org/officeDocument/2006/relationships/hyperlink" Target="https://www.tuttitalia.it/veneto/38-erbezzo/" TargetMode="External"/><Relationship Id="rId2180" Type="http://schemas.openxmlformats.org/officeDocument/2006/relationships/hyperlink" Target="https://www.tuttitalia.it/lazio/54-colonna/" TargetMode="External"/><Relationship Id="rId3231" Type="http://schemas.openxmlformats.org/officeDocument/2006/relationships/hyperlink" Target="https://www.tuttitalia.it/lombardia/85-volongo/" TargetMode="External"/><Relationship Id="rId6387" Type="http://schemas.openxmlformats.org/officeDocument/2006/relationships/hyperlink" Target="https://www.tuttitalia.it/sicilia/21-capri-leone/" TargetMode="External"/><Relationship Id="rId7438" Type="http://schemas.openxmlformats.org/officeDocument/2006/relationships/hyperlink" Target="https://www.tuttitalia.it/veneto/22-curtarolo/" TargetMode="External"/><Relationship Id="rId7852" Type="http://schemas.openxmlformats.org/officeDocument/2006/relationships/hyperlink" Target="https://www.tuttitalia.it/veneto/85-lugo-di-vicenza/" TargetMode="External"/><Relationship Id="rId152" Type="http://schemas.openxmlformats.org/officeDocument/2006/relationships/hyperlink" Target="https://www.tuttitalia.it/abruzzo/43-anversa-degli-abruzzi/" TargetMode="External"/><Relationship Id="rId2997" Type="http://schemas.openxmlformats.org/officeDocument/2006/relationships/hyperlink" Target="https://www.tuttitalia.it/lombardia/53-appiano-gentile/" TargetMode="External"/><Relationship Id="rId6454" Type="http://schemas.openxmlformats.org/officeDocument/2006/relationships/hyperlink" Target="https://www.tuttitalia.it/sicilia/33-reitano/" TargetMode="External"/><Relationship Id="rId7505" Type="http://schemas.openxmlformats.org/officeDocument/2006/relationships/hyperlink" Target="https://www.tuttitalia.it/veneto/66-occhiobello/" TargetMode="External"/><Relationship Id="rId969" Type="http://schemas.openxmlformats.org/officeDocument/2006/relationships/hyperlink" Target="https://www.tuttitalia.it/campania/45-san-marco-dei-cavoti/" TargetMode="External"/><Relationship Id="rId1599" Type="http://schemas.openxmlformats.org/officeDocument/2006/relationships/hyperlink" Target="https://www.tuttitalia.it/emilia-romagna/80-sarmato/" TargetMode="External"/><Relationship Id="rId5056" Type="http://schemas.openxmlformats.org/officeDocument/2006/relationships/hyperlink" Target="https://www.tuttitalia.it/piemonte/43-caltignaga/" TargetMode="External"/><Relationship Id="rId5470" Type="http://schemas.openxmlformats.org/officeDocument/2006/relationships/hyperlink" Target="https://www.tuttitalia.it/piemonte/39-toceno/" TargetMode="External"/><Relationship Id="rId6107" Type="http://schemas.openxmlformats.org/officeDocument/2006/relationships/hyperlink" Target="https://www.tuttitalia.it/sardegna/93-bessude/" TargetMode="External"/><Relationship Id="rId6521" Type="http://schemas.openxmlformats.org/officeDocument/2006/relationships/hyperlink" Target="https://www.tuttitalia.it/sicilia/93-castronovo-di-sicilia/" TargetMode="External"/><Relationship Id="rId4072" Type="http://schemas.openxmlformats.org/officeDocument/2006/relationships/hyperlink" Target="https://www.tuttitalia.it/marche/27-serra-san-quirico/" TargetMode="External"/><Relationship Id="rId5123" Type="http://schemas.openxmlformats.org/officeDocument/2006/relationships/hyperlink" Target="https://www.tuttitalia.it/piemonte/39-grugliasco/" TargetMode="External"/><Relationship Id="rId1666" Type="http://schemas.openxmlformats.org/officeDocument/2006/relationships/hyperlink" Target="https://www.tuttitalia.it/emilia-romagna/83-campagnola-emilia/" TargetMode="External"/><Relationship Id="rId2717" Type="http://schemas.openxmlformats.org/officeDocument/2006/relationships/hyperlink" Target="https://www.tuttitalia.it/lombardia/15-valbondione/" TargetMode="External"/><Relationship Id="rId7295" Type="http://schemas.openxmlformats.org/officeDocument/2006/relationships/hyperlink" Target="https://www.tuttitalia.it/valle-d-aosta/22-pre-saint-didier/" TargetMode="External"/><Relationship Id="rId1319" Type="http://schemas.openxmlformats.org/officeDocument/2006/relationships/hyperlink" Target="https://www.tuttitalia.it/campania/94-omignano/" TargetMode="External"/><Relationship Id="rId1733" Type="http://schemas.openxmlformats.org/officeDocument/2006/relationships/hyperlink" Target="https://www.tuttitalia.it/friuli-venezia-giulia/87-cordenons/" TargetMode="External"/><Relationship Id="rId4889" Type="http://schemas.openxmlformats.org/officeDocument/2006/relationships/hyperlink" Target="https://www.tuttitalia.it/piemonte/40-rifreddo/" TargetMode="External"/><Relationship Id="rId25" Type="http://schemas.openxmlformats.org/officeDocument/2006/relationships/hyperlink" Target="https://www.tuttitalia.it/abruzzo/85-monteodorisio/" TargetMode="External"/><Relationship Id="rId1800" Type="http://schemas.openxmlformats.org/officeDocument/2006/relationships/hyperlink" Target="https://www.tuttitalia.it/friuli-venezia-giulia/43-san-giorgio-di-nogaro/" TargetMode="External"/><Relationship Id="rId4956" Type="http://schemas.openxmlformats.org/officeDocument/2006/relationships/hyperlink" Target="https://www.tuttitalia.it/piemonte/75-niella-belbo/" TargetMode="External"/><Relationship Id="rId7362" Type="http://schemas.openxmlformats.org/officeDocument/2006/relationships/hyperlink" Target="https://www.tuttitalia.it/veneto/30-domegge-di-cadore/" TargetMode="External"/><Relationship Id="rId3558" Type="http://schemas.openxmlformats.org/officeDocument/2006/relationships/hyperlink" Target="https://www.tuttitalia.it/lombardia/94-san-zenone-al-lambro/" TargetMode="External"/><Relationship Id="rId3972" Type="http://schemas.openxmlformats.org/officeDocument/2006/relationships/hyperlink" Target="https://www.tuttitalia.it/lombardia/38-biandronno/" TargetMode="External"/><Relationship Id="rId4609" Type="http://schemas.openxmlformats.org/officeDocument/2006/relationships/hyperlink" Target="https://www.tuttitalia.it/piemonte/14-castello-di-annone/" TargetMode="External"/><Relationship Id="rId7015" Type="http://schemas.openxmlformats.org/officeDocument/2006/relationships/hyperlink" Target="https://www.tuttitalia.it/trentino-alto-adige/54-vallelaghi/" TargetMode="External"/><Relationship Id="rId479" Type="http://schemas.openxmlformats.org/officeDocument/2006/relationships/hyperlink" Target="https://www.tuttitalia.it/calabria/26-belcastro/" TargetMode="External"/><Relationship Id="rId893" Type="http://schemas.openxmlformats.org/officeDocument/2006/relationships/hyperlink" Target="https://www.tuttitalia.it/campania/28-quadrelle/" TargetMode="External"/><Relationship Id="rId2574" Type="http://schemas.openxmlformats.org/officeDocument/2006/relationships/hyperlink" Target="https://www.tuttitalia.it/lombardia/73-ponteranica/" TargetMode="External"/><Relationship Id="rId3625" Type="http://schemas.openxmlformats.org/officeDocument/2006/relationships/hyperlink" Target="https://www.tuttitalia.it/lombardia/70-briosco/" TargetMode="External"/><Relationship Id="rId6031" Type="http://schemas.openxmlformats.org/officeDocument/2006/relationships/hyperlink" Target="https://www.tuttitalia.it/sardegna/59-castelsardo/" TargetMode="External"/><Relationship Id="rId546" Type="http://schemas.openxmlformats.org/officeDocument/2006/relationships/hyperlink" Target="https://www.tuttitalia.it/calabria/31-san-pietro-in-guarano/" TargetMode="External"/><Relationship Id="rId1176" Type="http://schemas.openxmlformats.org/officeDocument/2006/relationships/hyperlink" Target="https://www.tuttitalia.it/campania/85-brusciano/" TargetMode="External"/><Relationship Id="rId2227" Type="http://schemas.openxmlformats.org/officeDocument/2006/relationships/hyperlink" Target="https://www.tuttitalia.it/lazio/87-cervara-di-roma/" TargetMode="External"/><Relationship Id="rId960" Type="http://schemas.openxmlformats.org/officeDocument/2006/relationships/hyperlink" Target="https://www.tuttitalia.it/campania/35-cusano-mutri/" TargetMode="External"/><Relationship Id="rId1243" Type="http://schemas.openxmlformats.org/officeDocument/2006/relationships/hyperlink" Target="https://www.tuttitalia.it/campania/72-montecorvino-pugliano/" TargetMode="External"/><Relationship Id="rId1590" Type="http://schemas.openxmlformats.org/officeDocument/2006/relationships/hyperlink" Target="https://www.tuttitalia.it/emilia-romagna/65-ponte-dell-olio/" TargetMode="External"/><Relationship Id="rId2641" Type="http://schemas.openxmlformats.org/officeDocument/2006/relationships/hyperlink" Target="https://www.tuttitalia.it/lombardia/63-suisio/" TargetMode="External"/><Relationship Id="rId4399" Type="http://schemas.openxmlformats.org/officeDocument/2006/relationships/hyperlink" Target="https://www.tuttitalia.it/molise/20-pescopennataro/" TargetMode="External"/><Relationship Id="rId5797" Type="http://schemas.openxmlformats.org/officeDocument/2006/relationships/hyperlink" Target="https://www.tuttitalia.it/puglia/75-castro/" TargetMode="External"/><Relationship Id="rId6848" Type="http://schemas.openxmlformats.org/officeDocument/2006/relationships/hyperlink" Target="https://www.tuttitalia.it/toscana/52-poggibonsi/" TargetMode="External"/><Relationship Id="rId613" Type="http://schemas.openxmlformats.org/officeDocument/2006/relationships/hyperlink" Target="https://www.tuttitalia.it/calabria/61-bocchigliero/" TargetMode="External"/><Relationship Id="rId5864" Type="http://schemas.openxmlformats.org/officeDocument/2006/relationships/hyperlink" Target="https://www.tuttitalia.it/sardegna/96-orosei/" TargetMode="External"/><Relationship Id="rId6915" Type="http://schemas.openxmlformats.org/officeDocument/2006/relationships/hyperlink" Target="https://www.tuttitalia.it/trentino-alto-adige/93-san-leonardo-in-passiria/" TargetMode="External"/><Relationship Id="rId1310" Type="http://schemas.openxmlformats.org/officeDocument/2006/relationships/hyperlink" Target="https://www.tuttitalia.it/campania/43-moio-della-civitella/" TargetMode="External"/><Relationship Id="rId4466" Type="http://schemas.openxmlformats.org/officeDocument/2006/relationships/hyperlink" Target="https://www.tuttitalia.it/piemonte/28-oviglio/" TargetMode="External"/><Relationship Id="rId4880" Type="http://schemas.openxmlformats.org/officeDocument/2006/relationships/hyperlink" Target="https://www.tuttitalia.it/piemonte/24-piobesi-d-alba/" TargetMode="External"/><Relationship Id="rId5517" Type="http://schemas.openxmlformats.org/officeDocument/2006/relationships/hyperlink" Target="https://www.tuttitalia.it/piemonte/38-borgo-d-ale/" TargetMode="External"/><Relationship Id="rId5931" Type="http://schemas.openxmlformats.org/officeDocument/2006/relationships/hyperlink" Target="https://www.tuttitalia.it/sardegna/94-noragugume/" TargetMode="External"/><Relationship Id="rId3068" Type="http://schemas.openxmlformats.org/officeDocument/2006/relationships/hyperlink" Target="https://www.tuttitalia.it/lombardia/71-bizzarone/" TargetMode="External"/><Relationship Id="rId3482" Type="http://schemas.openxmlformats.org/officeDocument/2006/relationships/hyperlink" Target="https://www.tuttitalia.it/lombardia/16-arese/" TargetMode="External"/><Relationship Id="rId4119" Type="http://schemas.openxmlformats.org/officeDocument/2006/relationships/hyperlink" Target="https://www.tuttitalia.it/marche/56-palmiano/" TargetMode="External"/><Relationship Id="rId4533" Type="http://schemas.openxmlformats.org/officeDocument/2006/relationships/hyperlink" Target="https://www.tuttitalia.it/piemonte/78-castelletto-merli/" TargetMode="External"/><Relationship Id="rId7689" Type="http://schemas.openxmlformats.org/officeDocument/2006/relationships/hyperlink" Target="https://www.tuttitalia.it/veneto/41-teglio-veneto/" TargetMode="External"/><Relationship Id="rId2084" Type="http://schemas.openxmlformats.org/officeDocument/2006/relationships/hyperlink" Target="https://www.tuttitalia.it/lazio/67-frasso-sabino/" TargetMode="External"/><Relationship Id="rId3135" Type="http://schemas.openxmlformats.org/officeDocument/2006/relationships/hyperlink" Target="https://www.tuttitalia.it/lombardia/76-rivolta-d-adda/" TargetMode="External"/><Relationship Id="rId4600" Type="http://schemas.openxmlformats.org/officeDocument/2006/relationships/hyperlink" Target="https://www.tuttitalia.it/piemonte/78-moncalvo/" TargetMode="External"/><Relationship Id="rId7756" Type="http://schemas.openxmlformats.org/officeDocument/2006/relationships/hyperlink" Target="https://www.tuttitalia.it/veneto/39-sorga/" TargetMode="External"/><Relationship Id="rId470" Type="http://schemas.openxmlformats.org/officeDocument/2006/relationships/hyperlink" Target="https://www.tuttitalia.it/calabria/72-vallefiorita/" TargetMode="External"/><Relationship Id="rId2151" Type="http://schemas.openxmlformats.org/officeDocument/2006/relationships/hyperlink" Target="https://www.tuttitalia.it/lazio/26-lanuvio/" TargetMode="External"/><Relationship Id="rId3202" Type="http://schemas.openxmlformats.org/officeDocument/2006/relationships/hyperlink" Target="https://www.tuttitalia.it/lombardia/24-acquanegra-cremonese/" TargetMode="External"/><Relationship Id="rId6358" Type="http://schemas.openxmlformats.org/officeDocument/2006/relationships/hyperlink" Target="https://www.tuttitalia.it/sicilia/48-gagliano-castelferrato/" TargetMode="External"/><Relationship Id="rId7409" Type="http://schemas.openxmlformats.org/officeDocument/2006/relationships/hyperlink" Target="https://www.tuttitalia.it/veneto/65-este/" TargetMode="External"/><Relationship Id="rId123" Type="http://schemas.openxmlformats.org/officeDocument/2006/relationships/hyperlink" Target="https://www.tuttitalia.it/abruzzo/59-collelongo/" TargetMode="External"/><Relationship Id="rId5374" Type="http://schemas.openxmlformats.org/officeDocument/2006/relationships/hyperlink" Target="https://www.tuttitalia.it/piemonte/58-pratiglione/" TargetMode="External"/><Relationship Id="rId6772" Type="http://schemas.openxmlformats.org/officeDocument/2006/relationships/hyperlink" Target="https://www.tuttitalia.it/toscana/96-licciana-nardi/" TargetMode="External"/><Relationship Id="rId7823" Type="http://schemas.openxmlformats.org/officeDocument/2006/relationships/hyperlink" Target="https://www.tuttitalia.it/veneto/15-zuglia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333"/>
  <sheetViews>
    <sheetView tabSelected="1" workbookViewId="0">
      <pane xSplit="4" ySplit="2" topLeftCell="E3" activePane="bottomRight" state="frozen"/>
      <selection pane="topRight" activeCell="B1" sqref="B1"/>
      <selection pane="bottomLeft" activeCell="A4" sqref="A4"/>
      <selection pane="bottomRight"/>
    </sheetView>
  </sheetViews>
  <sheetFormatPr defaultRowHeight="15.75"/>
  <cols>
    <col min="1" max="1" width="5" style="26" customWidth="1"/>
    <col min="2" max="2" width="4.28515625" style="26" customWidth="1"/>
    <col min="3" max="3" width="20.28515625" bestFit="1" customWidth="1"/>
    <col min="4" max="4" width="30.28515625" style="3" customWidth="1"/>
    <col min="5" max="7" width="13" style="3" customWidth="1"/>
    <col min="8" max="8" width="11.42578125" style="2" customWidth="1"/>
    <col min="9" max="9" width="11.7109375" style="1" customWidth="1"/>
    <col min="10" max="10" width="12.42578125" style="1" customWidth="1"/>
    <col min="11" max="11" width="11.5703125" style="1" bestFit="1" customWidth="1"/>
    <col min="12" max="12" width="16.42578125" style="1" bestFit="1" customWidth="1"/>
    <col min="13" max="13" width="10.85546875" style="1" customWidth="1"/>
    <col min="14" max="14" width="16.42578125" style="1" bestFit="1" customWidth="1"/>
    <col min="15" max="15" width="11.5703125" style="1" bestFit="1" customWidth="1"/>
    <col min="16" max="16" width="11.5703125" style="1" customWidth="1"/>
    <col min="17" max="17" width="9.140625" style="1" customWidth="1"/>
    <col min="18" max="18" width="15" style="1" customWidth="1"/>
    <col min="19" max="20" width="16.42578125" style="1" customWidth="1"/>
    <col min="21" max="22" width="15" style="1" customWidth="1"/>
    <col min="23" max="25" width="16.42578125" style="1" customWidth="1"/>
    <col min="26" max="26" width="18.7109375" style="1" bestFit="1" customWidth="1"/>
    <col min="27" max="27" width="18.7109375" style="1" customWidth="1"/>
    <col min="28" max="28" width="15" style="1" bestFit="1" customWidth="1"/>
  </cols>
  <sheetData>
    <row r="1" spans="1:28" s="8" customFormat="1" ht="48" customHeight="1">
      <c r="A1" s="24"/>
      <c r="B1" s="24"/>
      <c r="C1" s="16"/>
      <c r="D1" s="90"/>
      <c r="E1" s="18"/>
      <c r="F1" s="18"/>
      <c r="G1" s="18"/>
      <c r="H1" s="92" t="s">
        <v>82</v>
      </c>
      <c r="I1" s="92"/>
      <c r="J1" s="13"/>
      <c r="K1" s="87" t="s">
        <v>240</v>
      </c>
      <c r="L1" s="88"/>
      <c r="M1" s="88"/>
      <c r="N1" s="88"/>
      <c r="O1" s="88"/>
      <c r="P1" s="88"/>
      <c r="Q1" s="88"/>
      <c r="R1" s="88"/>
      <c r="S1" s="89"/>
      <c r="T1" s="11"/>
      <c r="U1" s="91" t="s">
        <v>81</v>
      </c>
      <c r="V1" s="91"/>
      <c r="W1" s="91"/>
      <c r="X1" s="91"/>
      <c r="Y1" s="35"/>
      <c r="Z1" s="93" t="s">
        <v>239</v>
      </c>
      <c r="AA1" s="94"/>
      <c r="AB1" s="10" t="s">
        <v>80</v>
      </c>
    </row>
    <row r="2" spans="1:28" s="7" customFormat="1" ht="61.5" customHeight="1">
      <c r="A2" s="25"/>
      <c r="B2" s="25"/>
      <c r="C2" s="17"/>
      <c r="D2" s="90"/>
      <c r="E2" s="12" t="s">
        <v>223</v>
      </c>
      <c r="F2" s="12" t="s">
        <v>818</v>
      </c>
      <c r="G2" s="12" t="s">
        <v>817</v>
      </c>
      <c r="H2" s="12" t="s">
        <v>224</v>
      </c>
      <c r="I2" s="12" t="s">
        <v>225</v>
      </c>
      <c r="J2" s="15" t="s">
        <v>746</v>
      </c>
      <c r="K2" s="14" t="s">
        <v>228</v>
      </c>
      <c r="L2" s="14" t="s">
        <v>226</v>
      </c>
      <c r="M2" s="14" t="s">
        <v>227</v>
      </c>
      <c r="N2" s="14" t="s">
        <v>229</v>
      </c>
      <c r="O2" s="14" t="s">
        <v>230</v>
      </c>
      <c r="P2" s="53" t="s">
        <v>335</v>
      </c>
      <c r="Q2" s="14" t="s">
        <v>231</v>
      </c>
      <c r="R2" s="14" t="s">
        <v>232</v>
      </c>
      <c r="S2" s="14" t="s">
        <v>233</v>
      </c>
      <c r="T2" s="14" t="s">
        <v>816</v>
      </c>
      <c r="U2" s="5" t="s">
        <v>234</v>
      </c>
      <c r="V2" s="5" t="s">
        <v>235</v>
      </c>
      <c r="W2" s="5" t="s">
        <v>236</v>
      </c>
      <c r="X2" s="5" t="s">
        <v>237</v>
      </c>
      <c r="Y2" s="5" t="s">
        <v>336</v>
      </c>
      <c r="Z2" s="6"/>
      <c r="AA2" s="6" t="s">
        <v>337</v>
      </c>
      <c r="AB2" s="4" t="s">
        <v>238</v>
      </c>
    </row>
    <row r="3" spans="1:28" s="8" customFormat="1" ht="15" customHeight="1">
      <c r="A3" s="42">
        <v>2016</v>
      </c>
      <c r="B3" s="42" t="s">
        <v>241</v>
      </c>
      <c r="C3" s="42" t="s">
        <v>203</v>
      </c>
      <c r="D3" s="43" t="s">
        <v>105</v>
      </c>
      <c r="E3" s="19"/>
      <c r="F3" s="19"/>
      <c r="G3" s="64"/>
      <c r="H3" s="20">
        <v>7</v>
      </c>
      <c r="I3" s="21">
        <v>12000</v>
      </c>
      <c r="J3" s="20">
        <v>229</v>
      </c>
      <c r="K3" s="22">
        <v>61</v>
      </c>
      <c r="L3" s="22">
        <v>1942</v>
      </c>
      <c r="M3" s="22">
        <v>8</v>
      </c>
      <c r="N3" s="22">
        <v>258</v>
      </c>
      <c r="O3" s="22">
        <v>69</v>
      </c>
      <c r="P3" s="60" t="s">
        <v>764</v>
      </c>
      <c r="Q3" s="22">
        <v>31</v>
      </c>
      <c r="R3" s="22">
        <v>310</v>
      </c>
      <c r="S3" s="22">
        <v>2595</v>
      </c>
      <c r="T3" s="62">
        <v>24.454148471615721</v>
      </c>
      <c r="U3" s="20">
        <v>0</v>
      </c>
      <c r="V3" s="20">
        <v>0</v>
      </c>
      <c r="W3" s="20">
        <v>3090</v>
      </c>
      <c r="X3" s="20">
        <v>3090</v>
      </c>
      <c r="Y3" s="60" t="s">
        <v>764</v>
      </c>
      <c r="Z3" s="20">
        <v>5600</v>
      </c>
      <c r="AA3" s="60" t="s">
        <v>764</v>
      </c>
      <c r="AB3" s="20">
        <v>0</v>
      </c>
    </row>
    <row r="4" spans="1:28" s="9" customFormat="1" ht="15" customHeight="1">
      <c r="A4" s="42">
        <v>2016</v>
      </c>
      <c r="B4" s="42" t="s">
        <v>241</v>
      </c>
      <c r="C4" s="42" t="s">
        <v>203</v>
      </c>
      <c r="D4" s="44" t="s">
        <v>106</v>
      </c>
      <c r="E4" s="22"/>
      <c r="F4" s="22"/>
      <c r="G4" s="62"/>
      <c r="H4" s="22">
        <v>2</v>
      </c>
      <c r="I4" s="23">
        <v>1200</v>
      </c>
      <c r="J4" s="22">
        <v>95</v>
      </c>
      <c r="K4" s="22">
        <v>1</v>
      </c>
      <c r="L4" s="22">
        <v>39</v>
      </c>
      <c r="M4" s="22">
        <v>8</v>
      </c>
      <c r="N4" s="22">
        <v>345</v>
      </c>
      <c r="O4" s="22">
        <v>9</v>
      </c>
      <c r="P4" s="60" t="s">
        <v>764</v>
      </c>
      <c r="Q4" s="22">
        <v>42</v>
      </c>
      <c r="R4" s="22">
        <v>420</v>
      </c>
      <c r="S4" s="22">
        <v>871</v>
      </c>
      <c r="T4" s="62">
        <v>15.545263157894736</v>
      </c>
      <c r="U4" s="20">
        <v>0</v>
      </c>
      <c r="V4" s="20">
        <v>0</v>
      </c>
      <c r="W4" s="20">
        <v>672.8</v>
      </c>
      <c r="X4" s="20">
        <v>672.8</v>
      </c>
      <c r="Y4" s="60" t="s">
        <v>764</v>
      </c>
      <c r="Z4" s="20">
        <v>1476.8</v>
      </c>
      <c r="AA4" s="60" t="s">
        <v>764</v>
      </c>
      <c r="AB4" s="20">
        <v>100</v>
      </c>
    </row>
    <row r="5" spans="1:28" s="9" customFormat="1" ht="15" customHeight="1">
      <c r="A5" s="42">
        <v>2016</v>
      </c>
      <c r="B5" s="42" t="s">
        <v>241</v>
      </c>
      <c r="C5" s="42" t="s">
        <v>203</v>
      </c>
      <c r="D5" s="44" t="s">
        <v>107</v>
      </c>
      <c r="E5" s="22"/>
      <c r="F5" s="22"/>
      <c r="G5" s="62"/>
      <c r="H5" s="22">
        <v>2</v>
      </c>
      <c r="I5" s="23">
        <v>900</v>
      </c>
      <c r="J5" s="22">
        <v>77</v>
      </c>
      <c r="K5" s="22">
        <v>5</v>
      </c>
      <c r="L5" s="22">
        <v>157</v>
      </c>
      <c r="M5" s="22">
        <v>1</v>
      </c>
      <c r="N5" s="22">
        <v>39</v>
      </c>
      <c r="O5" s="22">
        <v>6</v>
      </c>
      <c r="P5" s="60" t="s">
        <v>764</v>
      </c>
      <c r="Q5" s="22">
        <v>0</v>
      </c>
      <c r="R5" s="22">
        <v>0</v>
      </c>
      <c r="S5" s="22">
        <v>196</v>
      </c>
      <c r="T5" s="62">
        <v>7.4805194805194803</v>
      </c>
      <c r="U5" s="20">
        <v>0</v>
      </c>
      <c r="V5" s="20">
        <v>0</v>
      </c>
      <c r="W5" s="20">
        <v>380</v>
      </c>
      <c r="X5" s="20">
        <v>380</v>
      </c>
      <c r="Y5" s="60" t="s">
        <v>764</v>
      </c>
      <c r="Z5" s="20">
        <v>576</v>
      </c>
      <c r="AA5" s="60" t="s">
        <v>764</v>
      </c>
      <c r="AB5" s="20">
        <v>0</v>
      </c>
    </row>
    <row r="6" spans="1:28" s="9" customFormat="1" ht="15" customHeight="1">
      <c r="A6" s="42">
        <v>2016</v>
      </c>
      <c r="B6" s="42" t="s">
        <v>241</v>
      </c>
      <c r="C6" s="42" t="s">
        <v>203</v>
      </c>
      <c r="D6" s="44" t="s">
        <v>108</v>
      </c>
      <c r="E6" s="22"/>
      <c r="F6" s="22"/>
      <c r="G6" s="62"/>
      <c r="H6" s="22">
        <v>10</v>
      </c>
      <c r="I6" s="23">
        <v>1170</v>
      </c>
      <c r="J6" s="22">
        <v>90</v>
      </c>
      <c r="K6" s="22">
        <v>11</v>
      </c>
      <c r="L6" s="22">
        <v>326</v>
      </c>
      <c r="M6" s="22">
        <v>10</v>
      </c>
      <c r="N6" s="22">
        <v>353</v>
      </c>
      <c r="O6" s="22">
        <v>21</v>
      </c>
      <c r="P6" s="60" t="s">
        <v>764</v>
      </c>
      <c r="Q6" s="22">
        <v>9</v>
      </c>
      <c r="R6" s="22">
        <v>90</v>
      </c>
      <c r="S6" s="22">
        <v>790</v>
      </c>
      <c r="T6" s="62">
        <v>12.655555555555555</v>
      </c>
      <c r="U6" s="20">
        <v>0</v>
      </c>
      <c r="V6" s="20">
        <v>0</v>
      </c>
      <c r="W6" s="20">
        <v>370</v>
      </c>
      <c r="X6" s="20">
        <v>370</v>
      </c>
      <c r="Y6" s="60" t="s">
        <v>764</v>
      </c>
      <c r="Z6" s="20">
        <v>1139</v>
      </c>
      <c r="AA6" s="60" t="s">
        <v>764</v>
      </c>
      <c r="AB6" s="20">
        <v>0</v>
      </c>
    </row>
    <row r="7" spans="1:28" s="9" customFormat="1" ht="15" customHeight="1">
      <c r="A7" s="42">
        <v>2016</v>
      </c>
      <c r="B7" s="42" t="s">
        <v>241</v>
      </c>
      <c r="C7" s="42" t="s">
        <v>203</v>
      </c>
      <c r="D7" s="44" t="s">
        <v>109</v>
      </c>
      <c r="E7" s="22"/>
      <c r="F7" s="22"/>
      <c r="G7" s="62"/>
      <c r="H7" s="22">
        <v>4</v>
      </c>
      <c r="I7" s="23">
        <v>1500</v>
      </c>
      <c r="J7" s="22">
        <v>104</v>
      </c>
      <c r="K7" s="22">
        <v>25</v>
      </c>
      <c r="L7" s="22">
        <v>874</v>
      </c>
      <c r="M7" s="22">
        <v>46</v>
      </c>
      <c r="N7" s="22">
        <v>1550</v>
      </c>
      <c r="O7" s="22">
        <v>71</v>
      </c>
      <c r="P7" s="60" t="s">
        <v>764</v>
      </c>
      <c r="Q7" s="22">
        <v>28</v>
      </c>
      <c r="R7" s="22">
        <v>280</v>
      </c>
      <c r="S7" s="22">
        <v>2784</v>
      </c>
      <c r="T7" s="62">
        <v>33.71153846153846</v>
      </c>
      <c r="U7" s="20">
        <v>0</v>
      </c>
      <c r="V7" s="20">
        <v>1000</v>
      </c>
      <c r="W7" s="20">
        <v>802</v>
      </c>
      <c r="X7" s="20">
        <v>1802</v>
      </c>
      <c r="Y7" s="60" t="s">
        <v>764</v>
      </c>
      <c r="Z7" s="20">
        <v>3506</v>
      </c>
      <c r="AA7" s="60" t="s">
        <v>764</v>
      </c>
      <c r="AB7" s="20">
        <v>0</v>
      </c>
    </row>
    <row r="8" spans="1:28" s="9" customFormat="1" ht="15" customHeight="1">
      <c r="A8" s="42">
        <v>2016</v>
      </c>
      <c r="B8" s="42" t="s">
        <v>241</v>
      </c>
      <c r="C8" s="42" t="s">
        <v>203</v>
      </c>
      <c r="D8" s="44" t="s">
        <v>110</v>
      </c>
      <c r="E8" s="22"/>
      <c r="F8" s="22"/>
      <c r="G8" s="62"/>
      <c r="H8" s="22">
        <v>2</v>
      </c>
      <c r="I8" s="23">
        <v>320</v>
      </c>
      <c r="J8" s="22">
        <v>28</v>
      </c>
      <c r="K8" s="22">
        <v>3</v>
      </c>
      <c r="L8" s="22">
        <v>117</v>
      </c>
      <c r="M8" s="22">
        <v>5</v>
      </c>
      <c r="N8" s="22">
        <v>195</v>
      </c>
      <c r="O8" s="22">
        <v>8</v>
      </c>
      <c r="P8" s="60" t="s">
        <v>764</v>
      </c>
      <c r="Q8" s="22">
        <v>1</v>
      </c>
      <c r="R8" s="22">
        <v>10</v>
      </c>
      <c r="S8" s="22">
        <v>361</v>
      </c>
      <c r="T8" s="62">
        <v>15.607142857142858</v>
      </c>
      <c r="U8" s="20">
        <v>0</v>
      </c>
      <c r="V8" s="20">
        <v>0</v>
      </c>
      <c r="W8" s="20">
        <v>115</v>
      </c>
      <c r="X8" s="20">
        <v>115</v>
      </c>
      <c r="Y8" s="60" t="s">
        <v>764</v>
      </c>
      <c r="Z8" s="20">
        <v>437</v>
      </c>
      <c r="AA8" s="60" t="s">
        <v>764</v>
      </c>
      <c r="AB8" s="20">
        <v>0</v>
      </c>
    </row>
    <row r="9" spans="1:28" s="9" customFormat="1" ht="15" customHeight="1">
      <c r="A9" s="42">
        <v>2016</v>
      </c>
      <c r="B9" s="42" t="s">
        <v>241</v>
      </c>
      <c r="C9" s="44" t="s">
        <v>204</v>
      </c>
      <c r="D9" s="43" t="s">
        <v>111</v>
      </c>
      <c r="E9" s="19"/>
      <c r="F9" s="19"/>
      <c r="G9" s="64"/>
      <c r="H9" s="22">
        <v>24</v>
      </c>
      <c r="I9" s="23">
        <v>10850</v>
      </c>
      <c r="J9" s="22">
        <v>639</v>
      </c>
      <c r="K9" s="22">
        <v>47</v>
      </c>
      <c r="L9" s="22">
        <v>1644</v>
      </c>
      <c r="M9" s="22">
        <v>10</v>
      </c>
      <c r="N9" s="22">
        <v>381</v>
      </c>
      <c r="O9" s="22">
        <v>57</v>
      </c>
      <c r="P9" s="60" t="s">
        <v>764</v>
      </c>
      <c r="Q9" s="22">
        <v>80</v>
      </c>
      <c r="R9" s="22">
        <v>820</v>
      </c>
      <c r="S9" s="22">
        <v>2865</v>
      </c>
      <c r="T9" s="62">
        <v>14.59851330203443</v>
      </c>
      <c r="U9" s="20">
        <v>0</v>
      </c>
      <c r="V9" s="20">
        <v>0</v>
      </c>
      <c r="W9" s="20">
        <v>6483.45</v>
      </c>
      <c r="X9" s="20">
        <v>6483.45</v>
      </c>
      <c r="Y9" s="60" t="s">
        <v>764</v>
      </c>
      <c r="Z9" s="20">
        <v>9328.4500000000007</v>
      </c>
      <c r="AA9" s="60" t="s">
        <v>764</v>
      </c>
      <c r="AB9" s="20">
        <v>178.3</v>
      </c>
    </row>
    <row r="10" spans="1:28" s="8" customFormat="1" ht="15" customHeight="1">
      <c r="A10" s="42">
        <v>2016</v>
      </c>
      <c r="B10" s="42" t="s">
        <v>241</v>
      </c>
      <c r="C10" s="44" t="s">
        <v>204</v>
      </c>
      <c r="D10" s="43" t="s">
        <v>112</v>
      </c>
      <c r="E10" s="19"/>
      <c r="F10" s="19"/>
      <c r="G10" s="64"/>
      <c r="H10" s="20">
        <v>2</v>
      </c>
      <c r="I10" s="21">
        <v>700</v>
      </c>
      <c r="J10" s="20">
        <v>82</v>
      </c>
      <c r="K10" s="22">
        <v>5</v>
      </c>
      <c r="L10" s="22">
        <v>127</v>
      </c>
      <c r="M10" s="22">
        <v>4</v>
      </c>
      <c r="N10" s="22">
        <v>138</v>
      </c>
      <c r="O10" s="22">
        <v>9</v>
      </c>
      <c r="P10" s="60" t="s">
        <v>764</v>
      </c>
      <c r="Q10" s="22">
        <v>7</v>
      </c>
      <c r="R10" s="22">
        <v>70</v>
      </c>
      <c r="S10" s="22">
        <v>385</v>
      </c>
      <c r="T10" s="62">
        <v>7.1341463414634143</v>
      </c>
      <c r="U10" s="20">
        <v>0</v>
      </c>
      <c r="V10" s="20">
        <v>0</v>
      </c>
      <c r="W10" s="20">
        <v>250</v>
      </c>
      <c r="X10" s="20">
        <v>250</v>
      </c>
      <c r="Y10" s="60" t="s">
        <v>764</v>
      </c>
      <c r="Z10" s="20">
        <v>585</v>
      </c>
      <c r="AA10" s="60" t="s">
        <v>764</v>
      </c>
      <c r="AB10" s="20">
        <v>0</v>
      </c>
    </row>
    <row r="11" spans="1:28" s="8" customFormat="1" ht="15" customHeight="1">
      <c r="A11" s="42">
        <v>2016</v>
      </c>
      <c r="B11" s="42" t="s">
        <v>241</v>
      </c>
      <c r="C11" s="44" t="s">
        <v>204</v>
      </c>
      <c r="D11" s="43" t="s">
        <v>113</v>
      </c>
      <c r="E11" s="19"/>
      <c r="F11" s="19"/>
      <c r="G11" s="64"/>
      <c r="H11" s="20">
        <v>8</v>
      </c>
      <c r="I11" s="21">
        <v>2992</v>
      </c>
      <c r="J11" s="20">
        <v>68</v>
      </c>
      <c r="K11" s="22">
        <v>35</v>
      </c>
      <c r="L11" s="22">
        <v>1163</v>
      </c>
      <c r="M11" s="22">
        <v>5</v>
      </c>
      <c r="N11" s="22">
        <v>149</v>
      </c>
      <c r="O11" s="22">
        <v>40</v>
      </c>
      <c r="P11" s="60" t="s">
        <v>764</v>
      </c>
      <c r="Q11" s="22">
        <v>54</v>
      </c>
      <c r="R11" s="22">
        <v>550</v>
      </c>
      <c r="S11" s="22">
        <v>1862</v>
      </c>
      <c r="T11" s="62">
        <v>47.95808823529412</v>
      </c>
      <c r="U11" s="20">
        <v>0</v>
      </c>
      <c r="V11" s="20">
        <v>0</v>
      </c>
      <c r="W11" s="20">
        <v>1399.15</v>
      </c>
      <c r="X11" s="20">
        <v>1399.15</v>
      </c>
      <c r="Y11" s="60" t="s">
        <v>764</v>
      </c>
      <c r="Z11" s="20">
        <v>3261.15</v>
      </c>
      <c r="AA11" s="60" t="s">
        <v>764</v>
      </c>
      <c r="AB11" s="20">
        <v>47</v>
      </c>
    </row>
    <row r="12" spans="1:28" s="8" customFormat="1" ht="15" customHeight="1">
      <c r="A12" s="42">
        <v>2016</v>
      </c>
      <c r="B12" s="42" t="s">
        <v>241</v>
      </c>
      <c r="C12" s="42" t="s">
        <v>205</v>
      </c>
      <c r="D12" s="44" t="s">
        <v>114</v>
      </c>
      <c r="E12" s="22"/>
      <c r="F12" s="22"/>
      <c r="G12" s="62"/>
      <c r="H12" s="20">
        <v>5</v>
      </c>
      <c r="I12" s="21">
        <v>2400</v>
      </c>
      <c r="J12" s="20">
        <v>380</v>
      </c>
      <c r="K12" s="22">
        <v>27</v>
      </c>
      <c r="L12" s="22">
        <v>905</v>
      </c>
      <c r="M12" s="22">
        <v>7</v>
      </c>
      <c r="N12" s="22">
        <v>246</v>
      </c>
      <c r="O12" s="22">
        <v>34</v>
      </c>
      <c r="P12" s="60" t="s">
        <v>764</v>
      </c>
      <c r="Q12" s="22">
        <v>0</v>
      </c>
      <c r="R12" s="22">
        <v>0</v>
      </c>
      <c r="S12" s="22">
        <v>1161</v>
      </c>
      <c r="T12" s="62">
        <v>8.7289473684210535</v>
      </c>
      <c r="U12" s="20">
        <v>0</v>
      </c>
      <c r="V12" s="20">
        <v>0</v>
      </c>
      <c r="W12" s="20">
        <v>2166</v>
      </c>
      <c r="X12" s="20">
        <v>2166</v>
      </c>
      <c r="Y12" s="60" t="s">
        <v>764</v>
      </c>
      <c r="Z12" s="20">
        <v>3317</v>
      </c>
      <c r="AA12" s="60" t="s">
        <v>764</v>
      </c>
      <c r="AB12" s="20">
        <v>0</v>
      </c>
    </row>
    <row r="13" spans="1:28" s="8" customFormat="1" ht="15" customHeight="1">
      <c r="A13" s="42">
        <v>2016</v>
      </c>
      <c r="B13" s="42" t="s">
        <v>241</v>
      </c>
      <c r="C13" s="42" t="s">
        <v>205</v>
      </c>
      <c r="D13" s="44" t="s">
        <v>115</v>
      </c>
      <c r="E13" s="22"/>
      <c r="F13" s="22"/>
      <c r="G13" s="62"/>
      <c r="H13" s="20">
        <v>4</v>
      </c>
      <c r="I13" s="21">
        <v>700</v>
      </c>
      <c r="J13" s="20">
        <v>82</v>
      </c>
      <c r="K13" s="22">
        <v>5</v>
      </c>
      <c r="L13" s="22">
        <v>177</v>
      </c>
      <c r="M13" s="22">
        <v>37</v>
      </c>
      <c r="N13" s="22">
        <v>1149</v>
      </c>
      <c r="O13" s="22">
        <v>42</v>
      </c>
      <c r="P13" s="60" t="s">
        <v>764</v>
      </c>
      <c r="Q13" s="22">
        <v>0</v>
      </c>
      <c r="R13" s="22">
        <v>0</v>
      </c>
      <c r="S13" s="22">
        <v>1326</v>
      </c>
      <c r="T13" s="62">
        <v>23.475609756097562</v>
      </c>
      <c r="U13" s="20">
        <v>0</v>
      </c>
      <c r="V13" s="20">
        <v>0</v>
      </c>
      <c r="W13" s="20">
        <v>599</v>
      </c>
      <c r="X13" s="20">
        <v>599</v>
      </c>
      <c r="Y13" s="60" t="s">
        <v>764</v>
      </c>
      <c r="Z13" s="20">
        <v>1925</v>
      </c>
      <c r="AA13" s="60" t="s">
        <v>764</v>
      </c>
      <c r="AB13" s="20">
        <v>0</v>
      </c>
    </row>
    <row r="14" spans="1:28" s="8" customFormat="1" ht="15" customHeight="1">
      <c r="A14" s="42">
        <v>2016</v>
      </c>
      <c r="B14" s="42" t="s">
        <v>241</v>
      </c>
      <c r="C14" s="42" t="s">
        <v>205</v>
      </c>
      <c r="D14" s="44" t="s">
        <v>116</v>
      </c>
      <c r="E14" s="22"/>
      <c r="F14" s="22"/>
      <c r="G14" s="62"/>
      <c r="H14" s="20">
        <v>2</v>
      </c>
      <c r="I14" s="21">
        <v>157</v>
      </c>
      <c r="J14" s="21">
        <v>134</v>
      </c>
      <c r="K14" s="22">
        <v>7</v>
      </c>
      <c r="L14" s="22">
        <v>255</v>
      </c>
      <c r="M14" s="22">
        <v>0</v>
      </c>
      <c r="N14" s="22">
        <v>0</v>
      </c>
      <c r="O14" s="22">
        <v>7</v>
      </c>
      <c r="P14" s="60" t="s">
        <v>764</v>
      </c>
      <c r="Q14" s="22">
        <v>13</v>
      </c>
      <c r="R14" s="22">
        <v>130</v>
      </c>
      <c r="S14" s="22">
        <v>565</v>
      </c>
      <c r="T14" s="62">
        <v>5.9063432835820899</v>
      </c>
      <c r="U14" s="20">
        <v>0</v>
      </c>
      <c r="V14" s="20">
        <v>0</v>
      </c>
      <c r="W14" s="20">
        <v>406.45</v>
      </c>
      <c r="X14" s="20">
        <v>406.45</v>
      </c>
      <c r="Y14" s="60" t="s">
        <v>764</v>
      </c>
      <c r="Z14" s="20">
        <v>791.45</v>
      </c>
      <c r="AA14" s="60" t="s">
        <v>764</v>
      </c>
      <c r="AB14" s="20">
        <v>0</v>
      </c>
    </row>
    <row r="15" spans="1:28" s="8" customFormat="1" ht="15" customHeight="1">
      <c r="A15" s="42">
        <v>2016</v>
      </c>
      <c r="B15" s="42" t="s">
        <v>241</v>
      </c>
      <c r="C15" s="42" t="s">
        <v>205</v>
      </c>
      <c r="D15" s="44" t="s">
        <v>275</v>
      </c>
      <c r="E15" s="22"/>
      <c r="F15" s="22"/>
      <c r="G15" s="62"/>
      <c r="H15" s="20">
        <v>5</v>
      </c>
      <c r="I15" s="21">
        <v>2350</v>
      </c>
      <c r="J15" s="20">
        <v>234</v>
      </c>
      <c r="K15" s="22">
        <v>54</v>
      </c>
      <c r="L15" s="22">
        <v>1937</v>
      </c>
      <c r="M15" s="22">
        <v>51</v>
      </c>
      <c r="N15" s="22">
        <v>1724</v>
      </c>
      <c r="O15" s="22">
        <v>105</v>
      </c>
      <c r="P15" s="60" t="s">
        <v>764</v>
      </c>
      <c r="Q15" s="22">
        <v>41</v>
      </c>
      <c r="R15" s="22">
        <v>410</v>
      </c>
      <c r="S15" s="22">
        <v>4071</v>
      </c>
      <c r="T15" s="62">
        <v>19.515598290598287</v>
      </c>
      <c r="U15" s="20">
        <v>0</v>
      </c>
      <c r="V15" s="20">
        <v>0</v>
      </c>
      <c r="W15" s="20">
        <v>495.65</v>
      </c>
      <c r="X15" s="20">
        <v>495.65</v>
      </c>
      <c r="Y15" s="60" t="s">
        <v>764</v>
      </c>
      <c r="Z15" s="20">
        <v>4566.6499999999996</v>
      </c>
      <c r="AA15" s="60" t="s">
        <v>764</v>
      </c>
      <c r="AB15" s="20">
        <v>85</v>
      </c>
    </row>
    <row r="16" spans="1:28" s="8" customFormat="1" ht="15" customHeight="1">
      <c r="A16" s="42">
        <v>2016</v>
      </c>
      <c r="B16" s="42" t="s">
        <v>241</v>
      </c>
      <c r="C16" s="42" t="s">
        <v>205</v>
      </c>
      <c r="D16" s="44" t="s">
        <v>117</v>
      </c>
      <c r="E16" s="22"/>
      <c r="F16" s="22"/>
      <c r="G16" s="62"/>
      <c r="H16" s="20">
        <v>3</v>
      </c>
      <c r="I16" s="21">
        <v>1000</v>
      </c>
      <c r="J16" s="20">
        <v>74</v>
      </c>
      <c r="K16" s="22">
        <v>17</v>
      </c>
      <c r="L16" s="22">
        <v>647</v>
      </c>
      <c r="M16" s="22">
        <v>5</v>
      </c>
      <c r="N16" s="22">
        <v>165</v>
      </c>
      <c r="O16" s="22">
        <v>22</v>
      </c>
      <c r="P16" s="60" t="s">
        <v>764</v>
      </c>
      <c r="Q16" s="22">
        <v>0</v>
      </c>
      <c r="R16" s="22">
        <v>0</v>
      </c>
      <c r="S16" s="22">
        <v>812</v>
      </c>
      <c r="T16" s="62">
        <v>13.675675675675675</v>
      </c>
      <c r="U16" s="20">
        <v>0</v>
      </c>
      <c r="V16" s="20">
        <v>0</v>
      </c>
      <c r="W16" s="20">
        <v>200</v>
      </c>
      <c r="X16" s="20">
        <v>200</v>
      </c>
      <c r="Y16" s="60" t="s">
        <v>764</v>
      </c>
      <c r="Z16" s="20">
        <v>1012</v>
      </c>
      <c r="AA16" s="60" t="s">
        <v>764</v>
      </c>
      <c r="AB16" s="20">
        <v>0</v>
      </c>
    </row>
    <row r="17" spans="1:28" s="8" customFormat="1" ht="15" customHeight="1">
      <c r="A17" s="42">
        <v>2016</v>
      </c>
      <c r="B17" s="42" t="s">
        <v>241</v>
      </c>
      <c r="C17" s="42" t="s">
        <v>205</v>
      </c>
      <c r="D17" s="43" t="s">
        <v>274</v>
      </c>
      <c r="E17" s="19"/>
      <c r="F17" s="19"/>
      <c r="G17" s="64"/>
      <c r="H17" s="20">
        <v>1</v>
      </c>
      <c r="I17" s="21">
        <v>695</v>
      </c>
      <c r="J17" s="20">
        <v>85</v>
      </c>
      <c r="K17" s="22">
        <v>11</v>
      </c>
      <c r="L17" s="22">
        <v>339</v>
      </c>
      <c r="M17" s="22">
        <v>3</v>
      </c>
      <c r="N17" s="22">
        <v>107</v>
      </c>
      <c r="O17" s="22">
        <v>14</v>
      </c>
      <c r="P17" s="60" t="s">
        <v>764</v>
      </c>
      <c r="Q17" s="22">
        <v>14</v>
      </c>
      <c r="R17" s="22">
        <v>140</v>
      </c>
      <c r="S17" s="22">
        <v>643</v>
      </c>
      <c r="T17" s="62">
        <v>10.717647058823529</v>
      </c>
      <c r="U17" s="20">
        <v>0</v>
      </c>
      <c r="V17" s="20">
        <v>0</v>
      </c>
      <c r="W17" s="20">
        <v>325</v>
      </c>
      <c r="X17" s="20">
        <v>325</v>
      </c>
      <c r="Y17" s="60" t="s">
        <v>764</v>
      </c>
      <c r="Z17" s="20">
        <v>911</v>
      </c>
      <c r="AA17" s="60" t="s">
        <v>764</v>
      </c>
      <c r="AB17" s="20">
        <v>0</v>
      </c>
    </row>
    <row r="18" spans="1:28" s="8" customFormat="1" ht="15" customHeight="1">
      <c r="A18" s="42">
        <v>2016</v>
      </c>
      <c r="B18" s="42" t="s">
        <v>241</v>
      </c>
      <c r="C18" s="42" t="s">
        <v>205</v>
      </c>
      <c r="D18" s="43" t="s">
        <v>273</v>
      </c>
      <c r="E18" s="19"/>
      <c r="F18" s="19"/>
      <c r="G18" s="64"/>
      <c r="H18" s="20">
        <v>5</v>
      </c>
      <c r="I18" s="21">
        <v>570</v>
      </c>
      <c r="J18" s="20">
        <v>101</v>
      </c>
      <c r="K18" s="22">
        <v>12</v>
      </c>
      <c r="L18" s="22">
        <v>414</v>
      </c>
      <c r="M18" s="22">
        <v>5</v>
      </c>
      <c r="N18" s="22">
        <v>140</v>
      </c>
      <c r="O18" s="22">
        <v>17</v>
      </c>
      <c r="P18" s="60" t="s">
        <v>764</v>
      </c>
      <c r="Q18" s="22">
        <v>24</v>
      </c>
      <c r="R18" s="22">
        <v>240</v>
      </c>
      <c r="S18" s="22">
        <v>794</v>
      </c>
      <c r="T18" s="62">
        <v>15.861386138613861</v>
      </c>
      <c r="U18" s="20">
        <v>0</v>
      </c>
      <c r="V18" s="20">
        <v>0</v>
      </c>
      <c r="W18" s="20">
        <v>808</v>
      </c>
      <c r="X18" s="20">
        <v>808</v>
      </c>
      <c r="Y18" s="60" t="s">
        <v>764</v>
      </c>
      <c r="Z18" s="20">
        <v>1602</v>
      </c>
      <c r="AA18" s="60" t="s">
        <v>764</v>
      </c>
      <c r="AB18" s="20">
        <v>100</v>
      </c>
    </row>
    <row r="19" spans="1:28" s="8" customFormat="1" ht="15" customHeight="1">
      <c r="A19" s="42">
        <v>2016</v>
      </c>
      <c r="B19" s="42" t="s">
        <v>241</v>
      </c>
      <c r="C19" s="42" t="s">
        <v>206</v>
      </c>
      <c r="D19" s="44" t="s">
        <v>118</v>
      </c>
      <c r="E19" s="22"/>
      <c r="F19" s="22"/>
      <c r="G19" s="62"/>
      <c r="H19" s="20">
        <v>8</v>
      </c>
      <c r="I19" s="21">
        <v>3100</v>
      </c>
      <c r="J19" s="20">
        <v>141</v>
      </c>
      <c r="K19" s="22">
        <v>12</v>
      </c>
      <c r="L19" s="22">
        <v>382</v>
      </c>
      <c r="M19" s="22">
        <v>2</v>
      </c>
      <c r="N19" s="22">
        <v>78</v>
      </c>
      <c r="O19" s="22">
        <v>14</v>
      </c>
      <c r="P19" s="60" t="s">
        <v>764</v>
      </c>
      <c r="Q19" s="22">
        <v>34</v>
      </c>
      <c r="R19" s="22">
        <v>350</v>
      </c>
      <c r="S19" s="22">
        <v>810</v>
      </c>
      <c r="T19" s="62">
        <v>5.7446808510638299</v>
      </c>
      <c r="U19" s="20">
        <v>0</v>
      </c>
      <c r="V19" s="20">
        <v>0</v>
      </c>
      <c r="W19" s="20">
        <v>0</v>
      </c>
      <c r="X19" s="20">
        <v>0</v>
      </c>
      <c r="Y19" s="60" t="s">
        <v>764</v>
      </c>
      <c r="Z19" s="20">
        <v>810</v>
      </c>
      <c r="AA19" s="60" t="s">
        <v>764</v>
      </c>
      <c r="AB19" s="20">
        <v>0</v>
      </c>
    </row>
    <row r="20" spans="1:28" s="8" customFormat="1" ht="15" customHeight="1">
      <c r="A20" s="42">
        <v>2016</v>
      </c>
      <c r="B20" s="42" t="s">
        <v>241</v>
      </c>
      <c r="C20" s="42" t="s">
        <v>206</v>
      </c>
      <c r="D20" s="44" t="s">
        <v>119</v>
      </c>
      <c r="E20" s="22"/>
      <c r="F20" s="22"/>
      <c r="G20" s="62"/>
      <c r="H20" s="20">
        <v>5</v>
      </c>
      <c r="I20" s="21">
        <v>1000</v>
      </c>
      <c r="J20" s="20">
        <v>22</v>
      </c>
      <c r="K20" s="22">
        <v>14</v>
      </c>
      <c r="L20" s="22">
        <v>400</v>
      </c>
      <c r="M20" s="22">
        <v>4</v>
      </c>
      <c r="N20" s="22">
        <v>137</v>
      </c>
      <c r="O20" s="22">
        <v>18</v>
      </c>
      <c r="P20" s="60" t="s">
        <v>764</v>
      </c>
      <c r="Q20" s="22">
        <v>29</v>
      </c>
      <c r="R20" s="22">
        <v>290</v>
      </c>
      <c r="S20" s="22">
        <v>827</v>
      </c>
      <c r="T20" s="62">
        <v>53.81818181818182</v>
      </c>
      <c r="U20" s="20">
        <v>0</v>
      </c>
      <c r="V20" s="20">
        <v>0</v>
      </c>
      <c r="W20" s="20">
        <v>357</v>
      </c>
      <c r="X20" s="20">
        <v>357</v>
      </c>
      <c r="Y20" s="60" t="s">
        <v>764</v>
      </c>
      <c r="Z20" s="20">
        <v>1184</v>
      </c>
      <c r="AA20" s="60" t="s">
        <v>764</v>
      </c>
      <c r="AB20" s="20">
        <v>0</v>
      </c>
    </row>
    <row r="21" spans="1:28" s="8" customFormat="1" ht="15" customHeight="1">
      <c r="A21" s="42">
        <v>2016</v>
      </c>
      <c r="B21" s="42" t="s">
        <v>241</v>
      </c>
      <c r="C21" s="42" t="s">
        <v>206</v>
      </c>
      <c r="D21" s="44" t="s">
        <v>120</v>
      </c>
      <c r="E21" s="22"/>
      <c r="F21" s="22"/>
      <c r="G21" s="62"/>
      <c r="H21" s="20">
        <v>15</v>
      </c>
      <c r="I21" s="21">
        <v>2800</v>
      </c>
      <c r="J21" s="20">
        <v>545</v>
      </c>
      <c r="K21" s="22">
        <v>29</v>
      </c>
      <c r="L21" s="22">
        <v>1006</v>
      </c>
      <c r="M21" s="22">
        <v>17</v>
      </c>
      <c r="N21" s="22">
        <v>561</v>
      </c>
      <c r="O21" s="22">
        <v>46</v>
      </c>
      <c r="P21" s="60" t="s">
        <v>764</v>
      </c>
      <c r="Q21" s="22">
        <v>29</v>
      </c>
      <c r="R21" s="22">
        <v>290</v>
      </c>
      <c r="S21" s="22">
        <v>1916</v>
      </c>
      <c r="T21" s="62">
        <v>4.0311926605504587</v>
      </c>
      <c r="U21" s="20">
        <v>0</v>
      </c>
      <c r="V21" s="20">
        <v>0</v>
      </c>
      <c r="W21" s="20">
        <v>340</v>
      </c>
      <c r="X21" s="20">
        <v>340</v>
      </c>
      <c r="Y21" s="60" t="s">
        <v>764</v>
      </c>
      <c r="Z21" s="20">
        <v>2197</v>
      </c>
      <c r="AA21" s="60" t="s">
        <v>764</v>
      </c>
      <c r="AB21" s="20">
        <v>860</v>
      </c>
    </row>
    <row r="22" spans="1:28" s="8" customFormat="1" ht="15" customHeight="1">
      <c r="A22" s="42">
        <v>2016</v>
      </c>
      <c r="B22" s="42" t="s">
        <v>241</v>
      </c>
      <c r="C22" s="42" t="s">
        <v>206</v>
      </c>
      <c r="D22" s="44" t="s">
        <v>121</v>
      </c>
      <c r="E22" s="22"/>
      <c r="F22" s="22"/>
      <c r="G22" s="62"/>
      <c r="H22" s="20">
        <v>20</v>
      </c>
      <c r="I22" s="21">
        <v>17840</v>
      </c>
      <c r="J22" s="20">
        <v>3151</v>
      </c>
      <c r="K22" s="22">
        <v>655</v>
      </c>
      <c r="L22" s="22">
        <v>20522</v>
      </c>
      <c r="M22" s="22">
        <v>55</v>
      </c>
      <c r="N22" s="22">
        <v>1843</v>
      </c>
      <c r="O22" s="22">
        <v>710</v>
      </c>
      <c r="P22" s="60" t="s">
        <v>764</v>
      </c>
      <c r="Q22" s="22">
        <v>153</v>
      </c>
      <c r="R22" s="22">
        <v>1530</v>
      </c>
      <c r="S22" s="22">
        <v>23905</v>
      </c>
      <c r="T22" s="62">
        <v>9.7911774039987307</v>
      </c>
      <c r="U22" s="20">
        <v>0</v>
      </c>
      <c r="V22" s="20">
        <v>0</v>
      </c>
      <c r="W22" s="20">
        <v>6957</v>
      </c>
      <c r="X22" s="20">
        <v>6957</v>
      </c>
      <c r="Y22" s="60" t="s">
        <v>764</v>
      </c>
      <c r="Z22" s="20">
        <v>30852</v>
      </c>
      <c r="AA22" s="60" t="s">
        <v>764</v>
      </c>
      <c r="AB22" s="20">
        <v>702.8</v>
      </c>
    </row>
    <row r="23" spans="1:28" s="8" customFormat="1" ht="15" customHeight="1">
      <c r="A23" s="42">
        <v>2016</v>
      </c>
      <c r="B23" s="42" t="s">
        <v>241</v>
      </c>
      <c r="C23" s="42" t="s">
        <v>206</v>
      </c>
      <c r="D23" s="44" t="s">
        <v>122</v>
      </c>
      <c r="E23" s="22"/>
      <c r="F23" s="22"/>
      <c r="G23" s="62"/>
      <c r="H23" s="20">
        <v>16</v>
      </c>
      <c r="I23" s="21">
        <v>7400</v>
      </c>
      <c r="J23" s="20">
        <v>261</v>
      </c>
      <c r="K23" s="22">
        <v>91</v>
      </c>
      <c r="L23" s="22">
        <v>3034</v>
      </c>
      <c r="M23" s="22">
        <v>76</v>
      </c>
      <c r="N23" s="22">
        <v>2622</v>
      </c>
      <c r="O23" s="22">
        <v>167</v>
      </c>
      <c r="P23" s="60" t="s">
        <v>764</v>
      </c>
      <c r="Q23" s="22">
        <v>59</v>
      </c>
      <c r="R23" s="22">
        <v>590</v>
      </c>
      <c r="S23" s="22">
        <v>6256</v>
      </c>
      <c r="T23" s="62">
        <v>32.743295019157088</v>
      </c>
      <c r="U23" s="20">
        <v>0</v>
      </c>
      <c r="V23" s="20">
        <v>0</v>
      </c>
      <c r="W23" s="20">
        <v>2300</v>
      </c>
      <c r="X23" s="20">
        <v>2300</v>
      </c>
      <c r="Y23" s="60" t="s">
        <v>764</v>
      </c>
      <c r="Z23" s="20">
        <v>8546</v>
      </c>
      <c r="AA23" s="60" t="s">
        <v>764</v>
      </c>
      <c r="AB23" s="20">
        <v>0</v>
      </c>
    </row>
    <row r="24" spans="1:28" s="8" customFormat="1" ht="15" customHeight="1">
      <c r="A24" s="42">
        <v>2016</v>
      </c>
      <c r="B24" s="42" t="s">
        <v>241</v>
      </c>
      <c r="C24" s="42" t="s">
        <v>220</v>
      </c>
      <c r="D24" s="44" t="s">
        <v>123</v>
      </c>
      <c r="E24" s="22"/>
      <c r="F24" s="22"/>
      <c r="G24" s="62"/>
      <c r="H24" s="20">
        <v>11</v>
      </c>
      <c r="I24" s="21">
        <v>15708</v>
      </c>
      <c r="J24" s="20">
        <v>685</v>
      </c>
      <c r="K24" s="22">
        <v>467</v>
      </c>
      <c r="L24" s="22">
        <v>15440</v>
      </c>
      <c r="M24" s="22">
        <v>217</v>
      </c>
      <c r="N24" s="22">
        <v>7303</v>
      </c>
      <c r="O24" s="22">
        <v>684</v>
      </c>
      <c r="P24" s="60" t="s">
        <v>764</v>
      </c>
      <c r="Q24" s="22">
        <v>33</v>
      </c>
      <c r="R24" s="22">
        <v>330</v>
      </c>
      <c r="S24" s="22">
        <v>23073</v>
      </c>
      <c r="T24" s="62">
        <v>56.862700729927006</v>
      </c>
      <c r="U24" s="20">
        <v>0</v>
      </c>
      <c r="V24" s="20">
        <v>1229.51</v>
      </c>
      <c r="W24" s="20">
        <v>15877.95</v>
      </c>
      <c r="X24" s="20">
        <v>17107.46</v>
      </c>
      <c r="Y24" s="60" t="s">
        <v>764</v>
      </c>
      <c r="Z24" s="20">
        <v>38950.949999999997</v>
      </c>
      <c r="AA24" s="60" t="s">
        <v>764</v>
      </c>
      <c r="AB24" s="20">
        <v>0</v>
      </c>
    </row>
    <row r="25" spans="1:28" s="8" customFormat="1" ht="15" customHeight="1">
      <c r="A25" s="42">
        <v>2016</v>
      </c>
      <c r="B25" s="42" t="s">
        <v>241</v>
      </c>
      <c r="C25" s="42" t="s">
        <v>220</v>
      </c>
      <c r="D25" s="44" t="s">
        <v>124</v>
      </c>
      <c r="E25" s="22"/>
      <c r="F25" s="22"/>
      <c r="G25" s="62"/>
      <c r="H25" s="20">
        <v>10</v>
      </c>
      <c r="I25" s="21">
        <v>5800</v>
      </c>
      <c r="J25" s="20">
        <v>82</v>
      </c>
      <c r="K25" s="22">
        <v>22</v>
      </c>
      <c r="L25" s="22">
        <v>727</v>
      </c>
      <c r="M25" s="22">
        <v>14</v>
      </c>
      <c r="N25" s="22">
        <v>492</v>
      </c>
      <c r="O25" s="22">
        <v>36</v>
      </c>
      <c r="P25" s="60" t="s">
        <v>764</v>
      </c>
      <c r="Q25" s="22">
        <v>33</v>
      </c>
      <c r="R25" s="22">
        <v>340</v>
      </c>
      <c r="S25" s="22">
        <v>1658</v>
      </c>
      <c r="T25" s="62">
        <v>74.844390243902438</v>
      </c>
      <c r="U25" s="20">
        <v>0</v>
      </c>
      <c r="V25" s="20">
        <v>0</v>
      </c>
      <c r="W25" s="20">
        <v>4578.24</v>
      </c>
      <c r="X25" s="20">
        <v>4578.24</v>
      </c>
      <c r="Y25" s="60" t="s">
        <v>764</v>
      </c>
      <c r="Z25" s="20">
        <v>6137.24</v>
      </c>
      <c r="AA25" s="60" t="s">
        <v>764</v>
      </c>
      <c r="AB25" s="20">
        <v>179.45</v>
      </c>
    </row>
    <row r="26" spans="1:28" s="8" customFormat="1" ht="15" customHeight="1">
      <c r="A26" s="42">
        <v>2016</v>
      </c>
      <c r="B26" s="42" t="s">
        <v>241</v>
      </c>
      <c r="C26" s="42" t="s">
        <v>220</v>
      </c>
      <c r="D26" s="44" t="s">
        <v>125</v>
      </c>
      <c r="E26" s="22"/>
      <c r="F26" s="22"/>
      <c r="G26" s="62"/>
      <c r="H26" s="20">
        <v>2</v>
      </c>
      <c r="I26" s="21">
        <v>4319</v>
      </c>
      <c r="J26" s="20">
        <v>73</v>
      </c>
      <c r="K26" s="22">
        <v>33</v>
      </c>
      <c r="L26" s="22">
        <v>1069</v>
      </c>
      <c r="M26" s="22">
        <v>70</v>
      </c>
      <c r="N26" s="22">
        <v>2391</v>
      </c>
      <c r="O26" s="22">
        <v>103</v>
      </c>
      <c r="P26" s="60" t="s">
        <v>764</v>
      </c>
      <c r="Q26" s="22">
        <v>2</v>
      </c>
      <c r="R26" s="22">
        <v>20</v>
      </c>
      <c r="S26" s="22">
        <v>3480</v>
      </c>
      <c r="T26" s="62">
        <v>139.10958904109589</v>
      </c>
      <c r="U26" s="20">
        <v>0</v>
      </c>
      <c r="V26" s="20">
        <f>100+500+500+500+200</f>
        <v>1800</v>
      </c>
      <c r="W26" s="20">
        <v>6675</v>
      </c>
      <c r="X26" s="20">
        <v>8475</v>
      </c>
      <c r="Y26" s="60" t="s">
        <v>764</v>
      </c>
      <c r="Z26" s="20">
        <v>10155</v>
      </c>
      <c r="AA26" s="60" t="s">
        <v>764</v>
      </c>
      <c r="AB26" s="20">
        <v>0</v>
      </c>
    </row>
    <row r="27" spans="1:28" s="8" customFormat="1" ht="15" customHeight="1">
      <c r="A27" s="42">
        <v>2016</v>
      </c>
      <c r="B27" s="42" t="s">
        <v>241</v>
      </c>
      <c r="C27" s="42" t="s">
        <v>220</v>
      </c>
      <c r="D27" s="44" t="s">
        <v>126</v>
      </c>
      <c r="E27" s="22"/>
      <c r="F27" s="22"/>
      <c r="G27" s="62"/>
      <c r="H27" s="20">
        <v>6</v>
      </c>
      <c r="I27" s="21">
        <v>1320</v>
      </c>
      <c r="J27" s="20">
        <v>130</v>
      </c>
      <c r="K27" s="22">
        <v>21</v>
      </c>
      <c r="L27" s="22">
        <v>701</v>
      </c>
      <c r="M27" s="22">
        <v>22</v>
      </c>
      <c r="N27" s="22">
        <v>759</v>
      </c>
      <c r="O27" s="22">
        <v>43</v>
      </c>
      <c r="P27" s="60" t="s">
        <v>764</v>
      </c>
      <c r="Q27" s="22">
        <v>28</v>
      </c>
      <c r="R27" s="22">
        <v>280</v>
      </c>
      <c r="S27" s="22">
        <v>1772</v>
      </c>
      <c r="T27" s="62">
        <v>25.253846153846155</v>
      </c>
      <c r="U27" s="20">
        <v>0</v>
      </c>
      <c r="V27" s="20">
        <v>0</v>
      </c>
      <c r="W27" s="20">
        <v>1543</v>
      </c>
      <c r="X27" s="20">
        <v>1543</v>
      </c>
      <c r="Y27" s="60" t="s">
        <v>764</v>
      </c>
      <c r="Z27" s="20">
        <v>3283</v>
      </c>
      <c r="AA27" s="60" t="s">
        <v>764</v>
      </c>
      <c r="AB27" s="20">
        <v>0</v>
      </c>
    </row>
    <row r="28" spans="1:28" s="8" customFormat="1" ht="15" customHeight="1">
      <c r="A28" s="42">
        <v>2016</v>
      </c>
      <c r="B28" s="42" t="s">
        <v>241</v>
      </c>
      <c r="C28" s="42" t="s">
        <v>220</v>
      </c>
      <c r="D28" s="44" t="s">
        <v>127</v>
      </c>
      <c r="E28" s="22"/>
      <c r="F28" s="22"/>
      <c r="G28" s="62"/>
      <c r="H28" s="20">
        <v>6</v>
      </c>
      <c r="I28" s="21">
        <v>8116</v>
      </c>
      <c r="J28" s="20">
        <v>335</v>
      </c>
      <c r="K28" s="22">
        <v>107</v>
      </c>
      <c r="L28" s="22">
        <v>3515</v>
      </c>
      <c r="M28" s="22">
        <v>97</v>
      </c>
      <c r="N28" s="22">
        <v>3271</v>
      </c>
      <c r="O28" s="22">
        <v>204</v>
      </c>
      <c r="P28" s="60" t="s">
        <v>764</v>
      </c>
      <c r="Q28" s="22">
        <v>1</v>
      </c>
      <c r="R28" s="22">
        <v>10</v>
      </c>
      <c r="S28" s="22">
        <v>6806</v>
      </c>
      <c r="T28" s="62">
        <v>47.916417910447763</v>
      </c>
      <c r="U28" s="20">
        <v>0</v>
      </c>
      <c r="V28" s="20">
        <v>0</v>
      </c>
      <c r="W28" s="20">
        <v>9256</v>
      </c>
      <c r="X28" s="20">
        <v>9256</v>
      </c>
      <c r="Y28" s="60" t="s">
        <v>764</v>
      </c>
      <c r="Z28" s="20">
        <v>16052</v>
      </c>
      <c r="AA28" s="60" t="s">
        <v>764</v>
      </c>
      <c r="AB28" s="20">
        <v>0</v>
      </c>
    </row>
    <row r="29" spans="1:28" s="8" customFormat="1" ht="15" customHeight="1">
      <c r="A29" s="42">
        <v>2016</v>
      </c>
      <c r="B29" s="42" t="s">
        <v>241</v>
      </c>
      <c r="C29" s="42" t="s">
        <v>220</v>
      </c>
      <c r="D29" s="44" t="s">
        <v>128</v>
      </c>
      <c r="E29" s="22"/>
      <c r="F29" s="22"/>
      <c r="G29" s="62"/>
      <c r="H29" s="20">
        <v>2</v>
      </c>
      <c r="I29" s="21">
        <v>4228</v>
      </c>
      <c r="J29" s="20">
        <v>110</v>
      </c>
      <c r="K29" s="22">
        <v>44</v>
      </c>
      <c r="L29" s="22">
        <v>1488</v>
      </c>
      <c r="M29" s="22">
        <v>25</v>
      </c>
      <c r="N29" s="22">
        <v>831</v>
      </c>
      <c r="O29" s="22">
        <v>69</v>
      </c>
      <c r="P29" s="60" t="s">
        <v>764</v>
      </c>
      <c r="Q29" s="22">
        <v>44</v>
      </c>
      <c r="R29" s="22">
        <v>460</v>
      </c>
      <c r="S29" s="22">
        <v>2779</v>
      </c>
      <c r="T29" s="62">
        <v>59.218181818181819</v>
      </c>
      <c r="U29" s="20">
        <v>0</v>
      </c>
      <c r="V29" s="20">
        <v>0</v>
      </c>
      <c r="W29" s="20">
        <v>3735</v>
      </c>
      <c r="X29" s="20">
        <v>3735</v>
      </c>
      <c r="Y29" s="60" t="s">
        <v>764</v>
      </c>
      <c r="Z29" s="20">
        <v>6514</v>
      </c>
      <c r="AA29" s="60" t="s">
        <v>764</v>
      </c>
      <c r="AB29" s="20">
        <v>0</v>
      </c>
    </row>
    <row r="30" spans="1:28" s="8" customFormat="1" ht="15" customHeight="1">
      <c r="A30" s="42">
        <v>2016</v>
      </c>
      <c r="B30" s="42" t="s">
        <v>241</v>
      </c>
      <c r="C30" s="42" t="s">
        <v>220</v>
      </c>
      <c r="D30" s="44" t="s">
        <v>129</v>
      </c>
      <c r="E30" s="22"/>
      <c r="F30" s="22"/>
      <c r="G30" s="62"/>
      <c r="H30" s="22">
        <v>5</v>
      </c>
      <c r="I30" s="21">
        <v>800</v>
      </c>
      <c r="J30" s="20">
        <v>47</v>
      </c>
      <c r="K30" s="22">
        <v>27</v>
      </c>
      <c r="L30" s="22">
        <v>870</v>
      </c>
      <c r="M30" s="22">
        <v>22</v>
      </c>
      <c r="N30" s="22">
        <v>861</v>
      </c>
      <c r="O30" s="22">
        <v>49</v>
      </c>
      <c r="P30" s="60" t="s">
        <v>764</v>
      </c>
      <c r="Q30" s="22">
        <v>11</v>
      </c>
      <c r="R30" s="22">
        <v>135</v>
      </c>
      <c r="S30" s="22">
        <v>1925</v>
      </c>
      <c r="T30" s="62">
        <v>58.425531914893618</v>
      </c>
      <c r="U30" s="20">
        <v>0</v>
      </c>
      <c r="V30" s="20">
        <v>0</v>
      </c>
      <c r="W30" s="20">
        <v>880</v>
      </c>
      <c r="X30" s="20">
        <v>880</v>
      </c>
      <c r="Y30" s="60" t="s">
        <v>764</v>
      </c>
      <c r="Z30" s="20">
        <v>2746</v>
      </c>
      <c r="AA30" s="60" t="s">
        <v>764</v>
      </c>
      <c r="AB30" s="20">
        <v>250</v>
      </c>
    </row>
    <row r="31" spans="1:28" s="8" customFormat="1" ht="15" customHeight="1">
      <c r="A31" s="42">
        <v>2016</v>
      </c>
      <c r="B31" s="42" t="s">
        <v>241</v>
      </c>
      <c r="C31" s="42" t="s">
        <v>220</v>
      </c>
      <c r="D31" s="44" t="s">
        <v>130</v>
      </c>
      <c r="E31" s="22"/>
      <c r="F31" s="22"/>
      <c r="G31" s="62"/>
      <c r="H31" s="20">
        <v>5</v>
      </c>
      <c r="I31" s="21">
        <v>5659</v>
      </c>
      <c r="J31" s="20">
        <v>494</v>
      </c>
      <c r="K31" s="22">
        <v>54</v>
      </c>
      <c r="L31" s="22">
        <v>1823</v>
      </c>
      <c r="M31" s="22">
        <v>34</v>
      </c>
      <c r="N31" s="22">
        <v>1209</v>
      </c>
      <c r="O31" s="22">
        <v>88</v>
      </c>
      <c r="P31" s="60" t="s">
        <v>764</v>
      </c>
      <c r="Q31" s="22">
        <v>25</v>
      </c>
      <c r="R31" s="22">
        <v>250</v>
      </c>
      <c r="S31" s="22">
        <v>3282</v>
      </c>
      <c r="T31" s="62">
        <v>21.422004048582995</v>
      </c>
      <c r="U31" s="20">
        <v>0</v>
      </c>
      <c r="V31" s="20">
        <v>0</v>
      </c>
      <c r="W31" s="20">
        <v>7300.47</v>
      </c>
      <c r="X31" s="20">
        <v>7300.47</v>
      </c>
      <c r="Y31" s="60" t="s">
        <v>764</v>
      </c>
      <c r="Z31" s="20">
        <v>10582.47</v>
      </c>
      <c r="AA31" s="60" t="s">
        <v>764</v>
      </c>
      <c r="AB31" s="20">
        <v>1.47</v>
      </c>
    </row>
    <row r="32" spans="1:28" s="8" customFormat="1" ht="15" customHeight="1">
      <c r="A32" s="42">
        <v>2016</v>
      </c>
      <c r="B32" s="42" t="s">
        <v>241</v>
      </c>
      <c r="C32" s="42" t="s">
        <v>220</v>
      </c>
      <c r="D32" s="44" t="s">
        <v>272</v>
      </c>
      <c r="E32" s="22"/>
      <c r="F32" s="22"/>
      <c r="G32" s="62"/>
      <c r="H32" s="20">
        <v>4</v>
      </c>
      <c r="I32" s="21">
        <v>2280</v>
      </c>
      <c r="J32" s="20">
        <v>145</v>
      </c>
      <c r="K32" s="22">
        <v>84</v>
      </c>
      <c r="L32" s="22">
        <v>2834</v>
      </c>
      <c r="M32" s="22">
        <v>79</v>
      </c>
      <c r="N32" s="22">
        <v>2597</v>
      </c>
      <c r="O32" s="22">
        <v>163</v>
      </c>
      <c r="P32" s="60" t="s">
        <v>764</v>
      </c>
      <c r="Q32" s="22">
        <v>0</v>
      </c>
      <c r="R32" s="22">
        <v>0</v>
      </c>
      <c r="S32" s="22">
        <v>5431</v>
      </c>
      <c r="T32" s="62">
        <v>53.780689655172409</v>
      </c>
      <c r="U32" s="20">
        <v>0</v>
      </c>
      <c r="V32" s="20">
        <v>6100</v>
      </c>
      <c r="W32" s="20">
        <v>2367.1999999999998</v>
      </c>
      <c r="X32" s="20">
        <v>8467.2000000000007</v>
      </c>
      <c r="Y32" s="60" t="s">
        <v>764</v>
      </c>
      <c r="Z32" s="20">
        <v>7798.2</v>
      </c>
      <c r="AA32" s="60" t="s">
        <v>764</v>
      </c>
      <c r="AB32" s="20">
        <v>3165.3</v>
      </c>
    </row>
    <row r="33" spans="1:28" s="8" customFormat="1" ht="15" customHeight="1">
      <c r="A33" s="42">
        <v>2016</v>
      </c>
      <c r="B33" s="42" t="s">
        <v>241</v>
      </c>
      <c r="C33" s="42" t="s">
        <v>220</v>
      </c>
      <c r="D33" s="44" t="s">
        <v>131</v>
      </c>
      <c r="E33" s="22"/>
      <c r="F33" s="22"/>
      <c r="G33" s="62"/>
      <c r="H33" s="20">
        <v>4</v>
      </c>
      <c r="I33" s="21">
        <v>2600</v>
      </c>
      <c r="J33" s="20">
        <v>157</v>
      </c>
      <c r="K33" s="22">
        <v>13</v>
      </c>
      <c r="L33" s="22">
        <v>453</v>
      </c>
      <c r="M33" s="22">
        <v>12</v>
      </c>
      <c r="N33" s="22">
        <v>402</v>
      </c>
      <c r="O33" s="22">
        <v>25</v>
      </c>
      <c r="P33" s="60" t="s">
        <v>764</v>
      </c>
      <c r="Q33" s="22">
        <v>0</v>
      </c>
      <c r="R33" s="22">
        <v>0</v>
      </c>
      <c r="S33" s="22">
        <v>885</v>
      </c>
      <c r="T33" s="62">
        <v>17.635668789808918</v>
      </c>
      <c r="U33" s="20">
        <v>0</v>
      </c>
      <c r="V33" s="20">
        <v>0</v>
      </c>
      <c r="W33" s="20">
        <v>1913.8</v>
      </c>
      <c r="X33" s="20">
        <v>1913.8</v>
      </c>
      <c r="Y33" s="60" t="s">
        <v>764</v>
      </c>
      <c r="Z33" s="20">
        <v>2768.8</v>
      </c>
      <c r="AA33" s="60" t="s">
        <v>764</v>
      </c>
      <c r="AB33" s="20">
        <v>0</v>
      </c>
    </row>
    <row r="34" spans="1:28" s="8" customFormat="1" ht="15" customHeight="1">
      <c r="A34" s="42">
        <v>2016</v>
      </c>
      <c r="B34" s="42" t="s">
        <v>241</v>
      </c>
      <c r="C34" s="42" t="s">
        <v>221</v>
      </c>
      <c r="D34" s="44" t="s">
        <v>132</v>
      </c>
      <c r="E34" s="22"/>
      <c r="F34" s="22"/>
      <c r="G34" s="62"/>
      <c r="H34" s="20">
        <v>5</v>
      </c>
      <c r="I34" s="21">
        <v>3100</v>
      </c>
      <c r="J34" s="20">
        <v>192</v>
      </c>
      <c r="K34" s="22">
        <v>29</v>
      </c>
      <c r="L34" s="22">
        <v>911</v>
      </c>
      <c r="M34" s="22">
        <v>11</v>
      </c>
      <c r="N34" s="22">
        <v>337</v>
      </c>
      <c r="O34" s="22">
        <v>40</v>
      </c>
      <c r="P34" s="60" t="s">
        <v>764</v>
      </c>
      <c r="Q34" s="22">
        <v>38</v>
      </c>
      <c r="R34" s="22">
        <v>380</v>
      </c>
      <c r="S34" s="22">
        <v>1688</v>
      </c>
      <c r="T34" s="62">
        <v>34.088541666666664</v>
      </c>
      <c r="U34" s="20">
        <v>0</v>
      </c>
      <c r="V34" s="20">
        <v>1000</v>
      </c>
      <c r="W34" s="20">
        <v>4917</v>
      </c>
      <c r="X34" s="20">
        <v>5917</v>
      </c>
      <c r="Y34" s="60" t="s">
        <v>764</v>
      </c>
      <c r="Z34" s="20">
        <v>6545</v>
      </c>
      <c r="AA34" s="60" t="s">
        <v>764</v>
      </c>
      <c r="AB34" s="20">
        <v>1009</v>
      </c>
    </row>
    <row r="35" spans="1:28" s="8" customFormat="1" ht="15" customHeight="1">
      <c r="A35" s="42">
        <v>2016</v>
      </c>
      <c r="B35" s="42" t="s">
        <v>241</v>
      </c>
      <c r="C35" s="42" t="s">
        <v>221</v>
      </c>
      <c r="D35" s="44" t="s">
        <v>133</v>
      </c>
      <c r="E35" s="22"/>
      <c r="F35" s="22"/>
      <c r="G35" s="62"/>
      <c r="H35" s="20">
        <v>4</v>
      </c>
      <c r="I35" s="21">
        <v>2000</v>
      </c>
      <c r="J35" s="20">
        <v>53</v>
      </c>
      <c r="K35" s="22">
        <v>26</v>
      </c>
      <c r="L35" s="22">
        <v>728</v>
      </c>
      <c r="M35" s="22">
        <v>22</v>
      </c>
      <c r="N35" s="22">
        <v>775</v>
      </c>
      <c r="O35" s="22">
        <v>48</v>
      </c>
      <c r="P35" s="60" t="s">
        <v>764</v>
      </c>
      <c r="Q35" s="22">
        <v>16</v>
      </c>
      <c r="R35" s="22">
        <v>179</v>
      </c>
      <c r="S35" s="22">
        <v>1682</v>
      </c>
      <c r="T35" s="62">
        <v>60.867924528301884</v>
      </c>
      <c r="U35" s="20">
        <v>0</v>
      </c>
      <c r="V35" s="20">
        <v>0</v>
      </c>
      <c r="W35" s="20">
        <v>1544</v>
      </c>
      <c r="X35" s="20">
        <v>1544</v>
      </c>
      <c r="Y35" s="60" t="s">
        <v>764</v>
      </c>
      <c r="Z35" s="20">
        <v>3226</v>
      </c>
      <c r="AA35" s="60" t="s">
        <v>764</v>
      </c>
      <c r="AB35" s="20">
        <v>0</v>
      </c>
    </row>
    <row r="36" spans="1:28" s="8" customFormat="1" ht="15" customHeight="1">
      <c r="A36" s="42">
        <v>2016</v>
      </c>
      <c r="B36" s="42" t="s">
        <v>241</v>
      </c>
      <c r="C36" s="42" t="s">
        <v>221</v>
      </c>
      <c r="D36" s="44" t="s">
        <v>134</v>
      </c>
      <c r="E36" s="22"/>
      <c r="F36" s="22"/>
      <c r="G36" s="62"/>
      <c r="H36" s="20">
        <v>4</v>
      </c>
      <c r="I36" s="21">
        <v>8165</v>
      </c>
      <c r="J36" s="20">
        <v>225</v>
      </c>
      <c r="K36" s="22">
        <v>40</v>
      </c>
      <c r="L36" s="22">
        <v>1296</v>
      </c>
      <c r="M36" s="22">
        <v>23</v>
      </c>
      <c r="N36" s="22">
        <v>822</v>
      </c>
      <c r="O36" s="22">
        <v>63</v>
      </c>
      <c r="P36" s="60" t="s">
        <v>764</v>
      </c>
      <c r="Q36" s="22">
        <v>173</v>
      </c>
      <c r="R36" s="22">
        <v>1815</v>
      </c>
      <c r="S36" s="22">
        <v>3933</v>
      </c>
      <c r="T36" s="62">
        <v>26.287022222222223</v>
      </c>
      <c r="U36" s="20">
        <v>0</v>
      </c>
      <c r="V36" s="20">
        <v>0</v>
      </c>
      <c r="W36" s="20">
        <v>1981.58</v>
      </c>
      <c r="X36" s="20">
        <v>1981.58</v>
      </c>
      <c r="Y36" s="60" t="s">
        <v>764</v>
      </c>
      <c r="Z36" s="20">
        <v>5914.58</v>
      </c>
      <c r="AA36" s="60" t="s">
        <v>764</v>
      </c>
      <c r="AB36" s="20">
        <v>147.58000000000001</v>
      </c>
    </row>
    <row r="37" spans="1:28" s="8" customFormat="1" ht="15" customHeight="1">
      <c r="A37" s="42">
        <v>2016</v>
      </c>
      <c r="B37" s="42" t="s">
        <v>241</v>
      </c>
      <c r="C37" s="42" t="s">
        <v>221</v>
      </c>
      <c r="D37" s="44" t="s">
        <v>135</v>
      </c>
      <c r="E37" s="22"/>
      <c r="F37" s="22"/>
      <c r="G37" s="62"/>
      <c r="H37" s="20">
        <v>18</v>
      </c>
      <c r="I37" s="21">
        <v>8300</v>
      </c>
      <c r="J37" s="20">
        <v>851</v>
      </c>
      <c r="K37" s="22">
        <v>65</v>
      </c>
      <c r="L37" s="22">
        <v>2233</v>
      </c>
      <c r="M37" s="22">
        <v>66</v>
      </c>
      <c r="N37" s="22">
        <v>2341</v>
      </c>
      <c r="O37" s="22">
        <v>121</v>
      </c>
      <c r="P37" s="60" t="s">
        <v>764</v>
      </c>
      <c r="Q37" s="22">
        <v>124</v>
      </c>
      <c r="R37" s="22">
        <v>1280</v>
      </c>
      <c r="S37" s="22">
        <v>6080</v>
      </c>
      <c r="T37" s="62">
        <v>16.638072855464159</v>
      </c>
      <c r="U37" s="20">
        <v>0</v>
      </c>
      <c r="V37" s="20">
        <v>0</v>
      </c>
      <c r="W37" s="20">
        <v>8305</v>
      </c>
      <c r="X37" s="20">
        <v>8305</v>
      </c>
      <c r="Y37" s="60" t="s">
        <v>764</v>
      </c>
      <c r="Z37" s="20">
        <v>14159</v>
      </c>
      <c r="AA37" s="60" t="s">
        <v>764</v>
      </c>
      <c r="AB37" s="20">
        <v>2448</v>
      </c>
    </row>
    <row r="38" spans="1:28" s="8" customFormat="1" ht="15" customHeight="1">
      <c r="A38" s="42">
        <v>2016</v>
      </c>
      <c r="B38" s="42" t="s">
        <v>241</v>
      </c>
      <c r="C38" s="42" t="s">
        <v>207</v>
      </c>
      <c r="D38" s="44" t="s">
        <v>136</v>
      </c>
      <c r="E38" s="22"/>
      <c r="F38" s="22"/>
      <c r="G38" s="62"/>
      <c r="H38" s="20">
        <v>5</v>
      </c>
      <c r="I38" s="21">
        <v>4300</v>
      </c>
      <c r="J38" s="20">
        <v>67</v>
      </c>
      <c r="K38" s="22">
        <v>36</v>
      </c>
      <c r="L38" s="22">
        <v>1194</v>
      </c>
      <c r="M38" s="22">
        <v>11</v>
      </c>
      <c r="N38" s="22">
        <v>377</v>
      </c>
      <c r="O38" s="22">
        <v>47</v>
      </c>
      <c r="P38" s="60" t="s">
        <v>764</v>
      </c>
      <c r="Q38" s="22">
        <v>7</v>
      </c>
      <c r="R38" s="22">
        <v>75</v>
      </c>
      <c r="S38" s="22">
        <v>1685</v>
      </c>
      <c r="T38" s="62">
        <v>31.911343283582088</v>
      </c>
      <c r="U38" s="20">
        <v>0</v>
      </c>
      <c r="V38" s="20">
        <v>0</v>
      </c>
      <c r="W38" s="20">
        <v>492.06</v>
      </c>
      <c r="X38" s="20">
        <v>492.06</v>
      </c>
      <c r="Y38" s="60" t="s">
        <v>764</v>
      </c>
      <c r="Z38" s="20">
        <v>2138.06</v>
      </c>
      <c r="AA38" s="60" t="s">
        <v>764</v>
      </c>
      <c r="AB38" s="20">
        <v>0</v>
      </c>
    </row>
    <row r="39" spans="1:28" s="8" customFormat="1" ht="15" customHeight="1">
      <c r="A39" s="42">
        <v>2016</v>
      </c>
      <c r="B39" s="42" t="s">
        <v>241</v>
      </c>
      <c r="C39" s="42" t="s">
        <v>207</v>
      </c>
      <c r="D39" s="44" t="s">
        <v>271</v>
      </c>
      <c r="E39" s="22"/>
      <c r="F39" s="22"/>
      <c r="G39" s="62"/>
      <c r="H39" s="20">
        <v>6</v>
      </c>
      <c r="I39" s="21">
        <v>3300</v>
      </c>
      <c r="J39" s="20">
        <v>205</v>
      </c>
      <c r="K39" s="22">
        <v>24</v>
      </c>
      <c r="L39" s="22">
        <v>753</v>
      </c>
      <c r="M39" s="22">
        <v>10</v>
      </c>
      <c r="N39" s="22">
        <v>318</v>
      </c>
      <c r="O39" s="22">
        <v>34</v>
      </c>
      <c r="P39" s="60" t="s">
        <v>764</v>
      </c>
      <c r="Q39" s="22">
        <v>8</v>
      </c>
      <c r="R39" s="22">
        <v>80</v>
      </c>
      <c r="S39" s="22">
        <v>1281</v>
      </c>
      <c r="T39" s="62">
        <v>12.731707317073171</v>
      </c>
      <c r="U39" s="20">
        <v>0</v>
      </c>
      <c r="V39" s="20">
        <v>0</v>
      </c>
      <c r="W39" s="20">
        <v>1459</v>
      </c>
      <c r="X39" s="20">
        <v>1459</v>
      </c>
      <c r="Y39" s="60" t="s">
        <v>764</v>
      </c>
      <c r="Z39" s="20">
        <v>2610</v>
      </c>
      <c r="AA39" s="60" t="s">
        <v>764</v>
      </c>
      <c r="AB39" s="20">
        <v>0</v>
      </c>
    </row>
    <row r="40" spans="1:28" s="8" customFormat="1" ht="15" customHeight="1">
      <c r="A40" s="42">
        <v>2016</v>
      </c>
      <c r="B40" s="42" t="s">
        <v>241</v>
      </c>
      <c r="C40" s="42" t="s">
        <v>207</v>
      </c>
      <c r="D40" s="44" t="s">
        <v>137</v>
      </c>
      <c r="E40" s="22"/>
      <c r="F40" s="22"/>
      <c r="G40" s="62"/>
      <c r="H40" s="20">
        <v>5</v>
      </c>
      <c r="I40" s="21">
        <v>720</v>
      </c>
      <c r="J40" s="20">
        <v>45</v>
      </c>
      <c r="K40" s="22">
        <v>17</v>
      </c>
      <c r="L40" s="22">
        <v>586</v>
      </c>
      <c r="M40" s="22">
        <v>10</v>
      </c>
      <c r="N40" s="22">
        <v>342</v>
      </c>
      <c r="O40" s="22">
        <v>27</v>
      </c>
      <c r="P40" s="60" t="s">
        <v>764</v>
      </c>
      <c r="Q40" s="22">
        <v>17</v>
      </c>
      <c r="R40" s="22">
        <v>170</v>
      </c>
      <c r="S40" s="22">
        <v>1098</v>
      </c>
      <c r="T40" s="62">
        <v>40.422222222222224</v>
      </c>
      <c r="U40" s="20">
        <v>0</v>
      </c>
      <c r="V40" s="20">
        <v>0</v>
      </c>
      <c r="W40" s="20">
        <v>721</v>
      </c>
      <c r="X40" s="20">
        <v>721</v>
      </c>
      <c r="Y40" s="60" t="s">
        <v>764</v>
      </c>
      <c r="Z40" s="20">
        <v>1819</v>
      </c>
      <c r="AA40" s="60" t="s">
        <v>764</v>
      </c>
      <c r="AB40" s="20">
        <v>36</v>
      </c>
    </row>
    <row r="41" spans="1:28" s="8" customFormat="1" ht="15" customHeight="1">
      <c r="A41" s="42">
        <v>2016</v>
      </c>
      <c r="B41" s="42" t="s">
        <v>241</v>
      </c>
      <c r="C41" s="42" t="s">
        <v>207</v>
      </c>
      <c r="D41" s="44" t="s">
        <v>138</v>
      </c>
      <c r="E41" s="22"/>
      <c r="F41" s="22"/>
      <c r="G41" s="62"/>
      <c r="H41" s="20">
        <v>5</v>
      </c>
      <c r="I41" s="21">
        <v>17323</v>
      </c>
      <c r="J41" s="20">
        <v>955</v>
      </c>
      <c r="K41" s="23">
        <v>1229</v>
      </c>
      <c r="L41" s="22">
        <v>38490</v>
      </c>
      <c r="M41" s="22">
        <v>461</v>
      </c>
      <c r="N41" s="22">
        <v>15231</v>
      </c>
      <c r="O41" s="23">
        <v>1690</v>
      </c>
      <c r="P41" s="60" t="s">
        <v>764</v>
      </c>
      <c r="Q41" s="22">
        <v>45</v>
      </c>
      <c r="R41" s="22">
        <v>470</v>
      </c>
      <c r="S41" s="22">
        <v>54191</v>
      </c>
      <c r="T41" s="62">
        <v>67.575780104712038</v>
      </c>
      <c r="U41" s="20">
        <v>0</v>
      </c>
      <c r="V41" s="20">
        <v>0</v>
      </c>
      <c r="W41" s="20">
        <v>10343.870000000001</v>
      </c>
      <c r="X41" s="20">
        <v>10343.870000000001</v>
      </c>
      <c r="Y41" s="60" t="s">
        <v>764</v>
      </c>
      <c r="Z41" s="20">
        <v>64534.87</v>
      </c>
      <c r="AA41" s="60" t="s">
        <v>764</v>
      </c>
      <c r="AB41" s="20">
        <v>1712.5</v>
      </c>
    </row>
    <row r="42" spans="1:28" s="8" customFormat="1" ht="15" customHeight="1">
      <c r="A42" s="42">
        <v>2016</v>
      </c>
      <c r="B42" s="42" t="s">
        <v>241</v>
      </c>
      <c r="C42" s="42" t="s">
        <v>207</v>
      </c>
      <c r="D42" s="44" t="s">
        <v>139</v>
      </c>
      <c r="E42" s="22"/>
      <c r="F42" s="22"/>
      <c r="G42" s="62"/>
      <c r="H42" s="20">
        <v>1</v>
      </c>
      <c r="I42" s="21">
        <v>1330</v>
      </c>
      <c r="J42" s="20">
        <v>17</v>
      </c>
      <c r="K42" s="22">
        <v>27</v>
      </c>
      <c r="L42" s="22">
        <v>919</v>
      </c>
      <c r="M42" s="22">
        <v>6</v>
      </c>
      <c r="N42" s="22">
        <v>210</v>
      </c>
      <c r="O42" s="22">
        <v>33</v>
      </c>
      <c r="P42" s="60" t="s">
        <v>764</v>
      </c>
      <c r="Q42" s="22">
        <v>0</v>
      </c>
      <c r="R42" s="22">
        <v>0</v>
      </c>
      <c r="S42" s="22">
        <v>1139</v>
      </c>
      <c r="T42" s="62">
        <v>158.1764705882353</v>
      </c>
      <c r="U42" s="20">
        <v>0</v>
      </c>
      <c r="V42" s="20">
        <v>0</v>
      </c>
      <c r="W42" s="20">
        <v>1560</v>
      </c>
      <c r="X42" s="20">
        <v>1560</v>
      </c>
      <c r="Y42" s="60" t="s">
        <v>764</v>
      </c>
      <c r="Z42" s="20">
        <v>2689</v>
      </c>
      <c r="AA42" s="60" t="s">
        <v>764</v>
      </c>
      <c r="AB42" s="20">
        <v>0</v>
      </c>
    </row>
    <row r="43" spans="1:28" s="8" customFormat="1" ht="15" customHeight="1">
      <c r="A43" s="42">
        <v>2016</v>
      </c>
      <c r="B43" s="42" t="s">
        <v>241</v>
      </c>
      <c r="C43" s="42" t="s">
        <v>207</v>
      </c>
      <c r="D43" s="44" t="s">
        <v>140</v>
      </c>
      <c r="E43" s="22"/>
      <c r="F43" s="22"/>
      <c r="G43" s="62"/>
      <c r="H43" s="20">
        <v>1</v>
      </c>
      <c r="I43" s="21">
        <v>550</v>
      </c>
      <c r="J43" s="20">
        <v>101</v>
      </c>
      <c r="K43" s="22">
        <v>28</v>
      </c>
      <c r="L43" s="22">
        <v>999</v>
      </c>
      <c r="M43" s="22">
        <v>22</v>
      </c>
      <c r="N43" s="22">
        <v>786</v>
      </c>
      <c r="O43" s="22">
        <v>50</v>
      </c>
      <c r="P43" s="60" t="s">
        <v>764</v>
      </c>
      <c r="Q43" s="22">
        <v>24</v>
      </c>
      <c r="R43" s="22">
        <v>240</v>
      </c>
      <c r="S43" s="22">
        <v>2025</v>
      </c>
      <c r="T43" s="62">
        <v>34.924851485148515</v>
      </c>
      <c r="U43" s="20">
        <v>0</v>
      </c>
      <c r="V43" s="20">
        <v>0</v>
      </c>
      <c r="W43" s="20">
        <v>1502.41</v>
      </c>
      <c r="X43" s="20">
        <v>1502.41</v>
      </c>
      <c r="Y43" s="60" t="s">
        <v>764</v>
      </c>
      <c r="Z43" s="20">
        <v>3527.41</v>
      </c>
      <c r="AA43" s="60" t="s">
        <v>764</v>
      </c>
      <c r="AB43" s="20">
        <v>188</v>
      </c>
    </row>
    <row r="44" spans="1:28" s="8" customFormat="1" ht="15" customHeight="1">
      <c r="A44" s="42">
        <v>2016</v>
      </c>
      <c r="B44" s="42" t="s">
        <v>241</v>
      </c>
      <c r="C44" s="42" t="s">
        <v>208</v>
      </c>
      <c r="D44" s="44" t="s">
        <v>270</v>
      </c>
      <c r="E44" s="22"/>
      <c r="F44" s="22"/>
      <c r="G44" s="62"/>
      <c r="H44" s="20">
        <v>3</v>
      </c>
      <c r="I44" s="21">
        <v>2300</v>
      </c>
      <c r="J44" s="20">
        <v>14</v>
      </c>
      <c r="K44" s="22">
        <v>77</v>
      </c>
      <c r="L44" s="22">
        <v>2489</v>
      </c>
      <c r="M44" s="22">
        <v>27</v>
      </c>
      <c r="N44" s="22">
        <v>923</v>
      </c>
      <c r="O44" s="22">
        <v>104</v>
      </c>
      <c r="P44" s="60" t="s">
        <v>764</v>
      </c>
      <c r="Q44" s="22">
        <v>12</v>
      </c>
      <c r="R44" s="22">
        <v>140</v>
      </c>
      <c r="S44" s="22">
        <v>3562</v>
      </c>
      <c r="T44" s="62">
        <v>496.92857142857144</v>
      </c>
      <c r="U44" s="20">
        <v>0</v>
      </c>
      <c r="V44" s="20">
        <v>0</v>
      </c>
      <c r="W44" s="20">
        <v>3405</v>
      </c>
      <c r="X44" s="20">
        <v>3405</v>
      </c>
      <c r="Y44" s="60" t="s">
        <v>764</v>
      </c>
      <c r="Z44" s="20">
        <v>6957</v>
      </c>
      <c r="AA44" s="60" t="s">
        <v>764</v>
      </c>
      <c r="AB44" s="20">
        <v>508</v>
      </c>
    </row>
    <row r="45" spans="1:28" s="8" customFormat="1" ht="15" customHeight="1">
      <c r="A45" s="42">
        <v>2016</v>
      </c>
      <c r="B45" s="42" t="s">
        <v>241</v>
      </c>
      <c r="C45" s="42" t="s">
        <v>208</v>
      </c>
      <c r="D45" s="44" t="s">
        <v>141</v>
      </c>
      <c r="E45" s="22"/>
      <c r="F45" s="22"/>
      <c r="G45" s="62"/>
      <c r="H45" s="20">
        <v>4</v>
      </c>
      <c r="I45" s="21">
        <v>3500</v>
      </c>
      <c r="J45" s="20">
        <v>175</v>
      </c>
      <c r="K45" s="22">
        <v>57</v>
      </c>
      <c r="L45" s="22">
        <v>1949</v>
      </c>
      <c r="M45" s="22">
        <v>75</v>
      </c>
      <c r="N45" s="22">
        <v>2473</v>
      </c>
      <c r="O45" s="22">
        <v>132</v>
      </c>
      <c r="P45" s="60" t="s">
        <v>764</v>
      </c>
      <c r="Q45" s="22">
        <v>19</v>
      </c>
      <c r="R45" s="22">
        <v>200</v>
      </c>
      <c r="S45" s="22">
        <v>4632</v>
      </c>
      <c r="T45" s="62">
        <v>65.842285714285708</v>
      </c>
      <c r="U45" s="20">
        <v>0</v>
      </c>
      <c r="V45" s="20">
        <v>0</v>
      </c>
      <c r="W45" s="20">
        <v>6900.4</v>
      </c>
      <c r="X45" s="20">
        <v>6900.4</v>
      </c>
      <c r="Y45" s="60" t="s">
        <v>764</v>
      </c>
      <c r="Z45" s="20">
        <v>11522.4</v>
      </c>
      <c r="AA45" s="60" t="s">
        <v>764</v>
      </c>
      <c r="AB45" s="20">
        <v>1760.2</v>
      </c>
    </row>
    <row r="46" spans="1:28" s="8" customFormat="1" ht="15" customHeight="1">
      <c r="A46" s="42">
        <v>2016</v>
      </c>
      <c r="B46" s="42" t="s">
        <v>241</v>
      </c>
      <c r="C46" s="42" t="s">
        <v>208</v>
      </c>
      <c r="D46" s="44" t="s">
        <v>142</v>
      </c>
      <c r="E46" s="22"/>
      <c r="F46" s="22"/>
      <c r="G46" s="62"/>
      <c r="H46" s="20">
        <v>4</v>
      </c>
      <c r="I46" s="21">
        <v>1500</v>
      </c>
      <c r="J46" s="20">
        <v>72</v>
      </c>
      <c r="K46" s="22">
        <v>72</v>
      </c>
      <c r="L46" s="22">
        <v>2399</v>
      </c>
      <c r="M46" s="22">
        <v>61</v>
      </c>
      <c r="N46" s="22">
        <v>2030</v>
      </c>
      <c r="O46" s="22">
        <v>133</v>
      </c>
      <c r="P46" s="60" t="s">
        <v>764</v>
      </c>
      <c r="Q46" s="22">
        <v>55</v>
      </c>
      <c r="R46" s="22">
        <v>550</v>
      </c>
      <c r="S46" s="22">
        <v>4979</v>
      </c>
      <c r="T46" s="62">
        <v>92.541666666666671</v>
      </c>
      <c r="U46" s="20">
        <v>0</v>
      </c>
      <c r="V46" s="20">
        <v>0</v>
      </c>
      <c r="W46" s="20">
        <v>1684</v>
      </c>
      <c r="X46" s="20">
        <v>1684</v>
      </c>
      <c r="Y46" s="60" t="s">
        <v>764</v>
      </c>
      <c r="Z46" s="20">
        <v>6663</v>
      </c>
      <c r="AA46" s="60" t="s">
        <v>764</v>
      </c>
      <c r="AB46" s="20">
        <v>0</v>
      </c>
    </row>
    <row r="47" spans="1:28" s="8" customFormat="1" ht="15" customHeight="1">
      <c r="A47" s="42">
        <v>2016</v>
      </c>
      <c r="B47" s="42" t="s">
        <v>241</v>
      </c>
      <c r="C47" s="42" t="s">
        <v>208</v>
      </c>
      <c r="D47" s="44" t="s">
        <v>267</v>
      </c>
      <c r="E47" s="22"/>
      <c r="F47" s="22"/>
      <c r="G47" s="62"/>
      <c r="H47" s="20">
        <v>1</v>
      </c>
      <c r="I47" s="21">
        <v>1000</v>
      </c>
      <c r="J47" s="20">
        <v>12</v>
      </c>
      <c r="K47" s="22">
        <v>2</v>
      </c>
      <c r="L47" s="22">
        <v>78</v>
      </c>
      <c r="M47" s="22">
        <v>5</v>
      </c>
      <c r="N47" s="22">
        <v>177</v>
      </c>
      <c r="O47" s="22">
        <v>7</v>
      </c>
      <c r="P47" s="60" t="s">
        <v>764</v>
      </c>
      <c r="Q47" s="22">
        <v>6</v>
      </c>
      <c r="R47" s="22">
        <v>80</v>
      </c>
      <c r="S47" s="22">
        <v>375</v>
      </c>
      <c r="T47" s="62">
        <v>103.33333333333333</v>
      </c>
      <c r="U47" s="20">
        <v>0</v>
      </c>
      <c r="V47" s="20">
        <v>0</v>
      </c>
      <c r="W47" s="20">
        <v>905</v>
      </c>
      <c r="X47" s="20">
        <v>905</v>
      </c>
      <c r="Y47" s="60" t="s">
        <v>764</v>
      </c>
      <c r="Z47" s="20">
        <v>1240</v>
      </c>
      <c r="AA47" s="60" t="s">
        <v>764</v>
      </c>
      <c r="AB47" s="20">
        <v>0</v>
      </c>
    </row>
    <row r="48" spans="1:28" s="8" customFormat="1" ht="15" customHeight="1">
      <c r="A48" s="42">
        <v>2016</v>
      </c>
      <c r="B48" s="42" t="s">
        <v>241</v>
      </c>
      <c r="C48" s="42" t="s">
        <v>208</v>
      </c>
      <c r="D48" s="44" t="s">
        <v>269</v>
      </c>
      <c r="E48" s="22"/>
      <c r="F48" s="22"/>
      <c r="G48" s="62"/>
      <c r="H48" s="20">
        <v>4</v>
      </c>
      <c r="I48" s="21">
        <v>1300</v>
      </c>
      <c r="J48" s="20">
        <v>27</v>
      </c>
      <c r="K48" s="22">
        <v>9</v>
      </c>
      <c r="L48" s="22">
        <v>290</v>
      </c>
      <c r="M48" s="22">
        <v>8</v>
      </c>
      <c r="N48" s="22">
        <v>258</v>
      </c>
      <c r="O48" s="22">
        <v>17</v>
      </c>
      <c r="P48" s="60" t="s">
        <v>764</v>
      </c>
      <c r="Q48" s="22">
        <v>22</v>
      </c>
      <c r="R48" s="22">
        <v>220</v>
      </c>
      <c r="S48" s="22">
        <v>768</v>
      </c>
      <c r="T48" s="62">
        <v>73.833333333333329</v>
      </c>
      <c r="U48" s="20">
        <v>0</v>
      </c>
      <c r="V48" s="20">
        <v>0</v>
      </c>
      <c r="W48" s="20">
        <v>1225.5</v>
      </c>
      <c r="X48" s="20">
        <v>1225.5</v>
      </c>
      <c r="Y48" s="60" t="s">
        <v>764</v>
      </c>
      <c r="Z48" s="20">
        <v>1993.5</v>
      </c>
      <c r="AA48" s="60" t="s">
        <v>764</v>
      </c>
      <c r="AB48" s="20">
        <v>184</v>
      </c>
    </row>
    <row r="49" spans="1:28" s="8" customFormat="1" ht="15" customHeight="1">
      <c r="A49" s="42">
        <v>2016</v>
      </c>
      <c r="B49" s="42" t="s">
        <v>241</v>
      </c>
      <c r="C49" s="42" t="s">
        <v>208</v>
      </c>
      <c r="D49" s="44" t="s">
        <v>268</v>
      </c>
      <c r="E49" s="22"/>
      <c r="F49" s="22"/>
      <c r="G49" s="62"/>
      <c r="H49" s="20">
        <v>1</v>
      </c>
      <c r="I49" s="21">
        <v>700</v>
      </c>
      <c r="J49" s="20">
        <v>13</v>
      </c>
      <c r="K49" s="22">
        <v>5</v>
      </c>
      <c r="L49" s="22">
        <v>176</v>
      </c>
      <c r="M49" s="22">
        <v>7</v>
      </c>
      <c r="N49" s="22">
        <v>225</v>
      </c>
      <c r="O49" s="22">
        <v>12</v>
      </c>
      <c r="P49" s="60" t="s">
        <v>764</v>
      </c>
      <c r="Q49" s="22">
        <v>2</v>
      </c>
      <c r="R49" s="22">
        <v>20</v>
      </c>
      <c r="S49" s="22">
        <v>1401</v>
      </c>
      <c r="T49" s="62">
        <v>108.46153846153847</v>
      </c>
      <c r="U49" s="20">
        <v>0</v>
      </c>
      <c r="V49" s="20">
        <v>0</v>
      </c>
      <c r="W49" s="20">
        <v>989</v>
      </c>
      <c r="X49" s="20">
        <v>989</v>
      </c>
      <c r="Y49" s="60" t="s">
        <v>764</v>
      </c>
      <c r="Z49" s="20">
        <v>1410</v>
      </c>
      <c r="AA49" s="60" t="s">
        <v>764</v>
      </c>
      <c r="AB49" s="20">
        <v>0</v>
      </c>
    </row>
    <row r="50" spans="1:28" s="8" customFormat="1" ht="15" customHeight="1">
      <c r="A50" s="42">
        <v>2016</v>
      </c>
      <c r="B50" s="42" t="s">
        <v>241</v>
      </c>
      <c r="C50" s="42" t="s">
        <v>208</v>
      </c>
      <c r="D50" s="44" t="s">
        <v>143</v>
      </c>
      <c r="E50" s="22"/>
      <c r="F50" s="22"/>
      <c r="G50" s="62"/>
      <c r="H50" s="20">
        <v>1</v>
      </c>
      <c r="I50" s="21">
        <v>6200</v>
      </c>
      <c r="J50" s="20">
        <v>320</v>
      </c>
      <c r="K50" s="22">
        <v>20</v>
      </c>
      <c r="L50" s="22">
        <v>724</v>
      </c>
      <c r="M50" s="22">
        <v>15</v>
      </c>
      <c r="N50" s="22">
        <v>476</v>
      </c>
      <c r="O50" s="22">
        <v>35</v>
      </c>
      <c r="P50" s="60" t="s">
        <v>764</v>
      </c>
      <c r="Q50" s="22">
        <v>48</v>
      </c>
      <c r="R50" s="22">
        <v>480</v>
      </c>
      <c r="S50" s="22">
        <v>1680</v>
      </c>
      <c r="T50" s="62">
        <v>24.806249999999999</v>
      </c>
      <c r="U50" s="20">
        <v>0</v>
      </c>
      <c r="V50" s="20">
        <v>0</v>
      </c>
      <c r="W50" s="20">
        <v>6258</v>
      </c>
      <c r="X50" s="20">
        <v>6258</v>
      </c>
      <c r="Y50" s="60" t="s">
        <v>764</v>
      </c>
      <c r="Z50" s="20">
        <v>7938</v>
      </c>
      <c r="AA50" s="60" t="s">
        <v>764</v>
      </c>
      <c r="AB50" s="20">
        <v>1060</v>
      </c>
    </row>
    <row r="51" spans="1:28" s="8" customFormat="1" ht="15" customHeight="1">
      <c r="A51" s="42">
        <v>2016</v>
      </c>
      <c r="B51" s="42" t="s">
        <v>241</v>
      </c>
      <c r="C51" s="42" t="s">
        <v>209</v>
      </c>
      <c r="D51" s="44" t="s">
        <v>97</v>
      </c>
      <c r="E51" s="22"/>
      <c r="F51" s="22"/>
      <c r="G51" s="62"/>
      <c r="H51" s="20">
        <v>5</v>
      </c>
      <c r="I51" s="21">
        <v>6576</v>
      </c>
      <c r="J51" s="20">
        <v>304</v>
      </c>
      <c r="K51" s="22">
        <v>73</v>
      </c>
      <c r="L51" s="22">
        <v>2461</v>
      </c>
      <c r="M51" s="22">
        <v>32</v>
      </c>
      <c r="N51" s="22">
        <v>1062</v>
      </c>
      <c r="O51" s="22">
        <v>105</v>
      </c>
      <c r="P51" s="60" t="s">
        <v>764</v>
      </c>
      <c r="Q51" s="22">
        <v>6</v>
      </c>
      <c r="R51" s="22">
        <v>60</v>
      </c>
      <c r="S51" s="22">
        <v>3593</v>
      </c>
      <c r="T51" s="62">
        <v>33.613585526315795</v>
      </c>
      <c r="U51" s="20">
        <v>0</v>
      </c>
      <c r="V51" s="20">
        <v>0</v>
      </c>
      <c r="W51" s="20">
        <v>6635.53</v>
      </c>
      <c r="X51" s="20">
        <v>6635.53</v>
      </c>
      <c r="Y51" s="60" t="s">
        <v>764</v>
      </c>
      <c r="Z51" s="20">
        <v>10218.530000000001</v>
      </c>
      <c r="AA51" s="60" t="s">
        <v>764</v>
      </c>
      <c r="AB51" s="20">
        <v>0</v>
      </c>
    </row>
    <row r="52" spans="1:28" s="8" customFormat="1" ht="15" customHeight="1">
      <c r="A52" s="42">
        <v>2016</v>
      </c>
      <c r="B52" s="42" t="s">
        <v>241</v>
      </c>
      <c r="C52" s="42" t="s">
        <v>209</v>
      </c>
      <c r="D52" s="44" t="s">
        <v>98</v>
      </c>
      <c r="E52" s="22"/>
      <c r="F52" s="22"/>
      <c r="G52" s="62"/>
      <c r="H52" s="20">
        <v>20</v>
      </c>
      <c r="I52" s="21">
        <v>18039</v>
      </c>
      <c r="J52" s="20">
        <v>997</v>
      </c>
      <c r="K52" s="22">
        <v>224</v>
      </c>
      <c r="L52" s="22">
        <v>7132</v>
      </c>
      <c r="M52" s="22">
        <v>88</v>
      </c>
      <c r="N52" s="22">
        <v>3136</v>
      </c>
      <c r="O52" s="22">
        <v>312</v>
      </c>
      <c r="P52" s="60" t="s">
        <v>764</v>
      </c>
      <c r="Q52" s="22">
        <v>130</v>
      </c>
      <c r="R52" s="22">
        <v>1300</v>
      </c>
      <c r="S52" s="22">
        <v>11568</v>
      </c>
      <c r="T52" s="62">
        <v>19.931293881644933</v>
      </c>
      <c r="U52" s="20">
        <v>4000</v>
      </c>
      <c r="V52" s="20">
        <v>4000</v>
      </c>
      <c r="W52" s="20">
        <v>8303.5</v>
      </c>
      <c r="X52" s="20">
        <v>16303.5</v>
      </c>
      <c r="Y52" s="60" t="s">
        <v>764</v>
      </c>
      <c r="Z52" s="20">
        <v>19871.5</v>
      </c>
      <c r="AA52" s="60" t="s">
        <v>764</v>
      </c>
      <c r="AB52" s="20">
        <v>9220.89</v>
      </c>
    </row>
    <row r="53" spans="1:28" s="8" customFormat="1" ht="15" customHeight="1">
      <c r="A53" s="42">
        <v>2016</v>
      </c>
      <c r="B53" s="42" t="s">
        <v>241</v>
      </c>
      <c r="C53" s="42" t="s">
        <v>209</v>
      </c>
      <c r="D53" s="44" t="s">
        <v>266</v>
      </c>
      <c r="E53" s="22"/>
      <c r="F53" s="22"/>
      <c r="G53" s="62"/>
      <c r="H53" s="20">
        <v>6</v>
      </c>
      <c r="I53" s="21">
        <v>2551</v>
      </c>
      <c r="J53" s="20">
        <v>93</v>
      </c>
      <c r="K53" s="22">
        <v>27</v>
      </c>
      <c r="L53" s="22">
        <v>895</v>
      </c>
      <c r="M53" s="22">
        <v>12</v>
      </c>
      <c r="N53" s="22">
        <v>384</v>
      </c>
      <c r="O53" s="22">
        <v>39</v>
      </c>
      <c r="P53" s="60" t="s">
        <v>764</v>
      </c>
      <c r="Q53" s="22">
        <v>11</v>
      </c>
      <c r="R53" s="22">
        <v>110</v>
      </c>
      <c r="S53" s="22">
        <v>1389</v>
      </c>
      <c r="T53" s="62">
        <v>32.967741935483872</v>
      </c>
      <c r="U53" s="20">
        <v>2500</v>
      </c>
      <c r="V53" s="20">
        <v>1000</v>
      </c>
      <c r="W53" s="20">
        <v>1677</v>
      </c>
      <c r="X53" s="20">
        <v>5177</v>
      </c>
      <c r="Y53" s="60" t="s">
        <v>764</v>
      </c>
      <c r="Z53" s="20">
        <v>3066</v>
      </c>
      <c r="AA53" s="60" t="s">
        <v>764</v>
      </c>
      <c r="AB53" s="20">
        <v>0</v>
      </c>
    </row>
    <row r="54" spans="1:28" s="8" customFormat="1" ht="15" customHeight="1">
      <c r="A54" s="42">
        <v>2016</v>
      </c>
      <c r="B54" s="42" t="s">
        <v>241</v>
      </c>
      <c r="C54" s="42" t="s">
        <v>209</v>
      </c>
      <c r="D54" s="44" t="s">
        <v>99</v>
      </c>
      <c r="E54" s="22"/>
      <c r="F54" s="22"/>
      <c r="G54" s="62"/>
      <c r="H54" s="20">
        <v>4</v>
      </c>
      <c r="I54" s="21">
        <v>360</v>
      </c>
      <c r="J54" s="20">
        <v>52</v>
      </c>
      <c r="K54" s="22">
        <v>7</v>
      </c>
      <c r="L54" s="22">
        <v>206</v>
      </c>
      <c r="M54" s="22">
        <v>0</v>
      </c>
      <c r="N54" s="22">
        <v>0</v>
      </c>
      <c r="O54" s="22">
        <v>7</v>
      </c>
      <c r="P54" s="60" t="s">
        <v>764</v>
      </c>
      <c r="Q54" s="22">
        <v>9</v>
      </c>
      <c r="R54" s="22">
        <v>90</v>
      </c>
      <c r="S54" s="22">
        <v>335</v>
      </c>
      <c r="T54" s="62">
        <v>18.096153846153847</v>
      </c>
      <c r="U54" s="20">
        <v>1000</v>
      </c>
      <c r="V54" s="20">
        <v>0</v>
      </c>
      <c r="W54" s="20">
        <v>645</v>
      </c>
      <c r="X54" s="20">
        <v>1645</v>
      </c>
      <c r="Y54" s="60" t="s">
        <v>764</v>
      </c>
      <c r="Z54" s="20">
        <v>941</v>
      </c>
      <c r="AA54" s="60" t="s">
        <v>764</v>
      </c>
      <c r="AB54" s="20">
        <v>240</v>
      </c>
    </row>
    <row r="55" spans="1:28" s="8" customFormat="1" ht="15" customHeight="1">
      <c r="A55" s="42">
        <v>2016</v>
      </c>
      <c r="B55" s="42" t="s">
        <v>241</v>
      </c>
      <c r="C55" s="42" t="s">
        <v>209</v>
      </c>
      <c r="D55" s="44" t="s">
        <v>100</v>
      </c>
      <c r="E55" s="22"/>
      <c r="F55" s="22"/>
      <c r="G55" s="62"/>
      <c r="H55" s="20">
        <v>6</v>
      </c>
      <c r="I55" s="21">
        <v>2800</v>
      </c>
      <c r="J55" s="20">
        <v>184</v>
      </c>
      <c r="K55" s="22">
        <v>38</v>
      </c>
      <c r="L55" s="22">
        <v>1248</v>
      </c>
      <c r="M55" s="22">
        <v>30</v>
      </c>
      <c r="N55" s="22">
        <v>1005</v>
      </c>
      <c r="O55" s="22">
        <v>68</v>
      </c>
      <c r="P55" s="60" t="s">
        <v>764</v>
      </c>
      <c r="Q55" s="22">
        <v>8</v>
      </c>
      <c r="R55" s="22">
        <v>80</v>
      </c>
      <c r="S55" s="22">
        <v>2363</v>
      </c>
      <c r="T55" s="62">
        <v>40.956521739130437</v>
      </c>
      <c r="U55" s="20">
        <v>0</v>
      </c>
      <c r="V55" s="20">
        <v>0</v>
      </c>
      <c r="W55" s="20">
        <v>5203</v>
      </c>
      <c r="X55" s="20">
        <v>5203</v>
      </c>
      <c r="Y55" s="60" t="s">
        <v>764</v>
      </c>
      <c r="Z55" s="20">
        <v>7536</v>
      </c>
      <c r="AA55" s="60" t="s">
        <v>764</v>
      </c>
      <c r="AB55" s="20">
        <v>0</v>
      </c>
    </row>
    <row r="56" spans="1:28" s="8" customFormat="1" ht="15" customHeight="1">
      <c r="A56" s="42">
        <v>2016</v>
      </c>
      <c r="B56" s="42" t="s">
        <v>241</v>
      </c>
      <c r="C56" s="42" t="s">
        <v>209</v>
      </c>
      <c r="D56" s="44" t="s">
        <v>101</v>
      </c>
      <c r="E56" s="22"/>
      <c r="F56" s="22"/>
      <c r="G56" s="62"/>
      <c r="H56" s="20">
        <v>10</v>
      </c>
      <c r="I56" s="21">
        <v>6000</v>
      </c>
      <c r="J56" s="20">
        <v>232</v>
      </c>
      <c r="K56" s="22">
        <v>65</v>
      </c>
      <c r="L56" s="22">
        <v>2095</v>
      </c>
      <c r="M56" s="22">
        <v>31</v>
      </c>
      <c r="N56" s="22">
        <v>1015</v>
      </c>
      <c r="O56" s="22">
        <v>96</v>
      </c>
      <c r="P56" s="60" t="s">
        <v>764</v>
      </c>
      <c r="Q56" s="22">
        <v>216</v>
      </c>
      <c r="R56" s="22">
        <v>2800</v>
      </c>
      <c r="S56" s="22">
        <v>5920</v>
      </c>
      <c r="T56" s="62">
        <v>34.631637931034483</v>
      </c>
      <c r="U56" s="20">
        <v>0</v>
      </c>
      <c r="V56" s="20">
        <v>800</v>
      </c>
      <c r="W56" s="20">
        <v>2124.54</v>
      </c>
      <c r="X56" s="20">
        <v>2924.54</v>
      </c>
      <c r="Y56" s="60" t="s">
        <v>764</v>
      </c>
      <c r="Z56" s="20">
        <v>8034.54</v>
      </c>
      <c r="AA56" s="60" t="s">
        <v>764</v>
      </c>
      <c r="AB56" s="20">
        <v>584.94000000000005</v>
      </c>
    </row>
    <row r="57" spans="1:28" s="8" customFormat="1" ht="15" customHeight="1">
      <c r="A57" s="42">
        <v>2016</v>
      </c>
      <c r="B57" s="42" t="s">
        <v>241</v>
      </c>
      <c r="C57" s="42" t="s">
        <v>209</v>
      </c>
      <c r="D57" s="44" t="s">
        <v>102</v>
      </c>
      <c r="E57" s="22"/>
      <c r="F57" s="22"/>
      <c r="G57" s="62"/>
      <c r="H57" s="20">
        <v>3</v>
      </c>
      <c r="I57" s="21">
        <v>5070</v>
      </c>
      <c r="J57" s="20">
        <v>143</v>
      </c>
      <c r="K57" s="22">
        <v>61</v>
      </c>
      <c r="L57" s="22">
        <v>2065</v>
      </c>
      <c r="M57" s="22">
        <v>75</v>
      </c>
      <c r="N57" s="22">
        <v>2486</v>
      </c>
      <c r="O57" s="22">
        <v>136</v>
      </c>
      <c r="P57" s="60" t="s">
        <v>764</v>
      </c>
      <c r="Q57" s="22">
        <v>0</v>
      </c>
      <c r="R57" s="22">
        <v>0</v>
      </c>
      <c r="S57" s="22">
        <v>4551</v>
      </c>
      <c r="T57" s="62">
        <v>70.511188811188816</v>
      </c>
      <c r="U57" s="20">
        <v>0</v>
      </c>
      <c r="V57" s="20">
        <v>0</v>
      </c>
      <c r="W57" s="20">
        <v>5532.1</v>
      </c>
      <c r="X57" s="20">
        <v>5532.1</v>
      </c>
      <c r="Y57" s="60" t="s">
        <v>764</v>
      </c>
      <c r="Z57" s="20">
        <v>10083.1</v>
      </c>
      <c r="AA57" s="60" t="s">
        <v>764</v>
      </c>
      <c r="AB57" s="20">
        <v>0</v>
      </c>
    </row>
    <row r="58" spans="1:28" s="8" customFormat="1" ht="15" customHeight="1">
      <c r="A58" s="42">
        <v>2016</v>
      </c>
      <c r="B58" s="42" t="s">
        <v>241</v>
      </c>
      <c r="C58" s="42" t="s">
        <v>209</v>
      </c>
      <c r="D58" s="44" t="s">
        <v>103</v>
      </c>
      <c r="E58" s="22"/>
      <c r="F58" s="22"/>
      <c r="G58" s="62"/>
      <c r="H58" s="20">
        <v>1</v>
      </c>
      <c r="I58" s="21">
        <v>1200</v>
      </c>
      <c r="J58" s="20">
        <v>224</v>
      </c>
      <c r="K58" s="22">
        <v>18</v>
      </c>
      <c r="L58" s="22">
        <v>556</v>
      </c>
      <c r="M58" s="22">
        <v>31</v>
      </c>
      <c r="N58" s="22">
        <v>1101</v>
      </c>
      <c r="O58" s="22">
        <v>49</v>
      </c>
      <c r="P58" s="60" t="s">
        <v>764</v>
      </c>
      <c r="Q58" s="22">
        <v>3</v>
      </c>
      <c r="R58" s="22">
        <v>30</v>
      </c>
      <c r="S58" s="22">
        <v>1836</v>
      </c>
      <c r="T58" s="62">
        <v>12.474107142857141</v>
      </c>
      <c r="U58" s="20">
        <v>0</v>
      </c>
      <c r="V58" s="20">
        <v>0</v>
      </c>
      <c r="W58" s="20">
        <v>1107.2</v>
      </c>
      <c r="X58" s="20">
        <v>1107.2</v>
      </c>
      <c r="Y58" s="60" t="s">
        <v>764</v>
      </c>
      <c r="Z58" s="20">
        <v>2794.2</v>
      </c>
      <c r="AA58" s="60" t="s">
        <v>764</v>
      </c>
      <c r="AB58" s="20">
        <v>0</v>
      </c>
    </row>
    <row r="59" spans="1:28" s="8" customFormat="1" ht="15" customHeight="1">
      <c r="A59" s="42">
        <v>2016</v>
      </c>
      <c r="B59" s="42" t="s">
        <v>241</v>
      </c>
      <c r="C59" s="42" t="s">
        <v>209</v>
      </c>
      <c r="D59" s="44" t="s">
        <v>104</v>
      </c>
      <c r="E59" s="22"/>
      <c r="F59" s="22"/>
      <c r="G59" s="62"/>
      <c r="H59" s="20">
        <v>4</v>
      </c>
      <c r="I59" s="21">
        <v>3800</v>
      </c>
      <c r="J59" s="20">
        <v>65</v>
      </c>
      <c r="K59" s="22">
        <v>76</v>
      </c>
      <c r="L59" s="22">
        <v>2560</v>
      </c>
      <c r="M59" s="22">
        <v>70</v>
      </c>
      <c r="N59" s="22">
        <v>2350</v>
      </c>
      <c r="O59" s="22">
        <v>146</v>
      </c>
      <c r="P59" s="60" t="s">
        <v>764</v>
      </c>
      <c r="Q59" s="22">
        <v>27</v>
      </c>
      <c r="R59" s="22">
        <v>270</v>
      </c>
      <c r="S59" s="22">
        <v>5190</v>
      </c>
      <c r="T59" s="62">
        <v>122.15384615384616</v>
      </c>
      <c r="U59" s="20">
        <v>0</v>
      </c>
      <c r="V59" s="20">
        <v>0</v>
      </c>
      <c r="W59" s="20">
        <v>2760</v>
      </c>
      <c r="X59" s="20">
        <v>2760</v>
      </c>
      <c r="Y59" s="60" t="s">
        <v>764</v>
      </c>
      <c r="Z59" s="20">
        <v>7940</v>
      </c>
      <c r="AA59" s="60" t="s">
        <v>764</v>
      </c>
      <c r="AB59" s="20">
        <v>0</v>
      </c>
    </row>
    <row r="60" spans="1:28" s="8" customFormat="1" ht="15" customHeight="1">
      <c r="A60" s="42">
        <v>2016</v>
      </c>
      <c r="B60" s="42" t="s">
        <v>241</v>
      </c>
      <c r="C60" s="42" t="s">
        <v>209</v>
      </c>
      <c r="D60" s="44" t="s">
        <v>265</v>
      </c>
      <c r="E60" s="22"/>
      <c r="F60" s="22"/>
      <c r="G60" s="62"/>
      <c r="H60" s="20">
        <v>5</v>
      </c>
      <c r="I60" s="21">
        <v>5477</v>
      </c>
      <c r="J60" s="20">
        <v>174</v>
      </c>
      <c r="K60" s="22">
        <v>131</v>
      </c>
      <c r="L60" s="22">
        <v>4259</v>
      </c>
      <c r="M60" s="22">
        <v>86</v>
      </c>
      <c r="N60" s="22">
        <v>2691</v>
      </c>
      <c r="O60" s="22">
        <v>217</v>
      </c>
      <c r="P60" s="60" t="s">
        <v>764</v>
      </c>
      <c r="Q60" s="22">
        <v>103</v>
      </c>
      <c r="R60" s="22">
        <v>1080</v>
      </c>
      <c r="S60" s="22">
        <v>8030</v>
      </c>
      <c r="T60" s="62">
        <v>67.448103448275859</v>
      </c>
      <c r="U60" s="20">
        <v>0</v>
      </c>
      <c r="V60" s="20">
        <v>0</v>
      </c>
      <c r="W60" s="20">
        <v>3705.97</v>
      </c>
      <c r="X60" s="20">
        <v>3705.97</v>
      </c>
      <c r="Y60" s="60" t="s">
        <v>764</v>
      </c>
      <c r="Z60" s="20">
        <v>11735.97</v>
      </c>
      <c r="AA60" s="60" t="s">
        <v>764</v>
      </c>
      <c r="AB60" s="20">
        <v>287.27</v>
      </c>
    </row>
    <row r="61" spans="1:28" s="8" customFormat="1" ht="15" customHeight="1">
      <c r="A61" s="42">
        <v>2016</v>
      </c>
      <c r="B61" s="42" t="s">
        <v>241</v>
      </c>
      <c r="C61" s="42" t="s">
        <v>209</v>
      </c>
      <c r="D61" s="44" t="s">
        <v>264</v>
      </c>
      <c r="E61" s="22"/>
      <c r="F61" s="22"/>
      <c r="G61" s="62"/>
      <c r="H61" s="20">
        <v>4</v>
      </c>
      <c r="I61" s="21">
        <v>2010</v>
      </c>
      <c r="J61" s="20">
        <v>193</v>
      </c>
      <c r="K61" s="22">
        <v>54</v>
      </c>
      <c r="L61" s="22">
        <v>1795</v>
      </c>
      <c r="M61" s="22">
        <v>15</v>
      </c>
      <c r="N61" s="22">
        <v>521</v>
      </c>
      <c r="O61" s="22">
        <v>69</v>
      </c>
      <c r="P61" s="60" t="s">
        <v>764</v>
      </c>
      <c r="Q61" s="22">
        <v>59</v>
      </c>
      <c r="R61" s="22">
        <v>590</v>
      </c>
      <c r="S61" s="22">
        <v>2936</v>
      </c>
      <c r="T61" s="62">
        <v>31.336787564766841</v>
      </c>
      <c r="U61" s="20">
        <v>0</v>
      </c>
      <c r="V61" s="20">
        <v>0</v>
      </c>
      <c r="W61" s="20">
        <v>3142</v>
      </c>
      <c r="X61" s="20">
        <v>3142</v>
      </c>
      <c r="Y61" s="60" t="s">
        <v>764</v>
      </c>
      <c r="Z61" s="20">
        <v>6048</v>
      </c>
      <c r="AA61" s="60" t="s">
        <v>764</v>
      </c>
      <c r="AB61" s="20">
        <v>349</v>
      </c>
    </row>
    <row r="62" spans="1:28" s="8" customFormat="1" ht="15" customHeight="1">
      <c r="A62" s="42">
        <v>2016</v>
      </c>
      <c r="B62" s="42" t="s">
        <v>241</v>
      </c>
      <c r="C62" s="42" t="s">
        <v>209</v>
      </c>
      <c r="D62" s="44" t="s">
        <v>88</v>
      </c>
      <c r="E62" s="22"/>
      <c r="F62" s="22"/>
      <c r="G62" s="62"/>
      <c r="H62" s="20">
        <v>2</v>
      </c>
      <c r="I62" s="21">
        <v>4562</v>
      </c>
      <c r="J62" s="20">
        <v>62</v>
      </c>
      <c r="K62" s="22">
        <v>63</v>
      </c>
      <c r="L62" s="22">
        <v>2227</v>
      </c>
      <c r="M62" s="22">
        <v>55</v>
      </c>
      <c r="N62" s="22">
        <v>1946</v>
      </c>
      <c r="O62" s="22">
        <v>118</v>
      </c>
      <c r="P62" s="60" t="s">
        <v>764</v>
      </c>
      <c r="Q62" s="22">
        <v>89</v>
      </c>
      <c r="R62" s="22">
        <v>890</v>
      </c>
      <c r="S62" s="22">
        <v>5083</v>
      </c>
      <c r="T62" s="62">
        <v>193.74032258064514</v>
      </c>
      <c r="U62" s="20">
        <v>0</v>
      </c>
      <c r="V62" s="20">
        <v>0</v>
      </c>
      <c r="W62" s="20">
        <v>6948.9</v>
      </c>
      <c r="X62" s="20">
        <v>6948.9</v>
      </c>
      <c r="Y62" s="60" t="s">
        <v>764</v>
      </c>
      <c r="Z62" s="20">
        <v>12011.9</v>
      </c>
      <c r="AA62" s="60" t="s">
        <v>764</v>
      </c>
      <c r="AB62" s="20">
        <v>664.9</v>
      </c>
    </row>
    <row r="63" spans="1:28" s="8" customFormat="1" ht="15" customHeight="1">
      <c r="A63" s="42">
        <v>2016</v>
      </c>
      <c r="B63" s="42" t="s">
        <v>241</v>
      </c>
      <c r="C63" s="42" t="s">
        <v>209</v>
      </c>
      <c r="D63" s="44" t="s">
        <v>263</v>
      </c>
      <c r="E63" s="22"/>
      <c r="F63" s="22"/>
      <c r="G63" s="62"/>
      <c r="H63" s="20">
        <v>1</v>
      </c>
      <c r="I63" s="21">
        <v>950</v>
      </c>
      <c r="J63" s="20">
        <v>34</v>
      </c>
      <c r="K63" s="22">
        <v>7</v>
      </c>
      <c r="L63" s="22">
        <v>237</v>
      </c>
      <c r="M63" s="22">
        <v>4</v>
      </c>
      <c r="N63" s="22">
        <v>138</v>
      </c>
      <c r="O63" s="22">
        <v>11</v>
      </c>
      <c r="P63" s="60" t="s">
        <v>764</v>
      </c>
      <c r="Q63" s="22">
        <v>21</v>
      </c>
      <c r="R63" s="22">
        <v>210</v>
      </c>
      <c r="S63" s="22">
        <v>585</v>
      </c>
      <c r="T63" s="62">
        <v>37.5</v>
      </c>
      <c r="U63" s="20">
        <v>0</v>
      </c>
      <c r="V63" s="20">
        <v>0</v>
      </c>
      <c r="W63" s="20">
        <v>690</v>
      </c>
      <c r="X63" s="20">
        <v>690</v>
      </c>
      <c r="Y63" s="60" t="s">
        <v>764</v>
      </c>
      <c r="Z63" s="20">
        <v>1275</v>
      </c>
      <c r="AA63" s="60" t="s">
        <v>764</v>
      </c>
      <c r="AB63" s="20">
        <v>0</v>
      </c>
    </row>
    <row r="64" spans="1:28" s="8" customFormat="1" ht="15" customHeight="1">
      <c r="A64" s="42">
        <v>2016</v>
      </c>
      <c r="B64" s="42" t="s">
        <v>241</v>
      </c>
      <c r="C64" s="42" t="s">
        <v>209</v>
      </c>
      <c r="D64" s="44" t="s">
        <v>89</v>
      </c>
      <c r="E64" s="22"/>
      <c r="F64" s="22"/>
      <c r="G64" s="62"/>
      <c r="H64" s="20">
        <v>17</v>
      </c>
      <c r="I64" s="21">
        <v>40380</v>
      </c>
      <c r="J64" s="20">
        <v>880</v>
      </c>
      <c r="K64" s="23">
        <v>1728</v>
      </c>
      <c r="L64" s="22">
        <v>55189</v>
      </c>
      <c r="M64" s="22">
        <v>615</v>
      </c>
      <c r="N64" s="22">
        <v>20084</v>
      </c>
      <c r="O64" s="23">
        <v>2343</v>
      </c>
      <c r="P64" s="60" t="s">
        <v>764</v>
      </c>
      <c r="Q64" s="22">
        <v>91</v>
      </c>
      <c r="R64" s="22">
        <v>930</v>
      </c>
      <c r="S64" s="22">
        <v>76330</v>
      </c>
      <c r="T64" s="62">
        <v>99.610227272727272</v>
      </c>
      <c r="U64" s="20">
        <v>0</v>
      </c>
      <c r="V64" s="20">
        <v>0</v>
      </c>
      <c r="W64" s="20">
        <v>11454</v>
      </c>
      <c r="X64" s="20">
        <v>11454</v>
      </c>
      <c r="Y64" s="60" t="s">
        <v>764</v>
      </c>
      <c r="Z64" s="20">
        <v>87657</v>
      </c>
      <c r="AA64" s="60" t="s">
        <v>764</v>
      </c>
      <c r="AB64" s="20">
        <v>1463</v>
      </c>
    </row>
    <row r="65" spans="1:28" s="8" customFormat="1" ht="15" customHeight="1">
      <c r="A65" s="42">
        <v>2016</v>
      </c>
      <c r="B65" s="42" t="s">
        <v>241</v>
      </c>
      <c r="C65" s="42" t="s">
        <v>209</v>
      </c>
      <c r="D65" s="44" t="s">
        <v>262</v>
      </c>
      <c r="E65" s="22"/>
      <c r="F65" s="22"/>
      <c r="G65" s="62"/>
      <c r="H65" s="20">
        <v>3</v>
      </c>
      <c r="I65" s="21">
        <v>5142</v>
      </c>
      <c r="J65" s="20">
        <v>129</v>
      </c>
      <c r="K65" s="22">
        <v>206</v>
      </c>
      <c r="L65" s="22">
        <v>6431</v>
      </c>
      <c r="M65" s="22">
        <v>69</v>
      </c>
      <c r="N65" s="22">
        <v>2271</v>
      </c>
      <c r="O65" s="22">
        <v>275</v>
      </c>
      <c r="P65" s="60" t="s">
        <v>764</v>
      </c>
      <c r="Q65" s="22">
        <v>69</v>
      </c>
      <c r="R65" s="22">
        <v>690</v>
      </c>
      <c r="S65" s="22">
        <v>9392</v>
      </c>
      <c r="T65" s="62">
        <v>93.232558139534888</v>
      </c>
      <c r="U65" s="20">
        <v>0</v>
      </c>
      <c r="V65" s="20">
        <v>0</v>
      </c>
      <c r="W65" s="20">
        <v>2635</v>
      </c>
      <c r="X65" s="20">
        <v>2635</v>
      </c>
      <c r="Y65" s="60" t="s">
        <v>764</v>
      </c>
      <c r="Z65" s="20">
        <v>12027</v>
      </c>
      <c r="AA65" s="60" t="s">
        <v>764</v>
      </c>
      <c r="AB65" s="20">
        <v>0</v>
      </c>
    </row>
    <row r="66" spans="1:28" s="8" customFormat="1" ht="15" customHeight="1">
      <c r="A66" s="42">
        <v>2016</v>
      </c>
      <c r="B66" s="42" t="s">
        <v>241</v>
      </c>
      <c r="C66" s="42" t="s">
        <v>209</v>
      </c>
      <c r="D66" s="44" t="s">
        <v>261</v>
      </c>
      <c r="E66" s="22"/>
      <c r="F66" s="22"/>
      <c r="G66" s="62"/>
      <c r="H66" s="20">
        <v>2</v>
      </c>
      <c r="I66" s="21">
        <v>2500</v>
      </c>
      <c r="J66" s="20">
        <v>45</v>
      </c>
      <c r="K66" s="22">
        <v>33</v>
      </c>
      <c r="L66" s="22">
        <v>1019</v>
      </c>
      <c r="M66" s="22">
        <v>41</v>
      </c>
      <c r="N66" s="22">
        <v>1250</v>
      </c>
      <c r="O66" s="22">
        <v>74</v>
      </c>
      <c r="P66" s="60" t="s">
        <v>764</v>
      </c>
      <c r="Q66" s="22">
        <v>77</v>
      </c>
      <c r="R66" s="22">
        <v>810</v>
      </c>
      <c r="S66" s="22">
        <v>3079</v>
      </c>
      <c r="T66" s="62">
        <v>93.111111111111114</v>
      </c>
      <c r="U66" s="20">
        <v>0</v>
      </c>
      <c r="V66" s="20">
        <v>0</v>
      </c>
      <c r="W66" s="20">
        <v>1111</v>
      </c>
      <c r="X66" s="20">
        <v>1111</v>
      </c>
      <c r="Y66" s="60" t="s">
        <v>764</v>
      </c>
      <c r="Z66" s="20">
        <v>4190</v>
      </c>
      <c r="AA66" s="60" t="s">
        <v>764</v>
      </c>
      <c r="AB66" s="20">
        <v>0</v>
      </c>
    </row>
    <row r="67" spans="1:28" s="8" customFormat="1" ht="15" customHeight="1">
      <c r="A67" s="42">
        <v>2016</v>
      </c>
      <c r="B67" s="42" t="s">
        <v>241</v>
      </c>
      <c r="C67" s="42" t="s">
        <v>209</v>
      </c>
      <c r="D67" s="44" t="s">
        <v>260</v>
      </c>
      <c r="E67" s="22"/>
      <c r="F67" s="22"/>
      <c r="G67" s="62"/>
      <c r="H67" s="20">
        <v>1</v>
      </c>
      <c r="I67" s="21">
        <v>1200</v>
      </c>
      <c r="J67" s="20">
        <v>32</v>
      </c>
      <c r="K67" s="22">
        <v>18</v>
      </c>
      <c r="L67" s="22">
        <v>594</v>
      </c>
      <c r="M67" s="22">
        <v>4</v>
      </c>
      <c r="N67" s="22">
        <v>120</v>
      </c>
      <c r="O67" s="22">
        <v>22</v>
      </c>
      <c r="P67" s="60" t="s">
        <v>764</v>
      </c>
      <c r="Q67" s="22">
        <v>0</v>
      </c>
      <c r="R67" s="22">
        <v>0</v>
      </c>
      <c r="S67" s="22">
        <v>714</v>
      </c>
      <c r="T67" s="62">
        <v>93.40625</v>
      </c>
      <c r="U67" s="20">
        <v>0</v>
      </c>
      <c r="V67" s="20">
        <v>0</v>
      </c>
      <c r="W67" s="20">
        <v>2275</v>
      </c>
      <c r="X67" s="20">
        <v>2275</v>
      </c>
      <c r="Y67" s="60" t="s">
        <v>764</v>
      </c>
      <c r="Z67" s="20">
        <v>2989</v>
      </c>
      <c r="AA67" s="60" t="s">
        <v>764</v>
      </c>
      <c r="AB67" s="20">
        <v>0</v>
      </c>
    </row>
    <row r="68" spans="1:28" s="8" customFormat="1" ht="15" customHeight="1">
      <c r="A68" s="42">
        <v>2016</v>
      </c>
      <c r="B68" s="42" t="s">
        <v>241</v>
      </c>
      <c r="C68" s="42" t="s">
        <v>209</v>
      </c>
      <c r="D68" s="44" t="s">
        <v>90</v>
      </c>
      <c r="E68" s="22"/>
      <c r="F68" s="22"/>
      <c r="G68" s="62"/>
      <c r="H68" s="20">
        <v>8</v>
      </c>
      <c r="I68" s="21">
        <v>3250</v>
      </c>
      <c r="J68" s="20">
        <v>214</v>
      </c>
      <c r="K68" s="22">
        <v>117</v>
      </c>
      <c r="L68" s="22">
        <v>3752</v>
      </c>
      <c r="M68" s="22">
        <v>44</v>
      </c>
      <c r="N68" s="22">
        <v>1416</v>
      </c>
      <c r="O68" s="22">
        <v>161</v>
      </c>
      <c r="P68" s="60" t="s">
        <v>764</v>
      </c>
      <c r="Q68" s="22">
        <v>9</v>
      </c>
      <c r="R68" s="22">
        <v>115</v>
      </c>
      <c r="S68" s="22">
        <v>5293</v>
      </c>
      <c r="T68" s="62">
        <v>37.780373831775698</v>
      </c>
      <c r="U68" s="20">
        <v>0</v>
      </c>
      <c r="V68" s="20">
        <v>0</v>
      </c>
      <c r="W68" s="20">
        <v>2802</v>
      </c>
      <c r="X68" s="20">
        <v>2802</v>
      </c>
      <c r="Y68" s="60" t="s">
        <v>764</v>
      </c>
      <c r="Z68" s="20">
        <v>8085</v>
      </c>
      <c r="AA68" s="60" t="s">
        <v>764</v>
      </c>
      <c r="AB68" s="20">
        <v>130</v>
      </c>
    </row>
    <row r="69" spans="1:28" s="8" customFormat="1" ht="15" customHeight="1">
      <c r="A69" s="42">
        <v>2016</v>
      </c>
      <c r="B69" s="42" t="s">
        <v>241</v>
      </c>
      <c r="C69" s="42" t="s">
        <v>209</v>
      </c>
      <c r="D69" s="44" t="s">
        <v>91</v>
      </c>
      <c r="E69" s="22"/>
      <c r="F69" s="22"/>
      <c r="G69" s="62"/>
      <c r="H69" s="20">
        <v>2</v>
      </c>
      <c r="I69" s="21">
        <v>1588</v>
      </c>
      <c r="J69" s="20">
        <v>52</v>
      </c>
      <c r="K69" s="22">
        <v>40</v>
      </c>
      <c r="L69" s="22">
        <v>1272</v>
      </c>
      <c r="M69" s="22">
        <v>10</v>
      </c>
      <c r="N69" s="22">
        <v>318</v>
      </c>
      <c r="O69" s="22">
        <v>50</v>
      </c>
      <c r="P69" s="60" t="s">
        <v>764</v>
      </c>
      <c r="Q69" s="22">
        <v>0</v>
      </c>
      <c r="R69" s="22">
        <v>0</v>
      </c>
      <c r="S69" s="22">
        <v>1600</v>
      </c>
      <c r="T69" s="62">
        <v>89.288461538461533</v>
      </c>
      <c r="U69" s="20">
        <v>0</v>
      </c>
      <c r="V69" s="20">
        <v>0</v>
      </c>
      <c r="W69" s="20">
        <v>3053</v>
      </c>
      <c r="X69" s="20">
        <v>3053</v>
      </c>
      <c r="Y69" s="60" t="s">
        <v>764</v>
      </c>
      <c r="Z69" s="20">
        <v>4643</v>
      </c>
      <c r="AA69" s="60" t="s">
        <v>764</v>
      </c>
      <c r="AB69" s="20">
        <v>60</v>
      </c>
    </row>
    <row r="70" spans="1:28" s="8" customFormat="1" ht="15" customHeight="1">
      <c r="A70" s="42">
        <v>2016</v>
      </c>
      <c r="B70" s="42" t="s">
        <v>241</v>
      </c>
      <c r="C70" s="42" t="s">
        <v>209</v>
      </c>
      <c r="D70" s="43" t="s">
        <v>259</v>
      </c>
      <c r="E70" s="19"/>
      <c r="F70" s="19"/>
      <c r="G70" s="64"/>
      <c r="H70" s="20">
        <v>3</v>
      </c>
      <c r="I70" s="21">
        <v>2420</v>
      </c>
      <c r="J70" s="20">
        <v>38</v>
      </c>
      <c r="K70" s="22">
        <v>21</v>
      </c>
      <c r="L70" s="22">
        <v>700</v>
      </c>
      <c r="M70" s="22">
        <v>25</v>
      </c>
      <c r="N70" s="22">
        <v>849</v>
      </c>
      <c r="O70" s="22">
        <v>46</v>
      </c>
      <c r="P70" s="60" t="s">
        <v>764</v>
      </c>
      <c r="Q70" s="22">
        <v>9</v>
      </c>
      <c r="R70" s="22">
        <v>90</v>
      </c>
      <c r="S70" s="22">
        <v>1639</v>
      </c>
      <c r="T70" s="62">
        <v>117.21052631578948</v>
      </c>
      <c r="U70" s="20">
        <v>0</v>
      </c>
      <c r="V70" s="20">
        <v>0</v>
      </c>
      <c r="W70" s="20">
        <v>2815</v>
      </c>
      <c r="X70" s="20">
        <v>2815</v>
      </c>
      <c r="Y70" s="60" t="s">
        <v>764</v>
      </c>
      <c r="Z70" s="20">
        <v>4454</v>
      </c>
      <c r="AA70" s="60" t="s">
        <v>764</v>
      </c>
      <c r="AB70" s="20">
        <v>0</v>
      </c>
    </row>
    <row r="71" spans="1:28" s="8" customFormat="1" ht="15" customHeight="1">
      <c r="A71" s="42">
        <v>2016</v>
      </c>
      <c r="B71" s="42" t="s">
        <v>241</v>
      </c>
      <c r="C71" s="42" t="s">
        <v>209</v>
      </c>
      <c r="D71" s="44" t="s">
        <v>92</v>
      </c>
      <c r="E71" s="22"/>
      <c r="F71" s="22"/>
      <c r="G71" s="62"/>
      <c r="H71" s="20">
        <v>4</v>
      </c>
      <c r="I71" s="21">
        <v>6250</v>
      </c>
      <c r="J71" s="20">
        <v>313</v>
      </c>
      <c r="K71" s="22">
        <v>65</v>
      </c>
      <c r="L71" s="22">
        <v>2066</v>
      </c>
      <c r="M71" s="22">
        <v>79</v>
      </c>
      <c r="N71" s="22">
        <v>2612</v>
      </c>
      <c r="O71" s="22">
        <v>144</v>
      </c>
      <c r="P71" s="60" t="s">
        <v>764</v>
      </c>
      <c r="Q71" s="22">
        <v>151</v>
      </c>
      <c r="R71" s="22">
        <v>1570</v>
      </c>
      <c r="S71" s="22">
        <v>6248</v>
      </c>
      <c r="T71" s="62">
        <v>40.888178913738017</v>
      </c>
      <c r="U71" s="20">
        <v>0</v>
      </c>
      <c r="V71" s="20">
        <v>500</v>
      </c>
      <c r="W71" s="20">
        <v>6550</v>
      </c>
      <c r="X71" s="20">
        <v>7050</v>
      </c>
      <c r="Y71" s="60" t="s">
        <v>764</v>
      </c>
      <c r="Z71" s="20">
        <v>12798</v>
      </c>
      <c r="AA71" s="60" t="s">
        <v>764</v>
      </c>
      <c r="AB71" s="20">
        <v>50</v>
      </c>
    </row>
    <row r="72" spans="1:28" s="8" customFormat="1" ht="15" customHeight="1">
      <c r="A72" s="42">
        <v>2016</v>
      </c>
      <c r="B72" s="42" t="s">
        <v>241</v>
      </c>
      <c r="C72" s="42" t="s">
        <v>209</v>
      </c>
      <c r="D72" s="44" t="s">
        <v>93</v>
      </c>
      <c r="E72" s="22"/>
      <c r="F72" s="22"/>
      <c r="G72" s="62"/>
      <c r="H72" s="20">
        <v>5</v>
      </c>
      <c r="I72" s="21">
        <v>3800</v>
      </c>
      <c r="J72" s="20">
        <v>89</v>
      </c>
      <c r="K72" s="22">
        <v>40</v>
      </c>
      <c r="L72" s="22">
        <v>1344</v>
      </c>
      <c r="M72" s="22">
        <v>62</v>
      </c>
      <c r="N72" s="22">
        <v>2062</v>
      </c>
      <c r="O72" s="22">
        <v>102</v>
      </c>
      <c r="P72" s="60" t="s">
        <v>764</v>
      </c>
      <c r="Q72" s="22">
        <v>122</v>
      </c>
      <c r="R72" s="22">
        <v>1240</v>
      </c>
      <c r="S72" s="22">
        <v>4646</v>
      </c>
      <c r="T72" s="62">
        <v>95.49438202247191</v>
      </c>
      <c r="U72" s="20">
        <v>1000</v>
      </c>
      <c r="V72" s="20">
        <v>0</v>
      </c>
      <c r="W72" s="20">
        <v>3853</v>
      </c>
      <c r="X72" s="20">
        <v>4853</v>
      </c>
      <c r="Y72" s="60" t="s">
        <v>764</v>
      </c>
      <c r="Z72" s="20">
        <v>8499</v>
      </c>
      <c r="AA72" s="60" t="s">
        <v>764</v>
      </c>
      <c r="AB72" s="20">
        <v>179</v>
      </c>
    </row>
    <row r="73" spans="1:28" s="8" customFormat="1" ht="15" customHeight="1">
      <c r="A73" s="42">
        <v>2016</v>
      </c>
      <c r="B73" s="42" t="s">
        <v>241</v>
      </c>
      <c r="C73" s="42" t="s">
        <v>209</v>
      </c>
      <c r="D73" s="44" t="s">
        <v>94</v>
      </c>
      <c r="E73" s="22"/>
      <c r="F73" s="22"/>
      <c r="G73" s="62"/>
      <c r="H73" s="20">
        <v>13</v>
      </c>
      <c r="I73" s="21">
        <v>2000</v>
      </c>
      <c r="J73" s="20">
        <v>231</v>
      </c>
      <c r="K73" s="22">
        <v>63</v>
      </c>
      <c r="L73" s="22">
        <v>2166</v>
      </c>
      <c r="M73" s="22">
        <v>52</v>
      </c>
      <c r="N73" s="22">
        <v>1711</v>
      </c>
      <c r="O73" s="22">
        <v>115</v>
      </c>
      <c r="P73" s="60" t="s">
        <v>764</v>
      </c>
      <c r="Q73" s="22">
        <v>52</v>
      </c>
      <c r="R73" s="22">
        <v>520</v>
      </c>
      <c r="S73" s="22">
        <v>4397</v>
      </c>
      <c r="T73" s="62">
        <v>25.969696969696969</v>
      </c>
      <c r="U73" s="20">
        <v>0</v>
      </c>
      <c r="V73" s="20">
        <v>400</v>
      </c>
      <c r="W73" s="20">
        <v>1602</v>
      </c>
      <c r="X73" s="20">
        <v>2002</v>
      </c>
      <c r="Y73" s="60" t="s">
        <v>764</v>
      </c>
      <c r="Z73" s="20">
        <v>5999</v>
      </c>
      <c r="AA73" s="60" t="s">
        <v>764</v>
      </c>
      <c r="AB73" s="20">
        <v>400</v>
      </c>
    </row>
    <row r="74" spans="1:28" s="8" customFormat="1" ht="15" customHeight="1">
      <c r="A74" s="42">
        <v>2016</v>
      </c>
      <c r="B74" s="42" t="s">
        <v>241</v>
      </c>
      <c r="C74" s="42" t="s">
        <v>209</v>
      </c>
      <c r="D74" s="44" t="s">
        <v>95</v>
      </c>
      <c r="E74" s="22"/>
      <c r="F74" s="22"/>
      <c r="G74" s="62"/>
      <c r="H74" s="20">
        <v>3</v>
      </c>
      <c r="I74" s="21">
        <v>1288</v>
      </c>
      <c r="J74" s="20">
        <v>38</v>
      </c>
      <c r="K74" s="22">
        <v>5</v>
      </c>
      <c r="L74" s="22">
        <v>138</v>
      </c>
      <c r="M74" s="22">
        <v>13</v>
      </c>
      <c r="N74" s="22">
        <v>471</v>
      </c>
      <c r="O74" s="22">
        <v>18</v>
      </c>
      <c r="P74" s="60" t="s">
        <v>764</v>
      </c>
      <c r="Q74" s="22">
        <v>36</v>
      </c>
      <c r="R74" s="22">
        <v>370</v>
      </c>
      <c r="S74" s="22">
        <v>1262</v>
      </c>
      <c r="T74" s="62">
        <v>38.368421052631582</v>
      </c>
      <c r="U74" s="20">
        <v>0</v>
      </c>
      <c r="V74" s="20">
        <v>500</v>
      </c>
      <c r="W74" s="20">
        <f>380.18+98.82</f>
        <v>479</v>
      </c>
      <c r="X74" s="20">
        <v>979</v>
      </c>
      <c r="Y74" s="60" t="s">
        <v>764</v>
      </c>
      <c r="Z74" s="20">
        <v>1458</v>
      </c>
      <c r="AA74" s="60" t="s">
        <v>764</v>
      </c>
      <c r="AB74" s="20">
        <v>0</v>
      </c>
    </row>
    <row r="75" spans="1:28" s="8" customFormat="1" ht="15" customHeight="1">
      <c r="A75" s="42">
        <v>2016</v>
      </c>
      <c r="B75" s="42" t="s">
        <v>241</v>
      </c>
      <c r="C75" s="42" t="s">
        <v>209</v>
      </c>
      <c r="D75" s="44" t="s">
        <v>96</v>
      </c>
      <c r="E75" s="22"/>
      <c r="F75" s="22"/>
      <c r="G75" s="62"/>
      <c r="H75" s="20">
        <v>6</v>
      </c>
      <c r="I75" s="21">
        <v>6000</v>
      </c>
      <c r="J75" s="20">
        <v>202</v>
      </c>
      <c r="K75" s="22">
        <v>166</v>
      </c>
      <c r="L75" s="22">
        <v>5263</v>
      </c>
      <c r="M75" s="22">
        <v>116</v>
      </c>
      <c r="N75" s="22">
        <v>3742</v>
      </c>
      <c r="O75" s="22">
        <v>282</v>
      </c>
      <c r="P75" s="60" t="s">
        <v>764</v>
      </c>
      <c r="Q75" s="22">
        <v>99</v>
      </c>
      <c r="R75" s="22">
        <v>1100</v>
      </c>
      <c r="S75" s="22">
        <v>10105</v>
      </c>
      <c r="T75" s="62">
        <v>84.237623762376231</v>
      </c>
      <c r="U75" s="20">
        <v>0</v>
      </c>
      <c r="V75" s="20">
        <v>0</v>
      </c>
      <c r="W75" s="20">
        <v>6911</v>
      </c>
      <c r="X75" s="20">
        <v>6911</v>
      </c>
      <c r="Y75" s="60" t="s">
        <v>764</v>
      </c>
      <c r="Z75" s="20">
        <v>17016</v>
      </c>
      <c r="AA75" s="60" t="s">
        <v>764</v>
      </c>
      <c r="AB75" s="20">
        <v>300</v>
      </c>
    </row>
    <row r="76" spans="1:28" s="8" customFormat="1" ht="15" customHeight="1">
      <c r="A76" s="42">
        <v>2016</v>
      </c>
      <c r="B76" s="42" t="s">
        <v>241</v>
      </c>
      <c r="C76" s="42" t="s">
        <v>210</v>
      </c>
      <c r="D76" s="44" t="s">
        <v>144</v>
      </c>
      <c r="E76" s="22"/>
      <c r="F76" s="22"/>
      <c r="G76" s="62"/>
      <c r="H76" s="20">
        <v>7</v>
      </c>
      <c r="I76" s="21">
        <v>11500</v>
      </c>
      <c r="J76" s="20">
        <v>260</v>
      </c>
      <c r="K76" s="22">
        <v>57</v>
      </c>
      <c r="L76" s="22">
        <v>1891</v>
      </c>
      <c r="M76" s="22">
        <v>34</v>
      </c>
      <c r="N76" s="22">
        <v>1106</v>
      </c>
      <c r="O76" s="22">
        <v>91</v>
      </c>
      <c r="P76" s="60" t="s">
        <v>764</v>
      </c>
      <c r="Q76" s="22">
        <v>181</v>
      </c>
      <c r="R76" s="22">
        <v>1835</v>
      </c>
      <c r="S76" s="22">
        <v>4962</v>
      </c>
      <c r="T76" s="62">
        <v>75.482692307692304</v>
      </c>
      <c r="U76" s="20">
        <v>0</v>
      </c>
      <c r="V76" s="20">
        <v>0</v>
      </c>
      <c r="W76" s="20">
        <v>14793.5</v>
      </c>
      <c r="X76" s="20">
        <v>14793.5</v>
      </c>
      <c r="Y76" s="60" t="s">
        <v>764</v>
      </c>
      <c r="Z76" s="20">
        <v>19625.5</v>
      </c>
      <c r="AA76" s="60" t="s">
        <v>764</v>
      </c>
      <c r="AB76" s="20">
        <v>0</v>
      </c>
    </row>
    <row r="77" spans="1:28" s="8" customFormat="1" ht="15" customHeight="1">
      <c r="A77" s="42">
        <v>2016</v>
      </c>
      <c r="B77" s="42" t="s">
        <v>241</v>
      </c>
      <c r="C77" s="42" t="s">
        <v>210</v>
      </c>
      <c r="D77" s="44" t="s">
        <v>258</v>
      </c>
      <c r="E77" s="22"/>
      <c r="F77" s="22"/>
      <c r="G77" s="62"/>
      <c r="H77" s="20">
        <v>7</v>
      </c>
      <c r="I77" s="21">
        <v>3000</v>
      </c>
      <c r="J77" s="20">
        <v>227</v>
      </c>
      <c r="K77" s="22">
        <v>8</v>
      </c>
      <c r="L77" s="22">
        <v>239</v>
      </c>
      <c r="M77" s="22">
        <v>28</v>
      </c>
      <c r="N77" s="22">
        <v>948</v>
      </c>
      <c r="O77" s="22">
        <v>36</v>
      </c>
      <c r="P77" s="60" t="s">
        <v>764</v>
      </c>
      <c r="Q77" s="22">
        <v>61</v>
      </c>
      <c r="R77" s="22">
        <v>620</v>
      </c>
      <c r="S77" s="22">
        <v>1807</v>
      </c>
      <c r="T77" s="62">
        <v>15.894273127753303</v>
      </c>
      <c r="U77" s="20">
        <v>0</v>
      </c>
      <c r="V77" s="20">
        <v>0</v>
      </c>
      <c r="W77" s="20">
        <v>1801</v>
      </c>
      <c r="X77" s="20">
        <v>1801</v>
      </c>
      <c r="Y77" s="60" t="s">
        <v>764</v>
      </c>
      <c r="Z77" s="20">
        <v>3608</v>
      </c>
      <c r="AA77" s="60" t="s">
        <v>764</v>
      </c>
      <c r="AB77" s="20">
        <v>121</v>
      </c>
    </row>
    <row r="78" spans="1:28" s="8" customFormat="1" ht="15" customHeight="1">
      <c r="A78" s="42">
        <v>2016</v>
      </c>
      <c r="B78" s="42" t="s">
        <v>241</v>
      </c>
      <c r="C78" s="42" t="s">
        <v>210</v>
      </c>
      <c r="D78" s="44" t="s">
        <v>145</v>
      </c>
      <c r="E78" s="22"/>
      <c r="F78" s="22"/>
      <c r="G78" s="62"/>
      <c r="H78" s="20">
        <v>3</v>
      </c>
      <c r="I78" s="21">
        <v>2200</v>
      </c>
      <c r="J78" s="20">
        <v>109</v>
      </c>
      <c r="K78" s="22">
        <v>7</v>
      </c>
      <c r="L78" s="22">
        <v>255</v>
      </c>
      <c r="M78" s="22">
        <v>1</v>
      </c>
      <c r="N78" s="22">
        <v>39</v>
      </c>
      <c r="O78" s="22">
        <v>8</v>
      </c>
      <c r="P78" s="60" t="s">
        <v>764</v>
      </c>
      <c r="Q78" s="22">
        <v>6</v>
      </c>
      <c r="R78" s="22">
        <v>60</v>
      </c>
      <c r="S78" s="22">
        <v>364</v>
      </c>
      <c r="T78" s="62">
        <v>15.605504587155963</v>
      </c>
      <c r="U78" s="20">
        <v>0</v>
      </c>
      <c r="V78" s="20">
        <v>0</v>
      </c>
      <c r="W78" s="20">
        <v>1347</v>
      </c>
      <c r="X78" s="20">
        <v>1347</v>
      </c>
      <c r="Y78" s="60" t="s">
        <v>764</v>
      </c>
      <c r="Z78" s="20">
        <v>1701</v>
      </c>
      <c r="AA78" s="60" t="s">
        <v>764</v>
      </c>
      <c r="AB78" s="20">
        <v>0</v>
      </c>
    </row>
    <row r="79" spans="1:28" s="8" customFormat="1" ht="15" customHeight="1">
      <c r="A79" s="42">
        <v>2016</v>
      </c>
      <c r="B79" s="42" t="s">
        <v>241</v>
      </c>
      <c r="C79" s="42" t="s">
        <v>210</v>
      </c>
      <c r="D79" s="44" t="s">
        <v>146</v>
      </c>
      <c r="E79" s="22"/>
      <c r="F79" s="22"/>
      <c r="G79" s="62"/>
      <c r="H79" s="20">
        <v>5</v>
      </c>
      <c r="I79" s="21">
        <v>2800</v>
      </c>
      <c r="J79" s="20">
        <v>179</v>
      </c>
      <c r="K79" s="22">
        <v>19</v>
      </c>
      <c r="L79" s="22">
        <v>647</v>
      </c>
      <c r="M79" s="22">
        <v>28</v>
      </c>
      <c r="N79" s="22">
        <v>878</v>
      </c>
      <c r="O79" s="22">
        <v>47</v>
      </c>
      <c r="P79" s="60" t="s">
        <v>764</v>
      </c>
      <c r="Q79" s="22">
        <v>69</v>
      </c>
      <c r="R79" s="22">
        <v>690</v>
      </c>
      <c r="S79" s="22">
        <v>2465</v>
      </c>
      <c r="T79" s="62">
        <v>18.810055865921786</v>
      </c>
      <c r="U79" s="20">
        <v>0</v>
      </c>
      <c r="V79" s="20">
        <v>0</v>
      </c>
      <c r="W79" s="20">
        <v>1152</v>
      </c>
      <c r="X79" s="20">
        <v>1152</v>
      </c>
      <c r="Y79" s="60" t="s">
        <v>764</v>
      </c>
      <c r="Z79" s="20">
        <v>3367</v>
      </c>
      <c r="AA79" s="60" t="s">
        <v>764</v>
      </c>
      <c r="AB79" s="20">
        <v>250</v>
      </c>
    </row>
    <row r="80" spans="1:28" s="8" customFormat="1" ht="15" customHeight="1">
      <c r="A80" s="42">
        <v>2016</v>
      </c>
      <c r="B80" s="42" t="s">
        <v>241</v>
      </c>
      <c r="C80" s="42" t="s">
        <v>210</v>
      </c>
      <c r="D80" s="44" t="s">
        <v>147</v>
      </c>
      <c r="E80" s="22"/>
      <c r="F80" s="22"/>
      <c r="G80" s="62"/>
      <c r="H80" s="20">
        <v>17</v>
      </c>
      <c r="I80" s="21">
        <v>15000</v>
      </c>
      <c r="J80" s="20">
        <v>858</v>
      </c>
      <c r="K80" s="22">
        <v>130</v>
      </c>
      <c r="L80" s="22">
        <v>4128</v>
      </c>
      <c r="M80" s="22">
        <v>94</v>
      </c>
      <c r="N80" s="22">
        <v>3144</v>
      </c>
      <c r="O80" s="22">
        <v>224</v>
      </c>
      <c r="P80" s="60" t="s">
        <v>764</v>
      </c>
      <c r="Q80" s="22">
        <v>151</v>
      </c>
      <c r="R80" s="22">
        <v>1560</v>
      </c>
      <c r="S80" s="22">
        <v>8863</v>
      </c>
      <c r="T80" s="62">
        <v>18.211445221445221</v>
      </c>
      <c r="U80" s="20">
        <v>0</v>
      </c>
      <c r="V80" s="20">
        <v>1000</v>
      </c>
      <c r="W80" s="20">
        <v>6793.42</v>
      </c>
      <c r="X80" s="20">
        <v>7793.42</v>
      </c>
      <c r="Y80" s="60" t="s">
        <v>764</v>
      </c>
      <c r="Z80" s="20">
        <v>15625.42</v>
      </c>
      <c r="AA80" s="60" t="s">
        <v>764</v>
      </c>
      <c r="AB80" s="20">
        <v>0</v>
      </c>
    </row>
    <row r="81" spans="1:28" s="8" customFormat="1" ht="15" customHeight="1">
      <c r="A81" s="42">
        <v>2016</v>
      </c>
      <c r="B81" s="42" t="s">
        <v>241</v>
      </c>
      <c r="C81" s="42" t="s">
        <v>210</v>
      </c>
      <c r="D81" s="44" t="s">
        <v>148</v>
      </c>
      <c r="E81" s="22"/>
      <c r="F81" s="22"/>
      <c r="G81" s="62"/>
      <c r="H81" s="20">
        <v>17</v>
      </c>
      <c r="I81" s="21">
        <v>7000</v>
      </c>
      <c r="J81" s="20">
        <v>461</v>
      </c>
      <c r="K81" s="22">
        <v>57</v>
      </c>
      <c r="L81" s="22">
        <v>2004</v>
      </c>
      <c r="M81" s="22">
        <v>44</v>
      </c>
      <c r="N81" s="22">
        <v>1614</v>
      </c>
      <c r="O81" s="22">
        <v>101</v>
      </c>
      <c r="P81" s="60" t="s">
        <v>764</v>
      </c>
      <c r="Q81" s="22">
        <v>91</v>
      </c>
      <c r="R81" s="22">
        <v>910</v>
      </c>
      <c r="S81" s="22">
        <v>4567</v>
      </c>
      <c r="T81" s="62">
        <v>17.765726681127983</v>
      </c>
      <c r="U81" s="20">
        <v>0</v>
      </c>
      <c r="V81" s="20">
        <v>250</v>
      </c>
      <c r="W81" s="20">
        <v>3662</v>
      </c>
      <c r="X81" s="20">
        <v>3912</v>
      </c>
      <c r="Y81" s="60" t="s">
        <v>764</v>
      </c>
      <c r="Z81" s="20">
        <v>8190</v>
      </c>
      <c r="AA81" s="60" t="s">
        <v>764</v>
      </c>
      <c r="AB81" s="20">
        <v>160</v>
      </c>
    </row>
    <row r="82" spans="1:28" s="8" customFormat="1" ht="15" customHeight="1">
      <c r="A82" s="42">
        <v>2016</v>
      </c>
      <c r="B82" s="42" t="s">
        <v>241</v>
      </c>
      <c r="C82" s="42" t="s">
        <v>210</v>
      </c>
      <c r="D82" s="44" t="s">
        <v>149</v>
      </c>
      <c r="E82" s="22"/>
      <c r="F82" s="22"/>
      <c r="G82" s="62"/>
      <c r="H82" s="20">
        <v>6</v>
      </c>
      <c r="I82" s="21">
        <v>1500</v>
      </c>
      <c r="J82" s="20">
        <v>97</v>
      </c>
      <c r="K82" s="22">
        <v>66</v>
      </c>
      <c r="L82" s="22">
        <v>2225</v>
      </c>
      <c r="M82" s="22">
        <v>45</v>
      </c>
      <c r="N82" s="22">
        <v>1520</v>
      </c>
      <c r="O82" s="22">
        <v>111</v>
      </c>
      <c r="P82" s="60" t="s">
        <v>764</v>
      </c>
      <c r="Q82" s="22">
        <v>54</v>
      </c>
      <c r="R82" s="22">
        <v>545</v>
      </c>
      <c r="S82" s="22">
        <v>4368</v>
      </c>
      <c r="T82" s="62">
        <v>62.027731958762885</v>
      </c>
      <c r="U82" s="20">
        <v>0</v>
      </c>
      <c r="V82" s="20">
        <v>0</v>
      </c>
      <c r="W82" s="20">
        <v>1726.69</v>
      </c>
      <c r="X82" s="20">
        <v>1726.69</v>
      </c>
      <c r="Y82" s="60" t="s">
        <v>764</v>
      </c>
      <c r="Z82" s="20">
        <v>6016.69</v>
      </c>
      <c r="AA82" s="60" t="s">
        <v>764</v>
      </c>
      <c r="AB82" s="20">
        <v>0</v>
      </c>
    </row>
    <row r="83" spans="1:28" s="8" customFormat="1" ht="15" customHeight="1">
      <c r="A83" s="42">
        <v>2016</v>
      </c>
      <c r="B83" s="42" t="s">
        <v>241</v>
      </c>
      <c r="C83" s="42" t="s">
        <v>210</v>
      </c>
      <c r="D83" s="44" t="s">
        <v>257</v>
      </c>
      <c r="E83" s="22"/>
      <c r="F83" s="22"/>
      <c r="G83" s="62"/>
      <c r="H83" s="20">
        <v>12</v>
      </c>
      <c r="I83" s="21">
        <v>12500</v>
      </c>
      <c r="J83" s="20">
        <v>420</v>
      </c>
      <c r="K83" s="22">
        <v>136</v>
      </c>
      <c r="L83" s="22">
        <v>4512</v>
      </c>
      <c r="M83" s="22">
        <v>75</v>
      </c>
      <c r="N83" s="22">
        <v>2638</v>
      </c>
      <c r="O83" s="22">
        <v>211</v>
      </c>
      <c r="P83" s="60" t="s">
        <v>764</v>
      </c>
      <c r="Q83" s="22">
        <v>52</v>
      </c>
      <c r="R83" s="22">
        <v>520</v>
      </c>
      <c r="S83" s="22">
        <v>7701</v>
      </c>
      <c r="T83" s="62">
        <v>32.338095238095235</v>
      </c>
      <c r="U83" s="20">
        <v>0</v>
      </c>
      <c r="V83" s="20">
        <v>0</v>
      </c>
      <c r="W83" s="20">
        <v>5912</v>
      </c>
      <c r="X83" s="20">
        <v>5912</v>
      </c>
      <c r="Y83" s="60" t="s">
        <v>764</v>
      </c>
      <c r="Z83" s="20">
        <v>13582</v>
      </c>
      <c r="AA83" s="60" t="s">
        <v>764</v>
      </c>
      <c r="AB83" s="20">
        <v>345</v>
      </c>
    </row>
    <row r="84" spans="1:28" s="8" customFormat="1" ht="15" customHeight="1">
      <c r="A84" s="42">
        <v>2016</v>
      </c>
      <c r="B84" s="42" t="s">
        <v>241</v>
      </c>
      <c r="C84" s="42" t="s">
        <v>212</v>
      </c>
      <c r="D84" s="44" t="s">
        <v>256</v>
      </c>
      <c r="E84" s="22"/>
      <c r="F84" s="22"/>
      <c r="G84" s="62"/>
      <c r="H84" s="20">
        <v>12</v>
      </c>
      <c r="I84" s="21">
        <v>3350</v>
      </c>
      <c r="J84" s="20">
        <v>164</v>
      </c>
      <c r="K84" s="22">
        <v>5</v>
      </c>
      <c r="L84" s="22">
        <v>185</v>
      </c>
      <c r="M84" s="22">
        <v>8</v>
      </c>
      <c r="N84" s="22">
        <v>246</v>
      </c>
      <c r="O84" s="22">
        <v>13</v>
      </c>
      <c r="P84" s="60" t="s">
        <v>764</v>
      </c>
      <c r="Q84" s="22">
        <v>17</v>
      </c>
      <c r="R84" s="22">
        <v>170</v>
      </c>
      <c r="S84" s="22">
        <v>1435</v>
      </c>
      <c r="T84" s="62">
        <v>9.1158536585365848</v>
      </c>
      <c r="U84" s="20">
        <v>0</v>
      </c>
      <c r="V84" s="20">
        <v>0</v>
      </c>
      <c r="W84" s="20">
        <v>894</v>
      </c>
      <c r="X84" s="20">
        <v>894</v>
      </c>
      <c r="Y84" s="60" t="s">
        <v>764</v>
      </c>
      <c r="Z84" s="20">
        <v>1495</v>
      </c>
      <c r="AA84" s="60" t="s">
        <v>764</v>
      </c>
      <c r="AB84" s="20">
        <v>0</v>
      </c>
    </row>
    <row r="85" spans="1:28" s="8" customFormat="1" ht="15" customHeight="1">
      <c r="A85" s="42">
        <v>2016</v>
      </c>
      <c r="B85" s="42" t="s">
        <v>241</v>
      </c>
      <c r="C85" s="42" t="s">
        <v>213</v>
      </c>
      <c r="D85" s="44" t="s">
        <v>150</v>
      </c>
      <c r="E85" s="22"/>
      <c r="F85" s="22"/>
      <c r="G85" s="62"/>
      <c r="H85" s="20">
        <v>13</v>
      </c>
      <c r="I85" s="21">
        <v>7825</v>
      </c>
      <c r="J85" s="20">
        <v>325</v>
      </c>
      <c r="K85" s="22">
        <f>103+8</f>
        <v>111</v>
      </c>
      <c r="L85" s="22">
        <f>3349+258</f>
        <v>3607</v>
      </c>
      <c r="M85" s="22">
        <v>77</v>
      </c>
      <c r="N85" s="22">
        <v>2481</v>
      </c>
      <c r="O85" s="22">
        <v>188</v>
      </c>
      <c r="P85" s="60" t="s">
        <v>764</v>
      </c>
      <c r="Q85" s="22">
        <v>44</v>
      </c>
      <c r="R85" s="22">
        <v>450</v>
      </c>
      <c r="S85" s="22">
        <v>6569</v>
      </c>
      <c r="T85" s="62">
        <v>62.664615384615388</v>
      </c>
      <c r="U85" s="20">
        <v>0</v>
      </c>
      <c r="V85" s="20">
        <v>0</v>
      </c>
      <c r="W85" s="20">
        <v>13828</v>
      </c>
      <c r="X85" s="20">
        <v>13828</v>
      </c>
      <c r="Y85" s="60" t="s">
        <v>764</v>
      </c>
      <c r="Z85" s="20">
        <v>20366</v>
      </c>
      <c r="AA85" s="60" t="s">
        <v>764</v>
      </c>
      <c r="AB85" s="20">
        <v>700</v>
      </c>
    </row>
    <row r="86" spans="1:28" s="8" customFormat="1" ht="15" customHeight="1">
      <c r="A86" s="42">
        <v>2016</v>
      </c>
      <c r="B86" s="42" t="s">
        <v>241</v>
      </c>
      <c r="C86" s="42" t="s">
        <v>213</v>
      </c>
      <c r="D86" s="44" t="s">
        <v>151</v>
      </c>
      <c r="E86" s="22"/>
      <c r="F86" s="22"/>
      <c r="G86" s="62"/>
      <c r="H86" s="20">
        <v>3</v>
      </c>
      <c r="I86" s="21">
        <v>800</v>
      </c>
      <c r="J86" s="20">
        <v>48</v>
      </c>
      <c r="K86" s="22">
        <v>14</v>
      </c>
      <c r="L86" s="22">
        <v>443</v>
      </c>
      <c r="M86" s="22">
        <v>11</v>
      </c>
      <c r="N86" s="22">
        <v>357</v>
      </c>
      <c r="O86" s="22">
        <v>25</v>
      </c>
      <c r="P86" s="60" t="s">
        <v>764</v>
      </c>
      <c r="Q86" s="22">
        <v>16</v>
      </c>
      <c r="R86" s="22">
        <v>170</v>
      </c>
      <c r="S86" s="22">
        <v>990</v>
      </c>
      <c r="T86" s="62">
        <v>25.416666666666668</v>
      </c>
      <c r="U86" s="20">
        <v>0</v>
      </c>
      <c r="V86" s="20">
        <v>0</v>
      </c>
      <c r="W86" s="20">
        <v>250</v>
      </c>
      <c r="X86" s="20">
        <v>250</v>
      </c>
      <c r="Y86" s="60" t="s">
        <v>764</v>
      </c>
      <c r="Z86" s="20">
        <v>1220</v>
      </c>
      <c r="AA86" s="60" t="s">
        <v>764</v>
      </c>
      <c r="AB86" s="20">
        <v>0</v>
      </c>
    </row>
    <row r="87" spans="1:28" s="8" customFormat="1" ht="15" customHeight="1">
      <c r="A87" s="42">
        <v>2016</v>
      </c>
      <c r="B87" s="42" t="s">
        <v>241</v>
      </c>
      <c r="C87" s="42" t="s">
        <v>213</v>
      </c>
      <c r="D87" s="44" t="s">
        <v>152</v>
      </c>
      <c r="E87" s="22"/>
      <c r="F87" s="22"/>
      <c r="G87" s="62"/>
      <c r="H87" s="20">
        <v>4</v>
      </c>
      <c r="I87" s="21">
        <v>2649</v>
      </c>
      <c r="J87" s="20">
        <v>220</v>
      </c>
      <c r="K87" s="22">
        <v>26</v>
      </c>
      <c r="L87" s="22">
        <v>838</v>
      </c>
      <c r="M87" s="22">
        <v>22</v>
      </c>
      <c r="N87" s="22">
        <v>708</v>
      </c>
      <c r="O87" s="22">
        <v>48</v>
      </c>
      <c r="P87" s="60" t="s">
        <v>764</v>
      </c>
      <c r="Q87" s="22">
        <v>53</v>
      </c>
      <c r="R87" s="22">
        <v>550</v>
      </c>
      <c r="S87" s="22">
        <v>2096</v>
      </c>
      <c r="T87" s="62">
        <v>17.641636363636362</v>
      </c>
      <c r="U87" s="20">
        <v>0</v>
      </c>
      <c r="V87" s="20">
        <v>0</v>
      </c>
      <c r="W87" s="20">
        <v>1785.16</v>
      </c>
      <c r="X87" s="20">
        <v>1785.16</v>
      </c>
      <c r="Y87" s="60" t="s">
        <v>764</v>
      </c>
      <c r="Z87" s="20">
        <v>3881.16</v>
      </c>
      <c r="AA87" s="60" t="s">
        <v>764</v>
      </c>
      <c r="AB87" s="20">
        <v>62.44</v>
      </c>
    </row>
    <row r="88" spans="1:28" s="8" customFormat="1" ht="15" customHeight="1">
      <c r="A88" s="42">
        <v>2016</v>
      </c>
      <c r="B88" s="42" t="s">
        <v>241</v>
      </c>
      <c r="C88" s="42" t="s">
        <v>213</v>
      </c>
      <c r="D88" s="44" t="s">
        <v>255</v>
      </c>
      <c r="E88" s="22"/>
      <c r="F88" s="22"/>
      <c r="G88" s="62"/>
      <c r="H88" s="20">
        <v>3</v>
      </c>
      <c r="I88" s="21">
        <v>1412</v>
      </c>
      <c r="J88" s="20">
        <v>135</v>
      </c>
      <c r="K88" s="22">
        <v>13</v>
      </c>
      <c r="L88" s="22">
        <v>453</v>
      </c>
      <c r="M88" s="22">
        <v>38</v>
      </c>
      <c r="N88" s="22">
        <v>1307</v>
      </c>
      <c r="O88" s="22">
        <v>51</v>
      </c>
      <c r="P88" s="60" t="s">
        <v>764</v>
      </c>
      <c r="Q88" s="22">
        <v>0</v>
      </c>
      <c r="R88" s="22">
        <v>0</v>
      </c>
      <c r="S88" s="22">
        <v>1855</v>
      </c>
      <c r="T88" s="62">
        <v>20.68888888888889</v>
      </c>
      <c r="U88" s="20">
        <v>0</v>
      </c>
      <c r="V88" s="20">
        <v>0</v>
      </c>
      <c r="W88" s="20">
        <v>1033</v>
      </c>
      <c r="X88" s="20">
        <v>1033</v>
      </c>
      <c r="Y88" s="60" t="s">
        <v>764</v>
      </c>
      <c r="Z88" s="20">
        <v>2793</v>
      </c>
      <c r="AA88" s="60" t="s">
        <v>764</v>
      </c>
      <c r="AB88" s="20">
        <v>0</v>
      </c>
    </row>
    <row r="89" spans="1:28" s="8" customFormat="1" ht="15" customHeight="1">
      <c r="A89" s="42">
        <v>2016</v>
      </c>
      <c r="B89" s="42" t="s">
        <v>241</v>
      </c>
      <c r="C89" s="42" t="s">
        <v>213</v>
      </c>
      <c r="D89" s="44" t="s">
        <v>153</v>
      </c>
      <c r="E89" s="22"/>
      <c r="F89" s="22"/>
      <c r="G89" s="62"/>
      <c r="H89" s="20">
        <v>11</v>
      </c>
      <c r="I89" s="21">
        <v>6474</v>
      </c>
      <c r="J89" s="20">
        <v>223</v>
      </c>
      <c r="K89" s="22">
        <v>88</v>
      </c>
      <c r="L89" s="22">
        <v>2743</v>
      </c>
      <c r="M89" s="22">
        <v>40</v>
      </c>
      <c r="N89" s="22">
        <v>1311</v>
      </c>
      <c r="O89" s="22">
        <v>128</v>
      </c>
      <c r="P89" s="60" t="s">
        <v>764</v>
      </c>
      <c r="Q89" s="22">
        <v>1</v>
      </c>
      <c r="R89" s="22">
        <v>10</v>
      </c>
      <c r="S89" s="22">
        <v>4131</v>
      </c>
      <c r="T89" s="62">
        <v>36.641255605381168</v>
      </c>
      <c r="U89" s="20">
        <f>1500+300</f>
        <v>1800</v>
      </c>
      <c r="V89" s="20">
        <v>0</v>
      </c>
      <c r="W89" s="20">
        <v>4107</v>
      </c>
      <c r="X89" s="20">
        <v>5907</v>
      </c>
      <c r="Y89" s="60" t="s">
        <v>764</v>
      </c>
      <c r="Z89" s="20">
        <v>8171</v>
      </c>
      <c r="AA89" s="60" t="s">
        <v>764</v>
      </c>
      <c r="AB89" s="20">
        <v>1456.4</v>
      </c>
    </row>
    <row r="90" spans="1:28" s="8" customFormat="1" ht="15" customHeight="1">
      <c r="A90" s="42">
        <v>2016</v>
      </c>
      <c r="B90" s="42" t="s">
        <v>241</v>
      </c>
      <c r="C90" s="42" t="s">
        <v>213</v>
      </c>
      <c r="D90" s="44" t="s">
        <v>254</v>
      </c>
      <c r="E90" s="22"/>
      <c r="F90" s="22"/>
      <c r="G90" s="62"/>
      <c r="H90" s="20">
        <v>8</v>
      </c>
      <c r="I90" s="21">
        <v>3573</v>
      </c>
      <c r="J90" s="20">
        <v>73</v>
      </c>
      <c r="K90" s="22">
        <v>33</v>
      </c>
      <c r="L90" s="22">
        <v>1025</v>
      </c>
      <c r="M90" s="22">
        <v>47</v>
      </c>
      <c r="N90" s="22">
        <v>1569</v>
      </c>
      <c r="O90" s="22">
        <v>80</v>
      </c>
      <c r="P90" s="60" t="s">
        <v>764</v>
      </c>
      <c r="Q90" s="22">
        <v>1</v>
      </c>
      <c r="R90" s="22">
        <v>10</v>
      </c>
      <c r="S90" s="22">
        <v>2604</v>
      </c>
      <c r="T90" s="62">
        <v>91.81506849315069</v>
      </c>
      <c r="U90" s="20">
        <v>0</v>
      </c>
      <c r="V90" s="20">
        <v>0</v>
      </c>
      <c r="W90" s="20">
        <v>4098.5</v>
      </c>
      <c r="X90" s="20">
        <v>4098.5</v>
      </c>
      <c r="Y90" s="60" t="s">
        <v>764</v>
      </c>
      <c r="Z90" s="20">
        <v>6702.5</v>
      </c>
      <c r="AA90" s="60" t="s">
        <v>764</v>
      </c>
      <c r="AB90" s="20">
        <v>268.5</v>
      </c>
    </row>
    <row r="91" spans="1:28" s="8" customFormat="1" ht="15" customHeight="1">
      <c r="A91" s="42">
        <v>2016</v>
      </c>
      <c r="B91" s="42" t="s">
        <v>241</v>
      </c>
      <c r="C91" s="42" t="s">
        <v>213</v>
      </c>
      <c r="D91" s="44" t="s">
        <v>253</v>
      </c>
      <c r="E91" s="22"/>
      <c r="F91" s="22"/>
      <c r="G91" s="62"/>
      <c r="H91" s="20">
        <v>6</v>
      </c>
      <c r="I91" s="21">
        <v>1800</v>
      </c>
      <c r="J91" s="20">
        <v>122</v>
      </c>
      <c r="K91" s="22">
        <v>30</v>
      </c>
      <c r="L91" s="22">
        <v>1013</v>
      </c>
      <c r="M91" s="22">
        <v>5</v>
      </c>
      <c r="N91" s="22">
        <v>207</v>
      </c>
      <c r="O91" s="22">
        <v>35</v>
      </c>
      <c r="P91" s="60" t="s">
        <v>764</v>
      </c>
      <c r="Q91" s="22">
        <v>33</v>
      </c>
      <c r="R91" s="22">
        <v>340</v>
      </c>
      <c r="S91" s="22">
        <v>1560</v>
      </c>
      <c r="T91" s="62">
        <v>24.295081967213115</v>
      </c>
      <c r="U91" s="20">
        <v>0</v>
      </c>
      <c r="V91" s="20">
        <v>280.60000000000002</v>
      </c>
      <c r="W91" s="20">
        <v>1404</v>
      </c>
      <c r="X91" s="20">
        <v>1684.6</v>
      </c>
      <c r="Y91" s="60" t="s">
        <v>764</v>
      </c>
      <c r="Z91" s="20">
        <v>2964</v>
      </c>
      <c r="AA91" s="60" t="s">
        <v>764</v>
      </c>
      <c r="AB91" s="20">
        <v>280.60000000000002</v>
      </c>
    </row>
    <row r="92" spans="1:28" s="8" customFormat="1" ht="15" customHeight="1">
      <c r="A92" s="42">
        <v>2016</v>
      </c>
      <c r="B92" s="42" t="s">
        <v>241</v>
      </c>
      <c r="C92" s="42" t="s">
        <v>213</v>
      </c>
      <c r="D92" s="44" t="s">
        <v>154</v>
      </c>
      <c r="E92" s="22"/>
      <c r="F92" s="22"/>
      <c r="G92" s="62"/>
      <c r="H92" s="20">
        <v>31</v>
      </c>
      <c r="I92" s="21">
        <v>24006</v>
      </c>
      <c r="J92" s="20">
        <v>1164</v>
      </c>
      <c r="K92" s="22">
        <v>99</v>
      </c>
      <c r="L92" s="22">
        <v>3168</v>
      </c>
      <c r="M92" s="22">
        <v>115</v>
      </c>
      <c r="N92" s="22">
        <v>3772</v>
      </c>
      <c r="O92" s="22">
        <v>214</v>
      </c>
      <c r="P92" s="60" t="s">
        <v>764</v>
      </c>
      <c r="Q92" s="22">
        <v>35</v>
      </c>
      <c r="R92" s="22">
        <v>350</v>
      </c>
      <c r="S92" s="22">
        <v>8401</v>
      </c>
      <c r="T92" s="62">
        <v>15.032620274914091</v>
      </c>
      <c r="U92" s="20">
        <v>0</v>
      </c>
      <c r="V92" s="20">
        <v>0</v>
      </c>
      <c r="W92" s="20">
        <v>10207.969999999999</v>
      </c>
      <c r="X92" s="20">
        <v>10207.969999999999</v>
      </c>
      <c r="Y92" s="60" t="s">
        <v>764</v>
      </c>
      <c r="Z92" s="20">
        <v>17497.97</v>
      </c>
      <c r="AA92" s="60" t="s">
        <v>764</v>
      </c>
      <c r="AB92" s="20">
        <v>0</v>
      </c>
    </row>
    <row r="93" spans="1:28" s="8" customFormat="1" ht="15" customHeight="1">
      <c r="A93" s="42">
        <v>2016</v>
      </c>
      <c r="B93" s="42" t="s">
        <v>241</v>
      </c>
      <c r="C93" s="42" t="s">
        <v>213</v>
      </c>
      <c r="D93" s="44" t="s">
        <v>155</v>
      </c>
      <c r="E93" s="22"/>
      <c r="F93" s="22"/>
      <c r="G93" s="62"/>
      <c r="H93" s="20">
        <v>5</v>
      </c>
      <c r="I93" s="21">
        <v>10600</v>
      </c>
      <c r="J93" s="22">
        <v>192</v>
      </c>
      <c r="K93" s="22">
        <v>183</v>
      </c>
      <c r="L93" s="22">
        <v>5863</v>
      </c>
      <c r="M93" s="22">
        <v>158</v>
      </c>
      <c r="N93" s="22">
        <v>5453</v>
      </c>
      <c r="O93" s="22">
        <v>341</v>
      </c>
      <c r="P93" s="60" t="s">
        <v>764</v>
      </c>
      <c r="Q93" s="22">
        <v>113</v>
      </c>
      <c r="R93" s="22">
        <v>1247</v>
      </c>
      <c r="S93" s="22">
        <v>12680</v>
      </c>
      <c r="T93" s="62">
        <v>105.33333333333333</v>
      </c>
      <c r="U93" s="22">
        <v>0</v>
      </c>
      <c r="V93" s="20">
        <v>0</v>
      </c>
      <c r="W93" s="20">
        <v>7661</v>
      </c>
      <c r="X93" s="20">
        <v>7661</v>
      </c>
      <c r="Y93" s="60" t="s">
        <v>764</v>
      </c>
      <c r="Z93" s="20">
        <v>20224</v>
      </c>
      <c r="AA93" s="60" t="s">
        <v>764</v>
      </c>
      <c r="AB93" s="20">
        <v>2633.91</v>
      </c>
    </row>
    <row r="94" spans="1:28" s="8" customFormat="1" ht="15" customHeight="1">
      <c r="A94" s="42">
        <v>2016</v>
      </c>
      <c r="B94" s="42" t="s">
        <v>241</v>
      </c>
      <c r="C94" s="42" t="s">
        <v>213</v>
      </c>
      <c r="D94" s="44" t="s">
        <v>252</v>
      </c>
      <c r="E94" s="22"/>
      <c r="F94" s="22"/>
      <c r="G94" s="62"/>
      <c r="H94" s="20">
        <v>3</v>
      </c>
      <c r="I94" s="21">
        <v>370</v>
      </c>
      <c r="J94" s="22">
        <v>84</v>
      </c>
      <c r="K94" s="22">
        <v>21</v>
      </c>
      <c r="L94" s="22">
        <v>711</v>
      </c>
      <c r="M94" s="22">
        <v>1</v>
      </c>
      <c r="N94" s="22">
        <v>39</v>
      </c>
      <c r="O94" s="22">
        <v>22</v>
      </c>
      <c r="P94" s="60" t="s">
        <v>764</v>
      </c>
      <c r="Q94" s="22">
        <v>7</v>
      </c>
      <c r="R94" s="22">
        <v>80</v>
      </c>
      <c r="S94" s="22">
        <v>830</v>
      </c>
      <c r="T94" s="62">
        <v>14.869523809523809</v>
      </c>
      <c r="U94" s="22">
        <v>0</v>
      </c>
      <c r="V94" s="20">
        <v>0</v>
      </c>
      <c r="W94" s="20">
        <v>419.04</v>
      </c>
      <c r="X94" s="20">
        <v>419.04</v>
      </c>
      <c r="Y94" s="60" t="s">
        <v>764</v>
      </c>
      <c r="Z94" s="20">
        <v>1249.04</v>
      </c>
      <c r="AA94" s="60" t="s">
        <v>764</v>
      </c>
      <c r="AB94" s="20">
        <v>161.5</v>
      </c>
    </row>
    <row r="95" spans="1:28" s="8" customFormat="1" ht="15" customHeight="1">
      <c r="A95" s="42">
        <v>2016</v>
      </c>
      <c r="B95" s="42" t="s">
        <v>241</v>
      </c>
      <c r="C95" s="42" t="s">
        <v>213</v>
      </c>
      <c r="D95" s="44" t="s">
        <v>156</v>
      </c>
      <c r="E95" s="22"/>
      <c r="F95" s="22"/>
      <c r="G95" s="62"/>
      <c r="H95" s="20">
        <v>1</v>
      </c>
      <c r="I95" s="21">
        <v>720</v>
      </c>
      <c r="J95" s="22">
        <v>55</v>
      </c>
      <c r="K95" s="22">
        <v>9</v>
      </c>
      <c r="L95" s="22">
        <v>314</v>
      </c>
      <c r="M95" s="22">
        <v>52</v>
      </c>
      <c r="N95" s="22">
        <v>1702</v>
      </c>
      <c r="O95" s="22">
        <v>61</v>
      </c>
      <c r="P95" s="60" t="s">
        <v>764</v>
      </c>
      <c r="Q95" s="22">
        <v>1</v>
      </c>
      <c r="R95" s="22">
        <v>10</v>
      </c>
      <c r="S95" s="22">
        <v>2075</v>
      </c>
      <c r="T95" s="62">
        <v>50.290909090909089</v>
      </c>
      <c r="U95" s="22">
        <v>0</v>
      </c>
      <c r="V95" s="20">
        <f>122.95+245.9</f>
        <v>368.85</v>
      </c>
      <c r="W95" s="20">
        <v>740</v>
      </c>
      <c r="X95" s="20">
        <v>1108.8499999999999</v>
      </c>
      <c r="Y95" s="60" t="s">
        <v>764</v>
      </c>
      <c r="Z95" s="20">
        <v>2766</v>
      </c>
      <c r="AA95" s="60" t="s">
        <v>764</v>
      </c>
      <c r="AB95" s="20">
        <v>0</v>
      </c>
    </row>
    <row r="96" spans="1:28" s="8" customFormat="1" ht="15" customHeight="1">
      <c r="A96" s="42">
        <v>2016</v>
      </c>
      <c r="B96" s="42" t="s">
        <v>241</v>
      </c>
      <c r="C96" s="42" t="s">
        <v>213</v>
      </c>
      <c r="D96" s="44" t="s">
        <v>251</v>
      </c>
      <c r="E96" s="22"/>
      <c r="F96" s="22"/>
      <c r="G96" s="62"/>
      <c r="H96" s="20">
        <v>2</v>
      </c>
      <c r="I96" s="21">
        <v>1020</v>
      </c>
      <c r="J96" s="22">
        <v>64</v>
      </c>
      <c r="K96" s="22">
        <v>10</v>
      </c>
      <c r="L96" s="22">
        <v>295</v>
      </c>
      <c r="M96" s="22">
        <v>11</v>
      </c>
      <c r="N96" s="22">
        <v>362</v>
      </c>
      <c r="O96" s="22">
        <v>21</v>
      </c>
      <c r="P96" s="60" t="s">
        <v>764</v>
      </c>
      <c r="Q96" s="22">
        <v>12</v>
      </c>
      <c r="R96" s="22">
        <v>120</v>
      </c>
      <c r="S96" s="22">
        <v>827</v>
      </c>
      <c r="T96" s="62">
        <v>19.328125</v>
      </c>
      <c r="U96" s="22">
        <v>0</v>
      </c>
      <c r="V96" s="20">
        <v>0</v>
      </c>
      <c r="W96" s="20">
        <v>460</v>
      </c>
      <c r="X96" s="20">
        <v>460</v>
      </c>
      <c r="Y96" s="60" t="s">
        <v>764</v>
      </c>
      <c r="Z96" s="20">
        <v>1237</v>
      </c>
      <c r="AA96" s="60" t="s">
        <v>764</v>
      </c>
      <c r="AB96" s="20">
        <v>60</v>
      </c>
    </row>
    <row r="97" spans="1:28" s="8" customFormat="1" ht="15" customHeight="1">
      <c r="A97" s="42">
        <v>2016</v>
      </c>
      <c r="B97" s="42" t="s">
        <v>241</v>
      </c>
      <c r="C97" s="42" t="s">
        <v>213</v>
      </c>
      <c r="D97" s="44" t="s">
        <v>157</v>
      </c>
      <c r="E97" s="22"/>
      <c r="F97" s="22"/>
      <c r="G97" s="62"/>
      <c r="H97" s="22">
        <v>3</v>
      </c>
      <c r="I97" s="23">
        <v>1015</v>
      </c>
      <c r="J97" s="22">
        <v>77</v>
      </c>
      <c r="K97" s="22">
        <v>12</v>
      </c>
      <c r="L97" s="22">
        <v>609</v>
      </c>
      <c r="M97" s="22">
        <v>18</v>
      </c>
      <c r="N97" s="22">
        <v>873</v>
      </c>
      <c r="O97" s="22">
        <v>30</v>
      </c>
      <c r="P97" s="60" t="s">
        <v>764</v>
      </c>
      <c r="Q97" s="22">
        <v>26</v>
      </c>
      <c r="R97" s="22">
        <v>260</v>
      </c>
      <c r="S97" s="22">
        <v>1742</v>
      </c>
      <c r="T97" s="62">
        <v>52.811298701298696</v>
      </c>
      <c r="U97" s="22">
        <v>0</v>
      </c>
      <c r="V97" s="20">
        <f>100+250</f>
        <v>350</v>
      </c>
      <c r="W97" s="20">
        <v>2324.4699999999998</v>
      </c>
      <c r="X97" s="20">
        <v>2674.47</v>
      </c>
      <c r="Y97" s="60" t="s">
        <v>764</v>
      </c>
      <c r="Z97" s="20">
        <v>4066.47</v>
      </c>
      <c r="AA97" s="60" t="s">
        <v>764</v>
      </c>
      <c r="AB97" s="20">
        <v>0</v>
      </c>
    </row>
    <row r="98" spans="1:28" s="8" customFormat="1" ht="15" customHeight="1">
      <c r="A98" s="42">
        <v>2016</v>
      </c>
      <c r="B98" s="42" t="s">
        <v>241</v>
      </c>
      <c r="C98" s="42" t="s">
        <v>211</v>
      </c>
      <c r="D98" s="44" t="s">
        <v>250</v>
      </c>
      <c r="E98" s="22"/>
      <c r="F98" s="22"/>
      <c r="G98" s="62"/>
      <c r="H98" s="20">
        <v>5</v>
      </c>
      <c r="I98" s="21">
        <v>5100</v>
      </c>
      <c r="J98" s="22">
        <v>225</v>
      </c>
      <c r="K98" s="22">
        <v>53</v>
      </c>
      <c r="L98" s="22">
        <v>1916</v>
      </c>
      <c r="M98" s="22">
        <v>25</v>
      </c>
      <c r="N98" s="22">
        <v>895</v>
      </c>
      <c r="O98" s="22">
        <v>78</v>
      </c>
      <c r="P98" s="60" t="s">
        <v>764</v>
      </c>
      <c r="Q98" s="22">
        <v>36</v>
      </c>
      <c r="R98" s="22">
        <v>360</v>
      </c>
      <c r="S98" s="22">
        <v>3171</v>
      </c>
      <c r="T98" s="62">
        <v>17.978000000000002</v>
      </c>
      <c r="U98" s="22">
        <v>0</v>
      </c>
      <c r="V98" s="20">
        <v>0</v>
      </c>
      <c r="W98" s="20">
        <v>874.05</v>
      </c>
      <c r="X98" s="20">
        <v>874.05</v>
      </c>
      <c r="Y98" s="60" t="s">
        <v>764</v>
      </c>
      <c r="Z98" s="20">
        <v>4045.05</v>
      </c>
      <c r="AA98" s="60" t="s">
        <v>764</v>
      </c>
      <c r="AB98" s="20">
        <v>0</v>
      </c>
    </row>
    <row r="99" spans="1:28" s="8" customFormat="1" ht="15" customHeight="1">
      <c r="A99" s="42">
        <v>2016</v>
      </c>
      <c r="B99" s="42" t="s">
        <v>241</v>
      </c>
      <c r="C99" s="42" t="s">
        <v>211</v>
      </c>
      <c r="D99" s="44" t="s">
        <v>158</v>
      </c>
      <c r="E99" s="22"/>
      <c r="F99" s="22"/>
      <c r="G99" s="62"/>
      <c r="H99" s="20">
        <v>3</v>
      </c>
      <c r="I99" s="21">
        <v>12445</v>
      </c>
      <c r="J99" s="22">
        <v>521</v>
      </c>
      <c r="K99" s="22">
        <v>59</v>
      </c>
      <c r="L99" s="22">
        <v>2008</v>
      </c>
      <c r="M99" s="22">
        <v>16</v>
      </c>
      <c r="N99" s="22">
        <v>533</v>
      </c>
      <c r="O99" s="22">
        <v>75</v>
      </c>
      <c r="P99" s="60" t="s">
        <v>764</v>
      </c>
      <c r="Q99" s="22">
        <v>74</v>
      </c>
      <c r="R99" s="22">
        <v>750</v>
      </c>
      <c r="S99" s="22">
        <v>3291</v>
      </c>
      <c r="T99" s="62">
        <v>18.16021113243762</v>
      </c>
      <c r="U99" s="22">
        <v>0</v>
      </c>
      <c r="V99" s="20">
        <v>0</v>
      </c>
      <c r="W99" s="20">
        <v>6170.47</v>
      </c>
      <c r="X99" s="20">
        <v>6170.47</v>
      </c>
      <c r="Y99" s="60" t="s">
        <v>764</v>
      </c>
      <c r="Z99" s="20">
        <v>9461.4699999999993</v>
      </c>
      <c r="AA99" s="60" t="s">
        <v>764</v>
      </c>
      <c r="AB99" s="20">
        <v>580.74</v>
      </c>
    </row>
    <row r="100" spans="1:28" s="8" customFormat="1" ht="15" customHeight="1">
      <c r="A100" s="42">
        <v>2016</v>
      </c>
      <c r="B100" s="42" t="s">
        <v>241</v>
      </c>
      <c r="C100" s="42" t="s">
        <v>211</v>
      </c>
      <c r="D100" s="44" t="s">
        <v>159</v>
      </c>
      <c r="E100" s="22"/>
      <c r="F100" s="22"/>
      <c r="G100" s="62"/>
      <c r="H100" s="20">
        <v>4</v>
      </c>
      <c r="I100" s="21">
        <v>1600</v>
      </c>
      <c r="J100" s="22">
        <v>90</v>
      </c>
      <c r="K100" s="22">
        <v>21</v>
      </c>
      <c r="L100" s="22">
        <v>687</v>
      </c>
      <c r="M100" s="22">
        <v>1</v>
      </c>
      <c r="N100" s="22">
        <v>30</v>
      </c>
      <c r="O100" s="22">
        <v>22</v>
      </c>
      <c r="P100" s="60" t="s">
        <v>764</v>
      </c>
      <c r="Q100" s="22">
        <v>51</v>
      </c>
      <c r="R100" s="22">
        <v>510</v>
      </c>
      <c r="S100" s="22">
        <v>1227</v>
      </c>
      <c r="T100" s="62">
        <v>22.705555555555556</v>
      </c>
      <c r="U100" s="22">
        <v>0</v>
      </c>
      <c r="V100" s="20">
        <v>0</v>
      </c>
      <c r="W100" s="20">
        <v>816.5</v>
      </c>
      <c r="X100" s="20">
        <v>816.5</v>
      </c>
      <c r="Y100" s="60" t="s">
        <v>764</v>
      </c>
      <c r="Z100" s="20">
        <v>2043.5</v>
      </c>
      <c r="AA100" s="60" t="s">
        <v>764</v>
      </c>
      <c r="AB100" s="20">
        <v>0</v>
      </c>
    </row>
    <row r="101" spans="1:28" s="8" customFormat="1" ht="15" customHeight="1">
      <c r="A101" s="42">
        <v>2016</v>
      </c>
      <c r="B101" s="42" t="s">
        <v>241</v>
      </c>
      <c r="C101" s="42" t="s">
        <v>211</v>
      </c>
      <c r="D101" s="44" t="s">
        <v>160</v>
      </c>
      <c r="E101" s="22"/>
      <c r="F101" s="22"/>
      <c r="G101" s="62"/>
      <c r="H101" s="20">
        <v>24</v>
      </c>
      <c r="I101" s="21">
        <v>2000</v>
      </c>
      <c r="J101" s="22">
        <v>190</v>
      </c>
      <c r="K101" s="22">
        <v>19</v>
      </c>
      <c r="L101" s="22">
        <v>631</v>
      </c>
      <c r="M101" s="22">
        <v>8</v>
      </c>
      <c r="N101" s="22">
        <v>258</v>
      </c>
      <c r="O101" s="22">
        <v>27</v>
      </c>
      <c r="P101" s="60" t="s">
        <v>764</v>
      </c>
      <c r="Q101" s="22">
        <v>41</v>
      </c>
      <c r="R101" s="22">
        <v>416</v>
      </c>
      <c r="S101" s="22">
        <v>1315</v>
      </c>
      <c r="T101" s="62">
        <v>7.5105263157894733</v>
      </c>
      <c r="U101" s="22">
        <v>0</v>
      </c>
      <c r="V101" s="20">
        <v>0</v>
      </c>
      <c r="W101" s="20">
        <v>122</v>
      </c>
      <c r="X101" s="20">
        <v>122</v>
      </c>
      <c r="Y101" s="60" t="s">
        <v>764</v>
      </c>
      <c r="Z101" s="20">
        <v>1427</v>
      </c>
      <c r="AA101" s="60" t="s">
        <v>764</v>
      </c>
      <c r="AB101" s="20">
        <v>0</v>
      </c>
    </row>
    <row r="102" spans="1:28" s="8" customFormat="1" ht="15" customHeight="1">
      <c r="A102" s="42">
        <v>2016</v>
      </c>
      <c r="B102" s="42" t="s">
        <v>241</v>
      </c>
      <c r="C102" s="42" t="s">
        <v>211</v>
      </c>
      <c r="D102" s="44" t="s">
        <v>161</v>
      </c>
      <c r="E102" s="22"/>
      <c r="F102" s="22"/>
      <c r="G102" s="62"/>
      <c r="H102" s="20">
        <v>3</v>
      </c>
      <c r="I102" s="21">
        <v>5808</v>
      </c>
      <c r="J102" s="20">
        <v>628</v>
      </c>
      <c r="K102" s="22">
        <v>79</v>
      </c>
      <c r="L102" s="22">
        <v>2654</v>
      </c>
      <c r="M102" s="22">
        <v>13</v>
      </c>
      <c r="N102" s="22">
        <v>423</v>
      </c>
      <c r="O102" s="22">
        <v>92</v>
      </c>
      <c r="P102" s="60" t="s">
        <v>764</v>
      </c>
      <c r="Q102" s="22">
        <v>156</v>
      </c>
      <c r="R102" s="22">
        <v>1570</v>
      </c>
      <c r="S102" s="22">
        <v>4658</v>
      </c>
      <c r="T102" s="62">
        <v>16.408152866242038</v>
      </c>
      <c r="U102" s="20">
        <v>0</v>
      </c>
      <c r="V102" s="20">
        <v>0</v>
      </c>
      <c r="W102" s="20">
        <v>5657.32</v>
      </c>
      <c r="X102" s="20">
        <v>5657.32</v>
      </c>
      <c r="Y102" s="60" t="s">
        <v>764</v>
      </c>
      <c r="Z102" s="20">
        <v>10304.32</v>
      </c>
      <c r="AA102" s="60" t="s">
        <v>764</v>
      </c>
      <c r="AB102" s="20">
        <v>111.5</v>
      </c>
    </row>
    <row r="103" spans="1:28" s="8" customFormat="1" ht="15" customHeight="1">
      <c r="A103" s="42">
        <v>2016</v>
      </c>
      <c r="B103" s="42" t="s">
        <v>241</v>
      </c>
      <c r="C103" s="42" t="s">
        <v>211</v>
      </c>
      <c r="D103" s="44" t="s">
        <v>162</v>
      </c>
      <c r="E103" s="22"/>
      <c r="F103" s="22"/>
      <c r="G103" s="62"/>
      <c r="H103" s="20">
        <v>9</v>
      </c>
      <c r="I103" s="21">
        <v>4923</v>
      </c>
      <c r="J103" s="20">
        <v>435</v>
      </c>
      <c r="K103" s="22">
        <v>23</v>
      </c>
      <c r="L103" s="22">
        <v>842</v>
      </c>
      <c r="M103" s="22">
        <v>11</v>
      </c>
      <c r="N103" s="22">
        <v>357</v>
      </c>
      <c r="O103" s="22">
        <v>34</v>
      </c>
      <c r="P103" s="60" t="s">
        <v>764</v>
      </c>
      <c r="Q103" s="22">
        <v>144</v>
      </c>
      <c r="R103" s="22">
        <v>1440</v>
      </c>
      <c r="S103" s="22">
        <v>2876</v>
      </c>
      <c r="T103" s="62">
        <v>11.493218390804598</v>
      </c>
      <c r="U103" s="20">
        <v>0</v>
      </c>
      <c r="V103" s="20">
        <v>0</v>
      </c>
      <c r="W103" s="20">
        <v>2360.5500000000002</v>
      </c>
      <c r="X103" s="20">
        <v>2360.5500000000002</v>
      </c>
      <c r="Y103" s="60" t="s">
        <v>764</v>
      </c>
      <c r="Z103" s="20">
        <v>4999.55</v>
      </c>
      <c r="AA103" s="60" t="s">
        <v>764</v>
      </c>
      <c r="AB103" s="20">
        <v>498.03</v>
      </c>
    </row>
    <row r="104" spans="1:28" s="8" customFormat="1" ht="15" customHeight="1">
      <c r="A104" s="42">
        <v>2016</v>
      </c>
      <c r="B104" s="42" t="s">
        <v>241</v>
      </c>
      <c r="C104" s="42" t="s">
        <v>214</v>
      </c>
      <c r="D104" s="44" t="s">
        <v>163</v>
      </c>
      <c r="E104" s="22"/>
      <c r="F104" s="22"/>
      <c r="G104" s="62"/>
      <c r="H104" s="20">
        <v>2</v>
      </c>
      <c r="I104" s="21">
        <v>8200</v>
      </c>
      <c r="J104" s="20">
        <v>275</v>
      </c>
      <c r="K104" s="22">
        <v>19</v>
      </c>
      <c r="L104" s="22">
        <v>667</v>
      </c>
      <c r="M104" s="22">
        <v>6</v>
      </c>
      <c r="N104" s="22">
        <v>204</v>
      </c>
      <c r="O104" s="22">
        <v>25</v>
      </c>
      <c r="P104" s="60" t="s">
        <v>764</v>
      </c>
      <c r="Q104" s="22">
        <v>0</v>
      </c>
      <c r="R104" s="22">
        <v>0</v>
      </c>
      <c r="S104" s="22">
        <v>871</v>
      </c>
      <c r="T104" s="62">
        <v>10.449090909090909</v>
      </c>
      <c r="U104" s="20">
        <v>0</v>
      </c>
      <c r="V104" s="20">
        <v>0</v>
      </c>
      <c r="W104" s="20">
        <v>2002.5</v>
      </c>
      <c r="X104" s="20">
        <v>2002.5</v>
      </c>
      <c r="Y104" s="60" t="s">
        <v>764</v>
      </c>
      <c r="Z104" s="20">
        <v>2873.5</v>
      </c>
      <c r="AA104" s="60" t="s">
        <v>764</v>
      </c>
      <c r="AB104" s="20">
        <v>0</v>
      </c>
    </row>
    <row r="105" spans="1:28" s="8" customFormat="1" ht="15" customHeight="1">
      <c r="A105" s="42">
        <v>2016</v>
      </c>
      <c r="B105" s="42" t="s">
        <v>241</v>
      </c>
      <c r="C105" s="42" t="s">
        <v>214</v>
      </c>
      <c r="D105" s="44" t="s">
        <v>164</v>
      </c>
      <c r="E105" s="22"/>
      <c r="F105" s="22"/>
      <c r="G105" s="62"/>
      <c r="H105" s="20">
        <v>3</v>
      </c>
      <c r="I105" s="21">
        <v>1200</v>
      </c>
      <c r="J105" s="20">
        <v>171</v>
      </c>
      <c r="K105" s="22">
        <v>32</v>
      </c>
      <c r="L105" s="22">
        <v>1026</v>
      </c>
      <c r="M105" s="22">
        <v>26</v>
      </c>
      <c r="N105" s="22">
        <v>821</v>
      </c>
      <c r="O105" s="22">
        <v>58</v>
      </c>
      <c r="P105" s="60" t="s">
        <v>764</v>
      </c>
      <c r="Q105" s="22">
        <v>0</v>
      </c>
      <c r="R105" s="22">
        <v>0</v>
      </c>
      <c r="S105" s="22">
        <v>1880</v>
      </c>
      <c r="T105" s="62">
        <v>20.578011695906433</v>
      </c>
      <c r="U105" s="20">
        <v>0</v>
      </c>
      <c r="V105" s="20">
        <v>0</v>
      </c>
      <c r="W105" s="20">
        <v>1671.84</v>
      </c>
      <c r="X105" s="20">
        <v>1671.84</v>
      </c>
      <c r="Y105" s="60" t="s">
        <v>764</v>
      </c>
      <c r="Z105" s="20">
        <v>3518.84</v>
      </c>
      <c r="AA105" s="60" t="s">
        <v>764</v>
      </c>
      <c r="AB105" s="20">
        <v>153.84</v>
      </c>
    </row>
    <row r="106" spans="1:28" s="8" customFormat="1" ht="15" customHeight="1">
      <c r="A106" s="42">
        <v>2016</v>
      </c>
      <c r="B106" s="42" t="s">
        <v>241</v>
      </c>
      <c r="C106" s="42" t="s">
        <v>214</v>
      </c>
      <c r="D106" s="44" t="s">
        <v>165</v>
      </c>
      <c r="E106" s="22"/>
      <c r="F106" s="22"/>
      <c r="G106" s="62"/>
      <c r="H106" s="20">
        <v>2</v>
      </c>
      <c r="I106" s="21">
        <v>3100</v>
      </c>
      <c r="J106" s="20">
        <v>278</v>
      </c>
      <c r="K106" s="22">
        <v>24</v>
      </c>
      <c r="L106" s="22">
        <v>845</v>
      </c>
      <c r="M106" s="22">
        <v>29</v>
      </c>
      <c r="N106" s="22">
        <v>1047</v>
      </c>
      <c r="O106" s="22">
        <v>53</v>
      </c>
      <c r="P106" s="60" t="s">
        <v>764</v>
      </c>
      <c r="Q106" s="22">
        <v>52</v>
      </c>
      <c r="R106" s="22">
        <v>540</v>
      </c>
      <c r="S106" s="22">
        <v>3577</v>
      </c>
      <c r="T106" s="62">
        <v>27.848920863309353</v>
      </c>
      <c r="U106" s="20">
        <v>0</v>
      </c>
      <c r="V106" s="20">
        <v>400</v>
      </c>
      <c r="W106" s="20">
        <v>5310</v>
      </c>
      <c r="X106" s="20">
        <v>5710</v>
      </c>
      <c r="Y106" s="60" t="s">
        <v>764</v>
      </c>
      <c r="Z106" s="20">
        <v>7742</v>
      </c>
      <c r="AA106" s="60" t="s">
        <v>764</v>
      </c>
      <c r="AB106" s="20">
        <v>950</v>
      </c>
    </row>
    <row r="107" spans="1:28" s="8" customFormat="1" ht="15" customHeight="1">
      <c r="A107" s="42">
        <v>2016</v>
      </c>
      <c r="B107" s="42" t="s">
        <v>241</v>
      </c>
      <c r="C107" s="42" t="s">
        <v>215</v>
      </c>
      <c r="D107" s="44" t="s">
        <v>166</v>
      </c>
      <c r="E107" s="22"/>
      <c r="F107" s="22"/>
      <c r="G107" s="62"/>
      <c r="H107" s="20">
        <v>22</v>
      </c>
      <c r="I107" s="21">
        <v>2800</v>
      </c>
      <c r="J107" s="20">
        <v>740</v>
      </c>
      <c r="K107" s="22">
        <v>40</v>
      </c>
      <c r="L107" s="22">
        <v>1546</v>
      </c>
      <c r="M107" s="22">
        <v>17</v>
      </c>
      <c r="N107" s="22">
        <v>745</v>
      </c>
      <c r="O107" s="22">
        <v>57</v>
      </c>
      <c r="P107" s="60" t="s">
        <v>764</v>
      </c>
      <c r="Q107" s="22">
        <v>51</v>
      </c>
      <c r="R107" s="22">
        <v>550</v>
      </c>
      <c r="S107" s="22">
        <v>2901</v>
      </c>
      <c r="T107" s="62">
        <v>6.9527027027027026</v>
      </c>
      <c r="U107" s="20">
        <v>0</v>
      </c>
      <c r="V107" s="20">
        <v>0</v>
      </c>
      <c r="W107" s="20">
        <v>2304</v>
      </c>
      <c r="X107" s="20">
        <v>2304</v>
      </c>
      <c r="Y107" s="60" t="s">
        <v>764</v>
      </c>
      <c r="Z107" s="20">
        <v>5145</v>
      </c>
      <c r="AA107" s="60" t="s">
        <v>764</v>
      </c>
      <c r="AB107" s="20">
        <v>0</v>
      </c>
    </row>
    <row r="108" spans="1:28" s="8" customFormat="1" ht="15" customHeight="1">
      <c r="A108" s="42">
        <v>2016</v>
      </c>
      <c r="B108" s="42" t="s">
        <v>241</v>
      </c>
      <c r="C108" s="42" t="s">
        <v>215</v>
      </c>
      <c r="D108" s="44" t="s">
        <v>167</v>
      </c>
      <c r="E108" s="22"/>
      <c r="F108" s="22"/>
      <c r="G108" s="62"/>
      <c r="H108" s="20">
        <v>3</v>
      </c>
      <c r="I108" s="21">
        <v>1010</v>
      </c>
      <c r="J108" s="20">
        <v>133</v>
      </c>
      <c r="K108" s="22">
        <v>29</v>
      </c>
      <c r="L108" s="22">
        <v>1131</v>
      </c>
      <c r="M108" s="22">
        <v>8</v>
      </c>
      <c r="N108" s="22">
        <v>276</v>
      </c>
      <c r="O108" s="22">
        <v>37</v>
      </c>
      <c r="P108" s="60" t="s">
        <v>764</v>
      </c>
      <c r="Q108" s="22">
        <v>27</v>
      </c>
      <c r="R108" s="22">
        <v>270</v>
      </c>
      <c r="S108" s="22">
        <v>1687</v>
      </c>
      <c r="T108" s="62">
        <v>22.097744360902254</v>
      </c>
      <c r="U108" s="20">
        <v>0</v>
      </c>
      <c r="V108" s="20">
        <v>1000</v>
      </c>
      <c r="W108" s="20">
        <v>1262</v>
      </c>
      <c r="X108" s="20">
        <v>2262</v>
      </c>
      <c r="Y108" s="60" t="s">
        <v>764</v>
      </c>
      <c r="Z108" s="20">
        <v>2939</v>
      </c>
      <c r="AA108" s="60" t="s">
        <v>764</v>
      </c>
      <c r="AB108" s="20">
        <v>1000</v>
      </c>
    </row>
    <row r="109" spans="1:28" s="8" customFormat="1" ht="15" customHeight="1">
      <c r="A109" s="42">
        <v>2016</v>
      </c>
      <c r="B109" s="42" t="s">
        <v>241</v>
      </c>
      <c r="C109" s="42" t="s">
        <v>215</v>
      </c>
      <c r="D109" s="44" t="s">
        <v>168</v>
      </c>
      <c r="E109" s="22"/>
      <c r="F109" s="22"/>
      <c r="G109" s="62"/>
      <c r="H109" s="20">
        <v>13</v>
      </c>
      <c r="I109" s="21">
        <v>4950</v>
      </c>
      <c r="J109" s="20">
        <v>718</v>
      </c>
      <c r="K109" s="22">
        <v>93</v>
      </c>
      <c r="L109" s="22">
        <v>3013</v>
      </c>
      <c r="M109" s="22">
        <v>97</v>
      </c>
      <c r="N109" s="22">
        <v>3024</v>
      </c>
      <c r="O109" s="22">
        <v>190</v>
      </c>
      <c r="P109" s="60" t="s">
        <v>764</v>
      </c>
      <c r="Q109" s="22">
        <v>76</v>
      </c>
      <c r="R109" s="22">
        <v>760</v>
      </c>
      <c r="S109" s="22">
        <v>6807</v>
      </c>
      <c r="T109" s="62">
        <v>15.502785515320335</v>
      </c>
      <c r="U109" s="20">
        <v>0</v>
      </c>
      <c r="V109" s="20">
        <v>0</v>
      </c>
      <c r="W109" s="20">
        <v>4334</v>
      </c>
      <c r="X109" s="20">
        <v>4334</v>
      </c>
      <c r="Y109" s="60" t="s">
        <v>764</v>
      </c>
      <c r="Z109" s="20">
        <v>11131</v>
      </c>
      <c r="AA109" s="60" t="s">
        <v>764</v>
      </c>
      <c r="AB109" s="20">
        <v>0</v>
      </c>
    </row>
    <row r="110" spans="1:28" s="8" customFormat="1" ht="15" customHeight="1">
      <c r="A110" s="42">
        <v>2016</v>
      </c>
      <c r="B110" s="42" t="s">
        <v>241</v>
      </c>
      <c r="C110" s="42" t="s">
        <v>215</v>
      </c>
      <c r="D110" s="44" t="s">
        <v>169</v>
      </c>
      <c r="E110" s="22"/>
      <c r="F110" s="22"/>
      <c r="G110" s="62"/>
      <c r="H110" s="20">
        <v>2</v>
      </c>
      <c r="I110" s="21">
        <v>2590</v>
      </c>
      <c r="J110" s="20">
        <v>489</v>
      </c>
      <c r="K110" s="22">
        <v>21</v>
      </c>
      <c r="L110" s="22">
        <v>694</v>
      </c>
      <c r="M110" s="22">
        <v>35</v>
      </c>
      <c r="N110" s="22">
        <v>1200</v>
      </c>
      <c r="O110" s="22">
        <v>56</v>
      </c>
      <c r="P110" s="60" t="s">
        <v>764</v>
      </c>
      <c r="Q110" s="22">
        <v>65</v>
      </c>
      <c r="R110" s="22">
        <v>650</v>
      </c>
      <c r="S110" s="22">
        <v>2564</v>
      </c>
      <c r="T110" s="62">
        <v>9.7443762781186098</v>
      </c>
      <c r="U110" s="20">
        <v>0</v>
      </c>
      <c r="V110" s="20">
        <v>0</v>
      </c>
      <c r="W110" s="20">
        <v>2221</v>
      </c>
      <c r="X110" s="20">
        <v>2221</v>
      </c>
      <c r="Y110" s="60" t="s">
        <v>764</v>
      </c>
      <c r="Z110" s="20">
        <v>4765</v>
      </c>
      <c r="AA110" s="60" t="s">
        <v>764</v>
      </c>
      <c r="AB110" s="20">
        <v>0</v>
      </c>
    </row>
    <row r="111" spans="1:28" s="8" customFormat="1" ht="15" customHeight="1">
      <c r="A111" s="42">
        <v>2016</v>
      </c>
      <c r="B111" s="42" t="s">
        <v>241</v>
      </c>
      <c r="C111" s="42" t="s">
        <v>215</v>
      </c>
      <c r="D111" s="44" t="s">
        <v>170</v>
      </c>
      <c r="E111" s="22"/>
      <c r="F111" s="22"/>
      <c r="G111" s="62"/>
      <c r="H111" s="20">
        <v>4</v>
      </c>
      <c r="I111" s="21">
        <v>610</v>
      </c>
      <c r="J111" s="20">
        <v>325</v>
      </c>
      <c r="K111" s="22">
        <v>26</v>
      </c>
      <c r="L111" s="22">
        <v>905</v>
      </c>
      <c r="M111" s="22">
        <v>12</v>
      </c>
      <c r="N111" s="22">
        <v>386</v>
      </c>
      <c r="O111" s="22">
        <v>38</v>
      </c>
      <c r="P111" s="60" t="s">
        <v>764</v>
      </c>
      <c r="Q111" s="22">
        <v>20</v>
      </c>
      <c r="R111" s="22">
        <v>200</v>
      </c>
      <c r="S111" s="22">
        <v>1501</v>
      </c>
      <c r="T111" s="62">
        <v>6.0690769230769233</v>
      </c>
      <c r="U111" s="20">
        <v>0</v>
      </c>
      <c r="V111" s="20">
        <v>0</v>
      </c>
      <c r="W111" s="20">
        <v>481.45</v>
      </c>
      <c r="X111" s="20">
        <v>481.45</v>
      </c>
      <c r="Y111" s="60" t="s">
        <v>764</v>
      </c>
      <c r="Z111" s="20">
        <v>1972.45</v>
      </c>
      <c r="AA111" s="60" t="s">
        <v>764</v>
      </c>
      <c r="AB111" s="20">
        <v>43.8</v>
      </c>
    </row>
    <row r="112" spans="1:28" s="8" customFormat="1" ht="15" customHeight="1">
      <c r="A112" s="42">
        <v>2016</v>
      </c>
      <c r="B112" s="42" t="s">
        <v>241</v>
      </c>
      <c r="C112" s="42" t="s">
        <v>215</v>
      </c>
      <c r="D112" s="44" t="s">
        <v>171</v>
      </c>
      <c r="E112" s="22"/>
      <c r="F112" s="22"/>
      <c r="G112" s="62"/>
      <c r="H112" s="20">
        <v>6</v>
      </c>
      <c r="I112" s="21">
        <v>1234</v>
      </c>
      <c r="J112" s="20">
        <v>140</v>
      </c>
      <c r="K112" s="22">
        <v>37</v>
      </c>
      <c r="L112" s="22">
        <v>1198</v>
      </c>
      <c r="M112" s="22">
        <v>8</v>
      </c>
      <c r="N112" s="22">
        <v>282</v>
      </c>
      <c r="O112" s="22">
        <v>45</v>
      </c>
      <c r="P112" s="60" t="s">
        <v>764</v>
      </c>
      <c r="Q112" s="22">
        <v>23</v>
      </c>
      <c r="R112" s="22">
        <v>230</v>
      </c>
      <c r="S112" s="22">
        <v>1710</v>
      </c>
      <c r="T112" s="62">
        <v>20.133571428571429</v>
      </c>
      <c r="U112" s="20">
        <v>0</v>
      </c>
      <c r="V112" s="20">
        <v>0</v>
      </c>
      <c r="W112" s="20">
        <v>1108.7</v>
      </c>
      <c r="X112" s="20">
        <v>1108.7</v>
      </c>
      <c r="Y112" s="60" t="s">
        <v>764</v>
      </c>
      <c r="Z112" s="20">
        <v>2818.7</v>
      </c>
      <c r="AA112" s="60" t="s">
        <v>764</v>
      </c>
      <c r="AB112" s="20">
        <v>235</v>
      </c>
    </row>
    <row r="113" spans="1:28" s="8" customFormat="1" ht="15" customHeight="1">
      <c r="A113" s="42">
        <v>2016</v>
      </c>
      <c r="B113" s="42" t="s">
        <v>241</v>
      </c>
      <c r="C113" s="42" t="s">
        <v>215</v>
      </c>
      <c r="D113" s="44" t="s">
        <v>172</v>
      </c>
      <c r="E113" s="22"/>
      <c r="F113" s="22"/>
      <c r="G113" s="62"/>
      <c r="H113" s="20">
        <v>7</v>
      </c>
      <c r="I113" s="21">
        <v>28550</v>
      </c>
      <c r="J113" s="20">
        <v>565</v>
      </c>
      <c r="K113" s="22">
        <v>56</v>
      </c>
      <c r="L113" s="22">
        <v>1953</v>
      </c>
      <c r="M113" s="22">
        <v>54</v>
      </c>
      <c r="N113" s="22">
        <v>1917</v>
      </c>
      <c r="O113" s="22">
        <v>110</v>
      </c>
      <c r="P113" s="60" t="s">
        <v>764</v>
      </c>
      <c r="Q113" s="22">
        <v>9</v>
      </c>
      <c r="R113" s="22">
        <v>90</v>
      </c>
      <c r="S113" s="22">
        <v>4009</v>
      </c>
      <c r="T113" s="62">
        <v>16.021681415929205</v>
      </c>
      <c r="U113" s="20">
        <v>0</v>
      </c>
      <c r="V113" s="20">
        <v>0</v>
      </c>
      <c r="W113" s="20">
        <v>5092.25</v>
      </c>
      <c r="X113" s="20">
        <v>5092.25</v>
      </c>
      <c r="Y113" s="60" t="s">
        <v>764</v>
      </c>
      <c r="Z113" s="20">
        <v>9052.25</v>
      </c>
      <c r="AA113" s="60" t="s">
        <v>764</v>
      </c>
      <c r="AB113" s="20">
        <v>0</v>
      </c>
    </row>
    <row r="114" spans="1:28" s="8" customFormat="1" ht="15" customHeight="1">
      <c r="A114" s="42">
        <v>2016</v>
      </c>
      <c r="B114" s="42" t="s">
        <v>241</v>
      </c>
      <c r="C114" s="42" t="s">
        <v>215</v>
      </c>
      <c r="D114" s="44" t="s">
        <v>173</v>
      </c>
      <c r="E114" s="22"/>
      <c r="F114" s="22"/>
      <c r="G114" s="62"/>
      <c r="H114" s="20">
        <v>34</v>
      </c>
      <c r="I114" s="21">
        <v>11372</v>
      </c>
      <c r="J114" s="20">
        <v>1154</v>
      </c>
      <c r="K114" s="22">
        <f>115+9+1</f>
        <v>125</v>
      </c>
      <c r="L114" s="22">
        <f>3987+342+39</f>
        <v>4368</v>
      </c>
      <c r="M114" s="22">
        <f>41+2+1</f>
        <v>44</v>
      </c>
      <c r="N114" s="22">
        <f>1453+114+39</f>
        <v>1606</v>
      </c>
      <c r="O114" s="22">
        <v>169</v>
      </c>
      <c r="P114" s="60" t="s">
        <v>764</v>
      </c>
      <c r="Q114" s="22">
        <v>97</v>
      </c>
      <c r="R114" s="22">
        <v>970</v>
      </c>
      <c r="S114" s="22">
        <v>7003</v>
      </c>
      <c r="T114" s="62">
        <v>10.072790294627383</v>
      </c>
      <c r="U114" s="20">
        <v>0</v>
      </c>
      <c r="V114" s="20">
        <v>0</v>
      </c>
      <c r="W114" s="20">
        <v>4680</v>
      </c>
      <c r="X114" s="20">
        <v>4680</v>
      </c>
      <c r="Y114" s="60" t="s">
        <v>764</v>
      </c>
      <c r="Z114" s="20">
        <v>11624</v>
      </c>
      <c r="AA114" s="60" t="s">
        <v>764</v>
      </c>
      <c r="AB114" s="20">
        <v>379.4</v>
      </c>
    </row>
    <row r="115" spans="1:28" s="8" customFormat="1" ht="15" customHeight="1">
      <c r="A115" s="42">
        <v>2016</v>
      </c>
      <c r="B115" s="42" t="s">
        <v>241</v>
      </c>
      <c r="C115" s="42" t="s">
        <v>215</v>
      </c>
      <c r="D115" s="44" t="s">
        <v>174</v>
      </c>
      <c r="E115" s="22"/>
      <c r="F115" s="22"/>
      <c r="G115" s="62"/>
      <c r="H115" s="20">
        <v>9</v>
      </c>
      <c r="I115" s="21">
        <v>5400</v>
      </c>
      <c r="J115" s="20">
        <v>666</v>
      </c>
      <c r="K115" s="22">
        <v>26</v>
      </c>
      <c r="L115" s="22">
        <v>885</v>
      </c>
      <c r="M115" s="22">
        <v>10</v>
      </c>
      <c r="N115" s="22">
        <v>297</v>
      </c>
      <c r="O115" s="22">
        <v>36</v>
      </c>
      <c r="P115" s="60" t="s">
        <v>764</v>
      </c>
      <c r="Q115" s="22">
        <v>22</v>
      </c>
      <c r="R115" s="22">
        <v>230</v>
      </c>
      <c r="S115" s="22">
        <v>1451</v>
      </c>
      <c r="T115" s="62">
        <v>3.0574324324324325</v>
      </c>
      <c r="U115" s="20">
        <v>0</v>
      </c>
      <c r="V115" s="20">
        <f>1000+250+50</f>
        <v>1300</v>
      </c>
      <c r="W115" s="20">
        <v>624.25</v>
      </c>
      <c r="X115" s="20">
        <v>1924.25</v>
      </c>
      <c r="Y115" s="60" t="s">
        <v>764</v>
      </c>
      <c r="Z115" s="20">
        <v>2036.25</v>
      </c>
      <c r="AA115" s="60" t="s">
        <v>764</v>
      </c>
      <c r="AB115" s="20">
        <v>439.31</v>
      </c>
    </row>
    <row r="116" spans="1:28" s="8" customFormat="1" ht="15" customHeight="1">
      <c r="A116" s="42">
        <v>2016</v>
      </c>
      <c r="B116" s="42" t="s">
        <v>241</v>
      </c>
      <c r="C116" s="42" t="s">
        <v>215</v>
      </c>
      <c r="D116" s="44" t="s">
        <v>175</v>
      </c>
      <c r="E116" s="22"/>
      <c r="F116" s="22"/>
      <c r="G116" s="62"/>
      <c r="H116" s="20">
        <v>4</v>
      </c>
      <c r="I116" s="21">
        <v>4070</v>
      </c>
      <c r="J116" s="20">
        <v>207</v>
      </c>
      <c r="K116" s="22">
        <v>3</v>
      </c>
      <c r="L116" s="22">
        <v>107</v>
      </c>
      <c r="M116" s="22">
        <v>19</v>
      </c>
      <c r="N116" s="22">
        <v>840</v>
      </c>
      <c r="O116" s="22">
        <v>22</v>
      </c>
      <c r="P116" s="60" t="s">
        <v>764</v>
      </c>
      <c r="Q116" s="22">
        <v>0</v>
      </c>
      <c r="R116" s="22">
        <v>0</v>
      </c>
      <c r="S116" s="22">
        <v>947</v>
      </c>
      <c r="T116" s="62">
        <v>6.5072463768115938</v>
      </c>
      <c r="U116" s="20">
        <v>0</v>
      </c>
      <c r="V116" s="20">
        <v>500</v>
      </c>
      <c r="W116" s="20">
        <v>400</v>
      </c>
      <c r="X116" s="20">
        <v>900</v>
      </c>
      <c r="Y116" s="60" t="s">
        <v>764</v>
      </c>
      <c r="Z116" s="20">
        <v>1347</v>
      </c>
      <c r="AA116" s="60" t="s">
        <v>764</v>
      </c>
      <c r="AB116" s="20">
        <v>290</v>
      </c>
    </row>
    <row r="117" spans="1:28" s="8" customFormat="1" ht="15" customHeight="1">
      <c r="A117" s="42">
        <v>2016</v>
      </c>
      <c r="B117" s="42" t="s">
        <v>241</v>
      </c>
      <c r="C117" s="42" t="s">
        <v>215</v>
      </c>
      <c r="D117" s="44" t="s">
        <v>176</v>
      </c>
      <c r="E117" s="22"/>
      <c r="F117" s="22"/>
      <c r="G117" s="62"/>
      <c r="H117" s="20">
        <v>1</v>
      </c>
      <c r="I117" s="21">
        <v>2530</v>
      </c>
      <c r="J117" s="20">
        <v>193</v>
      </c>
      <c r="K117" s="22">
        <v>10</v>
      </c>
      <c r="L117" s="22">
        <v>372</v>
      </c>
      <c r="M117" s="22">
        <v>4</v>
      </c>
      <c r="N117" s="22">
        <v>156</v>
      </c>
      <c r="O117" s="22">
        <v>14</v>
      </c>
      <c r="P117" s="60" t="s">
        <v>764</v>
      </c>
      <c r="Q117" s="22">
        <v>20</v>
      </c>
      <c r="R117" s="22">
        <v>200</v>
      </c>
      <c r="S117" s="22">
        <v>728</v>
      </c>
      <c r="T117" s="62">
        <v>9.7305699481865293</v>
      </c>
      <c r="U117" s="20">
        <v>0</v>
      </c>
      <c r="V117" s="20">
        <v>0</v>
      </c>
      <c r="W117" s="20">
        <v>1150</v>
      </c>
      <c r="X117" s="20">
        <v>1150</v>
      </c>
      <c r="Y117" s="60" t="s">
        <v>764</v>
      </c>
      <c r="Z117" s="20">
        <v>1878</v>
      </c>
      <c r="AA117" s="60" t="s">
        <v>764</v>
      </c>
      <c r="AB117" s="20">
        <v>50</v>
      </c>
    </row>
    <row r="118" spans="1:28" s="8" customFormat="1" ht="15" customHeight="1">
      <c r="A118" s="42">
        <v>2016</v>
      </c>
      <c r="B118" s="42" t="s">
        <v>241</v>
      </c>
      <c r="C118" s="42" t="s">
        <v>215</v>
      </c>
      <c r="D118" s="44" t="s">
        <v>177</v>
      </c>
      <c r="E118" s="22"/>
      <c r="F118" s="22"/>
      <c r="G118" s="62"/>
      <c r="H118" s="20">
        <v>10</v>
      </c>
      <c r="I118" s="21">
        <v>4502</v>
      </c>
      <c r="J118" s="20">
        <v>472</v>
      </c>
      <c r="K118" s="22">
        <v>55</v>
      </c>
      <c r="L118" s="22">
        <v>2014</v>
      </c>
      <c r="M118" s="22">
        <v>26</v>
      </c>
      <c r="N118" s="22">
        <v>946</v>
      </c>
      <c r="O118" s="22">
        <v>81</v>
      </c>
      <c r="P118" s="60" t="s">
        <v>764</v>
      </c>
      <c r="Q118" s="22">
        <v>121</v>
      </c>
      <c r="R118" s="22">
        <v>1230</v>
      </c>
      <c r="S118" s="22">
        <v>4210</v>
      </c>
      <c r="T118" s="62">
        <v>13.201271186440678</v>
      </c>
      <c r="U118" s="20">
        <v>0</v>
      </c>
      <c r="V118" s="20">
        <v>0</v>
      </c>
      <c r="W118" s="20">
        <v>2041</v>
      </c>
      <c r="X118" s="20">
        <v>2041</v>
      </c>
      <c r="Y118" s="60" t="s">
        <v>764</v>
      </c>
      <c r="Z118" s="20">
        <v>6231</v>
      </c>
      <c r="AA118" s="60" t="s">
        <v>764</v>
      </c>
      <c r="AB118" s="20">
        <v>0</v>
      </c>
    </row>
    <row r="119" spans="1:28" s="8" customFormat="1" ht="15" customHeight="1">
      <c r="A119" s="42">
        <v>2016</v>
      </c>
      <c r="B119" s="42" t="s">
        <v>241</v>
      </c>
      <c r="C119" s="42" t="s">
        <v>216</v>
      </c>
      <c r="D119" s="44" t="s">
        <v>178</v>
      </c>
      <c r="E119" s="22"/>
      <c r="F119" s="22"/>
      <c r="G119" s="62"/>
      <c r="H119" s="20">
        <v>11</v>
      </c>
      <c r="I119" s="21">
        <v>2400</v>
      </c>
      <c r="J119" s="20">
        <v>109</v>
      </c>
      <c r="K119" s="22">
        <v>67</v>
      </c>
      <c r="L119" s="22">
        <v>2211</v>
      </c>
      <c r="M119" s="22">
        <v>43</v>
      </c>
      <c r="N119" s="22">
        <v>1429</v>
      </c>
      <c r="O119" s="22">
        <v>110</v>
      </c>
      <c r="P119" s="60" t="s">
        <v>764</v>
      </c>
      <c r="Q119" s="22">
        <v>3</v>
      </c>
      <c r="R119" s="22">
        <v>40</v>
      </c>
      <c r="S119" s="22">
        <v>3770</v>
      </c>
      <c r="T119" s="62">
        <v>75.541284403669721</v>
      </c>
      <c r="U119" s="20">
        <v>0</v>
      </c>
      <c r="V119" s="20">
        <v>350</v>
      </c>
      <c r="W119" s="20">
        <v>4554</v>
      </c>
      <c r="X119" s="20">
        <v>4904</v>
      </c>
      <c r="Y119" s="60" t="s">
        <v>764</v>
      </c>
      <c r="Z119" s="20">
        <v>8234</v>
      </c>
      <c r="AA119" s="60" t="s">
        <v>764</v>
      </c>
      <c r="AB119" s="20">
        <v>250</v>
      </c>
    </row>
    <row r="120" spans="1:28" s="8" customFormat="1" ht="15" customHeight="1">
      <c r="A120" s="42">
        <v>2016</v>
      </c>
      <c r="B120" s="42" t="s">
        <v>241</v>
      </c>
      <c r="C120" s="42" t="s">
        <v>216</v>
      </c>
      <c r="D120" s="44" t="s">
        <v>179</v>
      </c>
      <c r="E120" s="22"/>
      <c r="F120" s="22"/>
      <c r="G120" s="62"/>
      <c r="H120" s="20">
        <v>4</v>
      </c>
      <c r="I120" s="21">
        <v>9272</v>
      </c>
      <c r="J120" s="20">
        <v>394</v>
      </c>
      <c r="K120" s="22">
        <v>165</v>
      </c>
      <c r="L120" s="22">
        <v>5374</v>
      </c>
      <c r="M120" s="22">
        <v>73</v>
      </c>
      <c r="N120" s="22">
        <v>2411</v>
      </c>
      <c r="O120" s="22">
        <v>238</v>
      </c>
      <c r="P120" s="60" t="s">
        <v>764</v>
      </c>
      <c r="Q120" s="22">
        <v>200</v>
      </c>
      <c r="R120" s="22">
        <v>2050</v>
      </c>
      <c r="S120" s="22">
        <v>9835</v>
      </c>
      <c r="T120" s="62">
        <v>50.441624365482234</v>
      </c>
      <c r="U120" s="20">
        <v>0</v>
      </c>
      <c r="V120" s="20">
        <v>0</v>
      </c>
      <c r="W120" s="20">
        <v>10039</v>
      </c>
      <c r="X120" s="20">
        <v>10039</v>
      </c>
      <c r="Y120" s="60" t="s">
        <v>764</v>
      </c>
      <c r="Z120" s="20">
        <v>19874</v>
      </c>
      <c r="AA120" s="60" t="s">
        <v>764</v>
      </c>
      <c r="AB120" s="20">
        <v>394.6</v>
      </c>
    </row>
    <row r="121" spans="1:28" s="8" customFormat="1" ht="15" customHeight="1">
      <c r="A121" s="42">
        <v>2016</v>
      </c>
      <c r="B121" s="42" t="s">
        <v>241</v>
      </c>
      <c r="C121" s="42" t="s">
        <v>216</v>
      </c>
      <c r="D121" s="44" t="s">
        <v>180</v>
      </c>
      <c r="E121" s="22"/>
      <c r="F121" s="22"/>
      <c r="G121" s="62"/>
      <c r="H121" s="20">
        <v>8</v>
      </c>
      <c r="I121" s="21">
        <v>400</v>
      </c>
      <c r="J121" s="20">
        <v>50</v>
      </c>
      <c r="K121" s="22">
        <v>42</v>
      </c>
      <c r="L121" s="22">
        <v>1202</v>
      </c>
      <c r="M121" s="22">
        <v>10</v>
      </c>
      <c r="N121" s="22">
        <v>354</v>
      </c>
      <c r="O121" s="22">
        <v>52</v>
      </c>
      <c r="P121" s="60" t="s">
        <v>764</v>
      </c>
      <c r="Q121" s="22">
        <v>130</v>
      </c>
      <c r="R121" s="22">
        <v>1310</v>
      </c>
      <c r="S121" s="22">
        <v>2866</v>
      </c>
      <c r="T121" s="62">
        <v>62.21</v>
      </c>
      <c r="U121" s="20">
        <v>0</v>
      </c>
      <c r="V121" s="20">
        <v>0</v>
      </c>
      <c r="W121" s="20">
        <v>244.5</v>
      </c>
      <c r="X121" s="20">
        <v>244.5</v>
      </c>
      <c r="Y121" s="60" t="s">
        <v>764</v>
      </c>
      <c r="Z121" s="20">
        <v>3110.5</v>
      </c>
      <c r="AA121" s="60" t="s">
        <v>764</v>
      </c>
      <c r="AB121" s="20">
        <v>0</v>
      </c>
    </row>
    <row r="122" spans="1:28" s="8" customFormat="1" ht="15" customHeight="1">
      <c r="A122" s="42">
        <v>2016</v>
      </c>
      <c r="B122" s="42" t="s">
        <v>241</v>
      </c>
      <c r="C122" s="42" t="s">
        <v>216</v>
      </c>
      <c r="D122" s="44" t="s">
        <v>181</v>
      </c>
      <c r="E122" s="22"/>
      <c r="F122" s="22"/>
      <c r="G122" s="62"/>
      <c r="H122" s="20">
        <v>1</v>
      </c>
      <c r="I122" s="21">
        <v>2026</v>
      </c>
      <c r="J122" s="20">
        <v>56</v>
      </c>
      <c r="K122" s="22">
        <v>30</v>
      </c>
      <c r="L122" s="22">
        <v>986</v>
      </c>
      <c r="M122" s="22">
        <v>27</v>
      </c>
      <c r="N122" s="22">
        <v>888</v>
      </c>
      <c r="O122" s="22">
        <v>57</v>
      </c>
      <c r="P122" s="60" t="s">
        <v>764</v>
      </c>
      <c r="Q122" s="22">
        <v>40</v>
      </c>
      <c r="R122" s="22">
        <v>400</v>
      </c>
      <c r="S122" s="22">
        <v>2313</v>
      </c>
      <c r="T122" s="62">
        <v>84.289464285714288</v>
      </c>
      <c r="U122" s="20">
        <v>0</v>
      </c>
      <c r="V122" s="20">
        <v>0</v>
      </c>
      <c r="W122" s="20">
        <v>2446.21</v>
      </c>
      <c r="X122" s="20">
        <v>2446.21</v>
      </c>
      <c r="Y122" s="60" t="s">
        <v>764</v>
      </c>
      <c r="Z122" s="20">
        <v>4720.21</v>
      </c>
      <c r="AA122" s="60" t="s">
        <v>764</v>
      </c>
      <c r="AB122" s="20">
        <v>376.61</v>
      </c>
    </row>
    <row r="123" spans="1:28" s="8" customFormat="1" ht="15" customHeight="1">
      <c r="A123" s="42">
        <v>2016</v>
      </c>
      <c r="B123" s="42" t="s">
        <v>241</v>
      </c>
      <c r="C123" s="42" t="s">
        <v>216</v>
      </c>
      <c r="D123" s="44" t="s">
        <v>249</v>
      </c>
      <c r="E123" s="22"/>
      <c r="F123" s="22"/>
      <c r="G123" s="62"/>
      <c r="H123" s="20">
        <v>6</v>
      </c>
      <c r="I123" s="21">
        <v>6150</v>
      </c>
      <c r="J123" s="20">
        <v>113</v>
      </c>
      <c r="K123" s="22">
        <v>87</v>
      </c>
      <c r="L123" s="22">
        <v>2966</v>
      </c>
      <c r="M123" s="22">
        <v>14</v>
      </c>
      <c r="N123" s="22">
        <v>427</v>
      </c>
      <c r="O123" s="22">
        <v>101</v>
      </c>
      <c r="P123" s="60" t="s">
        <v>764</v>
      </c>
      <c r="Q123" s="22">
        <v>53</v>
      </c>
      <c r="R123" s="22">
        <v>540</v>
      </c>
      <c r="S123" s="22">
        <v>3943</v>
      </c>
      <c r="T123" s="62">
        <v>76.694690265486727</v>
      </c>
      <c r="U123" s="20">
        <v>0</v>
      </c>
      <c r="V123" s="20">
        <v>0</v>
      </c>
      <c r="W123" s="20">
        <v>4733.5</v>
      </c>
      <c r="X123" s="20">
        <v>4733.5</v>
      </c>
      <c r="Y123" s="60" t="s">
        <v>764</v>
      </c>
      <c r="Z123" s="20">
        <v>8666.5</v>
      </c>
      <c r="AA123" s="60" t="s">
        <v>764</v>
      </c>
      <c r="AB123" s="20">
        <v>88</v>
      </c>
    </row>
    <row r="124" spans="1:28" s="8" customFormat="1" ht="15" customHeight="1">
      <c r="A124" s="42">
        <v>2016</v>
      </c>
      <c r="B124" s="42" t="s">
        <v>241</v>
      </c>
      <c r="C124" s="42" t="s">
        <v>216</v>
      </c>
      <c r="D124" s="44" t="s">
        <v>182</v>
      </c>
      <c r="E124" s="22"/>
      <c r="F124" s="22"/>
      <c r="G124" s="62"/>
      <c r="H124" s="20">
        <v>3</v>
      </c>
      <c r="I124" s="21">
        <v>2512</v>
      </c>
      <c r="J124" s="20">
        <v>190</v>
      </c>
      <c r="K124" s="22">
        <v>30</v>
      </c>
      <c r="L124" s="22">
        <v>995</v>
      </c>
      <c r="M124" s="22">
        <v>15</v>
      </c>
      <c r="N124" s="22">
        <v>485</v>
      </c>
      <c r="O124" s="22">
        <v>45</v>
      </c>
      <c r="P124" s="60" t="s">
        <v>764</v>
      </c>
      <c r="Q124" s="22">
        <v>15</v>
      </c>
      <c r="R124" s="22">
        <v>150</v>
      </c>
      <c r="S124" s="22">
        <v>1630</v>
      </c>
      <c r="T124" s="62">
        <v>19.484210526315788</v>
      </c>
      <c r="U124" s="20">
        <v>0</v>
      </c>
      <c r="V124" s="20">
        <v>0</v>
      </c>
      <c r="W124" s="20">
        <v>2072</v>
      </c>
      <c r="X124" s="20">
        <v>2072</v>
      </c>
      <c r="Y124" s="60" t="s">
        <v>764</v>
      </c>
      <c r="Z124" s="20">
        <v>3702</v>
      </c>
      <c r="AA124" s="60" t="s">
        <v>764</v>
      </c>
      <c r="AB124" s="20">
        <v>0</v>
      </c>
    </row>
    <row r="125" spans="1:28" s="8" customFormat="1" ht="15" customHeight="1">
      <c r="A125" s="42">
        <v>2016</v>
      </c>
      <c r="B125" s="42" t="s">
        <v>241</v>
      </c>
      <c r="C125" s="42" t="s">
        <v>216</v>
      </c>
      <c r="D125" s="44" t="s">
        <v>248</v>
      </c>
      <c r="E125" s="22"/>
      <c r="F125" s="22"/>
      <c r="G125" s="62"/>
      <c r="H125" s="20">
        <v>4</v>
      </c>
      <c r="I125" s="21">
        <v>3000</v>
      </c>
      <c r="J125" s="20">
        <v>119</v>
      </c>
      <c r="K125" s="22">
        <f>102+1</f>
        <v>103</v>
      </c>
      <c r="L125" s="22">
        <f>3154+29</f>
        <v>3183</v>
      </c>
      <c r="M125" s="22">
        <v>131</v>
      </c>
      <c r="N125" s="22">
        <v>4369</v>
      </c>
      <c r="O125" s="22">
        <v>234</v>
      </c>
      <c r="P125" s="60" t="s">
        <v>764</v>
      </c>
      <c r="Q125" s="22">
        <v>211</v>
      </c>
      <c r="R125" s="22">
        <v>2110</v>
      </c>
      <c r="S125" s="22">
        <v>9704</v>
      </c>
      <c r="T125" s="62">
        <v>148.40336134453781</v>
      </c>
      <c r="U125" s="20">
        <v>0</v>
      </c>
      <c r="V125" s="20">
        <v>0</v>
      </c>
      <c r="W125" s="20">
        <v>7998</v>
      </c>
      <c r="X125" s="20">
        <v>7998</v>
      </c>
      <c r="Y125" s="60" t="s">
        <v>764</v>
      </c>
      <c r="Z125" s="20">
        <v>17660</v>
      </c>
      <c r="AA125" s="60" t="s">
        <v>764</v>
      </c>
      <c r="AB125" s="20">
        <v>0</v>
      </c>
    </row>
    <row r="126" spans="1:28" s="8" customFormat="1" ht="15" customHeight="1">
      <c r="A126" s="42">
        <v>2016</v>
      </c>
      <c r="B126" s="42" t="s">
        <v>241</v>
      </c>
      <c r="C126" s="42" t="s">
        <v>216</v>
      </c>
      <c r="D126" s="44" t="s">
        <v>183</v>
      </c>
      <c r="E126" s="22"/>
      <c r="F126" s="22"/>
      <c r="G126" s="62"/>
      <c r="H126" s="20">
        <v>6</v>
      </c>
      <c r="I126" s="21">
        <v>1859</v>
      </c>
      <c r="J126" s="20">
        <v>164</v>
      </c>
      <c r="K126" s="22">
        <v>52</v>
      </c>
      <c r="L126" s="22">
        <v>1781</v>
      </c>
      <c r="M126" s="22">
        <v>31</v>
      </c>
      <c r="N126" s="22">
        <v>1053</v>
      </c>
      <c r="O126" s="22">
        <v>83</v>
      </c>
      <c r="P126" s="60" t="s">
        <v>764</v>
      </c>
      <c r="Q126" s="22">
        <v>15</v>
      </c>
      <c r="R126" s="22">
        <v>150</v>
      </c>
      <c r="S126" s="22">
        <v>3033</v>
      </c>
      <c r="T126" s="62">
        <v>51.493902439024389</v>
      </c>
      <c r="U126" s="20">
        <v>0</v>
      </c>
      <c r="V126" s="20">
        <v>0</v>
      </c>
      <c r="W126" s="20">
        <v>5461</v>
      </c>
      <c r="X126" s="20">
        <v>5461</v>
      </c>
      <c r="Y126" s="60" t="s">
        <v>764</v>
      </c>
      <c r="Z126" s="20">
        <v>8445</v>
      </c>
      <c r="AA126" s="60" t="s">
        <v>764</v>
      </c>
      <c r="AB126" s="20">
        <v>200</v>
      </c>
    </row>
    <row r="127" spans="1:28" s="8" customFormat="1" ht="15" customHeight="1">
      <c r="A127" s="42">
        <v>2016</v>
      </c>
      <c r="B127" s="42" t="s">
        <v>241</v>
      </c>
      <c r="C127" s="42" t="s">
        <v>219</v>
      </c>
      <c r="D127" s="44" t="s">
        <v>184</v>
      </c>
      <c r="E127" s="22"/>
      <c r="F127" s="22"/>
      <c r="G127" s="62"/>
      <c r="H127" s="20">
        <v>2</v>
      </c>
      <c r="I127" s="21">
        <v>4166</v>
      </c>
      <c r="J127" s="20">
        <v>117</v>
      </c>
      <c r="K127" s="22">
        <v>177</v>
      </c>
      <c r="L127" s="22">
        <v>5563</v>
      </c>
      <c r="M127" s="22">
        <v>51</v>
      </c>
      <c r="N127" s="22">
        <v>1731</v>
      </c>
      <c r="O127" s="22">
        <v>228</v>
      </c>
      <c r="P127" s="60" t="s">
        <v>764</v>
      </c>
      <c r="Q127" s="22">
        <v>74</v>
      </c>
      <c r="R127" s="22">
        <v>750</v>
      </c>
      <c r="S127" s="22">
        <v>8044</v>
      </c>
      <c r="T127" s="62">
        <v>136.68641025641026</v>
      </c>
      <c r="U127" s="20">
        <v>3500</v>
      </c>
      <c r="V127" s="20">
        <v>5000</v>
      </c>
      <c r="W127" s="20">
        <f>7188.31+760</f>
        <v>7948.31</v>
      </c>
      <c r="X127" s="20">
        <v>16448.310000000001</v>
      </c>
      <c r="Y127" s="60" t="s">
        <v>764</v>
      </c>
      <c r="Z127" s="20">
        <v>15992.31</v>
      </c>
      <c r="AA127" s="60" t="s">
        <v>764</v>
      </c>
      <c r="AB127" s="20">
        <v>867</v>
      </c>
    </row>
    <row r="128" spans="1:28" s="8" customFormat="1" ht="15" customHeight="1">
      <c r="A128" s="42">
        <v>2016</v>
      </c>
      <c r="B128" s="42" t="s">
        <v>241</v>
      </c>
      <c r="C128" s="42" t="s">
        <v>219</v>
      </c>
      <c r="D128" s="44" t="s">
        <v>185</v>
      </c>
      <c r="E128" s="22"/>
      <c r="F128" s="22"/>
      <c r="G128" s="62"/>
      <c r="H128" s="20">
        <v>13</v>
      </c>
      <c r="I128" s="21">
        <v>4782</v>
      </c>
      <c r="J128" s="20">
        <v>153</v>
      </c>
      <c r="K128" s="22">
        <v>71</v>
      </c>
      <c r="L128" s="22">
        <v>2537</v>
      </c>
      <c r="M128" s="22">
        <v>83</v>
      </c>
      <c r="N128" s="22">
        <v>2783</v>
      </c>
      <c r="O128" s="22">
        <v>154</v>
      </c>
      <c r="P128" s="60" t="s">
        <v>764</v>
      </c>
      <c r="Q128" s="22">
        <v>170</v>
      </c>
      <c r="R128" s="22">
        <v>1843</v>
      </c>
      <c r="S128" s="22">
        <v>7233</v>
      </c>
      <c r="T128" s="62">
        <v>71.521307189542483</v>
      </c>
      <c r="U128" s="20">
        <f>3000+700+5000</f>
        <v>8700</v>
      </c>
      <c r="V128" s="20">
        <v>0</v>
      </c>
      <c r="W128" s="20">
        <v>3779.76</v>
      </c>
      <c r="X128" s="20">
        <v>12479.76</v>
      </c>
      <c r="Y128" s="60" t="s">
        <v>764</v>
      </c>
      <c r="Z128" s="20">
        <v>10942.76</v>
      </c>
      <c r="AA128" s="60" t="s">
        <v>764</v>
      </c>
      <c r="AB128" s="20">
        <v>1007</v>
      </c>
    </row>
    <row r="129" spans="1:28" s="8" customFormat="1" ht="15" customHeight="1">
      <c r="A129" s="42">
        <v>2016</v>
      </c>
      <c r="B129" s="42" t="s">
        <v>241</v>
      </c>
      <c r="C129" s="42" t="s">
        <v>217</v>
      </c>
      <c r="D129" s="44" t="s">
        <v>186</v>
      </c>
      <c r="E129" s="22"/>
      <c r="F129" s="22"/>
      <c r="G129" s="62"/>
      <c r="H129" s="20">
        <v>4</v>
      </c>
      <c r="I129" s="21">
        <v>700</v>
      </c>
      <c r="J129" s="20">
        <v>33</v>
      </c>
      <c r="K129" s="22">
        <v>12</v>
      </c>
      <c r="L129" s="22">
        <v>414</v>
      </c>
      <c r="M129" s="22">
        <v>0</v>
      </c>
      <c r="N129" s="22">
        <v>0</v>
      </c>
      <c r="O129" s="22">
        <v>12</v>
      </c>
      <c r="P129" s="60" t="s">
        <v>764</v>
      </c>
      <c r="Q129" s="22">
        <v>1</v>
      </c>
      <c r="R129" s="22">
        <v>10</v>
      </c>
      <c r="S129" s="22">
        <v>424</v>
      </c>
      <c r="T129" s="62">
        <v>39.107575757575759</v>
      </c>
      <c r="U129" s="20">
        <v>0</v>
      </c>
      <c r="V129" s="20">
        <v>0</v>
      </c>
      <c r="W129" s="20">
        <v>866.55</v>
      </c>
      <c r="X129" s="20">
        <v>866.55</v>
      </c>
      <c r="Y129" s="60" t="s">
        <v>764</v>
      </c>
      <c r="Z129" s="20">
        <v>1290.55</v>
      </c>
      <c r="AA129" s="60" t="s">
        <v>764</v>
      </c>
      <c r="AB129" s="20">
        <v>0</v>
      </c>
    </row>
    <row r="130" spans="1:28" s="8" customFormat="1" ht="15" customHeight="1">
      <c r="A130" s="42">
        <v>2016</v>
      </c>
      <c r="B130" s="42" t="s">
        <v>241</v>
      </c>
      <c r="C130" s="42" t="s">
        <v>217</v>
      </c>
      <c r="D130" s="44" t="s">
        <v>247</v>
      </c>
      <c r="E130" s="22"/>
      <c r="F130" s="22"/>
      <c r="G130" s="62"/>
      <c r="H130" s="20">
        <v>2</v>
      </c>
      <c r="I130" s="21">
        <v>1700</v>
      </c>
      <c r="J130" s="20">
        <v>58</v>
      </c>
      <c r="K130" s="22">
        <v>8</v>
      </c>
      <c r="L130" s="22">
        <v>228</v>
      </c>
      <c r="M130" s="22">
        <v>5</v>
      </c>
      <c r="N130" s="22">
        <v>183</v>
      </c>
      <c r="O130" s="22">
        <v>13</v>
      </c>
      <c r="P130" s="60" t="s">
        <v>764</v>
      </c>
      <c r="Q130" s="22">
        <v>21</v>
      </c>
      <c r="R130" s="22">
        <v>270</v>
      </c>
      <c r="S130" s="22">
        <v>701</v>
      </c>
      <c r="T130" s="62">
        <v>68.940344827586202</v>
      </c>
      <c r="U130" s="20">
        <v>0</v>
      </c>
      <c r="V130" s="20">
        <v>0</v>
      </c>
      <c r="W130" s="20">
        <v>3317.54</v>
      </c>
      <c r="X130" s="20">
        <v>3317.54</v>
      </c>
      <c r="Y130" s="60" t="s">
        <v>764</v>
      </c>
      <c r="Z130" s="20">
        <v>3998.54</v>
      </c>
      <c r="AA130" s="60" t="s">
        <v>764</v>
      </c>
      <c r="AB130" s="20">
        <v>20.85</v>
      </c>
    </row>
    <row r="131" spans="1:28" s="8" customFormat="1" ht="15" customHeight="1">
      <c r="A131" s="42">
        <v>2016</v>
      </c>
      <c r="B131" s="42" t="s">
        <v>241</v>
      </c>
      <c r="C131" s="42" t="s">
        <v>217</v>
      </c>
      <c r="D131" s="44" t="s">
        <v>187</v>
      </c>
      <c r="E131" s="22"/>
      <c r="F131" s="22"/>
      <c r="G131" s="62"/>
      <c r="H131" s="20">
        <v>6</v>
      </c>
      <c r="I131" s="21">
        <v>2000</v>
      </c>
      <c r="J131" s="20">
        <v>208</v>
      </c>
      <c r="K131" s="22">
        <v>12</v>
      </c>
      <c r="L131" s="22">
        <v>419</v>
      </c>
      <c r="M131" s="22">
        <v>6</v>
      </c>
      <c r="N131" s="22">
        <v>198</v>
      </c>
      <c r="O131" s="22">
        <v>17</v>
      </c>
      <c r="P131" s="60" t="s">
        <v>764</v>
      </c>
      <c r="Q131" s="22">
        <v>25</v>
      </c>
      <c r="R131" s="22">
        <v>250</v>
      </c>
      <c r="S131" s="22">
        <v>867</v>
      </c>
      <c r="T131" s="62">
        <v>14.336538461538462</v>
      </c>
      <c r="U131" s="20">
        <v>0</v>
      </c>
      <c r="V131" s="20">
        <v>0</v>
      </c>
      <c r="W131" s="20">
        <v>2115</v>
      </c>
      <c r="X131" s="20">
        <v>2115</v>
      </c>
      <c r="Y131" s="60" t="s">
        <v>764</v>
      </c>
      <c r="Z131" s="20">
        <v>2982</v>
      </c>
      <c r="AA131" s="60" t="s">
        <v>764</v>
      </c>
      <c r="AB131" s="20">
        <v>131.9</v>
      </c>
    </row>
    <row r="132" spans="1:28" s="8" customFormat="1" ht="15" customHeight="1">
      <c r="A132" s="42">
        <v>2016</v>
      </c>
      <c r="B132" s="42" t="s">
        <v>241</v>
      </c>
      <c r="C132" s="42" t="s">
        <v>217</v>
      </c>
      <c r="D132" s="44" t="s">
        <v>246</v>
      </c>
      <c r="E132" s="22"/>
      <c r="F132" s="22"/>
      <c r="G132" s="62"/>
      <c r="H132" s="20">
        <v>3</v>
      </c>
      <c r="I132" s="21">
        <v>120</v>
      </c>
      <c r="J132" s="20">
        <v>15</v>
      </c>
      <c r="K132" s="22">
        <v>5</v>
      </c>
      <c r="L132" s="22">
        <v>183</v>
      </c>
      <c r="M132" s="22">
        <v>0</v>
      </c>
      <c r="N132" s="22">
        <v>0</v>
      </c>
      <c r="O132" s="22">
        <v>5</v>
      </c>
      <c r="P132" s="60" t="s">
        <v>764</v>
      </c>
      <c r="Q132" s="22">
        <v>7</v>
      </c>
      <c r="R132" s="22">
        <v>80</v>
      </c>
      <c r="S132" s="22">
        <v>323</v>
      </c>
      <c r="T132" s="62">
        <v>29.066666666666666</v>
      </c>
      <c r="U132" s="20">
        <v>0</v>
      </c>
      <c r="V132" s="20">
        <v>0</v>
      </c>
      <c r="W132" s="20">
        <v>173</v>
      </c>
      <c r="X132" s="20">
        <v>173</v>
      </c>
      <c r="Y132" s="60" t="s">
        <v>764</v>
      </c>
      <c r="Z132" s="20">
        <v>436</v>
      </c>
      <c r="AA132" s="60" t="s">
        <v>764</v>
      </c>
      <c r="AB132" s="20">
        <v>0</v>
      </c>
    </row>
    <row r="133" spans="1:28" s="8" customFormat="1" ht="15" customHeight="1">
      <c r="A133" s="42">
        <v>2016</v>
      </c>
      <c r="B133" s="42" t="s">
        <v>241</v>
      </c>
      <c r="C133" s="42" t="s">
        <v>217</v>
      </c>
      <c r="D133" s="44" t="s">
        <v>188</v>
      </c>
      <c r="E133" s="22"/>
      <c r="F133" s="22"/>
      <c r="G133" s="62"/>
      <c r="H133" s="20">
        <v>2</v>
      </c>
      <c r="I133" s="21">
        <v>1000</v>
      </c>
      <c r="J133" s="20">
        <v>49</v>
      </c>
      <c r="K133" s="22">
        <v>16</v>
      </c>
      <c r="L133" s="22">
        <v>462</v>
      </c>
      <c r="M133" s="22">
        <v>9</v>
      </c>
      <c r="N133" s="22">
        <v>297</v>
      </c>
      <c r="O133" s="22">
        <v>25</v>
      </c>
      <c r="P133" s="60" t="s">
        <v>764</v>
      </c>
      <c r="Q133" s="22">
        <v>73</v>
      </c>
      <c r="R133" s="22">
        <v>740</v>
      </c>
      <c r="S133" s="22">
        <v>1538</v>
      </c>
      <c r="T133" s="62">
        <v>35.40408163265306</v>
      </c>
      <c r="U133" s="20">
        <v>0</v>
      </c>
      <c r="V133" s="20">
        <v>0</v>
      </c>
      <c r="W133" s="20">
        <v>235.8</v>
      </c>
      <c r="X133" s="20">
        <v>235.8</v>
      </c>
      <c r="Y133" s="60" t="s">
        <v>764</v>
      </c>
      <c r="Z133" s="20">
        <v>1734.8</v>
      </c>
      <c r="AA133" s="60" t="s">
        <v>764</v>
      </c>
      <c r="AB133" s="20">
        <v>45</v>
      </c>
    </row>
    <row r="134" spans="1:28" s="8" customFormat="1" ht="15" customHeight="1">
      <c r="A134" s="42">
        <v>2016</v>
      </c>
      <c r="B134" s="42" t="s">
        <v>241</v>
      </c>
      <c r="C134" s="42" t="s">
        <v>217</v>
      </c>
      <c r="D134" s="44" t="s">
        <v>245</v>
      </c>
      <c r="E134" s="22"/>
      <c r="F134" s="22"/>
      <c r="G134" s="62"/>
      <c r="H134" s="20">
        <v>7</v>
      </c>
      <c r="I134" s="21">
        <v>2100</v>
      </c>
      <c r="J134" s="20">
        <v>134</v>
      </c>
      <c r="K134" s="22">
        <v>6</v>
      </c>
      <c r="L134" s="22">
        <v>188</v>
      </c>
      <c r="M134" s="22">
        <v>1</v>
      </c>
      <c r="N134" s="22">
        <v>39</v>
      </c>
      <c r="O134" s="22">
        <v>7</v>
      </c>
      <c r="P134" s="60" t="s">
        <v>764</v>
      </c>
      <c r="Q134" s="22">
        <v>10</v>
      </c>
      <c r="R134" s="22">
        <v>110</v>
      </c>
      <c r="S134" s="22">
        <v>337</v>
      </c>
      <c r="T134" s="62">
        <v>6.1194029850746272</v>
      </c>
      <c r="U134" s="20">
        <v>0</v>
      </c>
      <c r="V134" s="20">
        <v>0</v>
      </c>
      <c r="W134" s="20">
        <v>483</v>
      </c>
      <c r="X134" s="20">
        <v>483</v>
      </c>
      <c r="Y134" s="60" t="s">
        <v>764</v>
      </c>
      <c r="Z134" s="20">
        <v>820</v>
      </c>
      <c r="AA134" s="60" t="s">
        <v>764</v>
      </c>
      <c r="AB134" s="20">
        <v>0</v>
      </c>
    </row>
    <row r="135" spans="1:28" s="8" customFormat="1" ht="15" customHeight="1">
      <c r="A135" s="42">
        <v>2016</v>
      </c>
      <c r="B135" s="42" t="s">
        <v>241</v>
      </c>
      <c r="C135" s="42" t="s">
        <v>217</v>
      </c>
      <c r="D135" s="44" t="s">
        <v>189</v>
      </c>
      <c r="E135" s="22"/>
      <c r="F135" s="22"/>
      <c r="G135" s="62"/>
      <c r="H135" s="20">
        <v>4</v>
      </c>
      <c r="I135" s="21">
        <v>1778</v>
      </c>
      <c r="J135" s="20">
        <v>201</v>
      </c>
      <c r="K135" s="22">
        <v>22</v>
      </c>
      <c r="L135" s="22">
        <v>783</v>
      </c>
      <c r="M135" s="22">
        <v>40</v>
      </c>
      <c r="N135" s="22">
        <v>1218</v>
      </c>
      <c r="O135" s="22">
        <v>62</v>
      </c>
      <c r="P135" s="60" t="s">
        <v>764</v>
      </c>
      <c r="Q135" s="22">
        <v>0</v>
      </c>
      <c r="R135" s="22">
        <v>0</v>
      </c>
      <c r="S135" s="22">
        <v>2001</v>
      </c>
      <c r="T135" s="62">
        <v>16.452736318407961</v>
      </c>
      <c r="U135" s="20">
        <v>0</v>
      </c>
      <c r="V135" s="20">
        <v>0</v>
      </c>
      <c r="W135" s="20">
        <v>1306</v>
      </c>
      <c r="X135" s="20">
        <v>1306</v>
      </c>
      <c r="Y135" s="60" t="s">
        <v>764</v>
      </c>
      <c r="Z135" s="20">
        <v>3307</v>
      </c>
      <c r="AA135" s="60" t="s">
        <v>764</v>
      </c>
      <c r="AB135" s="20">
        <v>0</v>
      </c>
    </row>
    <row r="136" spans="1:28" s="8" customFormat="1" ht="15" customHeight="1">
      <c r="A136" s="42">
        <v>2016</v>
      </c>
      <c r="B136" s="42" t="s">
        <v>241</v>
      </c>
      <c r="C136" s="42" t="s">
        <v>217</v>
      </c>
      <c r="D136" s="44" t="s">
        <v>244</v>
      </c>
      <c r="E136" s="22"/>
      <c r="F136" s="22"/>
      <c r="G136" s="62"/>
      <c r="H136" s="20">
        <v>2</v>
      </c>
      <c r="I136" s="21">
        <v>920</v>
      </c>
      <c r="J136" s="20">
        <v>75</v>
      </c>
      <c r="K136" s="22">
        <v>20</v>
      </c>
      <c r="L136" s="22">
        <v>696</v>
      </c>
      <c r="M136" s="22">
        <v>9</v>
      </c>
      <c r="N136" s="22">
        <v>333</v>
      </c>
      <c r="O136" s="22">
        <v>29</v>
      </c>
      <c r="P136" s="60" t="s">
        <v>764</v>
      </c>
      <c r="Q136" s="22">
        <v>1</v>
      </c>
      <c r="R136" s="22">
        <v>10</v>
      </c>
      <c r="S136" s="22">
        <v>1109</v>
      </c>
      <c r="T136" s="62">
        <v>30.062399999999997</v>
      </c>
      <c r="U136" s="20">
        <v>0</v>
      </c>
      <c r="V136" s="20">
        <v>0</v>
      </c>
      <c r="W136" s="20">
        <f>1112.68+103</f>
        <v>1215.68</v>
      </c>
      <c r="X136" s="20">
        <v>1215.68</v>
      </c>
      <c r="Y136" s="60" t="s">
        <v>764</v>
      </c>
      <c r="Z136" s="20">
        <v>2254.6799999999998</v>
      </c>
      <c r="AA136" s="60" t="s">
        <v>764</v>
      </c>
      <c r="AB136" s="20">
        <v>18</v>
      </c>
    </row>
    <row r="137" spans="1:28" s="8" customFormat="1" ht="15" customHeight="1">
      <c r="A137" s="42">
        <v>2016</v>
      </c>
      <c r="B137" s="42" t="s">
        <v>241</v>
      </c>
      <c r="C137" s="42" t="s">
        <v>217</v>
      </c>
      <c r="D137" s="44" t="s">
        <v>243</v>
      </c>
      <c r="E137" s="22"/>
      <c r="F137" s="22"/>
      <c r="G137" s="62"/>
      <c r="H137" s="20">
        <v>1</v>
      </c>
      <c r="I137" s="21">
        <v>5000</v>
      </c>
      <c r="J137" s="20">
        <v>85</v>
      </c>
      <c r="K137" s="22">
        <v>27</v>
      </c>
      <c r="L137" s="22">
        <v>866</v>
      </c>
      <c r="M137" s="22">
        <v>8</v>
      </c>
      <c r="N137" s="22">
        <v>257</v>
      </c>
      <c r="O137" s="22">
        <v>35</v>
      </c>
      <c r="P137" s="60" t="s">
        <v>764</v>
      </c>
      <c r="Q137" s="22">
        <v>43</v>
      </c>
      <c r="R137" s="22">
        <v>430</v>
      </c>
      <c r="S137" s="22">
        <v>1553</v>
      </c>
      <c r="T137" s="62">
        <v>65.75694117647059</v>
      </c>
      <c r="U137" s="20">
        <v>0</v>
      </c>
      <c r="V137" s="20">
        <v>0</v>
      </c>
      <c r="W137" s="20">
        <v>4036.34</v>
      </c>
      <c r="X137" s="20">
        <v>4036.34</v>
      </c>
      <c r="Y137" s="60" t="s">
        <v>764</v>
      </c>
      <c r="Z137" s="20">
        <v>5589.34</v>
      </c>
      <c r="AA137" s="60" t="s">
        <v>764</v>
      </c>
      <c r="AB137" s="20">
        <v>43</v>
      </c>
    </row>
    <row r="138" spans="1:28" s="8" customFormat="1" ht="15" customHeight="1">
      <c r="A138" s="42">
        <v>2016</v>
      </c>
      <c r="B138" s="42" t="s">
        <v>241</v>
      </c>
      <c r="C138" s="42" t="s">
        <v>217</v>
      </c>
      <c r="D138" s="44" t="s">
        <v>190</v>
      </c>
      <c r="E138" s="22"/>
      <c r="F138" s="22"/>
      <c r="G138" s="62"/>
      <c r="H138" s="20">
        <v>5</v>
      </c>
      <c r="I138" s="21">
        <v>1220</v>
      </c>
      <c r="J138" s="20">
        <v>76</v>
      </c>
      <c r="K138" s="22">
        <v>8</v>
      </c>
      <c r="L138" s="22">
        <v>312</v>
      </c>
      <c r="M138" s="22">
        <v>12</v>
      </c>
      <c r="N138" s="22">
        <v>450</v>
      </c>
      <c r="O138" s="22">
        <v>20</v>
      </c>
      <c r="P138" s="60" t="s">
        <v>764</v>
      </c>
      <c r="Q138" s="22">
        <v>6</v>
      </c>
      <c r="R138" s="22">
        <v>60</v>
      </c>
      <c r="S138" s="22">
        <v>822</v>
      </c>
      <c r="T138" s="62">
        <v>22.328947368421051</v>
      </c>
      <c r="U138" s="20">
        <v>0</v>
      </c>
      <c r="V138" s="20">
        <v>0</v>
      </c>
      <c r="W138" s="20">
        <v>875</v>
      </c>
      <c r="X138" s="20">
        <v>875</v>
      </c>
      <c r="Y138" s="60" t="s">
        <v>764</v>
      </c>
      <c r="Z138" s="20">
        <v>1697</v>
      </c>
      <c r="AA138" s="60" t="s">
        <v>764</v>
      </c>
      <c r="AB138" s="20">
        <v>0</v>
      </c>
    </row>
    <row r="139" spans="1:28" s="8" customFormat="1" ht="15" customHeight="1">
      <c r="A139" s="42">
        <v>2016</v>
      </c>
      <c r="B139" s="42" t="s">
        <v>241</v>
      </c>
      <c r="C139" s="42" t="s">
        <v>217</v>
      </c>
      <c r="D139" s="44" t="s">
        <v>191</v>
      </c>
      <c r="E139" s="22"/>
      <c r="F139" s="22"/>
      <c r="G139" s="62"/>
      <c r="H139" s="20">
        <v>6</v>
      </c>
      <c r="I139" s="21">
        <v>4330</v>
      </c>
      <c r="J139" s="20">
        <v>137</v>
      </c>
      <c r="K139" s="22">
        <v>23</v>
      </c>
      <c r="L139" s="22">
        <v>787</v>
      </c>
      <c r="M139" s="22">
        <v>23</v>
      </c>
      <c r="N139" s="22">
        <v>825</v>
      </c>
      <c r="O139" s="22">
        <v>46</v>
      </c>
      <c r="P139" s="60" t="s">
        <v>764</v>
      </c>
      <c r="Q139" s="22">
        <v>234</v>
      </c>
      <c r="R139" s="22">
        <v>2355</v>
      </c>
      <c r="S139" s="22">
        <v>3967</v>
      </c>
      <c r="T139" s="62">
        <v>69.364963503649633</v>
      </c>
      <c r="U139" s="20">
        <v>0</v>
      </c>
      <c r="V139" s="20">
        <v>0</v>
      </c>
      <c r="W139" s="20">
        <v>5536</v>
      </c>
      <c r="X139" s="20">
        <v>5536</v>
      </c>
      <c r="Y139" s="60" t="s">
        <v>764</v>
      </c>
      <c r="Z139" s="20">
        <v>9503</v>
      </c>
      <c r="AA139" s="60" t="s">
        <v>764</v>
      </c>
      <c r="AB139" s="20">
        <v>0</v>
      </c>
    </row>
    <row r="140" spans="1:28" s="8" customFormat="1" ht="15" customHeight="1">
      <c r="A140" s="42">
        <v>2016</v>
      </c>
      <c r="B140" s="42" t="s">
        <v>241</v>
      </c>
      <c r="C140" s="42" t="s">
        <v>217</v>
      </c>
      <c r="D140" s="44" t="s">
        <v>192</v>
      </c>
      <c r="E140" s="22"/>
      <c r="F140" s="22"/>
      <c r="G140" s="62"/>
      <c r="H140" s="20">
        <v>3</v>
      </c>
      <c r="I140" s="21">
        <v>3000</v>
      </c>
      <c r="J140" s="20">
        <v>52</v>
      </c>
      <c r="K140" s="22">
        <v>23</v>
      </c>
      <c r="L140" s="22">
        <v>793</v>
      </c>
      <c r="M140" s="22">
        <v>17</v>
      </c>
      <c r="N140" s="22">
        <v>578</v>
      </c>
      <c r="O140" s="22">
        <v>40</v>
      </c>
      <c r="P140" s="60" t="s">
        <v>764</v>
      </c>
      <c r="Q140" s="22">
        <v>31</v>
      </c>
      <c r="R140" s="22">
        <v>310</v>
      </c>
      <c r="S140" s="22">
        <v>1701</v>
      </c>
      <c r="T140" s="62">
        <v>53.165192307692308</v>
      </c>
      <c r="U140" s="20">
        <v>0</v>
      </c>
      <c r="V140" s="20">
        <v>0</v>
      </c>
      <c r="W140" s="20">
        <v>1083.5899999999999</v>
      </c>
      <c r="X140" s="20">
        <v>1083.5899999999999</v>
      </c>
      <c r="Y140" s="60" t="s">
        <v>764</v>
      </c>
      <c r="Z140" s="20">
        <v>2764.59</v>
      </c>
      <c r="AA140" s="60" t="s">
        <v>764</v>
      </c>
      <c r="AB140" s="20">
        <v>500</v>
      </c>
    </row>
    <row r="141" spans="1:28" s="8" customFormat="1" ht="15" customHeight="1">
      <c r="A141" s="42">
        <v>2016</v>
      </c>
      <c r="B141" s="42" t="s">
        <v>241</v>
      </c>
      <c r="C141" s="42" t="s">
        <v>217</v>
      </c>
      <c r="D141" s="44" t="s">
        <v>193</v>
      </c>
      <c r="E141" s="22"/>
      <c r="F141" s="22"/>
      <c r="G141" s="62"/>
      <c r="H141" s="20">
        <v>4</v>
      </c>
      <c r="I141" s="21">
        <v>356</v>
      </c>
      <c r="J141" s="20">
        <v>127</v>
      </c>
      <c r="K141" s="22">
        <v>7</v>
      </c>
      <c r="L141" s="22">
        <v>187</v>
      </c>
      <c r="M141" s="22">
        <v>3</v>
      </c>
      <c r="N141" s="22">
        <v>69</v>
      </c>
      <c r="O141" s="22">
        <v>10</v>
      </c>
      <c r="P141" s="60" t="s">
        <v>764</v>
      </c>
      <c r="Q141" s="22">
        <v>30</v>
      </c>
      <c r="R141" s="22">
        <v>311</v>
      </c>
      <c r="S141" s="22">
        <v>607</v>
      </c>
      <c r="T141" s="62">
        <v>9.0421259842519675</v>
      </c>
      <c r="U141" s="20">
        <v>0</v>
      </c>
      <c r="V141" s="20">
        <v>0</v>
      </c>
      <c r="W141" s="20">
        <v>581.35</v>
      </c>
      <c r="X141" s="20">
        <v>581.35</v>
      </c>
      <c r="Y141" s="60" t="s">
        <v>764</v>
      </c>
      <c r="Z141" s="20">
        <v>1148.3499999999999</v>
      </c>
      <c r="AA141" s="60" t="s">
        <v>764</v>
      </c>
      <c r="AB141" s="20">
        <v>0</v>
      </c>
    </row>
    <row r="142" spans="1:28" s="8" customFormat="1" ht="15" customHeight="1">
      <c r="A142" s="42">
        <v>2016</v>
      </c>
      <c r="B142" s="42" t="s">
        <v>241</v>
      </c>
      <c r="C142" s="42" t="s">
        <v>218</v>
      </c>
      <c r="D142" s="44" t="s">
        <v>194</v>
      </c>
      <c r="E142" s="22"/>
      <c r="F142" s="22"/>
      <c r="G142" s="62"/>
      <c r="H142" s="20">
        <v>2</v>
      </c>
      <c r="I142" s="21">
        <v>1900</v>
      </c>
      <c r="J142" s="20">
        <v>24</v>
      </c>
      <c r="K142" s="22">
        <v>31</v>
      </c>
      <c r="L142" s="22">
        <v>1080</v>
      </c>
      <c r="M142" s="22">
        <v>23</v>
      </c>
      <c r="N142" s="22">
        <v>786</v>
      </c>
      <c r="O142" s="22">
        <v>54</v>
      </c>
      <c r="P142" s="60" t="s">
        <v>764</v>
      </c>
      <c r="Q142" s="22">
        <v>0</v>
      </c>
      <c r="R142" s="22">
        <v>0</v>
      </c>
      <c r="S142" s="22">
        <v>1905</v>
      </c>
      <c r="T142" s="62">
        <v>131.04166666666666</v>
      </c>
      <c r="U142" s="20">
        <v>0</v>
      </c>
      <c r="V142" s="20">
        <v>0</v>
      </c>
      <c r="W142" s="20">
        <v>1279</v>
      </c>
      <c r="X142" s="20">
        <v>1279</v>
      </c>
      <c r="Y142" s="60" t="s">
        <v>764</v>
      </c>
      <c r="Z142" s="20">
        <v>3145</v>
      </c>
      <c r="AA142" s="60" t="s">
        <v>764</v>
      </c>
      <c r="AB142" s="20">
        <v>0</v>
      </c>
    </row>
    <row r="143" spans="1:28" s="8" customFormat="1" ht="15" customHeight="1">
      <c r="A143" s="42">
        <v>2016</v>
      </c>
      <c r="B143" s="42" t="s">
        <v>241</v>
      </c>
      <c r="C143" s="42" t="s">
        <v>222</v>
      </c>
      <c r="D143" s="44" t="s">
        <v>242</v>
      </c>
      <c r="E143" s="22"/>
      <c r="F143" s="22"/>
      <c r="G143" s="62"/>
      <c r="H143" s="20">
        <v>1</v>
      </c>
      <c r="I143" s="21">
        <v>1181</v>
      </c>
      <c r="J143" s="20">
        <v>117</v>
      </c>
      <c r="K143" s="22">
        <v>9</v>
      </c>
      <c r="L143" s="22">
        <v>324</v>
      </c>
      <c r="M143" s="22">
        <v>17</v>
      </c>
      <c r="N143" s="22">
        <v>569</v>
      </c>
      <c r="O143" s="22">
        <v>26</v>
      </c>
      <c r="P143" s="60" t="s">
        <v>764</v>
      </c>
      <c r="Q143" s="22">
        <v>2</v>
      </c>
      <c r="R143" s="22">
        <v>20</v>
      </c>
      <c r="S143" s="22">
        <v>963</v>
      </c>
      <c r="T143" s="62">
        <v>18.82905982905983</v>
      </c>
      <c r="U143" s="20">
        <v>0</v>
      </c>
      <c r="V143" s="20">
        <v>0</v>
      </c>
      <c r="W143" s="20">
        <v>1290</v>
      </c>
      <c r="X143" s="20">
        <v>1290</v>
      </c>
      <c r="Y143" s="60" t="s">
        <v>764</v>
      </c>
      <c r="Z143" s="20">
        <v>2203</v>
      </c>
      <c r="AA143" s="60" t="s">
        <v>764</v>
      </c>
      <c r="AB143" s="20">
        <v>0</v>
      </c>
    </row>
    <row r="144" spans="1:28" s="8" customFormat="1" ht="15" customHeight="1">
      <c r="A144" s="42">
        <v>2016</v>
      </c>
      <c r="B144" s="42" t="s">
        <v>241</v>
      </c>
      <c r="C144" s="42" t="s">
        <v>222</v>
      </c>
      <c r="D144" s="44" t="s">
        <v>195</v>
      </c>
      <c r="E144" s="22"/>
      <c r="F144" s="22"/>
      <c r="G144" s="62"/>
      <c r="H144" s="20">
        <v>3</v>
      </c>
      <c r="I144" s="21">
        <v>1146</v>
      </c>
      <c r="J144" s="20">
        <v>96</v>
      </c>
      <c r="K144" s="22">
        <v>32</v>
      </c>
      <c r="L144" s="22">
        <v>1069</v>
      </c>
      <c r="M144" s="22">
        <v>24</v>
      </c>
      <c r="N144" s="22">
        <v>834</v>
      </c>
      <c r="O144" s="22">
        <v>56</v>
      </c>
      <c r="P144" s="60" t="s">
        <v>764</v>
      </c>
      <c r="Q144" s="22">
        <v>29</v>
      </c>
      <c r="R144" s="22">
        <v>290</v>
      </c>
      <c r="S144" s="22">
        <v>2213</v>
      </c>
      <c r="T144" s="62">
        <v>71.127916666666664</v>
      </c>
      <c r="U144" s="20">
        <v>0</v>
      </c>
      <c r="V144" s="20">
        <v>0</v>
      </c>
      <c r="W144" s="20">
        <v>4635.28</v>
      </c>
      <c r="X144" s="20">
        <v>4635.28</v>
      </c>
      <c r="Y144" s="60" t="s">
        <v>764</v>
      </c>
      <c r="Z144" s="20">
        <v>6828.28</v>
      </c>
      <c r="AA144" s="60" t="s">
        <v>764</v>
      </c>
      <c r="AB144" s="20">
        <v>16.989999999999998</v>
      </c>
    </row>
    <row r="145" spans="1:28" s="8" customFormat="1" ht="15" customHeight="1">
      <c r="A145" s="42">
        <v>2016</v>
      </c>
      <c r="B145" s="42" t="s">
        <v>241</v>
      </c>
      <c r="C145" s="42" t="s">
        <v>222</v>
      </c>
      <c r="D145" s="44" t="s">
        <v>196</v>
      </c>
      <c r="E145" s="22"/>
      <c r="F145" s="22"/>
      <c r="G145" s="62"/>
      <c r="H145" s="20">
        <v>5</v>
      </c>
      <c r="I145" s="21">
        <v>5193</v>
      </c>
      <c r="J145" s="20">
        <v>670</v>
      </c>
      <c r="K145" s="22">
        <v>129</v>
      </c>
      <c r="L145" s="22">
        <v>3963</v>
      </c>
      <c r="M145" s="22">
        <v>44</v>
      </c>
      <c r="N145" s="22">
        <v>1319</v>
      </c>
      <c r="O145" s="22">
        <v>173</v>
      </c>
      <c r="P145" s="60" t="s">
        <v>764</v>
      </c>
      <c r="Q145" s="22">
        <v>54</v>
      </c>
      <c r="R145" s="22">
        <v>610</v>
      </c>
      <c r="S145" s="22">
        <v>5913</v>
      </c>
      <c r="T145" s="62">
        <v>12.917910447761194</v>
      </c>
      <c r="U145" s="20">
        <f>850+500</f>
        <v>1350</v>
      </c>
      <c r="V145" s="20">
        <v>0</v>
      </c>
      <c r="W145" s="20">
        <v>2763</v>
      </c>
      <c r="X145" s="20">
        <v>4113</v>
      </c>
      <c r="Y145" s="60" t="s">
        <v>764</v>
      </c>
      <c r="Z145" s="20">
        <v>8655</v>
      </c>
      <c r="AA145" s="60" t="s">
        <v>764</v>
      </c>
      <c r="AB145" s="20">
        <v>1163.22</v>
      </c>
    </row>
    <row r="146" spans="1:28" s="8" customFormat="1" ht="15" customHeight="1">
      <c r="A146" s="42">
        <v>2016</v>
      </c>
      <c r="B146" s="42" t="s">
        <v>241</v>
      </c>
      <c r="C146" s="42" t="s">
        <v>222</v>
      </c>
      <c r="D146" s="44" t="s">
        <v>197</v>
      </c>
      <c r="E146" s="22"/>
      <c r="F146" s="22"/>
      <c r="G146" s="62"/>
      <c r="H146" s="20">
        <v>3</v>
      </c>
      <c r="I146" s="21">
        <v>2400</v>
      </c>
      <c r="J146" s="20">
        <v>126</v>
      </c>
      <c r="K146" s="22">
        <v>6</v>
      </c>
      <c r="L146" s="22">
        <v>198</v>
      </c>
      <c r="M146" s="22">
        <v>6</v>
      </c>
      <c r="N146" s="22">
        <v>204</v>
      </c>
      <c r="O146" s="22">
        <v>12</v>
      </c>
      <c r="P146" s="60" t="s">
        <v>764</v>
      </c>
      <c r="Q146" s="22">
        <v>0</v>
      </c>
      <c r="R146" s="22">
        <v>0</v>
      </c>
      <c r="S146" s="22">
        <v>402</v>
      </c>
      <c r="T146" s="62">
        <v>7.753968253968254</v>
      </c>
      <c r="U146" s="20">
        <v>0</v>
      </c>
      <c r="V146" s="20">
        <v>0</v>
      </c>
      <c r="W146" s="20">
        <v>575</v>
      </c>
      <c r="X146" s="20">
        <v>575</v>
      </c>
      <c r="Y146" s="60" t="s">
        <v>764</v>
      </c>
      <c r="Z146" s="20">
        <v>977</v>
      </c>
      <c r="AA146" s="60" t="s">
        <v>764</v>
      </c>
      <c r="AB146" s="20">
        <v>0</v>
      </c>
    </row>
    <row r="147" spans="1:28" s="8" customFormat="1" ht="15" customHeight="1">
      <c r="A147" s="42">
        <v>2016</v>
      </c>
      <c r="B147" s="42" t="s">
        <v>241</v>
      </c>
      <c r="C147" s="42" t="s">
        <v>222</v>
      </c>
      <c r="D147" s="44" t="s">
        <v>198</v>
      </c>
      <c r="E147" s="22"/>
      <c r="F147" s="22"/>
      <c r="G147" s="62"/>
      <c r="H147" s="20">
        <v>4</v>
      </c>
      <c r="I147" s="21">
        <v>600</v>
      </c>
      <c r="J147" s="20">
        <v>22</v>
      </c>
      <c r="K147" s="22">
        <v>10</v>
      </c>
      <c r="L147" s="22">
        <v>342</v>
      </c>
      <c r="M147" s="22">
        <v>56</v>
      </c>
      <c r="N147" s="22">
        <v>1793</v>
      </c>
      <c r="O147" s="22">
        <v>66</v>
      </c>
      <c r="P147" s="60" t="s">
        <v>764</v>
      </c>
      <c r="Q147" s="22">
        <v>1</v>
      </c>
      <c r="R147" s="22">
        <v>10</v>
      </c>
      <c r="S147" s="22">
        <v>2145</v>
      </c>
      <c r="T147" s="62">
        <v>156.59090909090909</v>
      </c>
      <c r="U147" s="20">
        <v>0</v>
      </c>
      <c r="V147" s="20">
        <v>0</v>
      </c>
      <c r="W147" s="20">
        <v>1300</v>
      </c>
      <c r="X147" s="20">
        <v>1300</v>
      </c>
      <c r="Y147" s="60" t="s">
        <v>764</v>
      </c>
      <c r="Z147" s="20">
        <v>3445</v>
      </c>
      <c r="AA147" s="60" t="s">
        <v>764</v>
      </c>
      <c r="AB147" s="20">
        <v>0</v>
      </c>
    </row>
    <row r="148" spans="1:28" s="8" customFormat="1" ht="15" customHeight="1">
      <c r="A148" s="42">
        <v>2016</v>
      </c>
      <c r="B148" s="42" t="s">
        <v>241</v>
      </c>
      <c r="C148" s="42" t="s">
        <v>222</v>
      </c>
      <c r="D148" s="44" t="s">
        <v>199</v>
      </c>
      <c r="E148" s="22"/>
      <c r="F148" s="22"/>
      <c r="G148" s="62"/>
      <c r="H148" s="20">
        <v>3</v>
      </c>
      <c r="I148" s="21">
        <v>2800</v>
      </c>
      <c r="J148" s="20">
        <v>87</v>
      </c>
      <c r="K148" s="22">
        <v>78</v>
      </c>
      <c r="L148" s="22">
        <v>2468</v>
      </c>
      <c r="M148" s="22">
        <v>20</v>
      </c>
      <c r="N148" s="22">
        <v>706</v>
      </c>
      <c r="O148" s="22">
        <v>98</v>
      </c>
      <c r="P148" s="60" t="s">
        <v>764</v>
      </c>
      <c r="Q148" s="22">
        <v>2</v>
      </c>
      <c r="R148" s="22">
        <v>20</v>
      </c>
      <c r="S148" s="22">
        <v>3695</v>
      </c>
      <c r="T148" s="62">
        <v>89.712643678160916</v>
      </c>
      <c r="U148" s="20">
        <v>0</v>
      </c>
      <c r="V148" s="20">
        <v>0</v>
      </c>
      <c r="W148" s="20">
        <v>4611</v>
      </c>
      <c r="X148" s="20">
        <v>4611</v>
      </c>
      <c r="Y148" s="60" t="s">
        <v>764</v>
      </c>
      <c r="Z148" s="20">
        <v>7805</v>
      </c>
      <c r="AA148" s="60" t="s">
        <v>764</v>
      </c>
      <c r="AB148" s="20">
        <v>281.7</v>
      </c>
    </row>
    <row r="149" spans="1:28" s="8" customFormat="1" ht="15" customHeight="1">
      <c r="A149" s="42">
        <v>2016</v>
      </c>
      <c r="B149" s="42" t="s">
        <v>241</v>
      </c>
      <c r="C149" s="42" t="s">
        <v>222</v>
      </c>
      <c r="D149" s="44" t="s">
        <v>200</v>
      </c>
      <c r="E149" s="22"/>
      <c r="F149" s="22"/>
      <c r="G149" s="62"/>
      <c r="H149" s="20">
        <v>7</v>
      </c>
      <c r="I149" s="21">
        <v>5000</v>
      </c>
      <c r="J149" s="20">
        <v>327</v>
      </c>
      <c r="K149" s="22">
        <v>128</v>
      </c>
      <c r="L149" s="22">
        <v>4223</v>
      </c>
      <c r="M149" s="22">
        <v>109</v>
      </c>
      <c r="N149" s="22">
        <v>3696</v>
      </c>
      <c r="O149" s="22">
        <v>237</v>
      </c>
      <c r="P149" s="60" t="s">
        <v>764</v>
      </c>
      <c r="Q149" s="22">
        <v>2</v>
      </c>
      <c r="R149" s="22">
        <v>20</v>
      </c>
      <c r="S149" s="22">
        <v>8119</v>
      </c>
      <c r="T149" s="62">
        <v>62.014067278287456</v>
      </c>
      <c r="U149" s="20">
        <v>0</v>
      </c>
      <c r="V149" s="20">
        <v>0</v>
      </c>
      <c r="W149" s="20">
        <v>12339.6</v>
      </c>
      <c r="X149" s="20">
        <v>12339.6</v>
      </c>
      <c r="Y149" s="60" t="s">
        <v>764</v>
      </c>
      <c r="Z149" s="20">
        <v>20278.599999999999</v>
      </c>
      <c r="AA149" s="60" t="s">
        <v>764</v>
      </c>
      <c r="AB149" s="20">
        <v>600</v>
      </c>
    </row>
    <row r="150" spans="1:28" s="8" customFormat="1" ht="15" customHeight="1">
      <c r="A150" s="42">
        <v>2016</v>
      </c>
      <c r="B150" s="42" t="s">
        <v>241</v>
      </c>
      <c r="C150" s="42" t="s">
        <v>222</v>
      </c>
      <c r="D150" s="44" t="s">
        <v>201</v>
      </c>
      <c r="E150" s="22"/>
      <c r="F150" s="22"/>
      <c r="G150" s="62"/>
      <c r="H150" s="20">
        <v>6</v>
      </c>
      <c r="I150" s="21">
        <v>2970</v>
      </c>
      <c r="J150" s="20">
        <v>123</v>
      </c>
      <c r="K150" s="22">
        <v>41</v>
      </c>
      <c r="L150" s="22">
        <v>1366</v>
      </c>
      <c r="M150" s="22">
        <v>39</v>
      </c>
      <c r="N150" s="22">
        <v>1385</v>
      </c>
      <c r="O150" s="22">
        <v>80</v>
      </c>
      <c r="P150" s="60" t="s">
        <v>764</v>
      </c>
      <c r="Q150" s="22">
        <v>0</v>
      </c>
      <c r="R150" s="22">
        <v>0</v>
      </c>
      <c r="S150" s="22">
        <v>2811</v>
      </c>
      <c r="T150" s="62">
        <v>71.884715447154463</v>
      </c>
      <c r="U150" s="20">
        <v>0</v>
      </c>
      <c r="V150" s="20">
        <v>0</v>
      </c>
      <c r="W150" s="20">
        <v>6090.82</v>
      </c>
      <c r="X150" s="20">
        <v>6090.82</v>
      </c>
      <c r="Y150" s="60" t="s">
        <v>764</v>
      </c>
      <c r="Z150" s="20">
        <v>8841.82</v>
      </c>
      <c r="AA150" s="60" t="s">
        <v>764</v>
      </c>
      <c r="AB150" s="20">
        <v>1140.5</v>
      </c>
    </row>
    <row r="151" spans="1:28" s="8" customFormat="1" ht="15" customHeight="1">
      <c r="A151" s="42">
        <v>2016</v>
      </c>
      <c r="B151" s="42" t="s">
        <v>241</v>
      </c>
      <c r="C151" s="42" t="s">
        <v>222</v>
      </c>
      <c r="D151" s="44" t="s">
        <v>202</v>
      </c>
      <c r="E151" s="22"/>
      <c r="F151" s="22"/>
      <c r="G151" s="62"/>
      <c r="H151" s="20">
        <v>3</v>
      </c>
      <c r="I151" s="21">
        <v>3200</v>
      </c>
      <c r="J151" s="20">
        <v>122</v>
      </c>
      <c r="K151" s="22">
        <v>36</v>
      </c>
      <c r="L151" s="22">
        <v>1116</v>
      </c>
      <c r="M151" s="22">
        <v>24</v>
      </c>
      <c r="N151" s="22">
        <v>834</v>
      </c>
      <c r="O151" s="22">
        <v>60</v>
      </c>
      <c r="P151" s="60" t="s">
        <v>764</v>
      </c>
      <c r="Q151" s="22">
        <v>0</v>
      </c>
      <c r="R151" s="22">
        <v>0</v>
      </c>
      <c r="S151" s="22">
        <v>1989</v>
      </c>
      <c r="T151" s="62">
        <v>37.516393442622949</v>
      </c>
      <c r="U151" s="20">
        <v>0</v>
      </c>
      <c r="V151" s="20">
        <v>0</v>
      </c>
      <c r="W151" s="20">
        <v>2627</v>
      </c>
      <c r="X151" s="20">
        <v>2627</v>
      </c>
      <c r="Y151" s="60" t="s">
        <v>764</v>
      </c>
      <c r="Z151" s="20">
        <v>4577</v>
      </c>
      <c r="AA151" s="60" t="s">
        <v>764</v>
      </c>
      <c r="AB151" s="20">
        <v>66.53</v>
      </c>
    </row>
    <row r="152" spans="1:28" ht="15" customHeight="1">
      <c r="A152" s="42">
        <v>2016</v>
      </c>
      <c r="B152" s="42" t="s">
        <v>276</v>
      </c>
      <c r="C152" s="42" t="s">
        <v>203</v>
      </c>
      <c r="D152" s="45" t="s">
        <v>106</v>
      </c>
      <c r="E152" s="29"/>
      <c r="F152" s="29"/>
      <c r="G152" s="65"/>
      <c r="H152" s="27">
        <v>3</v>
      </c>
      <c r="I152" s="28">
        <v>460</v>
      </c>
      <c r="J152" s="27">
        <v>28</v>
      </c>
      <c r="K152" s="22">
        <v>12</v>
      </c>
      <c r="L152" s="33" t="s">
        <v>764</v>
      </c>
      <c r="M152" s="22">
        <v>1</v>
      </c>
      <c r="N152" s="33" t="s">
        <v>764</v>
      </c>
      <c r="O152" s="22">
        <v>13</v>
      </c>
      <c r="P152" s="60" t="s">
        <v>764</v>
      </c>
      <c r="Q152" s="22">
        <v>0</v>
      </c>
      <c r="R152" s="22">
        <v>0</v>
      </c>
      <c r="S152" s="22">
        <v>400</v>
      </c>
      <c r="T152" s="62">
        <v>20.932142857142857</v>
      </c>
      <c r="U152" s="22">
        <v>0</v>
      </c>
      <c r="V152" s="27">
        <v>0</v>
      </c>
      <c r="W152" s="27">
        <v>186.1</v>
      </c>
      <c r="X152" s="27">
        <v>186.1</v>
      </c>
      <c r="Y152" s="60" t="s">
        <v>764</v>
      </c>
      <c r="Z152" s="27">
        <v>586.1</v>
      </c>
      <c r="AA152" s="60" t="s">
        <v>764</v>
      </c>
      <c r="AB152" s="27">
        <v>0</v>
      </c>
    </row>
    <row r="153" spans="1:28" ht="15" customHeight="1">
      <c r="A153" s="42">
        <v>2016</v>
      </c>
      <c r="B153" s="42" t="s">
        <v>276</v>
      </c>
      <c r="C153" s="42" t="s">
        <v>203</v>
      </c>
      <c r="D153" s="45" t="s">
        <v>747</v>
      </c>
      <c r="E153" s="29"/>
      <c r="F153" s="29"/>
      <c r="G153" s="65"/>
      <c r="H153" s="27">
        <v>11</v>
      </c>
      <c r="I153" s="28">
        <v>450</v>
      </c>
      <c r="J153" s="27">
        <v>15</v>
      </c>
      <c r="K153" s="22">
        <v>85</v>
      </c>
      <c r="L153" s="33" t="s">
        <v>764</v>
      </c>
      <c r="M153" s="22">
        <v>2</v>
      </c>
      <c r="N153" s="33" t="s">
        <v>764</v>
      </c>
      <c r="O153" s="22">
        <v>87</v>
      </c>
      <c r="P153" s="60" t="s">
        <v>764</v>
      </c>
      <c r="Q153" s="22">
        <v>0</v>
      </c>
      <c r="R153" s="22">
        <v>0</v>
      </c>
      <c r="S153" s="22">
        <v>2393</v>
      </c>
      <c r="T153" s="62">
        <v>168.86666666666667</v>
      </c>
      <c r="U153" s="22">
        <v>0</v>
      </c>
      <c r="V153" s="27">
        <v>0</v>
      </c>
      <c r="W153" s="27">
        <v>140</v>
      </c>
      <c r="X153" s="27">
        <v>140</v>
      </c>
      <c r="Y153" s="60" t="s">
        <v>764</v>
      </c>
      <c r="Z153" s="27">
        <v>2533</v>
      </c>
      <c r="AA153" s="60" t="s">
        <v>764</v>
      </c>
      <c r="AB153" s="27">
        <v>20</v>
      </c>
    </row>
    <row r="154" spans="1:28" ht="15" customHeight="1">
      <c r="A154" s="42">
        <v>2016</v>
      </c>
      <c r="B154" s="42" t="s">
        <v>276</v>
      </c>
      <c r="C154" s="42" t="s">
        <v>203</v>
      </c>
      <c r="D154" s="45" t="s">
        <v>763</v>
      </c>
      <c r="E154" s="29"/>
      <c r="F154" s="29"/>
      <c r="G154" s="65"/>
      <c r="H154" s="27">
        <v>10</v>
      </c>
      <c r="I154" s="28">
        <f>550+800</f>
        <v>1350</v>
      </c>
      <c r="J154" s="27">
        <v>151</v>
      </c>
      <c r="K154" s="22">
        <v>25</v>
      </c>
      <c r="L154" s="33" t="s">
        <v>764</v>
      </c>
      <c r="M154" s="22">
        <v>2</v>
      </c>
      <c r="N154" s="33" t="s">
        <v>764</v>
      </c>
      <c r="O154" s="22">
        <v>27</v>
      </c>
      <c r="P154" s="60" t="s">
        <v>764</v>
      </c>
      <c r="Q154" s="22">
        <v>0</v>
      </c>
      <c r="R154" s="22">
        <v>0</v>
      </c>
      <c r="S154" s="22">
        <v>746</v>
      </c>
      <c r="T154" s="62">
        <v>6.7284768211920527</v>
      </c>
      <c r="U154" s="22">
        <v>0</v>
      </c>
      <c r="V154" s="27">
        <v>0</v>
      </c>
      <c r="W154" s="27">
        <v>270</v>
      </c>
      <c r="X154" s="27">
        <v>270</v>
      </c>
      <c r="Y154" s="60" t="s">
        <v>764</v>
      </c>
      <c r="Z154" s="27">
        <v>1016</v>
      </c>
      <c r="AA154" s="60" t="s">
        <v>764</v>
      </c>
      <c r="AB154" s="27">
        <v>0</v>
      </c>
    </row>
    <row r="155" spans="1:28" ht="15" customHeight="1">
      <c r="A155" s="42">
        <v>2016</v>
      </c>
      <c r="B155" s="42" t="s">
        <v>276</v>
      </c>
      <c r="C155" s="42" t="s">
        <v>203</v>
      </c>
      <c r="D155" s="46" t="s">
        <v>109</v>
      </c>
      <c r="E155" s="30"/>
      <c r="F155" s="30"/>
      <c r="G155" s="66"/>
      <c r="H155" s="27">
        <v>5</v>
      </c>
      <c r="I155" s="28">
        <v>200</v>
      </c>
      <c r="J155" s="27">
        <v>20</v>
      </c>
      <c r="K155" s="22">
        <v>24</v>
      </c>
      <c r="L155" s="33" t="s">
        <v>764</v>
      </c>
      <c r="M155" s="22">
        <v>3</v>
      </c>
      <c r="N155" s="33" t="s">
        <v>764</v>
      </c>
      <c r="O155" s="22">
        <v>27</v>
      </c>
      <c r="P155" s="60" t="s">
        <v>764</v>
      </c>
      <c r="Q155" s="22">
        <v>0</v>
      </c>
      <c r="R155" s="22">
        <v>0</v>
      </c>
      <c r="S155" s="22">
        <v>779</v>
      </c>
      <c r="T155" s="62">
        <v>70.650000000000006</v>
      </c>
      <c r="U155" s="22">
        <v>0</v>
      </c>
      <c r="V155" s="27">
        <v>450</v>
      </c>
      <c r="W155" s="27">
        <v>184</v>
      </c>
      <c r="X155" s="27">
        <v>634</v>
      </c>
      <c r="Y155" s="60" t="s">
        <v>764</v>
      </c>
      <c r="Z155" s="27">
        <v>1413</v>
      </c>
      <c r="AA155" s="60" t="s">
        <v>764</v>
      </c>
      <c r="AB155" s="27">
        <v>178</v>
      </c>
    </row>
    <row r="156" spans="1:28" ht="15" customHeight="1">
      <c r="A156" s="42">
        <v>2016</v>
      </c>
      <c r="B156" s="42" t="s">
        <v>276</v>
      </c>
      <c r="C156" s="44" t="s">
        <v>204</v>
      </c>
      <c r="D156" s="45" t="s">
        <v>111</v>
      </c>
      <c r="E156" s="29"/>
      <c r="F156" s="29"/>
      <c r="G156" s="65"/>
      <c r="H156" s="27">
        <v>22</v>
      </c>
      <c r="I156" s="28">
        <v>6500</v>
      </c>
      <c r="J156" s="27">
        <v>776</v>
      </c>
      <c r="K156" s="22">
        <v>59</v>
      </c>
      <c r="L156" s="33" t="s">
        <v>764</v>
      </c>
      <c r="M156" s="22">
        <v>6</v>
      </c>
      <c r="N156" s="33" t="s">
        <v>764</v>
      </c>
      <c r="O156" s="22">
        <v>65</v>
      </c>
      <c r="P156" s="60" t="s">
        <v>764</v>
      </c>
      <c r="Q156" s="22">
        <v>9</v>
      </c>
      <c r="R156" s="22">
        <v>92</v>
      </c>
      <c r="S156" s="22">
        <v>1900</v>
      </c>
      <c r="T156" s="62">
        <v>5.1752577319587632</v>
      </c>
      <c r="U156" s="22">
        <v>0</v>
      </c>
      <c r="V156" s="27">
        <v>0</v>
      </c>
      <c r="W156" s="27">
        <v>2116</v>
      </c>
      <c r="X156" s="27">
        <v>2116</v>
      </c>
      <c r="Y156" s="60" t="s">
        <v>764</v>
      </c>
      <c r="Z156" s="27">
        <v>4016</v>
      </c>
      <c r="AA156" s="60" t="s">
        <v>764</v>
      </c>
      <c r="AB156" s="27">
        <v>0</v>
      </c>
    </row>
    <row r="157" spans="1:28" ht="15" customHeight="1">
      <c r="A157" s="42">
        <v>2016</v>
      </c>
      <c r="B157" s="42" t="s">
        <v>276</v>
      </c>
      <c r="C157" s="44" t="s">
        <v>204</v>
      </c>
      <c r="D157" s="45" t="s">
        <v>113</v>
      </c>
      <c r="E157" s="29"/>
      <c r="F157" s="29"/>
      <c r="G157" s="65"/>
      <c r="H157" s="27">
        <v>14</v>
      </c>
      <c r="I157" s="28">
        <v>2500</v>
      </c>
      <c r="J157" s="27">
        <v>115</v>
      </c>
      <c r="K157" s="22">
        <v>27</v>
      </c>
      <c r="L157" s="33" t="s">
        <v>764</v>
      </c>
      <c r="M157" s="22">
        <v>4</v>
      </c>
      <c r="N157" s="33" t="s">
        <v>764</v>
      </c>
      <c r="O157" s="22">
        <v>31</v>
      </c>
      <c r="P157" s="60" t="s">
        <v>764</v>
      </c>
      <c r="Q157" s="22">
        <v>20</v>
      </c>
      <c r="R157" s="22">
        <v>200</v>
      </c>
      <c r="S157" s="22">
        <v>1110</v>
      </c>
      <c r="T157" s="62">
        <v>13.617391304347827</v>
      </c>
      <c r="U157" s="22">
        <v>0</v>
      </c>
      <c r="V157" s="27">
        <v>0</v>
      </c>
      <c r="W157" s="27">
        <v>456</v>
      </c>
      <c r="X157" s="27">
        <v>456</v>
      </c>
      <c r="Y157" s="60" t="s">
        <v>764</v>
      </c>
      <c r="Z157" s="27">
        <v>1566</v>
      </c>
      <c r="AA157" s="60" t="s">
        <v>764</v>
      </c>
      <c r="AB157" s="27">
        <v>0</v>
      </c>
    </row>
    <row r="158" spans="1:28" ht="15" customHeight="1">
      <c r="A158" s="42">
        <v>2016</v>
      </c>
      <c r="B158" s="42" t="s">
        <v>276</v>
      </c>
      <c r="C158" s="44" t="s">
        <v>204</v>
      </c>
      <c r="D158" s="45" t="s">
        <v>112</v>
      </c>
      <c r="E158" s="31"/>
      <c r="F158" s="31"/>
      <c r="G158" s="67"/>
      <c r="H158" s="27">
        <v>12</v>
      </c>
      <c r="I158" s="28">
        <v>500</v>
      </c>
      <c r="J158" s="27">
        <v>115</v>
      </c>
      <c r="K158" s="22">
        <v>3</v>
      </c>
      <c r="L158" s="33" t="s">
        <v>764</v>
      </c>
      <c r="M158" s="22">
        <v>2</v>
      </c>
      <c r="N158" s="33" t="s">
        <v>764</v>
      </c>
      <c r="O158" s="22">
        <v>5</v>
      </c>
      <c r="P158" s="60" t="s">
        <v>764</v>
      </c>
      <c r="Q158" s="22">
        <v>8</v>
      </c>
      <c r="R158" s="22">
        <v>80</v>
      </c>
      <c r="S158" s="22">
        <v>227</v>
      </c>
      <c r="T158" s="62">
        <v>4.5826086956521737</v>
      </c>
      <c r="U158" s="22">
        <v>0</v>
      </c>
      <c r="V158" s="27">
        <v>0</v>
      </c>
      <c r="W158" s="27">
        <v>300</v>
      </c>
      <c r="X158" s="27">
        <v>300</v>
      </c>
      <c r="Y158" s="60" t="s">
        <v>764</v>
      </c>
      <c r="Z158" s="27">
        <v>527</v>
      </c>
      <c r="AA158" s="60" t="s">
        <v>764</v>
      </c>
      <c r="AB158" s="27">
        <v>0</v>
      </c>
    </row>
    <row r="159" spans="1:28" ht="15" customHeight="1">
      <c r="A159" s="42">
        <v>2016</v>
      </c>
      <c r="B159" s="42" t="s">
        <v>276</v>
      </c>
      <c r="C159" s="42" t="s">
        <v>205</v>
      </c>
      <c r="D159" s="45" t="s">
        <v>114</v>
      </c>
      <c r="E159" s="31"/>
      <c r="F159" s="31"/>
      <c r="G159" s="67"/>
      <c r="H159" s="27">
        <v>8</v>
      </c>
      <c r="I159" s="28">
        <v>620</v>
      </c>
      <c r="J159" s="27">
        <v>12</v>
      </c>
      <c r="K159" s="22">
        <v>25</v>
      </c>
      <c r="L159" s="33" t="s">
        <v>764</v>
      </c>
      <c r="M159" s="22">
        <v>12</v>
      </c>
      <c r="N159" s="33" t="s">
        <v>764</v>
      </c>
      <c r="O159" s="22">
        <v>37</v>
      </c>
      <c r="P159" s="60" t="s">
        <v>764</v>
      </c>
      <c r="Q159" s="22">
        <v>2</v>
      </c>
      <c r="R159" s="22">
        <v>29</v>
      </c>
      <c r="S159" s="22">
        <v>1144</v>
      </c>
      <c r="T159" s="62">
        <v>120.5</v>
      </c>
      <c r="U159" s="22">
        <v>0</v>
      </c>
      <c r="V159" s="27">
        <v>0</v>
      </c>
      <c r="W159" s="27">
        <v>302</v>
      </c>
      <c r="X159" s="27">
        <v>302</v>
      </c>
      <c r="Y159" s="60" t="s">
        <v>764</v>
      </c>
      <c r="Z159" s="27">
        <v>1446</v>
      </c>
      <c r="AA159" s="60" t="s">
        <v>764</v>
      </c>
      <c r="AB159" s="27">
        <v>28</v>
      </c>
    </row>
    <row r="160" spans="1:28" ht="15" customHeight="1">
      <c r="A160" s="42">
        <v>2016</v>
      </c>
      <c r="B160" s="42" t="s">
        <v>276</v>
      </c>
      <c r="C160" s="42" t="s">
        <v>205</v>
      </c>
      <c r="D160" s="45" t="s">
        <v>115</v>
      </c>
      <c r="E160" s="31"/>
      <c r="F160" s="31"/>
      <c r="G160" s="67"/>
      <c r="H160" s="27">
        <v>6</v>
      </c>
      <c r="I160" s="28">
        <v>200</v>
      </c>
      <c r="J160" s="27">
        <v>22</v>
      </c>
      <c r="K160" s="22">
        <v>14</v>
      </c>
      <c r="L160" s="33" t="s">
        <v>764</v>
      </c>
      <c r="M160" s="22">
        <v>10</v>
      </c>
      <c r="N160" s="33" t="s">
        <v>764</v>
      </c>
      <c r="O160" s="22">
        <v>24</v>
      </c>
      <c r="P160" s="60" t="s">
        <v>764</v>
      </c>
      <c r="Q160" s="22">
        <v>0</v>
      </c>
      <c r="R160" s="22">
        <v>0</v>
      </c>
      <c r="S160" s="22">
        <v>793</v>
      </c>
      <c r="T160" s="62">
        <v>54.31818181818182</v>
      </c>
      <c r="U160" s="22">
        <v>0</v>
      </c>
      <c r="V160" s="27">
        <v>0</v>
      </c>
      <c r="W160" s="27">
        <v>402</v>
      </c>
      <c r="X160" s="27">
        <v>402</v>
      </c>
      <c r="Y160" s="60" t="s">
        <v>764</v>
      </c>
      <c r="Z160" s="27">
        <v>1195</v>
      </c>
      <c r="AA160" s="60" t="s">
        <v>764</v>
      </c>
      <c r="AB160" s="27">
        <v>0</v>
      </c>
    </row>
    <row r="161" spans="1:28" ht="15" customHeight="1">
      <c r="A161" s="42">
        <v>2016</v>
      </c>
      <c r="B161" s="42" t="s">
        <v>276</v>
      </c>
      <c r="C161" s="42" t="s">
        <v>205</v>
      </c>
      <c r="D161" s="45" t="s">
        <v>117</v>
      </c>
      <c r="E161" s="31"/>
      <c r="F161" s="31"/>
      <c r="G161" s="67"/>
      <c r="H161" s="27">
        <v>3</v>
      </c>
      <c r="I161" s="28">
        <v>500</v>
      </c>
      <c r="J161" s="27">
        <v>65</v>
      </c>
      <c r="K161" s="22">
        <v>3</v>
      </c>
      <c r="L161" s="33" t="s">
        <v>764</v>
      </c>
      <c r="M161" s="22">
        <v>0</v>
      </c>
      <c r="N161" s="33" t="s">
        <v>764</v>
      </c>
      <c r="O161" s="22">
        <v>3</v>
      </c>
      <c r="P161" s="60" t="s">
        <v>764</v>
      </c>
      <c r="Q161" s="22">
        <v>0</v>
      </c>
      <c r="R161" s="22">
        <v>0</v>
      </c>
      <c r="S161" s="22">
        <v>87</v>
      </c>
      <c r="T161" s="62">
        <v>3.1846153846153844</v>
      </c>
      <c r="U161" s="22">
        <v>0</v>
      </c>
      <c r="V161" s="27">
        <v>0</v>
      </c>
      <c r="W161" s="27">
        <v>120</v>
      </c>
      <c r="X161" s="27">
        <v>120</v>
      </c>
      <c r="Y161" s="60" t="s">
        <v>764</v>
      </c>
      <c r="Z161" s="27">
        <v>207</v>
      </c>
      <c r="AA161" s="60" t="s">
        <v>764</v>
      </c>
      <c r="AB161" s="27">
        <v>0</v>
      </c>
    </row>
    <row r="162" spans="1:28" ht="15" customHeight="1">
      <c r="A162" s="42">
        <v>2016</v>
      </c>
      <c r="B162" s="42" t="s">
        <v>276</v>
      </c>
      <c r="C162" s="42" t="s">
        <v>205</v>
      </c>
      <c r="D162" s="45" t="s">
        <v>274</v>
      </c>
      <c r="E162" s="31"/>
      <c r="F162" s="31"/>
      <c r="G162" s="67"/>
      <c r="H162" s="27">
        <v>1</v>
      </c>
      <c r="I162" s="28">
        <v>265</v>
      </c>
      <c r="J162" s="27">
        <v>15</v>
      </c>
      <c r="K162" s="22">
        <v>7</v>
      </c>
      <c r="L162" s="33" t="s">
        <v>764</v>
      </c>
      <c r="M162" s="22">
        <v>5</v>
      </c>
      <c r="N162" s="33" t="s">
        <v>764</v>
      </c>
      <c r="O162" s="22">
        <v>12</v>
      </c>
      <c r="P162" s="60" t="s">
        <v>764</v>
      </c>
      <c r="Q162" s="22">
        <v>8</v>
      </c>
      <c r="R162" s="22">
        <v>80</v>
      </c>
      <c r="S162" s="22">
        <v>443</v>
      </c>
      <c r="T162" s="62">
        <v>45.06666666666667</v>
      </c>
      <c r="U162" s="22">
        <v>0</v>
      </c>
      <c r="V162" s="27">
        <v>0</v>
      </c>
      <c r="W162" s="27">
        <v>233</v>
      </c>
      <c r="X162" s="27">
        <v>233</v>
      </c>
      <c r="Y162" s="60" t="s">
        <v>764</v>
      </c>
      <c r="Z162" s="27">
        <v>676</v>
      </c>
      <c r="AA162" s="60" t="s">
        <v>764</v>
      </c>
      <c r="AB162" s="27">
        <v>0</v>
      </c>
    </row>
    <row r="163" spans="1:28" ht="15" customHeight="1">
      <c r="A163" s="42">
        <v>2016</v>
      </c>
      <c r="B163" s="42" t="s">
        <v>276</v>
      </c>
      <c r="C163" s="42" t="s">
        <v>205</v>
      </c>
      <c r="D163" s="45" t="s">
        <v>273</v>
      </c>
      <c r="E163" s="31"/>
      <c r="F163" s="31"/>
      <c r="G163" s="67"/>
      <c r="H163" s="27">
        <v>5</v>
      </c>
      <c r="I163" s="28">
        <v>400</v>
      </c>
      <c r="J163" s="27">
        <v>10</v>
      </c>
      <c r="K163" s="22">
        <v>3</v>
      </c>
      <c r="L163" s="33" t="s">
        <v>764</v>
      </c>
      <c r="M163" s="22">
        <v>1</v>
      </c>
      <c r="N163" s="33" t="s">
        <v>764</v>
      </c>
      <c r="O163" s="22">
        <v>4</v>
      </c>
      <c r="P163" s="60" t="s">
        <v>764</v>
      </c>
      <c r="Q163" s="22">
        <v>11</v>
      </c>
      <c r="R163" s="22">
        <v>110</v>
      </c>
      <c r="S163" s="22">
        <v>236</v>
      </c>
      <c r="T163" s="62">
        <v>52.2</v>
      </c>
      <c r="U163" s="22">
        <v>0</v>
      </c>
      <c r="V163" s="27">
        <v>0</v>
      </c>
      <c r="W163" s="27">
        <v>286</v>
      </c>
      <c r="X163" s="27">
        <v>286</v>
      </c>
      <c r="Y163" s="60" t="s">
        <v>764</v>
      </c>
      <c r="Z163" s="27">
        <v>522</v>
      </c>
      <c r="AA163" s="60" t="s">
        <v>764</v>
      </c>
      <c r="AB163" s="27">
        <v>0</v>
      </c>
    </row>
    <row r="164" spans="1:28" ht="15" customHeight="1">
      <c r="A164" s="42">
        <v>2016</v>
      </c>
      <c r="B164" s="42" t="s">
        <v>276</v>
      </c>
      <c r="C164" s="42" t="s">
        <v>206</v>
      </c>
      <c r="D164" s="45" t="s">
        <v>118</v>
      </c>
      <c r="E164" s="31"/>
      <c r="F164" s="31"/>
      <c r="G164" s="67"/>
      <c r="H164" s="27">
        <v>7</v>
      </c>
      <c r="I164" s="28">
        <v>1900</v>
      </c>
      <c r="J164" s="27">
        <v>25</v>
      </c>
      <c r="K164" s="22">
        <v>24</v>
      </c>
      <c r="L164" s="33" t="s">
        <v>764</v>
      </c>
      <c r="M164" s="22">
        <v>4</v>
      </c>
      <c r="N164" s="33" t="s">
        <v>764</v>
      </c>
      <c r="O164" s="22">
        <v>28</v>
      </c>
      <c r="P164" s="60" t="s">
        <v>764</v>
      </c>
      <c r="Q164" s="22">
        <v>3</v>
      </c>
      <c r="R164" s="22">
        <v>30</v>
      </c>
      <c r="S164" s="22">
        <v>739</v>
      </c>
      <c r="T164" s="62">
        <v>47.16</v>
      </c>
      <c r="U164" s="22">
        <v>0</v>
      </c>
      <c r="V164" s="27">
        <v>0</v>
      </c>
      <c r="W164" s="27">
        <v>440</v>
      </c>
      <c r="X164" s="27">
        <v>440</v>
      </c>
      <c r="Y164" s="60" t="s">
        <v>764</v>
      </c>
      <c r="Z164" s="27">
        <v>1179</v>
      </c>
      <c r="AA164" s="60" t="s">
        <v>764</v>
      </c>
      <c r="AB164" s="27">
        <v>483</v>
      </c>
    </row>
    <row r="165" spans="1:28" ht="15" customHeight="1">
      <c r="A165" s="42">
        <v>2016</v>
      </c>
      <c r="B165" s="42" t="s">
        <v>276</v>
      </c>
      <c r="C165" s="42" t="s">
        <v>206</v>
      </c>
      <c r="D165" s="45" t="s">
        <v>119</v>
      </c>
      <c r="E165" s="31"/>
      <c r="F165" s="31"/>
      <c r="G165" s="67"/>
      <c r="H165" s="27">
        <v>3</v>
      </c>
      <c r="I165" s="28">
        <v>300</v>
      </c>
      <c r="J165" s="27">
        <v>33</v>
      </c>
      <c r="K165" s="22">
        <v>6</v>
      </c>
      <c r="L165" s="33" t="s">
        <v>764</v>
      </c>
      <c r="M165" s="22">
        <v>5</v>
      </c>
      <c r="N165" s="33" t="s">
        <v>764</v>
      </c>
      <c r="O165" s="22">
        <v>11</v>
      </c>
      <c r="P165" s="60" t="s">
        <v>764</v>
      </c>
      <c r="Q165" s="22">
        <v>3</v>
      </c>
      <c r="R165" s="22">
        <v>30</v>
      </c>
      <c r="S165" s="22">
        <v>344</v>
      </c>
      <c r="T165" s="62">
        <v>17.757575757575758</v>
      </c>
      <c r="U165" s="22">
        <v>0</v>
      </c>
      <c r="V165" s="27">
        <v>0</v>
      </c>
      <c r="W165" s="27">
        <v>242</v>
      </c>
      <c r="X165" s="27">
        <v>242</v>
      </c>
      <c r="Y165" s="60" t="s">
        <v>764</v>
      </c>
      <c r="Z165" s="27">
        <v>586</v>
      </c>
      <c r="AA165" s="60" t="s">
        <v>764</v>
      </c>
      <c r="AB165" s="27">
        <v>18.3</v>
      </c>
    </row>
    <row r="166" spans="1:28" ht="15" customHeight="1">
      <c r="A166" s="42">
        <v>2016</v>
      </c>
      <c r="B166" s="42" t="s">
        <v>276</v>
      </c>
      <c r="C166" s="42" t="s">
        <v>206</v>
      </c>
      <c r="D166" s="45" t="s">
        <v>121</v>
      </c>
      <c r="E166" s="31"/>
      <c r="F166" s="31"/>
      <c r="G166" s="67"/>
      <c r="H166" s="27">
        <v>7</v>
      </c>
      <c r="I166" s="28">
        <v>3000</v>
      </c>
      <c r="J166" s="27">
        <v>70</v>
      </c>
      <c r="K166" s="22">
        <v>111</v>
      </c>
      <c r="L166" s="33" t="s">
        <v>764</v>
      </c>
      <c r="M166" s="22">
        <v>14</v>
      </c>
      <c r="N166" s="33" t="s">
        <v>764</v>
      </c>
      <c r="O166" s="22">
        <v>125</v>
      </c>
      <c r="P166" s="60" t="s">
        <v>764</v>
      </c>
      <c r="Q166" s="22">
        <v>0</v>
      </c>
      <c r="R166" s="22">
        <v>0</v>
      </c>
      <c r="S166" s="22">
        <v>3506</v>
      </c>
      <c r="T166" s="62">
        <v>63.428571428571431</v>
      </c>
      <c r="U166" s="22">
        <v>0</v>
      </c>
      <c r="V166" s="27">
        <v>0</v>
      </c>
      <c r="W166" s="27">
        <v>934</v>
      </c>
      <c r="X166" s="27">
        <v>934</v>
      </c>
      <c r="Y166" s="60" t="s">
        <v>764</v>
      </c>
      <c r="Z166" s="27">
        <v>4440</v>
      </c>
      <c r="AA166" s="60" t="s">
        <v>764</v>
      </c>
      <c r="AB166" s="27">
        <v>50</v>
      </c>
    </row>
    <row r="167" spans="1:28" ht="15" customHeight="1">
      <c r="A167" s="42">
        <v>2016</v>
      </c>
      <c r="B167" s="42" t="s">
        <v>276</v>
      </c>
      <c r="C167" s="42" t="s">
        <v>206</v>
      </c>
      <c r="D167" s="45" t="s">
        <v>122</v>
      </c>
      <c r="E167" s="31"/>
      <c r="F167" s="31"/>
      <c r="G167" s="67"/>
      <c r="H167" s="27">
        <v>1</v>
      </c>
      <c r="I167" s="28">
        <v>2195</v>
      </c>
      <c r="J167" s="27">
        <v>83</v>
      </c>
      <c r="K167" s="22">
        <v>53</v>
      </c>
      <c r="L167" s="33" t="s">
        <v>764</v>
      </c>
      <c r="M167" s="22">
        <v>15</v>
      </c>
      <c r="N167" s="33" t="s">
        <v>764</v>
      </c>
      <c r="O167" s="22">
        <v>68</v>
      </c>
      <c r="P167" s="60" t="s">
        <v>764</v>
      </c>
      <c r="Q167" s="22">
        <v>3</v>
      </c>
      <c r="R167" s="22">
        <v>30</v>
      </c>
      <c r="S167" s="22">
        <v>1827</v>
      </c>
      <c r="T167" s="62">
        <v>52.132530120481931</v>
      </c>
      <c r="U167" s="22">
        <v>0</v>
      </c>
      <c r="V167" s="27">
        <v>0</v>
      </c>
      <c r="W167" s="27">
        <v>2500</v>
      </c>
      <c r="X167" s="27">
        <v>2500</v>
      </c>
      <c r="Y167" s="60" t="s">
        <v>764</v>
      </c>
      <c r="Z167" s="27">
        <v>4327</v>
      </c>
      <c r="AA167" s="60" t="s">
        <v>764</v>
      </c>
      <c r="AB167" s="27">
        <v>0</v>
      </c>
    </row>
    <row r="168" spans="1:28" ht="15" customHeight="1">
      <c r="A168" s="42">
        <v>2016</v>
      </c>
      <c r="B168" s="42" t="s">
        <v>276</v>
      </c>
      <c r="C168" s="42" t="s">
        <v>220</v>
      </c>
      <c r="D168" s="45" t="s">
        <v>123</v>
      </c>
      <c r="E168" s="31"/>
      <c r="F168" s="31"/>
      <c r="G168" s="67"/>
      <c r="H168" s="27">
        <v>8</v>
      </c>
      <c r="I168" s="28">
        <v>3784</v>
      </c>
      <c r="J168" s="27">
        <v>156</v>
      </c>
      <c r="K168" s="22">
        <v>143</v>
      </c>
      <c r="L168" s="33" t="s">
        <v>764</v>
      </c>
      <c r="M168" s="22">
        <v>12</v>
      </c>
      <c r="N168" s="33" t="s">
        <v>764</v>
      </c>
      <c r="O168" s="22">
        <v>155</v>
      </c>
      <c r="P168" s="60" t="s">
        <v>764</v>
      </c>
      <c r="Q168" s="22">
        <v>3</v>
      </c>
      <c r="R168" s="22">
        <v>30</v>
      </c>
      <c r="S168" s="22">
        <v>3990</v>
      </c>
      <c r="T168" s="62">
        <v>46.815512820512822</v>
      </c>
      <c r="U168" s="22">
        <v>0</v>
      </c>
      <c r="V168" s="27">
        <v>0</v>
      </c>
      <c r="W168" s="27">
        <v>3313.22</v>
      </c>
      <c r="X168" s="27">
        <v>3313.22</v>
      </c>
      <c r="Y168" s="60" t="s">
        <v>764</v>
      </c>
      <c r="Z168" s="27">
        <v>7303.22</v>
      </c>
      <c r="AA168" s="60" t="s">
        <v>764</v>
      </c>
      <c r="AB168" s="27">
        <v>131.5</v>
      </c>
    </row>
    <row r="169" spans="1:28" ht="15" customHeight="1">
      <c r="A169" s="42">
        <v>2016</v>
      </c>
      <c r="B169" s="42" t="s">
        <v>276</v>
      </c>
      <c r="C169" s="42" t="s">
        <v>220</v>
      </c>
      <c r="D169" s="45" t="s">
        <v>125</v>
      </c>
      <c r="E169" s="31"/>
      <c r="F169" s="31"/>
      <c r="G169" s="67"/>
      <c r="H169" s="27">
        <v>1</v>
      </c>
      <c r="I169" s="28">
        <v>595</v>
      </c>
      <c r="J169" s="27">
        <v>34</v>
      </c>
      <c r="K169" s="22">
        <v>36</v>
      </c>
      <c r="L169" s="33" t="s">
        <v>764</v>
      </c>
      <c r="M169" s="22">
        <v>10</v>
      </c>
      <c r="N169" s="33" t="s">
        <v>764</v>
      </c>
      <c r="O169" s="22">
        <v>46</v>
      </c>
      <c r="P169" s="60" t="s">
        <v>764</v>
      </c>
      <c r="Q169" s="22">
        <v>0</v>
      </c>
      <c r="R169" s="22">
        <v>0</v>
      </c>
      <c r="S169" s="22">
        <v>1247</v>
      </c>
      <c r="T169" s="62">
        <v>68.441176470588232</v>
      </c>
      <c r="U169" s="22">
        <v>0</v>
      </c>
      <c r="V169" s="27">
        <v>0</v>
      </c>
      <c r="W169" s="27">
        <v>1080</v>
      </c>
      <c r="X169" s="27">
        <v>1080</v>
      </c>
      <c r="Y169" s="60" t="s">
        <v>764</v>
      </c>
      <c r="Z169" s="27">
        <v>2327</v>
      </c>
      <c r="AA169" s="60" t="s">
        <v>764</v>
      </c>
      <c r="AB169" s="27">
        <v>0</v>
      </c>
    </row>
    <row r="170" spans="1:28" ht="15" customHeight="1">
      <c r="A170" s="42">
        <v>2016</v>
      </c>
      <c r="B170" s="42" t="s">
        <v>276</v>
      </c>
      <c r="C170" s="42" t="s">
        <v>220</v>
      </c>
      <c r="D170" s="45" t="s">
        <v>126</v>
      </c>
      <c r="E170" s="31"/>
      <c r="F170" s="31"/>
      <c r="G170" s="67"/>
      <c r="H170" s="27">
        <v>5</v>
      </c>
      <c r="I170" s="28">
        <v>711</v>
      </c>
      <c r="J170" s="27">
        <v>52</v>
      </c>
      <c r="K170" s="22">
        <v>17</v>
      </c>
      <c r="L170" s="33" t="s">
        <v>764</v>
      </c>
      <c r="M170" s="22">
        <v>3</v>
      </c>
      <c r="N170" s="33" t="s">
        <v>764</v>
      </c>
      <c r="O170" s="22">
        <v>20</v>
      </c>
      <c r="P170" s="60" t="s">
        <v>764</v>
      </c>
      <c r="Q170" s="22">
        <v>1</v>
      </c>
      <c r="R170" s="22">
        <v>10</v>
      </c>
      <c r="S170" s="22">
        <v>531</v>
      </c>
      <c r="T170" s="62">
        <v>29.482692307692307</v>
      </c>
      <c r="U170" s="22">
        <v>0</v>
      </c>
      <c r="V170" s="27">
        <v>0</v>
      </c>
      <c r="W170" s="27">
        <v>1002.1</v>
      </c>
      <c r="X170" s="27">
        <v>1002.1</v>
      </c>
      <c r="Y170" s="60" t="s">
        <v>764</v>
      </c>
      <c r="Z170" s="27">
        <v>1533.1</v>
      </c>
      <c r="AA170" s="60" t="s">
        <v>764</v>
      </c>
      <c r="AB170" s="27">
        <v>7.3</v>
      </c>
    </row>
    <row r="171" spans="1:28" ht="15" customHeight="1">
      <c r="A171" s="42">
        <v>2016</v>
      </c>
      <c r="B171" s="42" t="s">
        <v>276</v>
      </c>
      <c r="C171" s="42" t="s">
        <v>220</v>
      </c>
      <c r="D171" s="45" t="s">
        <v>127</v>
      </c>
      <c r="E171" s="31"/>
      <c r="F171" s="31"/>
      <c r="G171" s="67"/>
      <c r="H171" s="27">
        <v>4</v>
      </c>
      <c r="I171" s="28">
        <v>3008</v>
      </c>
      <c r="J171" s="27">
        <v>71</v>
      </c>
      <c r="K171" s="22">
        <v>101</v>
      </c>
      <c r="L171" s="33" t="s">
        <v>764</v>
      </c>
      <c r="M171" s="22">
        <v>10</v>
      </c>
      <c r="N171" s="33" t="s">
        <v>764</v>
      </c>
      <c r="O171" s="22">
        <v>111</v>
      </c>
      <c r="P171" s="60" t="s">
        <v>764</v>
      </c>
      <c r="Q171" s="22">
        <v>0</v>
      </c>
      <c r="R171" s="22">
        <v>0</v>
      </c>
      <c r="S171" s="22">
        <v>3360</v>
      </c>
      <c r="T171" s="62">
        <v>95.819295774647884</v>
      </c>
      <c r="U171" s="22">
        <v>0</v>
      </c>
      <c r="V171" s="27">
        <v>0</v>
      </c>
      <c r="W171" s="27">
        <v>3443.17</v>
      </c>
      <c r="X171" s="27">
        <v>3443.17</v>
      </c>
      <c r="Y171" s="60" t="s">
        <v>764</v>
      </c>
      <c r="Z171" s="27">
        <v>6803.17</v>
      </c>
      <c r="AA171" s="60" t="s">
        <v>764</v>
      </c>
      <c r="AB171" s="27">
        <v>0</v>
      </c>
    </row>
    <row r="172" spans="1:28" ht="15" customHeight="1">
      <c r="A172" s="42">
        <v>2016</v>
      </c>
      <c r="B172" s="42" t="s">
        <v>276</v>
      </c>
      <c r="C172" s="42" t="s">
        <v>220</v>
      </c>
      <c r="D172" s="45" t="s">
        <v>128</v>
      </c>
      <c r="E172" s="31"/>
      <c r="F172" s="31"/>
      <c r="G172" s="67"/>
      <c r="H172" s="27">
        <v>3</v>
      </c>
      <c r="I172" s="28">
        <v>1543</v>
      </c>
      <c r="J172" s="27">
        <v>52</v>
      </c>
      <c r="K172" s="22">
        <v>38</v>
      </c>
      <c r="L172" s="33" t="s">
        <v>764</v>
      </c>
      <c r="M172" s="22">
        <v>7</v>
      </c>
      <c r="N172" s="33" t="s">
        <v>764</v>
      </c>
      <c r="O172" s="22">
        <v>45</v>
      </c>
      <c r="P172" s="60" t="s">
        <v>764</v>
      </c>
      <c r="Q172" s="22">
        <v>0</v>
      </c>
      <c r="R172" s="22">
        <v>0</v>
      </c>
      <c r="S172" s="22">
        <v>1354</v>
      </c>
      <c r="T172" s="62">
        <v>54.590384615384615</v>
      </c>
      <c r="U172" s="22">
        <v>0</v>
      </c>
      <c r="V172" s="27">
        <v>0</v>
      </c>
      <c r="W172" s="27">
        <v>1484.7</v>
      </c>
      <c r="X172" s="27">
        <v>1484.7</v>
      </c>
      <c r="Y172" s="60" t="s">
        <v>764</v>
      </c>
      <c r="Z172" s="27">
        <v>2838.7</v>
      </c>
      <c r="AA172" s="60" t="s">
        <v>764</v>
      </c>
      <c r="AB172" s="27">
        <v>333.2</v>
      </c>
    </row>
    <row r="173" spans="1:28" ht="15" customHeight="1">
      <c r="A173" s="42">
        <v>2016</v>
      </c>
      <c r="B173" s="42" t="s">
        <v>276</v>
      </c>
      <c r="C173" s="42" t="s">
        <v>220</v>
      </c>
      <c r="D173" s="45" t="s">
        <v>129</v>
      </c>
      <c r="E173" s="31"/>
      <c r="F173" s="31"/>
      <c r="G173" s="67"/>
      <c r="H173" s="27">
        <v>3</v>
      </c>
      <c r="I173" s="28">
        <v>1300</v>
      </c>
      <c r="J173" s="27">
        <v>25</v>
      </c>
      <c r="K173" s="22">
        <v>36</v>
      </c>
      <c r="L173" s="33" t="s">
        <v>764</v>
      </c>
      <c r="M173" s="22">
        <v>6</v>
      </c>
      <c r="N173" s="33" t="s">
        <v>764</v>
      </c>
      <c r="O173" s="22">
        <v>42</v>
      </c>
      <c r="P173" s="60" t="s">
        <v>764</v>
      </c>
      <c r="Q173" s="22">
        <v>0</v>
      </c>
      <c r="R173" s="22">
        <v>0</v>
      </c>
      <c r="S173" s="22">
        <v>1186</v>
      </c>
      <c r="T173" s="62">
        <v>102.39200000000001</v>
      </c>
      <c r="U173" s="22">
        <v>0</v>
      </c>
      <c r="V173" s="27">
        <v>0</v>
      </c>
      <c r="W173" s="27">
        <v>1373.8</v>
      </c>
      <c r="X173" s="27">
        <v>1373.8</v>
      </c>
      <c r="Y173" s="60" t="s">
        <v>764</v>
      </c>
      <c r="Z173" s="27">
        <v>2559.8000000000002</v>
      </c>
      <c r="AA173" s="60" t="s">
        <v>764</v>
      </c>
      <c r="AB173" s="27">
        <v>0</v>
      </c>
    </row>
    <row r="174" spans="1:28" ht="15" customHeight="1">
      <c r="A174" s="42">
        <v>2016</v>
      </c>
      <c r="B174" s="42" t="s">
        <v>276</v>
      </c>
      <c r="C174" s="42" t="s">
        <v>220</v>
      </c>
      <c r="D174" s="45" t="s">
        <v>130</v>
      </c>
      <c r="E174" s="31"/>
      <c r="F174" s="31"/>
      <c r="G174" s="67"/>
      <c r="H174" s="27">
        <v>6</v>
      </c>
      <c r="I174" s="28">
        <v>700</v>
      </c>
      <c r="J174" s="27">
        <v>28</v>
      </c>
      <c r="K174" s="22">
        <v>39</v>
      </c>
      <c r="L174" s="33" t="s">
        <v>764</v>
      </c>
      <c r="M174" s="22">
        <v>7</v>
      </c>
      <c r="N174" s="33" t="s">
        <v>764</v>
      </c>
      <c r="O174" s="22">
        <v>46</v>
      </c>
      <c r="P174" s="60" t="s">
        <v>764</v>
      </c>
      <c r="Q174" s="22">
        <v>0</v>
      </c>
      <c r="R174" s="22">
        <v>0</v>
      </c>
      <c r="S174" s="22">
        <v>1200</v>
      </c>
      <c r="T174" s="62">
        <v>121.42857142857143</v>
      </c>
      <c r="U174" s="22">
        <v>0</v>
      </c>
      <c r="V174" s="27">
        <v>0</v>
      </c>
      <c r="W174" s="27">
        <v>2200</v>
      </c>
      <c r="X174" s="27">
        <v>2200</v>
      </c>
      <c r="Y174" s="60" t="s">
        <v>764</v>
      </c>
      <c r="Z174" s="27">
        <v>3400</v>
      </c>
      <c r="AA174" s="60" t="s">
        <v>764</v>
      </c>
      <c r="AB174" s="27">
        <v>190</v>
      </c>
    </row>
    <row r="175" spans="1:28" ht="15" customHeight="1">
      <c r="A175" s="42">
        <v>2016</v>
      </c>
      <c r="B175" s="42" t="s">
        <v>276</v>
      </c>
      <c r="C175" s="42" t="s">
        <v>221</v>
      </c>
      <c r="D175" s="45" t="s">
        <v>132</v>
      </c>
      <c r="E175" s="31"/>
      <c r="F175" s="31"/>
      <c r="G175" s="67"/>
      <c r="H175" s="27">
        <v>6</v>
      </c>
      <c r="I175" s="28">
        <v>300</v>
      </c>
      <c r="J175" s="27">
        <v>52</v>
      </c>
      <c r="K175" s="22">
        <v>5</v>
      </c>
      <c r="L175" s="33" t="s">
        <v>764</v>
      </c>
      <c r="M175" s="22">
        <v>1</v>
      </c>
      <c r="N175" s="33" t="s">
        <v>764</v>
      </c>
      <c r="O175" s="22">
        <v>6</v>
      </c>
      <c r="P175" s="60" t="s">
        <v>764</v>
      </c>
      <c r="Q175" s="22">
        <v>0</v>
      </c>
      <c r="R175" s="22">
        <v>0</v>
      </c>
      <c r="S175" s="22">
        <v>182</v>
      </c>
      <c r="T175" s="62">
        <v>13.596153846153847</v>
      </c>
      <c r="U175" s="22">
        <v>0</v>
      </c>
      <c r="V175" s="27">
        <v>0</v>
      </c>
      <c r="W175" s="27">
        <v>525</v>
      </c>
      <c r="X175" s="27">
        <v>525</v>
      </c>
      <c r="Y175" s="60" t="s">
        <v>764</v>
      </c>
      <c r="Z175" s="27">
        <v>707</v>
      </c>
      <c r="AA175" s="60" t="s">
        <v>764</v>
      </c>
      <c r="AB175" s="27">
        <v>0</v>
      </c>
    </row>
    <row r="176" spans="1:28" ht="15" customHeight="1">
      <c r="A176" s="42">
        <v>2016</v>
      </c>
      <c r="B176" s="42" t="s">
        <v>276</v>
      </c>
      <c r="C176" s="42" t="s">
        <v>221</v>
      </c>
      <c r="D176" s="45" t="s">
        <v>133</v>
      </c>
      <c r="E176" s="31"/>
      <c r="F176" s="31"/>
      <c r="G176" s="67"/>
      <c r="H176" s="27">
        <v>5</v>
      </c>
      <c r="I176" s="28">
        <v>600</v>
      </c>
      <c r="J176" s="27">
        <v>17</v>
      </c>
      <c r="K176" s="22">
        <v>19</v>
      </c>
      <c r="L176" s="33" t="s">
        <v>764</v>
      </c>
      <c r="M176" s="22">
        <v>6</v>
      </c>
      <c r="N176" s="33" t="s">
        <v>764</v>
      </c>
      <c r="O176" s="22">
        <v>25</v>
      </c>
      <c r="P176" s="60" t="s">
        <v>764</v>
      </c>
      <c r="Q176" s="22">
        <v>0</v>
      </c>
      <c r="R176" s="22">
        <v>0</v>
      </c>
      <c r="S176" s="22">
        <v>666</v>
      </c>
      <c r="T176" s="62">
        <v>89.470588235294116</v>
      </c>
      <c r="U176" s="22">
        <v>0</v>
      </c>
      <c r="V176" s="27">
        <v>0</v>
      </c>
      <c r="W176" s="27">
        <v>855</v>
      </c>
      <c r="X176" s="27">
        <v>855</v>
      </c>
      <c r="Y176" s="60" t="s">
        <v>764</v>
      </c>
      <c r="Z176" s="27">
        <v>1521</v>
      </c>
      <c r="AA176" s="60" t="s">
        <v>764</v>
      </c>
      <c r="AB176" s="27">
        <v>0</v>
      </c>
    </row>
    <row r="177" spans="1:28" ht="15" customHeight="1">
      <c r="A177" s="42">
        <v>2016</v>
      </c>
      <c r="B177" s="42" t="s">
        <v>276</v>
      </c>
      <c r="C177" s="42" t="s">
        <v>221</v>
      </c>
      <c r="D177" s="45" t="s">
        <v>134</v>
      </c>
      <c r="E177" s="31"/>
      <c r="F177" s="31"/>
      <c r="G177" s="67"/>
      <c r="H177" s="27">
        <v>5</v>
      </c>
      <c r="I177" s="28">
        <v>1498</v>
      </c>
      <c r="J177" s="27">
        <v>23</v>
      </c>
      <c r="K177" s="22">
        <v>28</v>
      </c>
      <c r="L177" s="33" t="s">
        <v>764</v>
      </c>
      <c r="M177" s="22">
        <v>2</v>
      </c>
      <c r="N177" s="33" t="s">
        <v>764</v>
      </c>
      <c r="O177" s="22">
        <v>30</v>
      </c>
      <c r="P177" s="60" t="s">
        <v>764</v>
      </c>
      <c r="Q177" s="22">
        <v>16</v>
      </c>
      <c r="R177" s="22">
        <v>160</v>
      </c>
      <c r="S177" s="22">
        <v>896</v>
      </c>
      <c r="T177" s="62">
        <v>61.086956521739133</v>
      </c>
      <c r="U177" s="22">
        <v>0</v>
      </c>
      <c r="V177" s="27">
        <v>0</v>
      </c>
      <c r="W177" s="27">
        <v>509</v>
      </c>
      <c r="X177" s="27">
        <v>509</v>
      </c>
      <c r="Y177" s="60" t="s">
        <v>764</v>
      </c>
      <c r="Z177" s="27">
        <v>1405</v>
      </c>
      <c r="AA177" s="60" t="s">
        <v>764</v>
      </c>
      <c r="AB177" s="27">
        <v>87</v>
      </c>
    </row>
    <row r="178" spans="1:28" ht="15" customHeight="1">
      <c r="A178" s="42">
        <v>2016</v>
      </c>
      <c r="B178" s="42" t="s">
        <v>276</v>
      </c>
      <c r="C178" s="42" t="s">
        <v>221</v>
      </c>
      <c r="D178" s="45" t="s">
        <v>135</v>
      </c>
      <c r="E178" s="31"/>
      <c r="F178" s="31"/>
      <c r="G178" s="67"/>
      <c r="H178" s="27">
        <v>6</v>
      </c>
      <c r="I178" s="28">
        <v>1500</v>
      </c>
      <c r="J178" s="27">
        <v>17</v>
      </c>
      <c r="K178" s="22">
        <v>24</v>
      </c>
      <c r="L178" s="33" t="s">
        <v>764</v>
      </c>
      <c r="M178" s="22">
        <v>4</v>
      </c>
      <c r="N178" s="33" t="s">
        <v>764</v>
      </c>
      <c r="O178" s="22">
        <v>28</v>
      </c>
      <c r="P178" s="60" t="s">
        <v>764</v>
      </c>
      <c r="Q178" s="22">
        <v>0</v>
      </c>
      <c r="R178" s="22">
        <v>0</v>
      </c>
      <c r="S178" s="22">
        <v>681</v>
      </c>
      <c r="T178" s="62">
        <v>78.645882352941172</v>
      </c>
      <c r="U178" s="22">
        <v>0</v>
      </c>
      <c r="V178" s="27">
        <v>0</v>
      </c>
      <c r="W178" s="27">
        <v>655.98</v>
      </c>
      <c r="X178" s="27">
        <v>655.98</v>
      </c>
      <c r="Y178" s="60" t="s">
        <v>764</v>
      </c>
      <c r="Z178" s="27">
        <v>1336.98</v>
      </c>
      <c r="AA178" s="60" t="s">
        <v>764</v>
      </c>
      <c r="AB178" s="27">
        <v>32.520000000000003</v>
      </c>
    </row>
    <row r="179" spans="1:28" ht="15" customHeight="1">
      <c r="A179" s="42">
        <v>2016</v>
      </c>
      <c r="B179" s="42" t="s">
        <v>276</v>
      </c>
      <c r="C179" s="42" t="s">
        <v>207</v>
      </c>
      <c r="D179" s="45" t="s">
        <v>136</v>
      </c>
      <c r="E179" s="31"/>
      <c r="F179" s="31"/>
      <c r="G179" s="67"/>
      <c r="H179" s="27">
        <v>6</v>
      </c>
      <c r="I179" s="28">
        <v>3000</v>
      </c>
      <c r="J179" s="27">
        <v>28</v>
      </c>
      <c r="K179" s="22">
        <v>38</v>
      </c>
      <c r="L179" s="33" t="s">
        <v>764</v>
      </c>
      <c r="M179" s="22">
        <v>2</v>
      </c>
      <c r="N179" s="33" t="s">
        <v>764</v>
      </c>
      <c r="O179" s="22">
        <v>40</v>
      </c>
      <c r="P179" s="60" t="s">
        <v>764</v>
      </c>
      <c r="Q179" s="22">
        <v>0</v>
      </c>
      <c r="R179" s="22">
        <v>0</v>
      </c>
      <c r="S179" s="22">
        <v>1036</v>
      </c>
      <c r="T179" s="62">
        <v>56.503571428571426</v>
      </c>
      <c r="U179" s="22">
        <v>0</v>
      </c>
      <c r="V179" s="27">
        <v>0</v>
      </c>
      <c r="W179" s="27">
        <v>546.1</v>
      </c>
      <c r="X179" s="27">
        <v>546.1</v>
      </c>
      <c r="Y179" s="60" t="s">
        <v>764</v>
      </c>
      <c r="Z179" s="27">
        <v>1582.1</v>
      </c>
      <c r="AA179" s="60" t="s">
        <v>764</v>
      </c>
      <c r="AB179" s="27">
        <v>0</v>
      </c>
    </row>
    <row r="180" spans="1:28" ht="15" customHeight="1">
      <c r="A180" s="42">
        <v>2016</v>
      </c>
      <c r="B180" s="42" t="s">
        <v>276</v>
      </c>
      <c r="C180" s="42" t="s">
        <v>207</v>
      </c>
      <c r="D180" s="45" t="s">
        <v>271</v>
      </c>
      <c r="E180" s="31"/>
      <c r="F180" s="31"/>
      <c r="G180" s="67"/>
      <c r="H180" s="27">
        <v>6</v>
      </c>
      <c r="I180" s="28">
        <v>300</v>
      </c>
      <c r="J180" s="27">
        <v>40</v>
      </c>
      <c r="K180" s="22">
        <v>4</v>
      </c>
      <c r="L180" s="33" t="s">
        <v>764</v>
      </c>
      <c r="M180" s="22">
        <v>3</v>
      </c>
      <c r="N180" s="33" t="s">
        <v>764</v>
      </c>
      <c r="O180" s="22">
        <v>7</v>
      </c>
      <c r="P180" s="60" t="s">
        <v>764</v>
      </c>
      <c r="Q180" s="22">
        <v>0</v>
      </c>
      <c r="R180" s="22">
        <v>0</v>
      </c>
      <c r="S180" s="22">
        <v>207</v>
      </c>
      <c r="T180" s="62">
        <v>9.625</v>
      </c>
      <c r="U180" s="22">
        <v>0</v>
      </c>
      <c r="V180" s="27">
        <v>0</v>
      </c>
      <c r="W180" s="27">
        <v>178</v>
      </c>
      <c r="X180" s="27">
        <v>178</v>
      </c>
      <c r="Y180" s="60" t="s">
        <v>764</v>
      </c>
      <c r="Z180" s="27">
        <v>385</v>
      </c>
      <c r="AA180" s="60" t="s">
        <v>764</v>
      </c>
      <c r="AB180" s="27">
        <v>0</v>
      </c>
    </row>
    <row r="181" spans="1:28" ht="15" customHeight="1">
      <c r="A181" s="42">
        <v>2016</v>
      </c>
      <c r="B181" s="42" t="s">
        <v>276</v>
      </c>
      <c r="C181" s="42" t="s">
        <v>207</v>
      </c>
      <c r="D181" s="45" t="s">
        <v>138</v>
      </c>
      <c r="E181" s="31"/>
      <c r="F181" s="31"/>
      <c r="G181" s="67"/>
      <c r="H181" s="27">
        <v>4</v>
      </c>
      <c r="I181" s="28">
        <v>6074</v>
      </c>
      <c r="J181" s="27">
        <v>389</v>
      </c>
      <c r="K181" s="22">
        <v>505</v>
      </c>
      <c r="L181" s="33" t="s">
        <v>764</v>
      </c>
      <c r="M181" s="22">
        <v>83</v>
      </c>
      <c r="N181" s="33" t="s">
        <v>764</v>
      </c>
      <c r="O181" s="22">
        <v>588</v>
      </c>
      <c r="P181" s="60" t="s">
        <v>764</v>
      </c>
      <c r="Q181" s="22">
        <v>5</v>
      </c>
      <c r="R181" s="22">
        <v>50</v>
      </c>
      <c r="S181" s="22">
        <v>15691</v>
      </c>
      <c r="T181" s="62">
        <v>51.263753213367607</v>
      </c>
      <c r="U181" s="22">
        <v>0</v>
      </c>
      <c r="V181" s="27">
        <v>0</v>
      </c>
      <c r="W181" s="27">
        <v>4250.6000000000004</v>
      </c>
      <c r="X181" s="27">
        <v>4250.6000000000004</v>
      </c>
      <c r="Y181" s="60" t="s">
        <v>764</v>
      </c>
      <c r="Z181" s="27">
        <v>19941.599999999999</v>
      </c>
      <c r="AA181" s="60" t="s">
        <v>764</v>
      </c>
      <c r="AB181" s="27">
        <v>438.28</v>
      </c>
    </row>
    <row r="182" spans="1:28" ht="15" customHeight="1">
      <c r="A182" s="42">
        <v>2016</v>
      </c>
      <c r="B182" s="42" t="s">
        <v>276</v>
      </c>
      <c r="C182" s="42" t="s">
        <v>207</v>
      </c>
      <c r="D182" s="45" t="s">
        <v>139</v>
      </c>
      <c r="E182" s="31"/>
      <c r="F182" s="31"/>
      <c r="G182" s="67"/>
      <c r="H182" s="27">
        <v>1</v>
      </c>
      <c r="I182" s="28">
        <v>400</v>
      </c>
      <c r="J182" s="27">
        <v>10</v>
      </c>
      <c r="K182" s="22">
        <v>8</v>
      </c>
      <c r="L182" s="33" t="s">
        <v>764</v>
      </c>
      <c r="M182" s="22">
        <v>2</v>
      </c>
      <c r="N182" s="33" t="s">
        <v>764</v>
      </c>
      <c r="O182" s="22">
        <v>10</v>
      </c>
      <c r="P182" s="60" t="s">
        <v>764</v>
      </c>
      <c r="Q182" s="22">
        <v>0</v>
      </c>
      <c r="R182" s="22">
        <v>0</v>
      </c>
      <c r="S182" s="22">
        <v>274</v>
      </c>
      <c r="T182" s="62">
        <v>64.5</v>
      </c>
      <c r="U182" s="22">
        <v>0</v>
      </c>
      <c r="V182" s="27">
        <v>0</v>
      </c>
      <c r="W182" s="27">
        <v>371</v>
      </c>
      <c r="X182" s="27">
        <v>371</v>
      </c>
      <c r="Y182" s="60" t="s">
        <v>764</v>
      </c>
      <c r="Z182" s="27">
        <v>645</v>
      </c>
      <c r="AA182" s="60" t="s">
        <v>764</v>
      </c>
      <c r="AB182" s="27">
        <v>0</v>
      </c>
    </row>
    <row r="183" spans="1:28" ht="15" customHeight="1">
      <c r="A183" s="42">
        <v>2016</v>
      </c>
      <c r="B183" s="42" t="s">
        <v>276</v>
      </c>
      <c r="C183" s="42" t="s">
        <v>208</v>
      </c>
      <c r="D183" s="45" t="s">
        <v>270</v>
      </c>
      <c r="E183" s="31"/>
      <c r="F183" s="31"/>
      <c r="G183" s="67"/>
      <c r="H183" s="27">
        <v>6</v>
      </c>
      <c r="I183" s="28">
        <v>80</v>
      </c>
      <c r="J183" s="27">
        <v>7</v>
      </c>
      <c r="K183" s="22">
        <v>7</v>
      </c>
      <c r="L183" s="33" t="s">
        <v>764</v>
      </c>
      <c r="M183" s="22">
        <v>4</v>
      </c>
      <c r="N183" s="33" t="s">
        <v>764</v>
      </c>
      <c r="O183" s="22">
        <v>11</v>
      </c>
      <c r="P183" s="60" t="s">
        <v>764</v>
      </c>
      <c r="Q183" s="22">
        <v>4</v>
      </c>
      <c r="R183" s="22">
        <v>40</v>
      </c>
      <c r="S183" s="22">
        <v>375</v>
      </c>
      <c r="T183" s="62">
        <v>93.571428571428569</v>
      </c>
      <c r="U183" s="22">
        <v>0</v>
      </c>
      <c r="V183" s="27">
        <v>0</v>
      </c>
      <c r="W183" s="27">
        <v>280</v>
      </c>
      <c r="X183" s="27">
        <v>280</v>
      </c>
      <c r="Y183" s="60" t="s">
        <v>764</v>
      </c>
      <c r="Z183" s="27">
        <v>655</v>
      </c>
      <c r="AA183" s="60" t="s">
        <v>764</v>
      </c>
      <c r="AB183" s="27">
        <v>0</v>
      </c>
    </row>
    <row r="184" spans="1:28" ht="15" customHeight="1">
      <c r="A184" s="42">
        <v>2016</v>
      </c>
      <c r="B184" s="42" t="s">
        <v>276</v>
      </c>
      <c r="C184" s="42" t="s">
        <v>208</v>
      </c>
      <c r="D184" s="45" t="s">
        <v>142</v>
      </c>
      <c r="E184" s="31"/>
      <c r="F184" s="31"/>
      <c r="G184" s="67"/>
      <c r="H184" s="27">
        <v>4</v>
      </c>
      <c r="I184" s="28">
        <v>900</v>
      </c>
      <c r="J184" s="27">
        <v>80</v>
      </c>
      <c r="K184" s="22">
        <v>32</v>
      </c>
      <c r="L184" s="33" t="s">
        <v>764</v>
      </c>
      <c r="M184" s="22">
        <v>23</v>
      </c>
      <c r="N184" s="33" t="s">
        <v>764</v>
      </c>
      <c r="O184" s="22">
        <v>55</v>
      </c>
      <c r="P184" s="60" t="s">
        <v>764</v>
      </c>
      <c r="Q184" s="22">
        <v>9</v>
      </c>
      <c r="R184" s="22">
        <v>90</v>
      </c>
      <c r="S184" s="22">
        <v>1939</v>
      </c>
      <c r="T184" s="62">
        <v>65.205624999999998</v>
      </c>
      <c r="U184" s="22">
        <v>0</v>
      </c>
      <c r="V184" s="27">
        <v>0</v>
      </c>
      <c r="W184" s="27">
        <v>3277.45</v>
      </c>
      <c r="X184" s="27">
        <v>3277.45</v>
      </c>
      <c r="Y184" s="60" t="s">
        <v>764</v>
      </c>
      <c r="Z184" s="27">
        <v>5216.45</v>
      </c>
      <c r="AA184" s="60" t="s">
        <v>764</v>
      </c>
      <c r="AB184" s="27">
        <v>0</v>
      </c>
    </row>
    <row r="185" spans="1:28" ht="15" customHeight="1">
      <c r="A185" s="42">
        <v>2016</v>
      </c>
      <c r="B185" s="42" t="s">
        <v>276</v>
      </c>
      <c r="C185" s="42" t="s">
        <v>208</v>
      </c>
      <c r="D185" s="45" t="s">
        <v>748</v>
      </c>
      <c r="E185" s="31"/>
      <c r="F185" s="31"/>
      <c r="G185" s="67"/>
      <c r="H185" s="27">
        <v>5</v>
      </c>
      <c r="I185" s="28">
        <v>350</v>
      </c>
      <c r="J185" s="27">
        <v>40</v>
      </c>
      <c r="K185" s="22">
        <v>33</v>
      </c>
      <c r="L185" s="33" t="s">
        <v>764</v>
      </c>
      <c r="M185" s="22">
        <v>11</v>
      </c>
      <c r="N185" s="33" t="s">
        <v>764</v>
      </c>
      <c r="O185" s="22">
        <v>44</v>
      </c>
      <c r="P185" s="60" t="s">
        <v>764</v>
      </c>
      <c r="Q185" s="22">
        <v>0</v>
      </c>
      <c r="R185" s="22">
        <v>0</v>
      </c>
      <c r="S185" s="22">
        <v>1394</v>
      </c>
      <c r="T185" s="62">
        <v>41.05</v>
      </c>
      <c r="U185" s="22">
        <v>0</v>
      </c>
      <c r="V185" s="27">
        <v>0</v>
      </c>
      <c r="W185" s="27">
        <v>248</v>
      </c>
      <c r="X185" s="27">
        <v>248</v>
      </c>
      <c r="Y185" s="60" t="s">
        <v>764</v>
      </c>
      <c r="Z185" s="27">
        <v>1642</v>
      </c>
      <c r="AA185" s="60" t="s">
        <v>764</v>
      </c>
      <c r="AB185" s="27">
        <v>38</v>
      </c>
    </row>
    <row r="186" spans="1:28" ht="15" customHeight="1">
      <c r="A186" s="42">
        <v>2016</v>
      </c>
      <c r="B186" s="42" t="s">
        <v>276</v>
      </c>
      <c r="C186" s="42" t="s">
        <v>208</v>
      </c>
      <c r="D186" s="45" t="s">
        <v>749</v>
      </c>
      <c r="E186" s="31"/>
      <c r="F186" s="31"/>
      <c r="G186" s="67"/>
      <c r="H186" s="27">
        <v>4</v>
      </c>
      <c r="I186" s="28">
        <v>800</v>
      </c>
      <c r="J186" s="27">
        <v>12</v>
      </c>
      <c r="K186" s="22">
        <v>24</v>
      </c>
      <c r="L186" s="33" t="s">
        <v>764</v>
      </c>
      <c r="M186" s="22">
        <v>1</v>
      </c>
      <c r="N186" s="33" t="s">
        <v>764</v>
      </c>
      <c r="O186" s="22">
        <v>25</v>
      </c>
      <c r="P186" s="60" t="s">
        <v>764</v>
      </c>
      <c r="Q186" s="22">
        <v>0</v>
      </c>
      <c r="R186" s="22">
        <v>0</v>
      </c>
      <c r="S186" s="22">
        <v>697</v>
      </c>
      <c r="T186" s="62">
        <v>138.41666666666666</v>
      </c>
      <c r="U186" s="22">
        <v>0</v>
      </c>
      <c r="V186" s="27">
        <v>0</v>
      </c>
      <c r="W186" s="27">
        <f>684+280</f>
        <v>964</v>
      </c>
      <c r="X186" s="27">
        <v>964</v>
      </c>
      <c r="Y186" s="60" t="s">
        <v>764</v>
      </c>
      <c r="Z186" s="27">
        <v>1661</v>
      </c>
      <c r="AA186" s="60" t="s">
        <v>764</v>
      </c>
      <c r="AB186" s="27">
        <v>0</v>
      </c>
    </row>
    <row r="187" spans="1:28" ht="15" customHeight="1">
      <c r="A187" s="42">
        <v>2016</v>
      </c>
      <c r="B187" s="42" t="s">
        <v>276</v>
      </c>
      <c r="C187" s="42" t="s">
        <v>209</v>
      </c>
      <c r="D187" s="45" t="s">
        <v>97</v>
      </c>
      <c r="E187" s="31"/>
      <c r="F187" s="31"/>
      <c r="G187" s="67"/>
      <c r="H187" s="27">
        <v>4</v>
      </c>
      <c r="I187" s="28">
        <v>728</v>
      </c>
      <c r="J187" s="27">
        <v>21</v>
      </c>
      <c r="K187" s="22">
        <v>18</v>
      </c>
      <c r="L187" s="33" t="s">
        <v>764</v>
      </c>
      <c r="M187" s="22">
        <v>5</v>
      </c>
      <c r="N187" s="33" t="s">
        <v>764</v>
      </c>
      <c r="O187" s="22">
        <v>23</v>
      </c>
      <c r="P187" s="60" t="s">
        <v>764</v>
      </c>
      <c r="Q187" s="22">
        <v>0</v>
      </c>
      <c r="R187" s="22">
        <v>0</v>
      </c>
      <c r="S187" s="22">
        <v>617</v>
      </c>
      <c r="T187" s="62">
        <v>49.55238095238095</v>
      </c>
      <c r="U187" s="22">
        <v>0</v>
      </c>
      <c r="V187" s="27">
        <v>0</v>
      </c>
      <c r="W187" s="27">
        <v>423.6</v>
      </c>
      <c r="X187" s="27">
        <v>423.6</v>
      </c>
      <c r="Y187" s="60" t="s">
        <v>764</v>
      </c>
      <c r="Z187" s="27">
        <v>1040.5999999999999</v>
      </c>
      <c r="AA187" s="60" t="s">
        <v>764</v>
      </c>
      <c r="AB187" s="27">
        <v>0</v>
      </c>
    </row>
    <row r="188" spans="1:28" ht="15" customHeight="1">
      <c r="A188" s="42">
        <v>2016</v>
      </c>
      <c r="B188" s="42" t="s">
        <v>276</v>
      </c>
      <c r="C188" s="42" t="s">
        <v>209</v>
      </c>
      <c r="D188" s="45" t="s">
        <v>98</v>
      </c>
      <c r="E188" s="31"/>
      <c r="F188" s="31"/>
      <c r="G188" s="67"/>
      <c r="H188" s="27">
        <v>7</v>
      </c>
      <c r="I188" s="28">
        <v>3615</v>
      </c>
      <c r="J188" s="27">
        <v>70</v>
      </c>
      <c r="K188" s="22">
        <v>80</v>
      </c>
      <c r="L188" s="33" t="s">
        <v>764</v>
      </c>
      <c r="M188" s="22">
        <v>13</v>
      </c>
      <c r="N188" s="33" t="s">
        <v>764</v>
      </c>
      <c r="O188" s="22">
        <v>93</v>
      </c>
      <c r="P188" s="60" t="s">
        <v>764</v>
      </c>
      <c r="Q188" s="22">
        <v>0</v>
      </c>
      <c r="R188" s="22">
        <v>0</v>
      </c>
      <c r="S188" s="22">
        <v>2493</v>
      </c>
      <c r="T188" s="62">
        <v>63.085714285714289</v>
      </c>
      <c r="U188" s="22">
        <v>0</v>
      </c>
      <c r="V188" s="27">
        <v>500</v>
      </c>
      <c r="W188" s="27">
        <v>1423</v>
      </c>
      <c r="X188" s="27">
        <v>1923</v>
      </c>
      <c r="Y188" s="60" t="s">
        <v>764</v>
      </c>
      <c r="Z188" s="27">
        <v>4416</v>
      </c>
      <c r="AA188" s="60" t="s">
        <v>764</v>
      </c>
      <c r="AB188" s="27">
        <v>0</v>
      </c>
    </row>
    <row r="189" spans="1:28" ht="15" customHeight="1">
      <c r="A189" s="42">
        <v>2016</v>
      </c>
      <c r="B189" s="42" t="s">
        <v>276</v>
      </c>
      <c r="C189" s="42" t="s">
        <v>209</v>
      </c>
      <c r="D189" s="45" t="s">
        <v>100</v>
      </c>
      <c r="E189" s="31"/>
      <c r="F189" s="31"/>
      <c r="G189" s="67"/>
      <c r="H189" s="27">
        <v>4</v>
      </c>
      <c r="I189" s="28">
        <v>1600</v>
      </c>
      <c r="J189" s="27">
        <v>70</v>
      </c>
      <c r="K189" s="22">
        <v>84</v>
      </c>
      <c r="L189" s="33" t="s">
        <v>764</v>
      </c>
      <c r="M189" s="22">
        <v>16</v>
      </c>
      <c r="N189" s="33" t="s">
        <v>764</v>
      </c>
      <c r="O189" s="22">
        <v>100</v>
      </c>
      <c r="P189" s="60" t="s">
        <v>764</v>
      </c>
      <c r="Q189" s="22">
        <v>0</v>
      </c>
      <c r="R189" s="22">
        <v>0</v>
      </c>
      <c r="S189" s="22">
        <v>2697</v>
      </c>
      <c r="T189" s="62">
        <v>56.305714285714288</v>
      </c>
      <c r="U189" s="22">
        <v>0</v>
      </c>
      <c r="V189" s="27">
        <v>0</v>
      </c>
      <c r="W189" s="27">
        <v>1244.4000000000001</v>
      </c>
      <c r="X189" s="27">
        <v>1244.4000000000001</v>
      </c>
      <c r="Y189" s="60" t="s">
        <v>764</v>
      </c>
      <c r="Z189" s="27">
        <v>3941.4</v>
      </c>
      <c r="AA189" s="60" t="s">
        <v>764</v>
      </c>
      <c r="AB189" s="27">
        <v>0</v>
      </c>
    </row>
    <row r="190" spans="1:28" ht="15" customHeight="1">
      <c r="A190" s="42">
        <v>2016</v>
      </c>
      <c r="B190" s="42" t="s">
        <v>276</v>
      </c>
      <c r="C190" s="42" t="s">
        <v>209</v>
      </c>
      <c r="D190" s="45" t="s">
        <v>103</v>
      </c>
      <c r="E190" s="31"/>
      <c r="F190" s="31"/>
      <c r="G190" s="67"/>
      <c r="H190" s="27">
        <v>1</v>
      </c>
      <c r="I190" s="28">
        <v>550</v>
      </c>
      <c r="J190" s="27">
        <v>19</v>
      </c>
      <c r="K190" s="22">
        <v>16</v>
      </c>
      <c r="L190" s="33" t="s">
        <v>764</v>
      </c>
      <c r="M190" s="22">
        <v>3</v>
      </c>
      <c r="N190" s="33" t="s">
        <v>764</v>
      </c>
      <c r="O190" s="22">
        <v>19</v>
      </c>
      <c r="P190" s="60" t="s">
        <v>764</v>
      </c>
      <c r="Q190" s="22">
        <v>0</v>
      </c>
      <c r="R190" s="22">
        <v>0</v>
      </c>
      <c r="S190" s="22">
        <v>509</v>
      </c>
      <c r="T190" s="62">
        <v>87.05263157894737</v>
      </c>
      <c r="U190" s="22">
        <v>0</v>
      </c>
      <c r="V190" s="27">
        <v>0</v>
      </c>
      <c r="W190" s="27">
        <v>1145</v>
      </c>
      <c r="X190" s="27">
        <v>1145</v>
      </c>
      <c r="Y190" s="60" t="s">
        <v>764</v>
      </c>
      <c r="Z190" s="27">
        <v>1654</v>
      </c>
      <c r="AA190" s="60" t="s">
        <v>764</v>
      </c>
      <c r="AB190" s="27">
        <v>0</v>
      </c>
    </row>
    <row r="191" spans="1:28" ht="15" customHeight="1">
      <c r="A191" s="42">
        <v>2016</v>
      </c>
      <c r="B191" s="42" t="s">
        <v>276</v>
      </c>
      <c r="C191" s="42" t="s">
        <v>209</v>
      </c>
      <c r="D191" s="45" t="s">
        <v>104</v>
      </c>
      <c r="E191" s="31"/>
      <c r="F191" s="31"/>
      <c r="G191" s="67"/>
      <c r="H191" s="27">
        <v>6</v>
      </c>
      <c r="I191" s="28">
        <v>450</v>
      </c>
      <c r="J191" s="27">
        <v>45</v>
      </c>
      <c r="K191" s="22">
        <v>21</v>
      </c>
      <c r="L191" s="33" t="s">
        <v>764</v>
      </c>
      <c r="M191" s="22">
        <v>13</v>
      </c>
      <c r="N191" s="33" t="s">
        <v>764</v>
      </c>
      <c r="O191" s="22">
        <v>34</v>
      </c>
      <c r="P191" s="60" t="s">
        <v>764</v>
      </c>
      <c r="Q191" s="22">
        <v>0</v>
      </c>
      <c r="R191" s="22">
        <v>0</v>
      </c>
      <c r="S191" s="22">
        <v>850</v>
      </c>
      <c r="T191" s="62">
        <v>33.333333333333336</v>
      </c>
      <c r="U191" s="22">
        <v>0</v>
      </c>
      <c r="V191" s="27">
        <v>350</v>
      </c>
      <c r="W191" s="27">
        <v>300</v>
      </c>
      <c r="X191" s="27">
        <v>650</v>
      </c>
      <c r="Y191" s="60" t="s">
        <v>764</v>
      </c>
      <c r="Z191" s="27">
        <v>1500</v>
      </c>
      <c r="AA191" s="60" t="s">
        <v>764</v>
      </c>
      <c r="AB191" s="27">
        <v>300</v>
      </c>
    </row>
    <row r="192" spans="1:28" ht="15" customHeight="1">
      <c r="A192" s="42">
        <v>2016</v>
      </c>
      <c r="B192" s="42" t="s">
        <v>276</v>
      </c>
      <c r="C192" s="42" t="s">
        <v>209</v>
      </c>
      <c r="D192" s="45" t="s">
        <v>264</v>
      </c>
      <c r="E192" s="31"/>
      <c r="F192" s="31"/>
      <c r="G192" s="67"/>
      <c r="H192" s="27">
        <v>3</v>
      </c>
      <c r="I192" s="28">
        <v>600</v>
      </c>
      <c r="J192" s="27">
        <v>18</v>
      </c>
      <c r="K192" s="22">
        <v>32</v>
      </c>
      <c r="L192" s="33" t="s">
        <v>764</v>
      </c>
      <c r="M192" s="22">
        <v>6</v>
      </c>
      <c r="N192" s="33" t="s">
        <v>764</v>
      </c>
      <c r="O192" s="22">
        <v>38</v>
      </c>
      <c r="P192" s="60" t="s">
        <v>764</v>
      </c>
      <c r="Q192" s="22">
        <v>0</v>
      </c>
      <c r="R192" s="22">
        <v>0</v>
      </c>
      <c r="S192" s="22">
        <v>1123</v>
      </c>
      <c r="T192" s="62">
        <v>94.180555555555557</v>
      </c>
      <c r="U192" s="22">
        <v>0</v>
      </c>
      <c r="V192" s="27">
        <v>0</v>
      </c>
      <c r="W192" s="27">
        <v>572.25</v>
      </c>
      <c r="X192" s="27">
        <v>572.25</v>
      </c>
      <c r="Y192" s="60" t="s">
        <v>764</v>
      </c>
      <c r="Z192" s="27">
        <v>1695.25</v>
      </c>
      <c r="AA192" s="60" t="s">
        <v>764</v>
      </c>
      <c r="AB192" s="27">
        <v>180</v>
      </c>
    </row>
    <row r="193" spans="1:28" ht="15" customHeight="1">
      <c r="A193" s="42">
        <v>2016</v>
      </c>
      <c r="B193" s="42" t="s">
        <v>276</v>
      </c>
      <c r="C193" s="42" t="s">
        <v>209</v>
      </c>
      <c r="D193" s="45" t="s">
        <v>88</v>
      </c>
      <c r="E193" s="31"/>
      <c r="F193" s="31"/>
      <c r="G193" s="67"/>
      <c r="H193" s="27">
        <v>2</v>
      </c>
      <c r="I193" s="28">
        <v>1158</v>
      </c>
      <c r="J193" s="27">
        <v>28</v>
      </c>
      <c r="K193" s="22">
        <v>28</v>
      </c>
      <c r="L193" s="33" t="s">
        <v>764</v>
      </c>
      <c r="M193" s="22">
        <v>10</v>
      </c>
      <c r="N193" s="33" t="s">
        <v>764</v>
      </c>
      <c r="O193" s="22">
        <v>38</v>
      </c>
      <c r="P193" s="60" t="s">
        <v>764</v>
      </c>
      <c r="Q193" s="22">
        <v>0</v>
      </c>
      <c r="R193" s="22">
        <v>0</v>
      </c>
      <c r="S193" s="22">
        <v>1069</v>
      </c>
      <c r="T193" s="62">
        <v>79.964285714285708</v>
      </c>
      <c r="U193" s="22">
        <v>0</v>
      </c>
      <c r="V193" s="27">
        <v>0</v>
      </c>
      <c r="W193" s="27">
        <v>1170</v>
      </c>
      <c r="X193" s="27">
        <v>1170</v>
      </c>
      <c r="Y193" s="60" t="s">
        <v>764</v>
      </c>
      <c r="Z193" s="27">
        <v>2239</v>
      </c>
      <c r="AA193" s="60" t="s">
        <v>764</v>
      </c>
      <c r="AB193" s="27">
        <v>81</v>
      </c>
    </row>
    <row r="194" spans="1:28" ht="15" customHeight="1">
      <c r="A194" s="42">
        <v>2016</v>
      </c>
      <c r="B194" s="42" t="s">
        <v>276</v>
      </c>
      <c r="C194" s="42" t="s">
        <v>209</v>
      </c>
      <c r="D194" s="45" t="s">
        <v>263</v>
      </c>
      <c r="E194" s="31"/>
      <c r="F194" s="31"/>
      <c r="G194" s="67"/>
      <c r="H194" s="27">
        <v>3</v>
      </c>
      <c r="I194" s="28">
        <v>1210</v>
      </c>
      <c r="J194" s="27">
        <v>12</v>
      </c>
      <c r="K194" s="22">
        <v>16</v>
      </c>
      <c r="L194" s="33" t="s">
        <v>764</v>
      </c>
      <c r="M194" s="22">
        <v>3</v>
      </c>
      <c r="N194" s="33" t="s">
        <v>764</v>
      </c>
      <c r="O194" s="22">
        <v>19</v>
      </c>
      <c r="P194" s="60" t="s">
        <v>764</v>
      </c>
      <c r="Q194" s="22">
        <v>0</v>
      </c>
      <c r="R194" s="22">
        <v>0</v>
      </c>
      <c r="S194" s="22">
        <v>718</v>
      </c>
      <c r="T194" s="62">
        <v>132.33333333333334</v>
      </c>
      <c r="U194" s="22">
        <v>0</v>
      </c>
      <c r="V194" s="27">
        <v>0</v>
      </c>
      <c r="W194" s="27">
        <v>870</v>
      </c>
      <c r="X194" s="27">
        <v>870</v>
      </c>
      <c r="Y194" s="60" t="s">
        <v>764</v>
      </c>
      <c r="Z194" s="27">
        <v>1588</v>
      </c>
      <c r="AA194" s="60" t="s">
        <v>764</v>
      </c>
      <c r="AB194" s="27">
        <v>75</v>
      </c>
    </row>
    <row r="195" spans="1:28" ht="15" customHeight="1">
      <c r="A195" s="42">
        <v>2016</v>
      </c>
      <c r="B195" s="42" t="s">
        <v>276</v>
      </c>
      <c r="C195" s="42" t="s">
        <v>209</v>
      </c>
      <c r="D195" s="45" t="s">
        <v>89</v>
      </c>
      <c r="E195" s="31"/>
      <c r="F195" s="31"/>
      <c r="G195" s="67"/>
      <c r="H195" s="27">
        <v>8</v>
      </c>
      <c r="I195" s="28">
        <v>8460</v>
      </c>
      <c r="J195" s="27">
        <v>210</v>
      </c>
      <c r="K195" s="22">
        <v>459</v>
      </c>
      <c r="L195" s="33" t="s">
        <v>764</v>
      </c>
      <c r="M195" s="22">
        <v>81</v>
      </c>
      <c r="N195" s="33" t="s">
        <v>764</v>
      </c>
      <c r="O195" s="22">
        <v>540</v>
      </c>
      <c r="P195" s="60" t="s">
        <v>764</v>
      </c>
      <c r="Q195" s="22">
        <v>0</v>
      </c>
      <c r="R195" s="22">
        <v>0</v>
      </c>
      <c r="S195" s="22">
        <v>15214</v>
      </c>
      <c r="T195" s="62">
        <v>93.138095238095232</v>
      </c>
      <c r="U195" s="22">
        <v>0</v>
      </c>
      <c r="V195" s="27">
        <v>0</v>
      </c>
      <c r="W195" s="27">
        <v>4345</v>
      </c>
      <c r="X195" s="27">
        <v>4345</v>
      </c>
      <c r="Y195" s="60" t="s">
        <v>764</v>
      </c>
      <c r="Z195" s="27">
        <v>19559</v>
      </c>
      <c r="AA195" s="60" t="s">
        <v>764</v>
      </c>
      <c r="AB195" s="27">
        <v>198.84</v>
      </c>
    </row>
    <row r="196" spans="1:28" ht="15" customHeight="1">
      <c r="A196" s="42">
        <v>2016</v>
      </c>
      <c r="B196" s="42" t="s">
        <v>276</v>
      </c>
      <c r="C196" s="42" t="s">
        <v>209</v>
      </c>
      <c r="D196" s="45" t="s">
        <v>260</v>
      </c>
      <c r="E196" s="31"/>
      <c r="F196" s="31"/>
      <c r="G196" s="67"/>
      <c r="H196" s="27">
        <v>2</v>
      </c>
      <c r="I196" s="28">
        <v>210</v>
      </c>
      <c r="J196" s="27">
        <v>17</v>
      </c>
      <c r="K196" s="22">
        <v>11</v>
      </c>
      <c r="L196" s="33" t="s">
        <v>764</v>
      </c>
      <c r="M196" s="22">
        <v>4</v>
      </c>
      <c r="N196" s="33" t="s">
        <v>764</v>
      </c>
      <c r="O196" s="22">
        <v>15</v>
      </c>
      <c r="P196" s="60" t="s">
        <v>764</v>
      </c>
      <c r="Q196" s="22">
        <v>0</v>
      </c>
      <c r="R196" s="22">
        <v>0</v>
      </c>
      <c r="S196" s="22">
        <v>518</v>
      </c>
      <c r="T196" s="62">
        <v>39.011764705882356</v>
      </c>
      <c r="U196" s="22">
        <v>0</v>
      </c>
      <c r="V196" s="27">
        <v>0</v>
      </c>
      <c r="W196" s="27">
        <v>145.19999999999999</v>
      </c>
      <c r="X196" s="27">
        <v>145.19999999999999</v>
      </c>
      <c r="Y196" s="60" t="s">
        <v>764</v>
      </c>
      <c r="Z196" s="27">
        <v>663.2</v>
      </c>
      <c r="AA196" s="60" t="s">
        <v>764</v>
      </c>
      <c r="AB196" s="27">
        <v>0</v>
      </c>
    </row>
    <row r="197" spans="1:28" ht="15" customHeight="1">
      <c r="A197" s="42">
        <v>2016</v>
      </c>
      <c r="B197" s="42" t="s">
        <v>276</v>
      </c>
      <c r="C197" s="42" t="s">
        <v>209</v>
      </c>
      <c r="D197" s="45" t="s">
        <v>90</v>
      </c>
      <c r="E197" s="31"/>
      <c r="F197" s="31"/>
      <c r="G197" s="67"/>
      <c r="H197" s="27">
        <v>1</v>
      </c>
      <c r="I197" s="28">
        <v>120</v>
      </c>
      <c r="J197" s="27">
        <v>35</v>
      </c>
      <c r="K197" s="22">
        <v>15</v>
      </c>
      <c r="L197" s="33" t="s">
        <v>764</v>
      </c>
      <c r="M197" s="22">
        <v>4</v>
      </c>
      <c r="N197" s="33" t="s">
        <v>764</v>
      </c>
      <c r="O197" s="22">
        <v>19</v>
      </c>
      <c r="P197" s="60" t="s">
        <v>764</v>
      </c>
      <c r="Q197" s="22">
        <v>0</v>
      </c>
      <c r="R197" s="22">
        <v>0</v>
      </c>
      <c r="S197" s="22">
        <v>516</v>
      </c>
      <c r="T197" s="62">
        <v>20.6</v>
      </c>
      <c r="U197" s="22">
        <v>0</v>
      </c>
      <c r="V197" s="27">
        <v>0</v>
      </c>
      <c r="W197" s="27">
        <v>205</v>
      </c>
      <c r="X197" s="27">
        <v>205</v>
      </c>
      <c r="Y197" s="60" t="s">
        <v>764</v>
      </c>
      <c r="Z197" s="27">
        <v>721</v>
      </c>
      <c r="AA197" s="60" t="s">
        <v>764</v>
      </c>
      <c r="AB197" s="27">
        <v>34</v>
      </c>
    </row>
    <row r="198" spans="1:28" ht="15" customHeight="1">
      <c r="A198" s="42">
        <v>2016</v>
      </c>
      <c r="B198" s="42" t="s">
        <v>276</v>
      </c>
      <c r="C198" s="42" t="s">
        <v>209</v>
      </c>
      <c r="D198" s="45" t="s">
        <v>91</v>
      </c>
      <c r="E198" s="31"/>
      <c r="F198" s="31"/>
      <c r="G198" s="67"/>
      <c r="H198" s="27">
        <v>1</v>
      </c>
      <c r="I198" s="28">
        <v>120</v>
      </c>
      <c r="J198" s="27">
        <v>40</v>
      </c>
      <c r="K198" s="22">
        <v>16</v>
      </c>
      <c r="L198" s="33" t="s">
        <v>764</v>
      </c>
      <c r="M198" s="22">
        <v>1</v>
      </c>
      <c r="N198" s="33" t="s">
        <v>764</v>
      </c>
      <c r="O198" s="22">
        <v>17</v>
      </c>
      <c r="P198" s="60" t="s">
        <v>764</v>
      </c>
      <c r="Q198" s="22">
        <v>0</v>
      </c>
      <c r="R198" s="22">
        <v>0</v>
      </c>
      <c r="S198" s="22">
        <v>461</v>
      </c>
      <c r="T198" s="62">
        <v>15.55</v>
      </c>
      <c r="U198" s="22">
        <v>0</v>
      </c>
      <c r="V198" s="27">
        <v>0</v>
      </c>
      <c r="W198" s="27">
        <v>161</v>
      </c>
      <c r="X198" s="27">
        <v>161</v>
      </c>
      <c r="Y198" s="60" t="s">
        <v>764</v>
      </c>
      <c r="Z198" s="27">
        <v>622</v>
      </c>
      <c r="AA198" s="60" t="s">
        <v>764</v>
      </c>
      <c r="AB198" s="27">
        <v>0</v>
      </c>
    </row>
    <row r="199" spans="1:28" ht="15" customHeight="1">
      <c r="A199" s="42">
        <v>2016</v>
      </c>
      <c r="B199" s="42" t="s">
        <v>276</v>
      </c>
      <c r="C199" s="42" t="s">
        <v>209</v>
      </c>
      <c r="D199" s="45" t="s">
        <v>259</v>
      </c>
      <c r="E199" s="31"/>
      <c r="F199" s="31"/>
      <c r="G199" s="67"/>
      <c r="H199" s="27">
        <v>10</v>
      </c>
      <c r="I199" s="28">
        <v>380</v>
      </c>
      <c r="J199" s="27">
        <v>12</v>
      </c>
      <c r="K199" s="22">
        <v>10</v>
      </c>
      <c r="L199" s="33" t="s">
        <v>764</v>
      </c>
      <c r="M199" s="22">
        <v>3</v>
      </c>
      <c r="N199" s="33" t="s">
        <v>764</v>
      </c>
      <c r="O199" s="22">
        <v>13</v>
      </c>
      <c r="P199" s="60" t="s">
        <v>764</v>
      </c>
      <c r="Q199" s="22">
        <v>0</v>
      </c>
      <c r="R199" s="22">
        <v>0</v>
      </c>
      <c r="S199" s="22">
        <v>352</v>
      </c>
      <c r="T199" s="62">
        <v>61.166666666666664</v>
      </c>
      <c r="U199" s="22">
        <v>0</v>
      </c>
      <c r="V199" s="27">
        <v>0</v>
      </c>
      <c r="W199" s="27">
        <v>382</v>
      </c>
      <c r="X199" s="27">
        <v>382</v>
      </c>
      <c r="Y199" s="60" t="s">
        <v>764</v>
      </c>
      <c r="Z199" s="27">
        <v>734</v>
      </c>
      <c r="AA199" s="60" t="s">
        <v>764</v>
      </c>
      <c r="AB199" s="27">
        <v>0</v>
      </c>
    </row>
    <row r="200" spans="1:28" ht="15" customHeight="1">
      <c r="A200" s="42">
        <v>2016</v>
      </c>
      <c r="B200" s="42" t="s">
        <v>276</v>
      </c>
      <c r="C200" s="42" t="s">
        <v>209</v>
      </c>
      <c r="D200" s="45" t="s">
        <v>92</v>
      </c>
      <c r="E200" s="31"/>
      <c r="F200" s="31"/>
      <c r="G200" s="67"/>
      <c r="H200" s="27">
        <v>5</v>
      </c>
      <c r="I200" s="28">
        <v>700</v>
      </c>
      <c r="J200" s="27">
        <v>38</v>
      </c>
      <c r="K200" s="22">
        <v>16</v>
      </c>
      <c r="L200" s="33" t="s">
        <v>764</v>
      </c>
      <c r="M200" s="22">
        <v>1</v>
      </c>
      <c r="N200" s="33" t="s">
        <v>764</v>
      </c>
      <c r="O200" s="22">
        <v>17</v>
      </c>
      <c r="P200" s="60" t="s">
        <v>764</v>
      </c>
      <c r="Q200" s="22">
        <v>0</v>
      </c>
      <c r="R200" s="22">
        <v>0</v>
      </c>
      <c r="S200" s="22">
        <v>308</v>
      </c>
      <c r="T200" s="62">
        <v>15.736842105263158</v>
      </c>
      <c r="U200" s="22">
        <v>0</v>
      </c>
      <c r="V200" s="27">
        <v>0</v>
      </c>
      <c r="W200" s="27">
        <v>290</v>
      </c>
      <c r="X200" s="27">
        <v>290</v>
      </c>
      <c r="Y200" s="60" t="s">
        <v>764</v>
      </c>
      <c r="Z200" s="27">
        <v>598</v>
      </c>
      <c r="AA200" s="60" t="s">
        <v>764</v>
      </c>
      <c r="AB200" s="27">
        <v>0</v>
      </c>
    </row>
    <row r="201" spans="1:28" ht="15" customHeight="1">
      <c r="A201" s="42">
        <v>2016</v>
      </c>
      <c r="B201" s="42" t="s">
        <v>276</v>
      </c>
      <c r="C201" s="42" t="s">
        <v>209</v>
      </c>
      <c r="D201" s="45" t="s">
        <v>93</v>
      </c>
      <c r="E201" s="29"/>
      <c r="F201" s="29"/>
      <c r="G201" s="65"/>
      <c r="H201" s="27">
        <v>5</v>
      </c>
      <c r="I201" s="28">
        <v>580</v>
      </c>
      <c r="J201" s="27">
        <v>35</v>
      </c>
      <c r="K201" s="22">
        <v>28</v>
      </c>
      <c r="L201" s="33" t="s">
        <v>764</v>
      </c>
      <c r="M201" s="22">
        <v>15</v>
      </c>
      <c r="N201" s="33" t="s">
        <v>764</v>
      </c>
      <c r="O201" s="22">
        <v>43</v>
      </c>
      <c r="P201" s="60" t="s">
        <v>764</v>
      </c>
      <c r="Q201" s="22">
        <v>2</v>
      </c>
      <c r="R201" s="22">
        <v>20</v>
      </c>
      <c r="S201" s="22">
        <v>1290</v>
      </c>
      <c r="T201" s="62">
        <v>70.571428571428569</v>
      </c>
      <c r="U201" s="22">
        <v>0</v>
      </c>
      <c r="V201" s="27">
        <v>300</v>
      </c>
      <c r="W201" s="27">
        <v>880</v>
      </c>
      <c r="X201" s="27">
        <v>1180</v>
      </c>
      <c r="Y201" s="60" t="s">
        <v>764</v>
      </c>
      <c r="Z201" s="27">
        <v>2470</v>
      </c>
      <c r="AA201" s="60" t="s">
        <v>764</v>
      </c>
      <c r="AB201" s="27">
        <v>0</v>
      </c>
    </row>
    <row r="202" spans="1:28" ht="15" customHeight="1">
      <c r="A202" s="42">
        <v>2016</v>
      </c>
      <c r="B202" s="42" t="s">
        <v>276</v>
      </c>
      <c r="C202" s="42" t="s">
        <v>209</v>
      </c>
      <c r="D202" s="45" t="s">
        <v>94</v>
      </c>
      <c r="E202" s="31"/>
      <c r="F202" s="31"/>
      <c r="G202" s="67"/>
      <c r="H202" s="27">
        <v>4</v>
      </c>
      <c r="I202" s="28">
        <v>352</v>
      </c>
      <c r="J202" s="27">
        <v>10</v>
      </c>
      <c r="K202" s="22">
        <v>4</v>
      </c>
      <c r="L202" s="33" t="s">
        <v>764</v>
      </c>
      <c r="M202" s="22">
        <v>0</v>
      </c>
      <c r="N202" s="33" t="s">
        <v>764</v>
      </c>
      <c r="O202" s="22">
        <v>4</v>
      </c>
      <c r="P202" s="60" t="s">
        <v>764</v>
      </c>
      <c r="Q202" s="22">
        <v>0</v>
      </c>
      <c r="R202" s="22">
        <v>0</v>
      </c>
      <c r="S202" s="22">
        <v>114</v>
      </c>
      <c r="T202" s="62">
        <v>33.200000000000003</v>
      </c>
      <c r="U202" s="22">
        <v>0</v>
      </c>
      <c r="V202" s="27">
        <v>0</v>
      </c>
      <c r="W202" s="27">
        <v>218</v>
      </c>
      <c r="X202" s="27">
        <v>218</v>
      </c>
      <c r="Y202" s="60" t="s">
        <v>764</v>
      </c>
      <c r="Z202" s="27">
        <v>332</v>
      </c>
      <c r="AA202" s="60" t="s">
        <v>764</v>
      </c>
      <c r="AB202" s="27">
        <v>0</v>
      </c>
    </row>
    <row r="203" spans="1:28" ht="15" customHeight="1">
      <c r="A203" s="42">
        <v>2016</v>
      </c>
      <c r="B203" s="42" t="s">
        <v>276</v>
      </c>
      <c r="C203" s="42" t="s">
        <v>209</v>
      </c>
      <c r="D203" s="45" t="s">
        <v>95</v>
      </c>
      <c r="E203" s="31"/>
      <c r="F203" s="31"/>
      <c r="G203" s="67"/>
      <c r="H203" s="27">
        <v>4</v>
      </c>
      <c r="I203" s="28">
        <v>250</v>
      </c>
      <c r="J203" s="27">
        <v>25</v>
      </c>
      <c r="K203" s="22">
        <v>15</v>
      </c>
      <c r="L203" s="33" t="s">
        <v>764</v>
      </c>
      <c r="M203" s="22">
        <v>0</v>
      </c>
      <c r="N203" s="33" t="s">
        <v>764</v>
      </c>
      <c r="O203" s="22">
        <v>15</v>
      </c>
      <c r="P203" s="60" t="s">
        <v>764</v>
      </c>
      <c r="Q203" s="22">
        <v>0</v>
      </c>
      <c r="R203" s="22">
        <v>0</v>
      </c>
      <c r="S203" s="22">
        <v>419</v>
      </c>
      <c r="T203" s="62">
        <v>25.82</v>
      </c>
      <c r="U203" s="22">
        <v>0</v>
      </c>
      <c r="V203" s="27">
        <v>0</v>
      </c>
      <c r="W203" s="27">
        <v>226.5</v>
      </c>
      <c r="X203" s="27">
        <v>226.5</v>
      </c>
      <c r="Y203" s="60" t="s">
        <v>764</v>
      </c>
      <c r="Z203" s="27">
        <v>645.5</v>
      </c>
      <c r="AA203" s="60" t="s">
        <v>764</v>
      </c>
      <c r="AB203" s="27">
        <v>0</v>
      </c>
    </row>
    <row r="204" spans="1:28" ht="15" customHeight="1">
      <c r="A204" s="42">
        <v>2016</v>
      </c>
      <c r="B204" s="42" t="s">
        <v>276</v>
      </c>
      <c r="C204" s="42" t="s">
        <v>209</v>
      </c>
      <c r="D204" s="45" t="s">
        <v>96</v>
      </c>
      <c r="E204" s="31"/>
      <c r="F204" s="31"/>
      <c r="G204" s="67"/>
      <c r="H204" s="27">
        <v>3</v>
      </c>
      <c r="I204" s="28">
        <v>800</v>
      </c>
      <c r="J204" s="27">
        <v>21</v>
      </c>
      <c r="K204" s="22">
        <v>42</v>
      </c>
      <c r="L204" s="33" t="s">
        <v>764</v>
      </c>
      <c r="M204" s="22">
        <v>13</v>
      </c>
      <c r="N204" s="33" t="s">
        <v>764</v>
      </c>
      <c r="O204" s="22">
        <v>55</v>
      </c>
      <c r="P204" s="60" t="s">
        <v>764</v>
      </c>
      <c r="Q204" s="22">
        <v>1</v>
      </c>
      <c r="R204" s="22">
        <v>10</v>
      </c>
      <c r="S204" s="22">
        <v>1441</v>
      </c>
      <c r="T204" s="62">
        <v>115.33333333333333</v>
      </c>
      <c r="U204" s="22">
        <v>0</v>
      </c>
      <c r="V204" s="27">
        <v>0</v>
      </c>
      <c r="W204" s="27">
        <v>981</v>
      </c>
      <c r="X204" s="27">
        <v>981</v>
      </c>
      <c r="Y204" s="60" t="s">
        <v>764</v>
      </c>
      <c r="Z204" s="27">
        <v>2422</v>
      </c>
      <c r="AA204" s="60" t="s">
        <v>764</v>
      </c>
      <c r="AB204" s="27">
        <v>0</v>
      </c>
    </row>
    <row r="205" spans="1:28" ht="15" customHeight="1">
      <c r="A205" s="42">
        <v>2016</v>
      </c>
      <c r="B205" s="42" t="s">
        <v>276</v>
      </c>
      <c r="C205" s="42" t="s">
        <v>210</v>
      </c>
      <c r="D205" s="45" t="s">
        <v>145</v>
      </c>
      <c r="E205" s="31"/>
      <c r="F205" s="31"/>
      <c r="G205" s="67"/>
      <c r="H205" s="27">
        <v>7</v>
      </c>
      <c r="I205" s="28">
        <v>300</v>
      </c>
      <c r="J205" s="27">
        <v>83</v>
      </c>
      <c r="K205" s="22">
        <v>4</v>
      </c>
      <c r="L205" s="33" t="s">
        <v>764</v>
      </c>
      <c r="M205" s="22">
        <v>0</v>
      </c>
      <c r="N205" s="33" t="s">
        <v>764</v>
      </c>
      <c r="O205" s="22">
        <v>4</v>
      </c>
      <c r="P205" s="60" t="s">
        <v>764</v>
      </c>
      <c r="Q205" s="22">
        <v>0</v>
      </c>
      <c r="R205" s="22">
        <v>0</v>
      </c>
      <c r="S205" s="22">
        <v>97</v>
      </c>
      <c r="T205" s="62">
        <v>4.1807228915662646</v>
      </c>
      <c r="U205" s="22">
        <v>0</v>
      </c>
      <c r="V205" s="27">
        <v>0</v>
      </c>
      <c r="W205" s="27">
        <v>250</v>
      </c>
      <c r="X205" s="27">
        <v>250</v>
      </c>
      <c r="Y205" s="60" t="s">
        <v>764</v>
      </c>
      <c r="Z205" s="27">
        <v>347</v>
      </c>
      <c r="AA205" s="60" t="s">
        <v>764</v>
      </c>
      <c r="AB205" s="27">
        <v>0</v>
      </c>
    </row>
    <row r="206" spans="1:28" ht="15" customHeight="1">
      <c r="A206" s="42">
        <v>2016</v>
      </c>
      <c r="B206" s="42" t="s">
        <v>276</v>
      </c>
      <c r="C206" s="42" t="s">
        <v>210</v>
      </c>
      <c r="D206" s="45" t="s">
        <v>750</v>
      </c>
      <c r="E206" s="31"/>
      <c r="F206" s="31"/>
      <c r="G206" s="67"/>
      <c r="H206" s="27">
        <v>3</v>
      </c>
      <c r="I206" s="28">
        <v>1040</v>
      </c>
      <c r="J206" s="27">
        <v>14</v>
      </c>
      <c r="K206" s="22">
        <v>16</v>
      </c>
      <c r="L206" s="33" t="s">
        <v>764</v>
      </c>
      <c r="M206" s="22">
        <v>3</v>
      </c>
      <c r="N206" s="33" t="s">
        <v>764</v>
      </c>
      <c r="O206" s="22">
        <v>19</v>
      </c>
      <c r="P206" s="60" t="s">
        <v>764</v>
      </c>
      <c r="Q206" s="22">
        <v>4</v>
      </c>
      <c r="R206" s="22">
        <v>50</v>
      </c>
      <c r="S206" s="22">
        <v>611</v>
      </c>
      <c r="T206" s="62">
        <v>78.571428571428569</v>
      </c>
      <c r="U206" s="22">
        <v>0</v>
      </c>
      <c r="V206" s="27">
        <v>0</v>
      </c>
      <c r="W206" s="27">
        <v>489</v>
      </c>
      <c r="X206" s="27">
        <v>489</v>
      </c>
      <c r="Y206" s="60" t="s">
        <v>764</v>
      </c>
      <c r="Z206" s="27">
        <v>1100</v>
      </c>
      <c r="AA206" s="60" t="s">
        <v>764</v>
      </c>
      <c r="AB206" s="27">
        <v>0</v>
      </c>
    </row>
    <row r="207" spans="1:28" ht="15" customHeight="1">
      <c r="A207" s="42">
        <v>2016</v>
      </c>
      <c r="B207" s="42" t="s">
        <v>276</v>
      </c>
      <c r="C207" s="42" t="s">
        <v>210</v>
      </c>
      <c r="D207" s="45" t="s">
        <v>148</v>
      </c>
      <c r="E207" s="31"/>
      <c r="F207" s="31"/>
      <c r="G207" s="67"/>
      <c r="H207" s="27">
        <v>11</v>
      </c>
      <c r="I207" s="28">
        <v>1445</v>
      </c>
      <c r="J207" s="27">
        <v>99</v>
      </c>
      <c r="K207" s="22">
        <v>19</v>
      </c>
      <c r="L207" s="33" t="s">
        <v>764</v>
      </c>
      <c r="M207" s="22">
        <v>3</v>
      </c>
      <c r="N207" s="33" t="s">
        <v>764</v>
      </c>
      <c r="O207" s="22">
        <v>22</v>
      </c>
      <c r="P207" s="60" t="s">
        <v>764</v>
      </c>
      <c r="Q207" s="22">
        <v>9</v>
      </c>
      <c r="R207" s="22">
        <v>100</v>
      </c>
      <c r="S207" s="22">
        <v>733</v>
      </c>
      <c r="T207" s="62">
        <v>14.988888888888889</v>
      </c>
      <c r="U207" s="22">
        <v>0</v>
      </c>
      <c r="V207" s="27">
        <v>0</v>
      </c>
      <c r="W207" s="27">
        <v>750.9</v>
      </c>
      <c r="X207" s="27">
        <v>750.9</v>
      </c>
      <c r="Y207" s="60" t="s">
        <v>764</v>
      </c>
      <c r="Z207" s="27">
        <v>1483.9</v>
      </c>
      <c r="AA207" s="60" t="s">
        <v>764</v>
      </c>
      <c r="AB207" s="27">
        <v>0</v>
      </c>
    </row>
    <row r="208" spans="1:28" ht="15" customHeight="1">
      <c r="A208" s="42">
        <v>2016</v>
      </c>
      <c r="B208" s="42" t="s">
        <v>276</v>
      </c>
      <c r="C208" s="42" t="s">
        <v>210</v>
      </c>
      <c r="D208" s="45" t="s">
        <v>257</v>
      </c>
      <c r="E208" s="31"/>
      <c r="F208" s="31"/>
      <c r="G208" s="67"/>
      <c r="H208" s="27">
        <v>3</v>
      </c>
      <c r="I208" s="28">
        <v>1400</v>
      </c>
      <c r="J208" s="27">
        <v>37</v>
      </c>
      <c r="K208" s="22">
        <v>33</v>
      </c>
      <c r="L208" s="33" t="s">
        <v>764</v>
      </c>
      <c r="M208" s="22">
        <v>5</v>
      </c>
      <c r="N208" s="33" t="s">
        <v>764</v>
      </c>
      <c r="O208" s="22">
        <v>38</v>
      </c>
      <c r="P208" s="60" t="s">
        <v>764</v>
      </c>
      <c r="Q208" s="22">
        <v>19</v>
      </c>
      <c r="R208" s="22">
        <v>190</v>
      </c>
      <c r="S208" s="22">
        <v>1267</v>
      </c>
      <c r="T208" s="62">
        <v>48.567567567567565</v>
      </c>
      <c r="U208" s="22">
        <v>0</v>
      </c>
      <c r="V208" s="27">
        <v>0</v>
      </c>
      <c r="W208" s="27">
        <v>530</v>
      </c>
      <c r="X208" s="27">
        <v>530</v>
      </c>
      <c r="Y208" s="60" t="s">
        <v>764</v>
      </c>
      <c r="Z208" s="27">
        <v>1797</v>
      </c>
      <c r="AA208" s="60" t="s">
        <v>764</v>
      </c>
      <c r="AB208" s="27">
        <v>0</v>
      </c>
    </row>
    <row r="209" spans="1:28" ht="15" customHeight="1">
      <c r="A209" s="42">
        <v>2016</v>
      </c>
      <c r="B209" s="42" t="s">
        <v>276</v>
      </c>
      <c r="C209" s="42" t="s">
        <v>212</v>
      </c>
      <c r="D209" s="45" t="s">
        <v>751</v>
      </c>
      <c r="E209" s="31"/>
      <c r="F209" s="31"/>
      <c r="G209" s="67"/>
      <c r="H209" s="27">
        <v>4</v>
      </c>
      <c r="I209" s="28">
        <v>56</v>
      </c>
      <c r="J209" s="27">
        <v>8</v>
      </c>
      <c r="K209" s="22">
        <v>4</v>
      </c>
      <c r="L209" s="33" t="s">
        <v>764</v>
      </c>
      <c r="M209" s="22">
        <v>1</v>
      </c>
      <c r="N209" s="33" t="s">
        <v>764</v>
      </c>
      <c r="O209" s="22">
        <v>5</v>
      </c>
      <c r="P209" s="60" t="s">
        <v>764</v>
      </c>
      <c r="Q209" s="22">
        <v>0</v>
      </c>
      <c r="R209" s="22">
        <v>0</v>
      </c>
      <c r="S209" s="22">
        <v>128</v>
      </c>
      <c r="T209" s="62">
        <v>20.625</v>
      </c>
      <c r="U209" s="22">
        <v>0</v>
      </c>
      <c r="V209" s="27">
        <v>0</v>
      </c>
      <c r="W209" s="27">
        <v>37</v>
      </c>
      <c r="X209" s="27">
        <v>37</v>
      </c>
      <c r="Y209" s="60" t="s">
        <v>764</v>
      </c>
      <c r="Z209" s="27">
        <v>165</v>
      </c>
      <c r="AA209" s="60" t="s">
        <v>764</v>
      </c>
      <c r="AB209" s="27">
        <v>0</v>
      </c>
    </row>
    <row r="210" spans="1:28" ht="15" customHeight="1">
      <c r="A210" s="42">
        <v>2016</v>
      </c>
      <c r="B210" s="42" t="s">
        <v>276</v>
      </c>
      <c r="C210" s="42" t="s">
        <v>213</v>
      </c>
      <c r="D210" s="43" t="s">
        <v>150</v>
      </c>
      <c r="E210" s="19"/>
      <c r="F210" s="19"/>
      <c r="G210" s="64"/>
      <c r="H210" s="27">
        <v>4</v>
      </c>
      <c r="I210" s="28">
        <v>200</v>
      </c>
      <c r="J210" s="27">
        <v>20</v>
      </c>
      <c r="K210" s="22">
        <v>7</v>
      </c>
      <c r="L210" s="33" t="s">
        <v>764</v>
      </c>
      <c r="M210" s="22">
        <v>3</v>
      </c>
      <c r="N210" s="33" t="s">
        <v>764</v>
      </c>
      <c r="O210" s="22">
        <v>10</v>
      </c>
      <c r="P210" s="60" t="s">
        <v>764</v>
      </c>
      <c r="Q210" s="22">
        <v>0</v>
      </c>
      <c r="R210" s="22">
        <v>0</v>
      </c>
      <c r="S210" s="22">
        <v>293</v>
      </c>
      <c r="T210" s="62">
        <v>32</v>
      </c>
      <c r="U210" s="22">
        <v>0</v>
      </c>
      <c r="V210" s="27">
        <v>0</v>
      </c>
      <c r="W210" s="27">
        <v>347</v>
      </c>
      <c r="X210" s="27">
        <v>347</v>
      </c>
      <c r="Y210" s="60" t="s">
        <v>764</v>
      </c>
      <c r="Z210" s="27">
        <v>640</v>
      </c>
      <c r="AA210" s="60" t="s">
        <v>764</v>
      </c>
      <c r="AB210" s="27">
        <v>0</v>
      </c>
    </row>
    <row r="211" spans="1:28" ht="15" customHeight="1">
      <c r="A211" s="42">
        <v>2016</v>
      </c>
      <c r="B211" s="42" t="s">
        <v>276</v>
      </c>
      <c r="C211" s="42" t="s">
        <v>213</v>
      </c>
      <c r="D211" s="43" t="s">
        <v>151</v>
      </c>
      <c r="E211" s="19"/>
      <c r="F211" s="19"/>
      <c r="G211" s="64"/>
      <c r="H211" s="27">
        <v>1</v>
      </c>
      <c r="I211" s="28">
        <v>102</v>
      </c>
      <c r="J211" s="27">
        <v>6</v>
      </c>
      <c r="K211" s="22">
        <v>6</v>
      </c>
      <c r="L211" s="33" t="s">
        <v>764</v>
      </c>
      <c r="M211" s="22">
        <v>0</v>
      </c>
      <c r="N211" s="33" t="s">
        <v>764</v>
      </c>
      <c r="O211" s="22">
        <v>6</v>
      </c>
      <c r="P211" s="60" t="s">
        <v>764</v>
      </c>
      <c r="Q211" s="22">
        <v>5</v>
      </c>
      <c r="R211" s="22">
        <v>50</v>
      </c>
      <c r="S211" s="22">
        <v>224</v>
      </c>
      <c r="T211" s="62">
        <v>37.333333333333336</v>
      </c>
      <c r="U211" s="22">
        <v>0</v>
      </c>
      <c r="V211" s="27">
        <v>0</v>
      </c>
      <c r="W211" s="27">
        <v>0</v>
      </c>
      <c r="X211" s="27">
        <v>0</v>
      </c>
      <c r="Y211" s="60" t="s">
        <v>764</v>
      </c>
      <c r="Z211" s="27">
        <v>224</v>
      </c>
      <c r="AA211" s="60" t="s">
        <v>764</v>
      </c>
      <c r="AB211" s="27">
        <v>0</v>
      </c>
    </row>
    <row r="212" spans="1:28" ht="15" customHeight="1">
      <c r="A212" s="42">
        <v>2016</v>
      </c>
      <c r="B212" s="42" t="s">
        <v>276</v>
      </c>
      <c r="C212" s="42" t="s">
        <v>213</v>
      </c>
      <c r="D212" s="43" t="s">
        <v>152</v>
      </c>
      <c r="E212" s="19"/>
      <c r="F212" s="19"/>
      <c r="G212" s="64"/>
      <c r="H212" s="27">
        <v>3</v>
      </c>
      <c r="I212" s="28">
        <v>1553</v>
      </c>
      <c r="J212" s="27">
        <v>118</v>
      </c>
      <c r="K212" s="22">
        <v>27</v>
      </c>
      <c r="L212" s="33" t="s">
        <v>764</v>
      </c>
      <c r="M212" s="22">
        <v>11</v>
      </c>
      <c r="N212" s="33" t="s">
        <v>764</v>
      </c>
      <c r="O212" s="22">
        <v>38</v>
      </c>
      <c r="P212" s="60" t="s">
        <v>764</v>
      </c>
      <c r="Q212" s="22">
        <v>0</v>
      </c>
      <c r="R212" s="22">
        <v>0</v>
      </c>
      <c r="S212" s="22">
        <v>1043</v>
      </c>
      <c r="T212" s="62">
        <v>16.352966101694918</v>
      </c>
      <c r="U212" s="22">
        <v>0</v>
      </c>
      <c r="V212" s="27">
        <v>0</v>
      </c>
      <c r="W212" s="27">
        <v>886.65</v>
      </c>
      <c r="X212" s="27">
        <v>886.65</v>
      </c>
      <c r="Y212" s="60" t="s">
        <v>764</v>
      </c>
      <c r="Z212" s="27">
        <v>1929.65</v>
      </c>
      <c r="AA212" s="60" t="s">
        <v>764</v>
      </c>
      <c r="AB212" s="27">
        <v>0</v>
      </c>
    </row>
    <row r="213" spans="1:28" ht="15" customHeight="1">
      <c r="A213" s="42">
        <v>2016</v>
      </c>
      <c r="B213" s="42" t="s">
        <v>276</v>
      </c>
      <c r="C213" s="42" t="s">
        <v>213</v>
      </c>
      <c r="D213" s="43" t="s">
        <v>153</v>
      </c>
      <c r="E213" s="19"/>
      <c r="F213" s="19"/>
      <c r="G213" s="64"/>
      <c r="H213" s="27">
        <v>22</v>
      </c>
      <c r="I213" s="28">
        <v>5183</v>
      </c>
      <c r="J213" s="27">
        <v>113</v>
      </c>
      <c r="K213" s="22">
        <v>34</v>
      </c>
      <c r="L213" s="33" t="s">
        <v>764</v>
      </c>
      <c r="M213" s="22">
        <v>19</v>
      </c>
      <c r="N213" s="33" t="s">
        <v>764</v>
      </c>
      <c r="O213" s="22">
        <v>53</v>
      </c>
      <c r="P213" s="60" t="s">
        <v>764</v>
      </c>
      <c r="Q213" s="22">
        <v>1</v>
      </c>
      <c r="R213" s="22">
        <v>10</v>
      </c>
      <c r="S213" s="22">
        <v>1548</v>
      </c>
      <c r="T213" s="62">
        <v>29.858407079646017</v>
      </c>
      <c r="U213" s="22">
        <v>0</v>
      </c>
      <c r="V213" s="27">
        <v>0</v>
      </c>
      <c r="W213" s="27">
        <v>1826</v>
      </c>
      <c r="X213" s="27">
        <v>1826</v>
      </c>
      <c r="Y213" s="60" t="s">
        <v>764</v>
      </c>
      <c r="Z213" s="27">
        <v>3374</v>
      </c>
      <c r="AA213" s="60" t="s">
        <v>764</v>
      </c>
      <c r="AB213" s="27">
        <f>4.88+50</f>
        <v>54.88</v>
      </c>
    </row>
    <row r="214" spans="1:28" ht="15" customHeight="1">
      <c r="A214" s="42">
        <v>2016</v>
      </c>
      <c r="B214" s="42" t="s">
        <v>276</v>
      </c>
      <c r="C214" s="42" t="s">
        <v>213</v>
      </c>
      <c r="D214" s="43" t="s">
        <v>752</v>
      </c>
      <c r="E214" s="19"/>
      <c r="F214" s="19"/>
      <c r="G214" s="64"/>
      <c r="H214" s="27">
        <v>4</v>
      </c>
      <c r="I214" s="28">
        <v>600</v>
      </c>
      <c r="J214" s="27">
        <v>5</v>
      </c>
      <c r="K214" s="22">
        <v>22</v>
      </c>
      <c r="L214" s="33" t="s">
        <v>764</v>
      </c>
      <c r="M214" s="22">
        <v>5</v>
      </c>
      <c r="N214" s="33" t="s">
        <v>764</v>
      </c>
      <c r="O214" s="22">
        <v>27</v>
      </c>
      <c r="P214" s="60" t="s">
        <v>764</v>
      </c>
      <c r="Q214" s="22">
        <v>0</v>
      </c>
      <c r="R214" s="22">
        <v>0</v>
      </c>
      <c r="S214" s="22">
        <v>763</v>
      </c>
      <c r="T214" s="62">
        <v>263</v>
      </c>
      <c r="U214" s="22">
        <v>0</v>
      </c>
      <c r="V214" s="27">
        <v>0</v>
      </c>
      <c r="W214" s="27">
        <v>552</v>
      </c>
      <c r="X214" s="27">
        <v>552</v>
      </c>
      <c r="Y214" s="60" t="s">
        <v>764</v>
      </c>
      <c r="Z214" s="27">
        <v>1315</v>
      </c>
      <c r="AA214" s="60" t="s">
        <v>764</v>
      </c>
      <c r="AB214" s="27">
        <v>0</v>
      </c>
    </row>
    <row r="215" spans="1:28" ht="15" customHeight="1">
      <c r="A215" s="42">
        <v>2016</v>
      </c>
      <c r="B215" s="42" t="s">
        <v>276</v>
      </c>
      <c r="C215" s="42" t="s">
        <v>213</v>
      </c>
      <c r="D215" s="43" t="s">
        <v>154</v>
      </c>
      <c r="E215" s="19"/>
      <c r="F215" s="19"/>
      <c r="G215" s="64"/>
      <c r="H215" s="27">
        <v>4</v>
      </c>
      <c r="I215" s="28">
        <v>1500</v>
      </c>
      <c r="J215" s="27">
        <v>39</v>
      </c>
      <c r="K215" s="22">
        <v>30</v>
      </c>
      <c r="L215" s="33" t="s">
        <v>764</v>
      </c>
      <c r="M215" s="22">
        <v>13</v>
      </c>
      <c r="N215" s="33" t="s">
        <v>764</v>
      </c>
      <c r="O215" s="22">
        <v>43</v>
      </c>
      <c r="P215" s="60" t="s">
        <v>764</v>
      </c>
      <c r="Q215" s="22">
        <v>0</v>
      </c>
      <c r="R215" s="22">
        <v>0</v>
      </c>
      <c r="S215" s="22">
        <v>1080</v>
      </c>
      <c r="T215" s="62">
        <v>77.179487179487182</v>
      </c>
      <c r="U215" s="22">
        <v>0</v>
      </c>
      <c r="V215" s="27">
        <v>0</v>
      </c>
      <c r="W215" s="27">
        <v>1930</v>
      </c>
      <c r="X215" s="27">
        <v>1930</v>
      </c>
      <c r="Y215" s="60" t="s">
        <v>764</v>
      </c>
      <c r="Z215" s="27">
        <v>3010</v>
      </c>
      <c r="AA215" s="60" t="s">
        <v>764</v>
      </c>
      <c r="AB215" s="27">
        <v>0</v>
      </c>
    </row>
    <row r="216" spans="1:28" ht="15" customHeight="1">
      <c r="A216" s="42">
        <v>2016</v>
      </c>
      <c r="B216" s="42" t="s">
        <v>276</v>
      </c>
      <c r="C216" s="42" t="s">
        <v>213</v>
      </c>
      <c r="D216" s="43" t="s">
        <v>753</v>
      </c>
      <c r="E216" s="19"/>
      <c r="F216" s="19"/>
      <c r="G216" s="64"/>
      <c r="H216" s="27">
        <v>3</v>
      </c>
      <c r="I216" s="28">
        <v>1300</v>
      </c>
      <c r="J216" s="27">
        <v>31</v>
      </c>
      <c r="K216" s="22">
        <v>46</v>
      </c>
      <c r="L216" s="33" t="s">
        <v>764</v>
      </c>
      <c r="M216" s="22">
        <v>15</v>
      </c>
      <c r="N216" s="33" t="s">
        <v>764</v>
      </c>
      <c r="O216" s="22">
        <v>61</v>
      </c>
      <c r="P216" s="60" t="s">
        <v>764</v>
      </c>
      <c r="Q216" s="22">
        <v>0</v>
      </c>
      <c r="R216" s="22">
        <v>0</v>
      </c>
      <c r="S216" s="22">
        <v>1550</v>
      </c>
      <c r="T216" s="62">
        <v>98.581935483870964</v>
      </c>
      <c r="U216" s="22">
        <v>0</v>
      </c>
      <c r="V216" s="27">
        <v>0</v>
      </c>
      <c r="W216" s="27">
        <v>1506.04</v>
      </c>
      <c r="X216" s="27">
        <v>1506.04</v>
      </c>
      <c r="Y216" s="60" t="s">
        <v>764</v>
      </c>
      <c r="Z216" s="27">
        <v>3056.04</v>
      </c>
      <c r="AA216" s="60" t="s">
        <v>764</v>
      </c>
      <c r="AB216" s="27">
        <v>0</v>
      </c>
    </row>
    <row r="217" spans="1:28" ht="15" customHeight="1">
      <c r="A217" s="42">
        <v>2016</v>
      </c>
      <c r="B217" s="42" t="s">
        <v>276</v>
      </c>
      <c r="C217" s="42" t="s">
        <v>213</v>
      </c>
      <c r="D217" s="43" t="s">
        <v>253</v>
      </c>
      <c r="E217" s="19"/>
      <c r="F217" s="19"/>
      <c r="G217" s="64"/>
      <c r="H217" s="27">
        <v>3</v>
      </c>
      <c r="I217" s="28">
        <v>1500</v>
      </c>
      <c r="J217" s="27">
        <v>66</v>
      </c>
      <c r="K217" s="22">
        <v>16</v>
      </c>
      <c r="L217" s="33" t="s">
        <v>764</v>
      </c>
      <c r="M217" s="22">
        <v>9</v>
      </c>
      <c r="N217" s="33" t="s">
        <v>764</v>
      </c>
      <c r="O217" s="22">
        <v>25</v>
      </c>
      <c r="P217" s="60" t="s">
        <v>764</v>
      </c>
      <c r="Q217" s="22">
        <v>0</v>
      </c>
      <c r="R217" s="22">
        <v>0</v>
      </c>
      <c r="S217" s="22">
        <v>668</v>
      </c>
      <c r="T217" s="62">
        <v>21.40909090909091</v>
      </c>
      <c r="U217" s="22">
        <v>0</v>
      </c>
      <c r="V217" s="27">
        <v>0</v>
      </c>
      <c r="W217" s="27">
        <v>745</v>
      </c>
      <c r="X217" s="27">
        <v>745</v>
      </c>
      <c r="Y217" s="60" t="s">
        <v>764</v>
      </c>
      <c r="Z217" s="27">
        <v>1413</v>
      </c>
      <c r="AA217" s="60" t="s">
        <v>764</v>
      </c>
      <c r="AB217" s="27">
        <v>0</v>
      </c>
    </row>
    <row r="218" spans="1:28" ht="15" customHeight="1">
      <c r="A218" s="42">
        <v>2016</v>
      </c>
      <c r="B218" s="42" t="s">
        <v>276</v>
      </c>
      <c r="C218" s="42" t="s">
        <v>213</v>
      </c>
      <c r="D218" s="43" t="s">
        <v>155</v>
      </c>
      <c r="E218" s="19"/>
      <c r="F218" s="19"/>
      <c r="G218" s="64"/>
      <c r="H218" s="27">
        <v>4</v>
      </c>
      <c r="I218" s="28">
        <v>2042</v>
      </c>
      <c r="J218" s="27">
        <v>36</v>
      </c>
      <c r="K218" s="22">
        <v>69</v>
      </c>
      <c r="L218" s="33" t="s">
        <v>764</v>
      </c>
      <c r="M218" s="22">
        <v>17</v>
      </c>
      <c r="N218" s="33" t="s">
        <v>764</v>
      </c>
      <c r="O218" s="22">
        <v>86</v>
      </c>
      <c r="P218" s="60" t="s">
        <v>764</v>
      </c>
      <c r="Q218" s="22">
        <v>11</v>
      </c>
      <c r="R218" s="22">
        <v>110</v>
      </c>
      <c r="S218" s="22">
        <v>2510</v>
      </c>
      <c r="T218" s="62">
        <v>111.66666666666667</v>
      </c>
      <c r="U218" s="22">
        <v>0</v>
      </c>
      <c r="V218" s="27">
        <v>0</v>
      </c>
      <c r="W218" s="27">
        <v>1510</v>
      </c>
      <c r="X218" s="27">
        <v>1510</v>
      </c>
      <c r="Y218" s="60" t="s">
        <v>764</v>
      </c>
      <c r="Z218" s="27">
        <v>4020</v>
      </c>
      <c r="AA218" s="60" t="s">
        <v>764</v>
      </c>
      <c r="AB218" s="27">
        <f>53.81+65</f>
        <v>118.81</v>
      </c>
    </row>
    <row r="219" spans="1:28" ht="15" customHeight="1">
      <c r="A219" s="42">
        <v>2016</v>
      </c>
      <c r="B219" s="42" t="s">
        <v>276</v>
      </c>
      <c r="C219" s="42" t="s">
        <v>213</v>
      </c>
      <c r="D219" s="43" t="s">
        <v>252</v>
      </c>
      <c r="E219" s="19"/>
      <c r="F219" s="19"/>
      <c r="G219" s="64"/>
      <c r="H219" s="27">
        <v>2</v>
      </c>
      <c r="I219" s="28">
        <v>460</v>
      </c>
      <c r="J219" s="27">
        <v>9</v>
      </c>
      <c r="K219" s="22">
        <v>34</v>
      </c>
      <c r="L219" s="33" t="s">
        <v>764</v>
      </c>
      <c r="M219" s="22">
        <v>3</v>
      </c>
      <c r="N219" s="33" t="s">
        <v>764</v>
      </c>
      <c r="O219" s="22">
        <v>37</v>
      </c>
      <c r="P219" s="60" t="s">
        <v>764</v>
      </c>
      <c r="Q219" s="22">
        <v>0</v>
      </c>
      <c r="R219" s="22">
        <v>0</v>
      </c>
      <c r="S219" s="22">
        <v>968</v>
      </c>
      <c r="T219" s="62">
        <v>129.77777777777777</v>
      </c>
      <c r="U219" s="22">
        <v>0</v>
      </c>
      <c r="V219" s="27">
        <v>0</v>
      </c>
      <c r="W219" s="27">
        <v>200</v>
      </c>
      <c r="X219" s="27">
        <v>200</v>
      </c>
      <c r="Y219" s="60" t="s">
        <v>764</v>
      </c>
      <c r="Z219" s="27">
        <v>1168</v>
      </c>
      <c r="AA219" s="60" t="s">
        <v>764</v>
      </c>
      <c r="AB219" s="27">
        <v>0</v>
      </c>
    </row>
    <row r="220" spans="1:28" ht="15" customHeight="1">
      <c r="A220" s="42">
        <v>2016</v>
      </c>
      <c r="B220" s="42" t="s">
        <v>276</v>
      </c>
      <c r="C220" s="42" t="s">
        <v>213</v>
      </c>
      <c r="D220" s="43" t="s">
        <v>156</v>
      </c>
      <c r="E220" s="19"/>
      <c r="F220" s="19"/>
      <c r="G220" s="64"/>
      <c r="H220" s="27">
        <v>2</v>
      </c>
      <c r="I220" s="28">
        <v>300</v>
      </c>
      <c r="J220" s="27">
        <v>50</v>
      </c>
      <c r="K220" s="22">
        <v>10</v>
      </c>
      <c r="L220" s="33" t="s">
        <v>764</v>
      </c>
      <c r="M220" s="22">
        <v>8</v>
      </c>
      <c r="N220" s="33" t="s">
        <v>764</v>
      </c>
      <c r="O220" s="22">
        <v>18</v>
      </c>
      <c r="P220" s="60" t="s">
        <v>764</v>
      </c>
      <c r="Q220" s="22">
        <v>0</v>
      </c>
      <c r="R220" s="22">
        <v>0</v>
      </c>
      <c r="S220" s="22">
        <v>507</v>
      </c>
      <c r="T220" s="62">
        <v>14.14</v>
      </c>
      <c r="U220" s="22">
        <v>0</v>
      </c>
      <c r="V220" s="27">
        <v>0</v>
      </c>
      <c r="W220" s="27">
        <v>200</v>
      </c>
      <c r="X220" s="27">
        <v>200</v>
      </c>
      <c r="Y220" s="60" t="s">
        <v>764</v>
      </c>
      <c r="Z220" s="27">
        <v>707</v>
      </c>
      <c r="AA220" s="60" t="s">
        <v>764</v>
      </c>
      <c r="AB220" s="27">
        <v>0</v>
      </c>
    </row>
    <row r="221" spans="1:28" ht="15" customHeight="1">
      <c r="A221" s="42">
        <v>2016</v>
      </c>
      <c r="B221" s="42" t="s">
        <v>276</v>
      </c>
      <c r="C221" s="42" t="s">
        <v>213</v>
      </c>
      <c r="D221" s="43" t="s">
        <v>157</v>
      </c>
      <c r="E221" s="19"/>
      <c r="F221" s="19"/>
      <c r="G221" s="64"/>
      <c r="H221" s="27">
        <v>5</v>
      </c>
      <c r="I221" s="28">
        <v>174</v>
      </c>
      <c r="J221" s="27">
        <v>20</v>
      </c>
      <c r="K221" s="22">
        <v>20</v>
      </c>
      <c r="L221" s="33" t="s">
        <v>764</v>
      </c>
      <c r="M221" s="22">
        <v>5</v>
      </c>
      <c r="N221" s="33" t="s">
        <v>764</v>
      </c>
      <c r="O221" s="22">
        <v>25</v>
      </c>
      <c r="P221" s="60" t="s">
        <v>764</v>
      </c>
      <c r="Q221" s="22">
        <v>0</v>
      </c>
      <c r="R221" s="22">
        <v>0</v>
      </c>
      <c r="S221" s="22">
        <v>590</v>
      </c>
      <c r="T221" s="62">
        <v>54</v>
      </c>
      <c r="U221" s="22">
        <v>0</v>
      </c>
      <c r="V221" s="27">
        <v>0</v>
      </c>
      <c r="W221" s="27">
        <v>490</v>
      </c>
      <c r="X221" s="27">
        <v>490</v>
      </c>
      <c r="Y221" s="60" t="s">
        <v>764</v>
      </c>
      <c r="Z221" s="27">
        <v>1080</v>
      </c>
      <c r="AA221" s="60" t="s">
        <v>764</v>
      </c>
      <c r="AB221" s="27">
        <v>220</v>
      </c>
    </row>
    <row r="222" spans="1:28" ht="15" customHeight="1">
      <c r="A222" s="42">
        <v>2016</v>
      </c>
      <c r="B222" s="42" t="s">
        <v>276</v>
      </c>
      <c r="C222" s="42" t="s">
        <v>211</v>
      </c>
      <c r="D222" s="43" t="s">
        <v>754</v>
      </c>
      <c r="E222" s="19"/>
      <c r="F222" s="19"/>
      <c r="G222" s="64"/>
      <c r="H222" s="27">
        <v>3</v>
      </c>
      <c r="I222" s="28">
        <v>1000</v>
      </c>
      <c r="J222" s="27">
        <v>40</v>
      </c>
      <c r="K222" s="22">
        <v>34</v>
      </c>
      <c r="L222" s="33" t="s">
        <v>764</v>
      </c>
      <c r="M222" s="22">
        <v>4</v>
      </c>
      <c r="N222" s="33" t="s">
        <v>764</v>
      </c>
      <c r="O222" s="22">
        <v>38</v>
      </c>
      <c r="P222" s="60" t="s">
        <v>764</v>
      </c>
      <c r="Q222" s="22">
        <v>2</v>
      </c>
      <c r="R222" s="22">
        <v>20</v>
      </c>
      <c r="S222" s="22">
        <v>1136</v>
      </c>
      <c r="T222" s="62">
        <v>34.454999999999998</v>
      </c>
      <c r="U222" s="22">
        <v>0</v>
      </c>
      <c r="V222" s="27">
        <v>0</v>
      </c>
      <c r="W222" s="27">
        <v>242.2</v>
      </c>
      <c r="X222" s="27">
        <v>242.2</v>
      </c>
      <c r="Y222" s="60" t="s">
        <v>764</v>
      </c>
      <c r="Z222" s="27">
        <v>1378.2</v>
      </c>
      <c r="AA222" s="60" t="s">
        <v>764</v>
      </c>
      <c r="AB222" s="27">
        <v>0</v>
      </c>
    </row>
    <row r="223" spans="1:28" ht="15" customHeight="1">
      <c r="A223" s="42">
        <v>2016</v>
      </c>
      <c r="B223" s="42" t="s">
        <v>276</v>
      </c>
      <c r="C223" s="42" t="s">
        <v>211</v>
      </c>
      <c r="D223" s="43" t="s">
        <v>158</v>
      </c>
      <c r="E223" s="19"/>
      <c r="F223" s="19"/>
      <c r="G223" s="64"/>
      <c r="H223" s="27">
        <v>3</v>
      </c>
      <c r="I223" s="28">
        <v>2500</v>
      </c>
      <c r="J223" s="27">
        <v>147</v>
      </c>
      <c r="K223" s="22">
        <v>42</v>
      </c>
      <c r="L223" s="33" t="s">
        <v>764</v>
      </c>
      <c r="M223" s="22">
        <v>19</v>
      </c>
      <c r="N223" s="33" t="s">
        <v>764</v>
      </c>
      <c r="O223" s="22">
        <v>61</v>
      </c>
      <c r="P223" s="60" t="s">
        <v>764</v>
      </c>
      <c r="Q223" s="22">
        <v>0</v>
      </c>
      <c r="R223" s="22">
        <v>0</v>
      </c>
      <c r="S223" s="22">
        <v>1719</v>
      </c>
      <c r="T223" s="62">
        <v>22.095238095238095</v>
      </c>
      <c r="U223" s="22">
        <v>0</v>
      </c>
      <c r="V223" s="27">
        <v>0</v>
      </c>
      <c r="W223" s="27">
        <v>1529</v>
      </c>
      <c r="X223" s="27">
        <v>1529</v>
      </c>
      <c r="Y223" s="60" t="s">
        <v>764</v>
      </c>
      <c r="Z223" s="27">
        <v>3248</v>
      </c>
      <c r="AA223" s="60" t="s">
        <v>764</v>
      </c>
      <c r="AB223" s="27">
        <v>27</v>
      </c>
    </row>
    <row r="224" spans="1:28" ht="15" customHeight="1">
      <c r="A224" s="42">
        <v>2016</v>
      </c>
      <c r="B224" s="42" t="s">
        <v>276</v>
      </c>
      <c r="C224" s="42" t="s">
        <v>211</v>
      </c>
      <c r="D224" s="43" t="s">
        <v>755</v>
      </c>
      <c r="E224" s="19"/>
      <c r="F224" s="19"/>
      <c r="G224" s="64"/>
      <c r="H224" s="27">
        <v>2</v>
      </c>
      <c r="I224" s="28">
        <v>700</v>
      </c>
      <c r="J224" s="27">
        <v>40</v>
      </c>
      <c r="K224" s="22">
        <v>3</v>
      </c>
      <c r="L224" s="33" t="s">
        <v>764</v>
      </c>
      <c r="M224" s="22">
        <v>1</v>
      </c>
      <c r="N224" s="33" t="s">
        <v>764</v>
      </c>
      <c r="O224" s="22">
        <v>4</v>
      </c>
      <c r="P224" s="60" t="s">
        <v>764</v>
      </c>
      <c r="Q224" s="22">
        <v>0</v>
      </c>
      <c r="R224" s="22">
        <v>0</v>
      </c>
      <c r="S224" s="22">
        <v>144</v>
      </c>
      <c r="T224" s="62">
        <v>12.225</v>
      </c>
      <c r="U224" s="22">
        <v>0</v>
      </c>
      <c r="V224" s="27">
        <v>0</v>
      </c>
      <c r="W224" s="27">
        <v>345</v>
      </c>
      <c r="X224" s="27">
        <v>345</v>
      </c>
      <c r="Y224" s="60" t="s">
        <v>764</v>
      </c>
      <c r="Z224" s="27">
        <v>489</v>
      </c>
      <c r="AA224" s="60" t="s">
        <v>764</v>
      </c>
      <c r="AB224" s="27">
        <v>0</v>
      </c>
    </row>
    <row r="225" spans="1:28" ht="15" customHeight="1">
      <c r="A225" s="42">
        <v>2016</v>
      </c>
      <c r="B225" s="42" t="s">
        <v>276</v>
      </c>
      <c r="C225" s="42" t="s">
        <v>211</v>
      </c>
      <c r="D225" s="43" t="s">
        <v>159</v>
      </c>
      <c r="E225" s="19"/>
      <c r="F225" s="19"/>
      <c r="G225" s="64"/>
      <c r="H225" s="27">
        <v>4</v>
      </c>
      <c r="I225" s="28">
        <v>1000</v>
      </c>
      <c r="J225" s="27">
        <v>85</v>
      </c>
      <c r="K225" s="22">
        <v>6</v>
      </c>
      <c r="L225" s="33" t="s">
        <v>764</v>
      </c>
      <c r="M225" s="22">
        <v>8</v>
      </c>
      <c r="N225" s="33" t="s">
        <v>764</v>
      </c>
      <c r="O225" s="22">
        <v>14</v>
      </c>
      <c r="P225" s="60" t="s">
        <v>764</v>
      </c>
      <c r="Q225" s="22">
        <v>4</v>
      </c>
      <c r="R225" s="22">
        <v>40</v>
      </c>
      <c r="S225" s="22">
        <v>496</v>
      </c>
      <c r="T225" s="62">
        <v>13.764705882352942</v>
      </c>
      <c r="U225" s="22">
        <v>0</v>
      </c>
      <c r="V225" s="27">
        <v>0</v>
      </c>
      <c r="W225" s="27">
        <v>674</v>
      </c>
      <c r="X225" s="27">
        <v>674</v>
      </c>
      <c r="Y225" s="60" t="s">
        <v>764</v>
      </c>
      <c r="Z225" s="27">
        <v>1170</v>
      </c>
      <c r="AA225" s="60" t="s">
        <v>764</v>
      </c>
      <c r="AB225" s="27">
        <v>0</v>
      </c>
    </row>
    <row r="226" spans="1:28" ht="15" customHeight="1">
      <c r="A226" s="42">
        <v>2016</v>
      </c>
      <c r="B226" s="42" t="s">
        <v>276</v>
      </c>
      <c r="C226" s="42" t="s">
        <v>211</v>
      </c>
      <c r="D226" s="43" t="s">
        <v>160</v>
      </c>
      <c r="E226" s="19"/>
      <c r="F226" s="19"/>
      <c r="G226" s="64"/>
      <c r="H226" s="27">
        <v>5</v>
      </c>
      <c r="I226" s="28">
        <v>200</v>
      </c>
      <c r="J226" s="27">
        <v>15</v>
      </c>
      <c r="K226" s="22">
        <v>9</v>
      </c>
      <c r="L226" s="33" t="s">
        <v>764</v>
      </c>
      <c r="M226" s="22">
        <v>2</v>
      </c>
      <c r="N226" s="33" t="s">
        <v>764</v>
      </c>
      <c r="O226" s="22">
        <v>11</v>
      </c>
      <c r="P226" s="60" t="s">
        <v>764</v>
      </c>
      <c r="Q226" s="22">
        <v>0</v>
      </c>
      <c r="R226" s="22">
        <v>0</v>
      </c>
      <c r="S226" s="22">
        <v>321</v>
      </c>
      <c r="T226" s="62">
        <v>24.866666666666667</v>
      </c>
      <c r="U226" s="22">
        <v>0</v>
      </c>
      <c r="V226" s="27">
        <v>0</v>
      </c>
      <c r="W226" s="27">
        <v>52</v>
      </c>
      <c r="X226" s="27">
        <v>52</v>
      </c>
      <c r="Y226" s="60" t="s">
        <v>764</v>
      </c>
      <c r="Z226" s="27">
        <v>373</v>
      </c>
      <c r="AA226" s="60" t="s">
        <v>764</v>
      </c>
      <c r="AB226" s="27">
        <v>26</v>
      </c>
    </row>
    <row r="227" spans="1:28" ht="15" customHeight="1">
      <c r="A227" s="42">
        <v>2016</v>
      </c>
      <c r="B227" s="42" t="s">
        <v>276</v>
      </c>
      <c r="C227" s="42" t="s">
        <v>211</v>
      </c>
      <c r="D227" s="43" t="s">
        <v>161</v>
      </c>
      <c r="E227" s="19"/>
      <c r="F227" s="19"/>
      <c r="G227" s="64"/>
      <c r="H227" s="27">
        <v>1</v>
      </c>
      <c r="I227" s="28">
        <v>800</v>
      </c>
      <c r="J227" s="27">
        <v>90</v>
      </c>
      <c r="K227" s="22">
        <v>29</v>
      </c>
      <c r="L227" s="33" t="s">
        <v>764</v>
      </c>
      <c r="M227" s="22">
        <v>0</v>
      </c>
      <c r="N227" s="33" t="s">
        <v>764</v>
      </c>
      <c r="O227" s="22">
        <v>29</v>
      </c>
      <c r="P227" s="60" t="s">
        <v>764</v>
      </c>
      <c r="Q227" s="22">
        <v>0</v>
      </c>
      <c r="R227" s="22">
        <v>0</v>
      </c>
      <c r="S227" s="22">
        <v>731</v>
      </c>
      <c r="T227" s="62">
        <v>21.655555555555555</v>
      </c>
      <c r="U227" s="22">
        <v>0</v>
      </c>
      <c r="V227" s="27">
        <v>0</v>
      </c>
      <c r="W227" s="27">
        <v>1218</v>
      </c>
      <c r="X227" s="27">
        <v>1218</v>
      </c>
      <c r="Y227" s="60" t="s">
        <v>764</v>
      </c>
      <c r="Z227" s="27">
        <v>1949</v>
      </c>
      <c r="AA227" s="60" t="s">
        <v>764</v>
      </c>
      <c r="AB227" s="27">
        <v>15</v>
      </c>
    </row>
    <row r="228" spans="1:28" ht="15" customHeight="1">
      <c r="A228" s="42">
        <v>2016</v>
      </c>
      <c r="B228" s="42" t="s">
        <v>276</v>
      </c>
      <c r="C228" s="42" t="s">
        <v>211</v>
      </c>
      <c r="D228" s="43" t="s">
        <v>162</v>
      </c>
      <c r="E228" s="19"/>
      <c r="F228" s="19"/>
      <c r="G228" s="64"/>
      <c r="H228" s="27">
        <v>6</v>
      </c>
      <c r="I228" s="28">
        <v>2507</v>
      </c>
      <c r="J228" s="27">
        <v>131</v>
      </c>
      <c r="K228" s="22">
        <v>42</v>
      </c>
      <c r="L228" s="33" t="s">
        <v>764</v>
      </c>
      <c r="M228" s="22">
        <v>7</v>
      </c>
      <c r="N228" s="33" t="s">
        <v>764</v>
      </c>
      <c r="O228" s="22">
        <v>49</v>
      </c>
      <c r="P228" s="60" t="s">
        <v>764</v>
      </c>
      <c r="Q228" s="22">
        <v>24</v>
      </c>
      <c r="R228" s="22">
        <v>240</v>
      </c>
      <c r="S228" s="22">
        <v>1585</v>
      </c>
      <c r="T228" s="62">
        <v>20.213740458015266</v>
      </c>
      <c r="U228" s="22">
        <v>0</v>
      </c>
      <c r="V228" s="27">
        <v>0</v>
      </c>
      <c r="W228" s="27">
        <v>1063</v>
      </c>
      <c r="X228" s="27">
        <v>1063</v>
      </c>
      <c r="Y228" s="60" t="s">
        <v>764</v>
      </c>
      <c r="Z228" s="27">
        <v>2648</v>
      </c>
      <c r="AA228" s="60" t="s">
        <v>764</v>
      </c>
      <c r="AB228" s="27">
        <v>0</v>
      </c>
    </row>
    <row r="229" spans="1:28" ht="15" customHeight="1">
      <c r="A229" s="42">
        <v>2016</v>
      </c>
      <c r="B229" s="42" t="s">
        <v>276</v>
      </c>
      <c r="C229" s="42" t="s">
        <v>214</v>
      </c>
      <c r="D229" s="43" t="s">
        <v>316</v>
      </c>
      <c r="E229" s="19"/>
      <c r="F229" s="19"/>
      <c r="G229" s="64"/>
      <c r="H229" s="27">
        <v>10</v>
      </c>
      <c r="I229" s="28">
        <v>3500</v>
      </c>
      <c r="J229" s="27">
        <v>200</v>
      </c>
      <c r="K229" s="22">
        <v>15</v>
      </c>
      <c r="L229" s="33" t="s">
        <v>764</v>
      </c>
      <c r="M229" s="22">
        <v>4</v>
      </c>
      <c r="N229" s="33" t="s">
        <v>764</v>
      </c>
      <c r="O229" s="22">
        <v>19</v>
      </c>
      <c r="P229" s="60" t="s">
        <v>764</v>
      </c>
      <c r="Q229" s="22">
        <v>0</v>
      </c>
      <c r="R229" s="22">
        <v>0</v>
      </c>
      <c r="S229" s="22">
        <v>563</v>
      </c>
      <c r="T229" s="62">
        <v>6.0650000000000004</v>
      </c>
      <c r="U229" s="22">
        <v>0</v>
      </c>
      <c r="V229" s="27">
        <v>0</v>
      </c>
      <c r="W229" s="27">
        <v>650</v>
      </c>
      <c r="X229" s="27">
        <v>650</v>
      </c>
      <c r="Y229" s="60" t="s">
        <v>764</v>
      </c>
      <c r="Z229" s="27">
        <v>1213</v>
      </c>
      <c r="AA229" s="60" t="s">
        <v>764</v>
      </c>
      <c r="AB229" s="27">
        <v>0</v>
      </c>
    </row>
    <row r="230" spans="1:28" ht="15" customHeight="1">
      <c r="A230" s="42">
        <v>2016</v>
      </c>
      <c r="B230" s="42" t="s">
        <v>276</v>
      </c>
      <c r="C230" s="42" t="s">
        <v>214</v>
      </c>
      <c r="D230" s="43" t="s">
        <v>164</v>
      </c>
      <c r="E230" s="19"/>
      <c r="F230" s="19"/>
      <c r="G230" s="64"/>
      <c r="H230" s="27">
        <v>3</v>
      </c>
      <c r="I230" s="28">
        <v>700</v>
      </c>
      <c r="J230" s="27">
        <v>34</v>
      </c>
      <c r="K230" s="22">
        <v>36</v>
      </c>
      <c r="L230" s="33" t="s">
        <v>764</v>
      </c>
      <c r="M230" s="22">
        <v>29</v>
      </c>
      <c r="N230" s="33" t="s">
        <v>764</v>
      </c>
      <c r="O230" s="22">
        <v>65</v>
      </c>
      <c r="P230" s="60" t="s">
        <v>764</v>
      </c>
      <c r="Q230" s="22">
        <v>0</v>
      </c>
      <c r="R230" s="22">
        <v>0</v>
      </c>
      <c r="S230" s="22">
        <v>2111</v>
      </c>
      <c r="T230" s="62">
        <v>82.705882352941174</v>
      </c>
      <c r="U230" s="22">
        <v>0</v>
      </c>
      <c r="V230" s="27">
        <v>0</v>
      </c>
      <c r="W230" s="27">
        <v>701</v>
      </c>
      <c r="X230" s="27">
        <v>701</v>
      </c>
      <c r="Y230" s="60" t="s">
        <v>764</v>
      </c>
      <c r="Z230" s="27">
        <v>2812</v>
      </c>
      <c r="AA230" s="60" t="s">
        <v>764</v>
      </c>
      <c r="AB230" s="27">
        <v>256</v>
      </c>
    </row>
    <row r="231" spans="1:28" ht="15" customHeight="1">
      <c r="A231" s="42">
        <v>2016</v>
      </c>
      <c r="B231" s="42" t="s">
        <v>276</v>
      </c>
      <c r="C231" s="42" t="s">
        <v>215</v>
      </c>
      <c r="D231" s="43" t="s">
        <v>166</v>
      </c>
      <c r="E231" s="19"/>
      <c r="F231" s="19"/>
      <c r="G231" s="64"/>
      <c r="H231" s="27">
        <v>10</v>
      </c>
      <c r="I231" s="28">
        <v>400</v>
      </c>
      <c r="J231" s="27">
        <v>20</v>
      </c>
      <c r="K231" s="22">
        <v>27</v>
      </c>
      <c r="L231" s="33" t="s">
        <v>764</v>
      </c>
      <c r="M231" s="22">
        <v>15</v>
      </c>
      <c r="N231" s="33" t="s">
        <v>764</v>
      </c>
      <c r="O231" s="22">
        <v>42</v>
      </c>
      <c r="P231" s="60" t="s">
        <v>764</v>
      </c>
      <c r="Q231" s="22">
        <v>0</v>
      </c>
      <c r="R231" s="22">
        <v>0</v>
      </c>
      <c r="S231" s="22">
        <v>1897</v>
      </c>
      <c r="T231" s="62">
        <v>125.75</v>
      </c>
      <c r="U231" s="22">
        <v>0</v>
      </c>
      <c r="V231" s="27">
        <v>0</v>
      </c>
      <c r="W231" s="27">
        <v>618</v>
      </c>
      <c r="X231" s="27">
        <v>618</v>
      </c>
      <c r="Y231" s="60" t="s">
        <v>764</v>
      </c>
      <c r="Z231" s="27">
        <v>2515</v>
      </c>
      <c r="AA231" s="60" t="s">
        <v>764</v>
      </c>
      <c r="AB231" s="27">
        <v>0</v>
      </c>
    </row>
    <row r="232" spans="1:28" ht="15" customHeight="1">
      <c r="A232" s="42">
        <v>2016</v>
      </c>
      <c r="B232" s="42" t="s">
        <v>276</v>
      </c>
      <c r="C232" s="42" t="s">
        <v>215</v>
      </c>
      <c r="D232" s="47" t="s">
        <v>168</v>
      </c>
      <c r="E232" s="32"/>
      <c r="F232" s="32"/>
      <c r="G232" s="64"/>
      <c r="H232" s="27">
        <v>4</v>
      </c>
      <c r="I232" s="28">
        <v>1100</v>
      </c>
      <c r="J232" s="27">
        <v>24</v>
      </c>
      <c r="K232" s="22">
        <v>74</v>
      </c>
      <c r="L232" s="33" t="s">
        <v>764</v>
      </c>
      <c r="M232" s="22">
        <v>10</v>
      </c>
      <c r="N232" s="33" t="s">
        <v>764</v>
      </c>
      <c r="O232" s="22">
        <v>84</v>
      </c>
      <c r="P232" s="60" t="s">
        <v>764</v>
      </c>
      <c r="Q232" s="22">
        <v>7</v>
      </c>
      <c r="R232" s="22">
        <v>70</v>
      </c>
      <c r="S232" s="22">
        <v>2395</v>
      </c>
      <c r="T232" s="62">
        <v>171.79166666666666</v>
      </c>
      <c r="U232" s="22">
        <v>0</v>
      </c>
      <c r="V232" s="27">
        <v>0</v>
      </c>
      <c r="W232" s="27">
        <v>1728</v>
      </c>
      <c r="X232" s="27">
        <v>1728</v>
      </c>
      <c r="Y232" s="60" t="s">
        <v>764</v>
      </c>
      <c r="Z232" s="27">
        <v>4123</v>
      </c>
      <c r="AA232" s="60" t="s">
        <v>764</v>
      </c>
      <c r="AB232" s="27">
        <v>128</v>
      </c>
    </row>
    <row r="233" spans="1:28" ht="15" customHeight="1">
      <c r="A233" s="42">
        <v>2016</v>
      </c>
      <c r="B233" s="42" t="s">
        <v>276</v>
      </c>
      <c r="C233" s="42" t="s">
        <v>215</v>
      </c>
      <c r="D233" s="43" t="s">
        <v>756</v>
      </c>
      <c r="E233" s="19"/>
      <c r="F233" s="19"/>
      <c r="G233" s="64"/>
      <c r="H233" s="27">
        <v>1</v>
      </c>
      <c r="I233" s="28">
        <v>35</v>
      </c>
      <c r="J233" s="27">
        <v>40</v>
      </c>
      <c r="K233" s="22">
        <v>0</v>
      </c>
      <c r="L233" s="33" t="s">
        <v>764</v>
      </c>
      <c r="M233" s="22">
        <v>0</v>
      </c>
      <c r="N233" s="33" t="s">
        <v>764</v>
      </c>
      <c r="O233" s="22">
        <v>0</v>
      </c>
      <c r="P233" s="60" t="s">
        <v>764</v>
      </c>
      <c r="Q233" s="22">
        <v>0</v>
      </c>
      <c r="R233" s="22">
        <v>0</v>
      </c>
      <c r="S233" s="22">
        <v>0</v>
      </c>
      <c r="T233" s="62">
        <v>1.75</v>
      </c>
      <c r="U233" s="22">
        <v>0</v>
      </c>
      <c r="V233" s="27">
        <v>0</v>
      </c>
      <c r="W233" s="27">
        <v>70</v>
      </c>
      <c r="X233" s="27">
        <v>70</v>
      </c>
      <c r="Y233" s="60" t="s">
        <v>764</v>
      </c>
      <c r="Z233" s="27">
        <v>70</v>
      </c>
      <c r="AA233" s="60" t="s">
        <v>764</v>
      </c>
      <c r="AB233" s="27">
        <v>0</v>
      </c>
    </row>
    <row r="234" spans="1:28" ht="15" customHeight="1">
      <c r="A234" s="42">
        <v>2016</v>
      </c>
      <c r="B234" s="42" t="s">
        <v>276</v>
      </c>
      <c r="C234" s="42" t="s">
        <v>215</v>
      </c>
      <c r="D234" s="47" t="s">
        <v>757</v>
      </c>
      <c r="E234" s="32"/>
      <c r="F234" s="32"/>
      <c r="G234" s="64"/>
      <c r="H234" s="27">
        <v>2</v>
      </c>
      <c r="I234" s="28">
        <v>190</v>
      </c>
      <c r="J234" s="27">
        <v>28</v>
      </c>
      <c r="K234" s="22">
        <v>11</v>
      </c>
      <c r="L234" s="33" t="s">
        <v>764</v>
      </c>
      <c r="M234" s="22">
        <v>0</v>
      </c>
      <c r="N234" s="33" t="s">
        <v>764</v>
      </c>
      <c r="O234" s="22">
        <v>11</v>
      </c>
      <c r="P234" s="60" t="s">
        <v>764</v>
      </c>
      <c r="Q234" s="22">
        <v>0</v>
      </c>
      <c r="R234" s="22">
        <v>0</v>
      </c>
      <c r="S234" s="22">
        <v>311</v>
      </c>
      <c r="T234" s="62">
        <v>16.464285714285715</v>
      </c>
      <c r="U234" s="22">
        <v>0</v>
      </c>
      <c r="V234" s="27">
        <v>0</v>
      </c>
      <c r="W234" s="27">
        <v>150</v>
      </c>
      <c r="X234" s="27">
        <v>150</v>
      </c>
      <c r="Y234" s="60" t="s">
        <v>764</v>
      </c>
      <c r="Z234" s="27">
        <v>461</v>
      </c>
      <c r="AA234" s="60" t="s">
        <v>764</v>
      </c>
      <c r="AB234" s="27">
        <v>0</v>
      </c>
    </row>
    <row r="235" spans="1:28" ht="15" customHeight="1">
      <c r="A235" s="42">
        <v>2016</v>
      </c>
      <c r="B235" s="42" t="s">
        <v>276</v>
      </c>
      <c r="C235" s="42" t="s">
        <v>215</v>
      </c>
      <c r="D235" s="43" t="s">
        <v>169</v>
      </c>
      <c r="E235" s="19"/>
      <c r="F235" s="19"/>
      <c r="G235" s="64"/>
      <c r="H235" s="27">
        <v>2</v>
      </c>
      <c r="I235" s="28">
        <v>200</v>
      </c>
      <c r="J235" s="27">
        <v>37</v>
      </c>
      <c r="K235" s="22">
        <v>16</v>
      </c>
      <c r="L235" s="33" t="s">
        <v>764</v>
      </c>
      <c r="M235" s="22">
        <v>6</v>
      </c>
      <c r="N235" s="33" t="s">
        <v>764</v>
      </c>
      <c r="O235" s="22">
        <v>22</v>
      </c>
      <c r="P235" s="60" t="s">
        <v>764</v>
      </c>
      <c r="Q235" s="22">
        <v>0</v>
      </c>
      <c r="R235" s="22">
        <v>0</v>
      </c>
      <c r="S235" s="22">
        <v>653</v>
      </c>
      <c r="T235" s="62">
        <v>20.621621621621621</v>
      </c>
      <c r="U235" s="22">
        <v>0</v>
      </c>
      <c r="V235" s="27">
        <v>0</v>
      </c>
      <c r="W235" s="27">
        <v>110</v>
      </c>
      <c r="X235" s="27">
        <v>110</v>
      </c>
      <c r="Y235" s="60" t="s">
        <v>764</v>
      </c>
      <c r="Z235" s="27">
        <v>763</v>
      </c>
      <c r="AA235" s="60" t="s">
        <v>764</v>
      </c>
      <c r="AB235" s="27">
        <v>0</v>
      </c>
    </row>
    <row r="236" spans="1:28" ht="15" customHeight="1">
      <c r="A236" s="42">
        <v>2016</v>
      </c>
      <c r="B236" s="42" t="s">
        <v>276</v>
      </c>
      <c r="C236" s="42" t="s">
        <v>215</v>
      </c>
      <c r="D236" s="43" t="s">
        <v>170</v>
      </c>
      <c r="E236" s="19"/>
      <c r="F236" s="19"/>
      <c r="G236" s="64"/>
      <c r="H236" s="27">
        <v>2</v>
      </c>
      <c r="I236" s="28">
        <v>500</v>
      </c>
      <c r="J236" s="27">
        <v>165</v>
      </c>
      <c r="K236" s="22">
        <v>11</v>
      </c>
      <c r="L236" s="33" t="s">
        <v>764</v>
      </c>
      <c r="M236" s="22">
        <v>17</v>
      </c>
      <c r="N236" s="33" t="s">
        <v>764</v>
      </c>
      <c r="O236" s="22">
        <v>28</v>
      </c>
      <c r="P236" s="60" t="s">
        <v>764</v>
      </c>
      <c r="Q236" s="22">
        <v>5</v>
      </c>
      <c r="R236" s="22">
        <v>100</v>
      </c>
      <c r="S236" s="22">
        <v>961</v>
      </c>
      <c r="T236" s="62">
        <v>6.8818181818181818</v>
      </c>
      <c r="U236" s="22">
        <v>0</v>
      </c>
      <c r="V236" s="27">
        <v>0</v>
      </c>
      <c r="W236" s="27">
        <v>174.5</v>
      </c>
      <c r="X236" s="27">
        <v>174.5</v>
      </c>
      <c r="Y236" s="60" t="s">
        <v>764</v>
      </c>
      <c r="Z236" s="27">
        <v>1135.5</v>
      </c>
      <c r="AA236" s="60" t="s">
        <v>764</v>
      </c>
      <c r="AB236" s="27">
        <v>0</v>
      </c>
    </row>
    <row r="237" spans="1:28" ht="15" customHeight="1">
      <c r="A237" s="42">
        <v>2016</v>
      </c>
      <c r="B237" s="42" t="s">
        <v>276</v>
      </c>
      <c r="C237" s="42" t="s">
        <v>215</v>
      </c>
      <c r="D237" s="43" t="s">
        <v>171</v>
      </c>
      <c r="E237" s="19"/>
      <c r="F237" s="19"/>
      <c r="G237" s="64"/>
      <c r="H237" s="27">
        <v>4</v>
      </c>
      <c r="I237" s="28">
        <v>204</v>
      </c>
      <c r="J237" s="27">
        <v>16</v>
      </c>
      <c r="K237" s="22">
        <v>29</v>
      </c>
      <c r="L237" s="33" t="s">
        <v>764</v>
      </c>
      <c r="M237" s="22">
        <v>6</v>
      </c>
      <c r="N237" s="33" t="s">
        <v>764</v>
      </c>
      <c r="O237" s="22">
        <v>35</v>
      </c>
      <c r="P237" s="60" t="s">
        <v>764</v>
      </c>
      <c r="Q237" s="22">
        <v>3</v>
      </c>
      <c r="R237" s="22">
        <v>30</v>
      </c>
      <c r="S237" s="22">
        <v>931</v>
      </c>
      <c r="T237" s="62">
        <v>59.875</v>
      </c>
      <c r="U237" s="22">
        <v>0</v>
      </c>
      <c r="V237" s="27">
        <v>0</v>
      </c>
      <c r="W237" s="27">
        <v>27</v>
      </c>
      <c r="X237" s="27">
        <v>27</v>
      </c>
      <c r="Y237" s="60" t="s">
        <v>764</v>
      </c>
      <c r="Z237" s="27">
        <v>958</v>
      </c>
      <c r="AA237" s="60" t="s">
        <v>764</v>
      </c>
      <c r="AB237" s="27">
        <v>0</v>
      </c>
    </row>
    <row r="238" spans="1:28" ht="15" customHeight="1">
      <c r="A238" s="42">
        <v>2016</v>
      </c>
      <c r="B238" s="42" t="s">
        <v>276</v>
      </c>
      <c r="C238" s="42" t="s">
        <v>215</v>
      </c>
      <c r="D238" s="43" t="s">
        <v>758</v>
      </c>
      <c r="E238" s="19"/>
      <c r="F238" s="19"/>
      <c r="G238" s="64"/>
      <c r="H238" s="27">
        <v>1</v>
      </c>
      <c r="I238" s="28">
        <v>650</v>
      </c>
      <c r="J238" s="27">
        <v>13</v>
      </c>
      <c r="K238" s="22">
        <v>19</v>
      </c>
      <c r="L238" s="33" t="s">
        <v>764</v>
      </c>
      <c r="M238" s="22">
        <v>0</v>
      </c>
      <c r="N238" s="33" t="s">
        <v>764</v>
      </c>
      <c r="O238" s="22">
        <v>19</v>
      </c>
      <c r="P238" s="60" t="s">
        <v>764</v>
      </c>
      <c r="Q238" s="22">
        <v>9</v>
      </c>
      <c r="R238" s="22">
        <v>90</v>
      </c>
      <c r="S238" s="22">
        <v>579</v>
      </c>
      <c r="T238" s="62">
        <v>44.53846153846154</v>
      </c>
      <c r="U238" s="22">
        <v>0</v>
      </c>
      <c r="V238" s="27">
        <v>0</v>
      </c>
      <c r="W238" s="27">
        <v>0</v>
      </c>
      <c r="X238" s="27">
        <v>0</v>
      </c>
      <c r="Y238" s="60" t="s">
        <v>764</v>
      </c>
      <c r="Z238" s="27">
        <v>579</v>
      </c>
      <c r="AA238" s="60" t="s">
        <v>764</v>
      </c>
      <c r="AB238" s="27">
        <v>0</v>
      </c>
    </row>
    <row r="239" spans="1:28" ht="15" customHeight="1">
      <c r="A239" s="42">
        <v>2016</v>
      </c>
      <c r="B239" s="42" t="s">
        <v>276</v>
      </c>
      <c r="C239" s="42" t="s">
        <v>215</v>
      </c>
      <c r="D239" s="43" t="s">
        <v>172</v>
      </c>
      <c r="E239" s="19"/>
      <c r="F239" s="19"/>
      <c r="G239" s="64"/>
      <c r="H239" s="27">
        <v>4</v>
      </c>
      <c r="I239" s="28">
        <v>600</v>
      </c>
      <c r="J239" s="27">
        <v>59</v>
      </c>
      <c r="K239" s="22">
        <v>6</v>
      </c>
      <c r="L239" s="33" t="s">
        <v>764</v>
      </c>
      <c r="M239" s="22">
        <v>5</v>
      </c>
      <c r="N239" s="33" t="s">
        <v>764</v>
      </c>
      <c r="O239" s="22">
        <v>11</v>
      </c>
      <c r="P239" s="60" t="s">
        <v>764</v>
      </c>
      <c r="Q239" s="22">
        <v>0</v>
      </c>
      <c r="R239" s="22">
        <v>0</v>
      </c>
      <c r="S239" s="22">
        <v>343</v>
      </c>
      <c r="T239" s="62">
        <v>14.313559322033898</v>
      </c>
      <c r="U239" s="22">
        <v>0</v>
      </c>
      <c r="V239" s="27">
        <v>0</v>
      </c>
      <c r="W239" s="27">
        <v>501.5</v>
      </c>
      <c r="X239" s="27">
        <v>501.5</v>
      </c>
      <c r="Y239" s="60" t="s">
        <v>764</v>
      </c>
      <c r="Z239" s="27">
        <v>844.5</v>
      </c>
      <c r="AA239" s="60" t="s">
        <v>764</v>
      </c>
      <c r="AB239" s="27">
        <v>0</v>
      </c>
    </row>
    <row r="240" spans="1:28" ht="15" customHeight="1">
      <c r="A240" s="42">
        <v>2016</v>
      </c>
      <c r="B240" s="42" t="s">
        <v>276</v>
      </c>
      <c r="C240" s="42" t="s">
        <v>215</v>
      </c>
      <c r="D240" s="43" t="s">
        <v>173</v>
      </c>
      <c r="E240" s="19"/>
      <c r="F240" s="19"/>
      <c r="G240" s="64"/>
      <c r="H240" s="27">
        <v>6</v>
      </c>
      <c r="I240" s="28">
        <v>14000</v>
      </c>
      <c r="J240" s="27">
        <v>133</v>
      </c>
      <c r="K240" s="22">
        <v>89</v>
      </c>
      <c r="L240" s="33" t="s">
        <v>764</v>
      </c>
      <c r="M240" s="22">
        <v>16</v>
      </c>
      <c r="N240" s="33" t="s">
        <v>764</v>
      </c>
      <c r="O240" s="22">
        <v>105</v>
      </c>
      <c r="P240" s="60" t="s">
        <v>764</v>
      </c>
      <c r="Q240" s="22">
        <v>19</v>
      </c>
      <c r="R240" s="22">
        <v>190</v>
      </c>
      <c r="S240" s="22">
        <v>3004</v>
      </c>
      <c r="T240" s="62">
        <v>29.781954887218046</v>
      </c>
      <c r="U240" s="22">
        <v>0</v>
      </c>
      <c r="V240" s="27">
        <v>0</v>
      </c>
      <c r="W240" s="27">
        <v>957</v>
      </c>
      <c r="X240" s="27">
        <v>957</v>
      </c>
      <c r="Y240" s="60" t="s">
        <v>764</v>
      </c>
      <c r="Z240" s="27">
        <v>3961</v>
      </c>
      <c r="AA240" s="60" t="s">
        <v>764</v>
      </c>
      <c r="AB240" s="27">
        <v>0</v>
      </c>
    </row>
    <row r="241" spans="1:28" ht="15" customHeight="1">
      <c r="A241" s="42">
        <v>2016</v>
      </c>
      <c r="B241" s="42" t="s">
        <v>276</v>
      </c>
      <c r="C241" s="42" t="s">
        <v>215</v>
      </c>
      <c r="D241" s="47" t="s">
        <v>174</v>
      </c>
      <c r="E241" s="32"/>
      <c r="F241" s="32"/>
      <c r="G241" s="64"/>
      <c r="H241" s="27">
        <v>8</v>
      </c>
      <c r="I241" s="28">
        <v>210</v>
      </c>
      <c r="J241" s="27">
        <v>45</v>
      </c>
      <c r="K241" s="22">
        <v>5</v>
      </c>
      <c r="L241" s="33" t="s">
        <v>764</v>
      </c>
      <c r="M241" s="22">
        <v>0</v>
      </c>
      <c r="N241" s="33" t="s">
        <v>764</v>
      </c>
      <c r="O241" s="22">
        <v>5</v>
      </c>
      <c r="P241" s="60" t="s">
        <v>764</v>
      </c>
      <c r="Q241" s="22">
        <v>0</v>
      </c>
      <c r="R241" s="22">
        <v>0</v>
      </c>
      <c r="S241" s="22">
        <v>145</v>
      </c>
      <c r="T241" s="62">
        <v>4.4666666666666668</v>
      </c>
      <c r="U241" s="22">
        <v>0</v>
      </c>
      <c r="V241" s="27">
        <v>0</v>
      </c>
      <c r="W241" s="27">
        <v>56</v>
      </c>
      <c r="X241" s="27">
        <v>56</v>
      </c>
      <c r="Y241" s="60" t="s">
        <v>764</v>
      </c>
      <c r="Z241" s="27">
        <v>201</v>
      </c>
      <c r="AA241" s="60" t="s">
        <v>764</v>
      </c>
      <c r="AB241" s="27">
        <v>0</v>
      </c>
    </row>
    <row r="242" spans="1:28" ht="15" customHeight="1">
      <c r="A242" s="42">
        <v>2016</v>
      </c>
      <c r="B242" s="42" t="s">
        <v>276</v>
      </c>
      <c r="C242" s="42" t="s">
        <v>215</v>
      </c>
      <c r="D242" s="47" t="s">
        <v>176</v>
      </c>
      <c r="E242" s="32"/>
      <c r="F242" s="32"/>
      <c r="G242" s="64"/>
      <c r="H242" s="27">
        <v>4</v>
      </c>
      <c r="I242" s="28">
        <v>500</v>
      </c>
      <c r="J242" s="27">
        <v>14</v>
      </c>
      <c r="K242" s="22">
        <v>10</v>
      </c>
      <c r="L242" s="33" t="s">
        <v>764</v>
      </c>
      <c r="M242" s="22">
        <v>4</v>
      </c>
      <c r="N242" s="33" t="s">
        <v>764</v>
      </c>
      <c r="O242" s="22">
        <v>14</v>
      </c>
      <c r="P242" s="60" t="s">
        <v>764</v>
      </c>
      <c r="Q242" s="22">
        <v>0</v>
      </c>
      <c r="R242" s="22">
        <v>0</v>
      </c>
      <c r="S242" s="22">
        <v>472</v>
      </c>
      <c r="T242" s="62">
        <v>70.857142857142861</v>
      </c>
      <c r="U242" s="22">
        <v>0</v>
      </c>
      <c r="V242" s="27">
        <v>0</v>
      </c>
      <c r="W242" s="27">
        <v>520</v>
      </c>
      <c r="X242" s="27">
        <v>520</v>
      </c>
      <c r="Y242" s="60" t="s">
        <v>764</v>
      </c>
      <c r="Z242" s="27">
        <v>992</v>
      </c>
      <c r="AA242" s="60" t="s">
        <v>764</v>
      </c>
      <c r="AB242" s="27">
        <v>105</v>
      </c>
    </row>
    <row r="243" spans="1:28" ht="15" customHeight="1">
      <c r="A243" s="42">
        <v>2016</v>
      </c>
      <c r="B243" s="42" t="s">
        <v>276</v>
      </c>
      <c r="C243" s="42" t="s">
        <v>215</v>
      </c>
      <c r="D243" s="43" t="s">
        <v>762</v>
      </c>
      <c r="E243" s="19"/>
      <c r="F243" s="19"/>
      <c r="G243" s="64"/>
      <c r="H243" s="27">
        <v>9</v>
      </c>
      <c r="I243" s="28">
        <v>3800</v>
      </c>
      <c r="J243" s="27">
        <v>76</v>
      </c>
      <c r="K243" s="22">
        <v>36</v>
      </c>
      <c r="L243" s="33" t="s">
        <v>764</v>
      </c>
      <c r="M243" s="22">
        <v>10</v>
      </c>
      <c r="N243" s="33" t="s">
        <v>764</v>
      </c>
      <c r="O243" s="22">
        <v>46</v>
      </c>
      <c r="P243" s="60" t="s">
        <v>764</v>
      </c>
      <c r="Q243" s="22">
        <v>5</v>
      </c>
      <c r="R243" s="22">
        <v>50</v>
      </c>
      <c r="S243" s="22">
        <v>1388</v>
      </c>
      <c r="T243" s="62">
        <v>30.131578947368421</v>
      </c>
      <c r="U243" s="22">
        <v>0</v>
      </c>
      <c r="V243" s="27">
        <v>0</v>
      </c>
      <c r="W243" s="27">
        <f>645+257</f>
        <v>902</v>
      </c>
      <c r="X243" s="27">
        <v>902</v>
      </c>
      <c r="Y243" s="60" t="s">
        <v>764</v>
      </c>
      <c r="Z243" s="27">
        <v>2290</v>
      </c>
      <c r="AA243" s="60" t="s">
        <v>764</v>
      </c>
      <c r="AB243" s="27">
        <v>0</v>
      </c>
    </row>
    <row r="244" spans="1:28" ht="15" customHeight="1">
      <c r="A244" s="42">
        <v>2016</v>
      </c>
      <c r="B244" s="42" t="s">
        <v>276</v>
      </c>
      <c r="C244" s="42" t="s">
        <v>216</v>
      </c>
      <c r="D244" s="45" t="s">
        <v>761</v>
      </c>
      <c r="E244" s="31"/>
      <c r="F244" s="31"/>
      <c r="G244" s="67"/>
      <c r="H244" s="27">
        <v>2</v>
      </c>
      <c r="I244" s="28">
        <v>1411</v>
      </c>
      <c r="J244" s="27">
        <v>73</v>
      </c>
      <c r="K244" s="22">
        <f>47+17</f>
        <v>64</v>
      </c>
      <c r="L244" s="33" t="s">
        <v>764</v>
      </c>
      <c r="M244" s="22">
        <v>16</v>
      </c>
      <c r="N244" s="33" t="s">
        <v>764</v>
      </c>
      <c r="O244" s="22">
        <v>80</v>
      </c>
      <c r="P244" s="60" t="s">
        <v>764</v>
      </c>
      <c r="Q244" s="22">
        <v>0</v>
      </c>
      <c r="R244" s="22">
        <v>0</v>
      </c>
      <c r="S244" s="22">
        <v>2290</v>
      </c>
      <c r="T244" s="62">
        <v>69.328767123287676</v>
      </c>
      <c r="U244" s="22">
        <v>0</v>
      </c>
      <c r="V244" s="27">
        <v>0</v>
      </c>
      <c r="W244" s="27">
        <v>2771</v>
      </c>
      <c r="X244" s="27">
        <v>2771</v>
      </c>
      <c r="Y244" s="60" t="s">
        <v>764</v>
      </c>
      <c r="Z244" s="27">
        <v>5061</v>
      </c>
      <c r="AA244" s="60" t="s">
        <v>764</v>
      </c>
      <c r="AB244" s="27">
        <v>40</v>
      </c>
    </row>
    <row r="245" spans="1:28" ht="15" customHeight="1">
      <c r="A245" s="42">
        <v>2016</v>
      </c>
      <c r="B245" s="42" t="s">
        <v>276</v>
      </c>
      <c r="C245" s="42" t="s">
        <v>216</v>
      </c>
      <c r="D245" s="43" t="s">
        <v>179</v>
      </c>
      <c r="E245" s="19"/>
      <c r="F245" s="19"/>
      <c r="G245" s="64"/>
      <c r="H245" s="27">
        <v>3</v>
      </c>
      <c r="I245" s="28">
        <v>2850</v>
      </c>
      <c r="J245" s="27">
        <v>55</v>
      </c>
      <c r="K245" s="22">
        <v>112</v>
      </c>
      <c r="L245" s="33" t="s">
        <v>764</v>
      </c>
      <c r="M245" s="22">
        <v>12</v>
      </c>
      <c r="N245" s="33" t="s">
        <v>764</v>
      </c>
      <c r="O245" s="22">
        <v>124</v>
      </c>
      <c r="P245" s="60" t="s">
        <v>764</v>
      </c>
      <c r="Q245" s="22">
        <v>0</v>
      </c>
      <c r="R245" s="22">
        <v>0</v>
      </c>
      <c r="S245" s="22">
        <v>3522</v>
      </c>
      <c r="T245" s="62">
        <v>120.49090909090908</v>
      </c>
      <c r="U245" s="22">
        <v>0</v>
      </c>
      <c r="V245" s="27">
        <v>0</v>
      </c>
      <c r="W245" s="27">
        <v>3105</v>
      </c>
      <c r="X245" s="27">
        <v>3105</v>
      </c>
      <c r="Y245" s="60" t="s">
        <v>764</v>
      </c>
      <c r="Z245" s="27">
        <v>6627</v>
      </c>
      <c r="AA245" s="60" t="s">
        <v>764</v>
      </c>
      <c r="AB245" s="27">
        <v>0</v>
      </c>
    </row>
    <row r="246" spans="1:28" ht="15" customHeight="1">
      <c r="A246" s="42">
        <v>2016</v>
      </c>
      <c r="B246" s="42" t="s">
        <v>276</v>
      </c>
      <c r="C246" s="42" t="s">
        <v>216</v>
      </c>
      <c r="D246" s="45" t="s">
        <v>180</v>
      </c>
      <c r="E246" s="31"/>
      <c r="F246" s="31"/>
      <c r="G246" s="67"/>
      <c r="H246" s="27">
        <v>4</v>
      </c>
      <c r="I246" s="28">
        <v>250</v>
      </c>
      <c r="J246" s="27">
        <v>12</v>
      </c>
      <c r="K246" s="22">
        <v>20</v>
      </c>
      <c r="L246" s="33" t="s">
        <v>764</v>
      </c>
      <c r="M246" s="22">
        <v>16</v>
      </c>
      <c r="N246" s="33" t="s">
        <v>764</v>
      </c>
      <c r="O246" s="22">
        <v>36</v>
      </c>
      <c r="P246" s="60" t="s">
        <v>764</v>
      </c>
      <c r="Q246" s="22">
        <v>89</v>
      </c>
      <c r="R246" s="22">
        <v>900</v>
      </c>
      <c r="S246" s="22">
        <v>2037</v>
      </c>
      <c r="T246" s="62">
        <v>241.33333333333334</v>
      </c>
      <c r="U246" s="22">
        <v>0</v>
      </c>
      <c r="V246" s="27">
        <v>590</v>
      </c>
      <c r="W246" s="27">
        <v>269</v>
      </c>
      <c r="X246" s="27">
        <v>859</v>
      </c>
      <c r="Y246" s="60" t="s">
        <v>764</v>
      </c>
      <c r="Z246" s="27">
        <v>2896</v>
      </c>
      <c r="AA246" s="60" t="s">
        <v>764</v>
      </c>
      <c r="AB246" s="27">
        <v>0</v>
      </c>
    </row>
    <row r="247" spans="1:28" ht="15" customHeight="1">
      <c r="A247" s="42">
        <v>2016</v>
      </c>
      <c r="B247" s="42" t="s">
        <v>276</v>
      </c>
      <c r="C247" s="42" t="s">
        <v>216</v>
      </c>
      <c r="D247" s="45" t="s">
        <v>181</v>
      </c>
      <c r="E247" s="31"/>
      <c r="F247" s="31"/>
      <c r="G247" s="67"/>
      <c r="H247" s="27">
        <v>1</v>
      </c>
      <c r="I247" s="28">
        <v>185</v>
      </c>
      <c r="J247" s="27">
        <v>39</v>
      </c>
      <c r="K247" s="22">
        <v>8</v>
      </c>
      <c r="L247" s="33" t="s">
        <v>764</v>
      </c>
      <c r="M247" s="22">
        <v>3</v>
      </c>
      <c r="N247" s="33" t="s">
        <v>764</v>
      </c>
      <c r="O247" s="22">
        <v>11</v>
      </c>
      <c r="P247" s="60" t="s">
        <v>764</v>
      </c>
      <c r="Q247" s="22">
        <v>17</v>
      </c>
      <c r="R247" s="22">
        <v>170</v>
      </c>
      <c r="S247" s="22">
        <v>477</v>
      </c>
      <c r="T247" s="62">
        <v>21.697692307692307</v>
      </c>
      <c r="U247" s="22">
        <v>0</v>
      </c>
      <c r="V247" s="27">
        <v>0</v>
      </c>
      <c r="W247" s="27">
        <v>369.21</v>
      </c>
      <c r="X247" s="27">
        <v>369.21</v>
      </c>
      <c r="Y247" s="60" t="s">
        <v>764</v>
      </c>
      <c r="Z247" s="27">
        <v>846.21</v>
      </c>
      <c r="AA247" s="60" t="s">
        <v>764</v>
      </c>
      <c r="AB247" s="27">
        <v>0</v>
      </c>
    </row>
    <row r="248" spans="1:28" ht="15" customHeight="1">
      <c r="A248" s="42">
        <v>2016</v>
      </c>
      <c r="B248" s="42" t="s">
        <v>276</v>
      </c>
      <c r="C248" s="42" t="s">
        <v>216</v>
      </c>
      <c r="D248" s="45" t="s">
        <v>249</v>
      </c>
      <c r="E248" s="31"/>
      <c r="F248" s="31"/>
      <c r="G248" s="67"/>
      <c r="H248" s="27">
        <f>2+1</f>
        <v>3</v>
      </c>
      <c r="I248" s="28">
        <f>1100+450</f>
        <v>1550</v>
      </c>
      <c r="J248" s="27">
        <v>95</v>
      </c>
      <c r="K248" s="22">
        <f>52+9</f>
        <v>61</v>
      </c>
      <c r="L248" s="33" t="s">
        <v>764</v>
      </c>
      <c r="M248" s="22">
        <v>10</v>
      </c>
      <c r="N248" s="33" t="s">
        <v>764</v>
      </c>
      <c r="O248" s="22">
        <v>71</v>
      </c>
      <c r="P248" s="60" t="s">
        <v>764</v>
      </c>
      <c r="Q248" s="22">
        <v>8</v>
      </c>
      <c r="R248" s="22">
        <v>90</v>
      </c>
      <c r="S248" s="22">
        <v>2066</v>
      </c>
      <c r="T248" s="62">
        <v>37.88421052631579</v>
      </c>
      <c r="U248" s="22">
        <v>0</v>
      </c>
      <c r="V248" s="27">
        <v>0</v>
      </c>
      <c r="W248" s="27">
        <f>1143+390</f>
        <v>1533</v>
      </c>
      <c r="X248" s="27">
        <v>1533</v>
      </c>
      <c r="Y248" s="60" t="s">
        <v>764</v>
      </c>
      <c r="Z248" s="27">
        <v>3599</v>
      </c>
      <c r="AA248" s="60" t="s">
        <v>764</v>
      </c>
      <c r="AB248" s="27">
        <v>26.5</v>
      </c>
    </row>
    <row r="249" spans="1:28" ht="15" customHeight="1">
      <c r="A249" s="42">
        <v>2016</v>
      </c>
      <c r="B249" s="42" t="s">
        <v>276</v>
      </c>
      <c r="C249" s="42" t="s">
        <v>216</v>
      </c>
      <c r="D249" s="45" t="s">
        <v>182</v>
      </c>
      <c r="E249" s="31"/>
      <c r="F249" s="31"/>
      <c r="G249" s="67"/>
      <c r="H249" s="27">
        <v>3</v>
      </c>
      <c r="I249" s="28">
        <v>1200</v>
      </c>
      <c r="J249" s="27">
        <v>19</v>
      </c>
      <c r="K249" s="22">
        <v>32</v>
      </c>
      <c r="L249" s="33" t="s">
        <v>764</v>
      </c>
      <c r="M249" s="22">
        <v>6</v>
      </c>
      <c r="N249" s="33" t="s">
        <v>764</v>
      </c>
      <c r="O249" s="22">
        <v>38</v>
      </c>
      <c r="P249" s="60" t="s">
        <v>764</v>
      </c>
      <c r="Q249" s="22">
        <v>2</v>
      </c>
      <c r="R249" s="22">
        <v>20</v>
      </c>
      <c r="S249" s="22">
        <v>1080</v>
      </c>
      <c r="T249" s="62">
        <v>105.42105263157895</v>
      </c>
      <c r="U249" s="22">
        <v>0</v>
      </c>
      <c r="V249" s="27">
        <v>0</v>
      </c>
      <c r="W249" s="27">
        <v>923</v>
      </c>
      <c r="X249" s="27">
        <v>923</v>
      </c>
      <c r="Y249" s="60" t="s">
        <v>764</v>
      </c>
      <c r="Z249" s="27">
        <v>2003</v>
      </c>
      <c r="AA249" s="60" t="s">
        <v>764</v>
      </c>
      <c r="AB249" s="27">
        <v>0</v>
      </c>
    </row>
    <row r="250" spans="1:28" ht="15" customHeight="1">
      <c r="A250" s="42">
        <v>2016</v>
      </c>
      <c r="B250" s="42" t="s">
        <v>276</v>
      </c>
      <c r="C250" s="42" t="s">
        <v>216</v>
      </c>
      <c r="D250" s="45" t="s">
        <v>248</v>
      </c>
      <c r="E250" s="31"/>
      <c r="F250" s="31"/>
      <c r="G250" s="67"/>
      <c r="H250" s="27">
        <v>6</v>
      </c>
      <c r="I250" s="28">
        <v>2720</v>
      </c>
      <c r="J250" s="27">
        <v>74</v>
      </c>
      <c r="K250" s="22">
        <v>95</v>
      </c>
      <c r="L250" s="33" t="s">
        <v>764</v>
      </c>
      <c r="M250" s="22">
        <v>36</v>
      </c>
      <c r="N250" s="33" t="s">
        <v>764</v>
      </c>
      <c r="O250" s="22">
        <v>131</v>
      </c>
      <c r="P250" s="60" t="s">
        <v>764</v>
      </c>
      <c r="Q250" s="22">
        <v>71</v>
      </c>
      <c r="R250" s="22">
        <v>710</v>
      </c>
      <c r="S250" s="22">
        <v>4421</v>
      </c>
      <c r="T250" s="62">
        <v>114.57094594594595</v>
      </c>
      <c r="U250" s="22">
        <v>0</v>
      </c>
      <c r="V250" s="27">
        <v>0</v>
      </c>
      <c r="W250" s="27">
        <v>4047.25</v>
      </c>
      <c r="X250" s="27">
        <v>4047.25</v>
      </c>
      <c r="Y250" s="60" t="s">
        <v>764</v>
      </c>
      <c r="Z250" s="27">
        <v>8478.25</v>
      </c>
      <c r="AA250" s="60" t="s">
        <v>764</v>
      </c>
      <c r="AB250" s="27">
        <f>70+40.05</f>
        <v>110.05</v>
      </c>
    </row>
    <row r="251" spans="1:28" ht="15" customHeight="1">
      <c r="A251" s="42">
        <v>2016</v>
      </c>
      <c r="B251" s="42" t="s">
        <v>276</v>
      </c>
      <c r="C251" s="42" t="s">
        <v>216</v>
      </c>
      <c r="D251" s="45" t="s">
        <v>183</v>
      </c>
      <c r="E251" s="31"/>
      <c r="F251" s="31"/>
      <c r="G251" s="67"/>
      <c r="H251" s="27">
        <v>4</v>
      </c>
      <c r="I251" s="28">
        <v>530</v>
      </c>
      <c r="J251" s="27">
        <v>25</v>
      </c>
      <c r="K251" s="22">
        <v>20</v>
      </c>
      <c r="L251" s="33" t="s">
        <v>764</v>
      </c>
      <c r="M251" s="22">
        <v>7</v>
      </c>
      <c r="N251" s="33" t="s">
        <v>764</v>
      </c>
      <c r="O251" s="22">
        <v>27</v>
      </c>
      <c r="P251" s="60" t="s">
        <v>764</v>
      </c>
      <c r="Q251" s="22">
        <v>0</v>
      </c>
      <c r="R251" s="22">
        <v>0</v>
      </c>
      <c r="S251" s="22">
        <v>792</v>
      </c>
      <c r="T251" s="62">
        <v>99.287999999999997</v>
      </c>
      <c r="U251" s="22">
        <v>0</v>
      </c>
      <c r="V251" s="27">
        <v>0</v>
      </c>
      <c r="W251" s="27">
        <v>1690.2</v>
      </c>
      <c r="X251" s="27">
        <v>1690.2</v>
      </c>
      <c r="Y251" s="60" t="s">
        <v>764</v>
      </c>
      <c r="Z251" s="27">
        <v>2482.1999999999998</v>
      </c>
      <c r="AA251" s="60" t="s">
        <v>764</v>
      </c>
      <c r="AB251" s="27">
        <f>32+110</f>
        <v>142</v>
      </c>
    </row>
    <row r="252" spans="1:28" ht="15" customHeight="1">
      <c r="A252" s="42">
        <v>2016</v>
      </c>
      <c r="B252" s="42" t="s">
        <v>276</v>
      </c>
      <c r="C252" s="42" t="s">
        <v>219</v>
      </c>
      <c r="D252" s="45" t="s">
        <v>184</v>
      </c>
      <c r="E252" s="31"/>
      <c r="F252" s="31"/>
      <c r="G252" s="67"/>
      <c r="H252" s="27">
        <v>4</v>
      </c>
      <c r="I252" s="28">
        <v>250</v>
      </c>
      <c r="J252" s="27">
        <v>22</v>
      </c>
      <c r="K252" s="22">
        <v>24</v>
      </c>
      <c r="L252" s="33" t="s">
        <v>764</v>
      </c>
      <c r="M252" s="22">
        <v>2</v>
      </c>
      <c r="N252" s="33" t="s">
        <v>764</v>
      </c>
      <c r="O252" s="22">
        <v>26</v>
      </c>
      <c r="P252" s="60" t="s">
        <v>764</v>
      </c>
      <c r="Q252" s="22">
        <v>0</v>
      </c>
      <c r="R252" s="22">
        <v>0</v>
      </c>
      <c r="S252" s="22">
        <v>745</v>
      </c>
      <c r="T252" s="62">
        <v>55.360909090909097</v>
      </c>
      <c r="U252" s="22">
        <v>0</v>
      </c>
      <c r="V252" s="27">
        <v>0</v>
      </c>
      <c r="W252" s="27">
        <v>472.94</v>
      </c>
      <c r="X252" s="27">
        <v>472.94</v>
      </c>
      <c r="Y252" s="60" t="s">
        <v>764</v>
      </c>
      <c r="Z252" s="27">
        <v>1217.94</v>
      </c>
      <c r="AA252" s="60" t="s">
        <v>764</v>
      </c>
      <c r="AB252" s="27">
        <v>0</v>
      </c>
    </row>
    <row r="253" spans="1:28" ht="15" customHeight="1">
      <c r="A253" s="42">
        <v>2016</v>
      </c>
      <c r="B253" s="42" t="s">
        <v>276</v>
      </c>
      <c r="C253" s="42" t="s">
        <v>219</v>
      </c>
      <c r="D253" s="45" t="s">
        <v>185</v>
      </c>
      <c r="E253" s="31"/>
      <c r="F253" s="31"/>
      <c r="G253" s="67"/>
      <c r="H253" s="27">
        <v>3</v>
      </c>
      <c r="I253" s="28">
        <v>300</v>
      </c>
      <c r="J253" s="27">
        <v>27</v>
      </c>
      <c r="K253" s="22">
        <v>18</v>
      </c>
      <c r="L253" s="33" t="s">
        <v>764</v>
      </c>
      <c r="M253" s="22">
        <v>9</v>
      </c>
      <c r="N253" s="33" t="s">
        <v>764</v>
      </c>
      <c r="O253" s="22">
        <v>27</v>
      </c>
      <c r="P253" s="60" t="s">
        <v>764</v>
      </c>
      <c r="Q253" s="22">
        <v>2</v>
      </c>
      <c r="R253" s="22">
        <v>20</v>
      </c>
      <c r="S253" s="22">
        <v>756</v>
      </c>
      <c r="T253" s="62">
        <v>53.666666666666664</v>
      </c>
      <c r="U253" s="22">
        <v>0</v>
      </c>
      <c r="V253" s="27">
        <v>0</v>
      </c>
      <c r="W253" s="27">
        <v>693</v>
      </c>
      <c r="X253" s="27">
        <v>693</v>
      </c>
      <c r="Y253" s="60" t="s">
        <v>764</v>
      </c>
      <c r="Z253" s="27">
        <v>1449</v>
      </c>
      <c r="AA253" s="60" t="s">
        <v>764</v>
      </c>
      <c r="AB253" s="27">
        <v>0</v>
      </c>
    </row>
    <row r="254" spans="1:28" ht="15" customHeight="1">
      <c r="A254" s="42">
        <v>2016</v>
      </c>
      <c r="B254" s="42" t="s">
        <v>276</v>
      </c>
      <c r="C254" s="42" t="s">
        <v>217</v>
      </c>
      <c r="D254" s="45" t="s">
        <v>186</v>
      </c>
      <c r="E254" s="31"/>
      <c r="F254" s="31"/>
      <c r="G254" s="67"/>
      <c r="H254" s="27">
        <v>1</v>
      </c>
      <c r="I254" s="28">
        <v>300</v>
      </c>
      <c r="J254" s="27">
        <v>15</v>
      </c>
      <c r="K254" s="22">
        <v>6</v>
      </c>
      <c r="L254" s="33" t="s">
        <v>764</v>
      </c>
      <c r="M254" s="22">
        <v>0</v>
      </c>
      <c r="N254" s="33" t="s">
        <v>764</v>
      </c>
      <c r="O254" s="22">
        <v>6</v>
      </c>
      <c r="P254" s="60" t="s">
        <v>764</v>
      </c>
      <c r="Q254" s="22">
        <v>0</v>
      </c>
      <c r="R254" s="22">
        <v>0</v>
      </c>
      <c r="S254" s="22">
        <v>174</v>
      </c>
      <c r="T254" s="62">
        <v>40.194666666666663</v>
      </c>
      <c r="U254" s="22">
        <v>0</v>
      </c>
      <c r="V254" s="27">
        <v>0</v>
      </c>
      <c r="W254" s="27">
        <v>428.92</v>
      </c>
      <c r="X254" s="27">
        <v>428.92</v>
      </c>
      <c r="Y254" s="60" t="s">
        <v>764</v>
      </c>
      <c r="Z254" s="27">
        <v>602.91999999999996</v>
      </c>
      <c r="AA254" s="60" t="s">
        <v>764</v>
      </c>
      <c r="AB254" s="27">
        <v>0</v>
      </c>
    </row>
    <row r="255" spans="1:28" ht="15" customHeight="1">
      <c r="A255" s="42">
        <v>2016</v>
      </c>
      <c r="B255" s="42" t="s">
        <v>276</v>
      </c>
      <c r="C255" s="42" t="s">
        <v>217</v>
      </c>
      <c r="D255" s="45" t="s">
        <v>760</v>
      </c>
      <c r="E255" s="31"/>
      <c r="F255" s="31"/>
      <c r="G255" s="67"/>
      <c r="H255" s="27">
        <v>3</v>
      </c>
      <c r="I255" s="28">
        <v>300</v>
      </c>
      <c r="J255" s="27">
        <v>12</v>
      </c>
      <c r="K255" s="22">
        <v>7</v>
      </c>
      <c r="L255" s="33" t="s">
        <v>764</v>
      </c>
      <c r="M255" s="22">
        <v>1</v>
      </c>
      <c r="N255" s="33" t="s">
        <v>764</v>
      </c>
      <c r="O255" s="22">
        <v>8</v>
      </c>
      <c r="P255" s="60" t="s">
        <v>764</v>
      </c>
      <c r="Q255" s="22">
        <v>0</v>
      </c>
      <c r="R255" s="22">
        <v>0</v>
      </c>
      <c r="S255" s="22">
        <v>223</v>
      </c>
      <c r="T255" s="62">
        <v>70.561666666666667</v>
      </c>
      <c r="U255" s="22">
        <v>0</v>
      </c>
      <c r="V255" s="27">
        <v>0</v>
      </c>
      <c r="W255" s="27">
        <v>623.74</v>
      </c>
      <c r="X255" s="27">
        <v>623.74</v>
      </c>
      <c r="Y255" s="60" t="s">
        <v>764</v>
      </c>
      <c r="Z255" s="27">
        <v>846.74</v>
      </c>
      <c r="AA255" s="60" t="s">
        <v>764</v>
      </c>
      <c r="AB255" s="27">
        <v>18</v>
      </c>
    </row>
    <row r="256" spans="1:28" ht="15" customHeight="1">
      <c r="A256" s="42">
        <v>2016</v>
      </c>
      <c r="B256" s="42" t="s">
        <v>276</v>
      </c>
      <c r="C256" s="42" t="s">
        <v>217</v>
      </c>
      <c r="D256" s="45" t="s">
        <v>187</v>
      </c>
      <c r="E256" s="31"/>
      <c r="F256" s="31"/>
      <c r="G256" s="67"/>
      <c r="H256" s="27">
        <v>4</v>
      </c>
      <c r="I256" s="28">
        <v>1500</v>
      </c>
      <c r="J256" s="27">
        <v>118</v>
      </c>
      <c r="K256" s="22">
        <v>32</v>
      </c>
      <c r="L256" s="33" t="s">
        <v>764</v>
      </c>
      <c r="M256" s="22">
        <v>6</v>
      </c>
      <c r="N256" s="33" t="s">
        <v>764</v>
      </c>
      <c r="O256" s="22">
        <v>38</v>
      </c>
      <c r="P256" s="60" t="s">
        <v>764</v>
      </c>
      <c r="Q256" s="22">
        <v>8</v>
      </c>
      <c r="R256" s="22">
        <v>80</v>
      </c>
      <c r="S256" s="22">
        <v>1102</v>
      </c>
      <c r="T256" s="62">
        <v>19.059322033898304</v>
      </c>
      <c r="U256" s="22">
        <v>0</v>
      </c>
      <c r="V256" s="27">
        <v>0</v>
      </c>
      <c r="W256" s="27">
        <v>1147</v>
      </c>
      <c r="X256" s="27">
        <v>1147</v>
      </c>
      <c r="Y256" s="60" t="s">
        <v>764</v>
      </c>
      <c r="Z256" s="27">
        <v>2249</v>
      </c>
      <c r="AA256" s="60" t="s">
        <v>764</v>
      </c>
      <c r="AB256" s="27">
        <v>0</v>
      </c>
    </row>
    <row r="257" spans="1:28" ht="15" customHeight="1">
      <c r="A257" s="42">
        <v>2016</v>
      </c>
      <c r="B257" s="42" t="s">
        <v>276</v>
      </c>
      <c r="C257" s="42" t="s">
        <v>217</v>
      </c>
      <c r="D257" s="45" t="s">
        <v>245</v>
      </c>
      <c r="E257" s="31"/>
      <c r="F257" s="31"/>
      <c r="G257" s="67"/>
      <c r="H257" s="27">
        <v>6</v>
      </c>
      <c r="I257" s="28">
        <v>300</v>
      </c>
      <c r="J257" s="27">
        <v>80</v>
      </c>
      <c r="K257" s="22">
        <v>17</v>
      </c>
      <c r="L257" s="33" t="s">
        <v>764</v>
      </c>
      <c r="M257" s="22">
        <v>8</v>
      </c>
      <c r="N257" s="33" t="s">
        <v>764</v>
      </c>
      <c r="O257" s="22">
        <v>25</v>
      </c>
      <c r="P257" s="60" t="s">
        <v>764</v>
      </c>
      <c r="Q257" s="22">
        <v>0</v>
      </c>
      <c r="R257" s="22">
        <v>0</v>
      </c>
      <c r="S257" s="22">
        <v>740</v>
      </c>
      <c r="T257" s="62">
        <v>13.375</v>
      </c>
      <c r="U257" s="22">
        <v>0</v>
      </c>
      <c r="V257" s="27">
        <v>0</v>
      </c>
      <c r="W257" s="27">
        <v>330</v>
      </c>
      <c r="X257" s="27">
        <v>330</v>
      </c>
      <c r="Y257" s="60" t="s">
        <v>764</v>
      </c>
      <c r="Z257" s="27">
        <v>1070</v>
      </c>
      <c r="AA257" s="60" t="s">
        <v>764</v>
      </c>
      <c r="AB257" s="27">
        <v>0</v>
      </c>
    </row>
    <row r="258" spans="1:28" ht="15" customHeight="1">
      <c r="A258" s="42">
        <v>2016</v>
      </c>
      <c r="B258" s="42" t="s">
        <v>276</v>
      </c>
      <c r="C258" s="42" t="s">
        <v>217</v>
      </c>
      <c r="D258" s="45" t="s">
        <v>759</v>
      </c>
      <c r="E258" s="31"/>
      <c r="F258" s="31"/>
      <c r="G258" s="67"/>
      <c r="H258" s="27">
        <v>3</v>
      </c>
      <c r="I258" s="28">
        <v>650</v>
      </c>
      <c r="J258" s="27">
        <v>17</v>
      </c>
      <c r="K258" s="22">
        <v>16</v>
      </c>
      <c r="L258" s="33" t="s">
        <v>764</v>
      </c>
      <c r="M258" s="22">
        <v>5</v>
      </c>
      <c r="N258" s="33" t="s">
        <v>764</v>
      </c>
      <c r="O258" s="22">
        <v>21</v>
      </c>
      <c r="P258" s="60" t="s">
        <v>764</v>
      </c>
      <c r="Q258" s="22">
        <v>2</v>
      </c>
      <c r="R258" s="22">
        <v>20</v>
      </c>
      <c r="S258" s="22">
        <v>561</v>
      </c>
      <c r="T258" s="62">
        <v>68.588235294117652</v>
      </c>
      <c r="U258" s="22">
        <v>0</v>
      </c>
      <c r="V258" s="27">
        <v>0</v>
      </c>
      <c r="W258" s="27">
        <v>605</v>
      </c>
      <c r="X258" s="27">
        <v>605</v>
      </c>
      <c r="Y258" s="60" t="s">
        <v>764</v>
      </c>
      <c r="Z258" s="27">
        <v>1166</v>
      </c>
      <c r="AA258" s="60" t="s">
        <v>764</v>
      </c>
      <c r="AB258" s="27">
        <v>10</v>
      </c>
    </row>
    <row r="259" spans="1:28" ht="15" customHeight="1">
      <c r="A259" s="42">
        <v>2016</v>
      </c>
      <c r="B259" s="42" t="s">
        <v>276</v>
      </c>
      <c r="C259" s="42" t="s">
        <v>217</v>
      </c>
      <c r="D259" s="45" t="s">
        <v>191</v>
      </c>
      <c r="E259" s="31"/>
      <c r="F259" s="31"/>
      <c r="G259" s="67"/>
      <c r="H259" s="27">
        <v>2</v>
      </c>
      <c r="I259" s="28">
        <v>560</v>
      </c>
      <c r="J259" s="27">
        <v>18</v>
      </c>
      <c r="K259" s="22">
        <v>13</v>
      </c>
      <c r="L259" s="33" t="s">
        <v>764</v>
      </c>
      <c r="M259" s="22">
        <v>1</v>
      </c>
      <c r="N259" s="33" t="s">
        <v>764</v>
      </c>
      <c r="O259" s="22">
        <v>14</v>
      </c>
      <c r="P259" s="60" t="s">
        <v>764</v>
      </c>
      <c r="Q259" s="22">
        <v>4</v>
      </c>
      <c r="R259" s="22">
        <v>40</v>
      </c>
      <c r="S259" s="22">
        <v>431</v>
      </c>
      <c r="T259" s="62">
        <v>63.550000000000004</v>
      </c>
      <c r="U259" s="22">
        <v>0</v>
      </c>
      <c r="V259" s="27">
        <v>0</v>
      </c>
      <c r="W259" s="27">
        <v>712.9</v>
      </c>
      <c r="X259" s="27">
        <v>712.9</v>
      </c>
      <c r="Y259" s="60" t="s">
        <v>764</v>
      </c>
      <c r="Z259" s="27">
        <v>1143.9000000000001</v>
      </c>
      <c r="AA259" s="60" t="s">
        <v>764</v>
      </c>
      <c r="AB259" s="27">
        <v>0</v>
      </c>
    </row>
    <row r="260" spans="1:28" ht="15" customHeight="1">
      <c r="A260" s="42">
        <v>2016</v>
      </c>
      <c r="B260" s="42" t="s">
        <v>276</v>
      </c>
      <c r="C260" s="42" t="s">
        <v>217</v>
      </c>
      <c r="D260" s="45" t="s">
        <v>192</v>
      </c>
      <c r="E260" s="31"/>
      <c r="F260" s="31"/>
      <c r="G260" s="67"/>
      <c r="H260" s="27">
        <v>3</v>
      </c>
      <c r="I260" s="28">
        <v>320</v>
      </c>
      <c r="J260" s="27">
        <v>36</v>
      </c>
      <c r="K260" s="22">
        <v>9</v>
      </c>
      <c r="L260" s="33" t="s">
        <v>764</v>
      </c>
      <c r="M260" s="22">
        <v>3</v>
      </c>
      <c r="N260" s="33" t="s">
        <v>764</v>
      </c>
      <c r="O260" s="22">
        <v>12</v>
      </c>
      <c r="P260" s="60" t="s">
        <v>764</v>
      </c>
      <c r="Q260" s="22">
        <v>6</v>
      </c>
      <c r="R260" s="22">
        <v>60</v>
      </c>
      <c r="S260" s="22">
        <v>418</v>
      </c>
      <c r="T260" s="62">
        <v>13.388888888888889</v>
      </c>
      <c r="U260" s="22">
        <v>0</v>
      </c>
      <c r="V260" s="27">
        <v>0</v>
      </c>
      <c r="W260" s="27">
        <v>64</v>
      </c>
      <c r="X260" s="27">
        <v>64</v>
      </c>
      <c r="Y260" s="60" t="s">
        <v>764</v>
      </c>
      <c r="Z260" s="27">
        <v>482</v>
      </c>
      <c r="AA260" s="60" t="s">
        <v>764</v>
      </c>
      <c r="AB260" s="27">
        <v>0</v>
      </c>
    </row>
    <row r="261" spans="1:28" ht="15" customHeight="1">
      <c r="A261" s="42">
        <v>2016</v>
      </c>
      <c r="B261" s="42" t="s">
        <v>276</v>
      </c>
      <c r="C261" s="42" t="s">
        <v>218</v>
      </c>
      <c r="D261" s="45" t="s">
        <v>194</v>
      </c>
      <c r="E261" s="31"/>
      <c r="F261" s="31"/>
      <c r="G261" s="67"/>
      <c r="H261" s="27">
        <v>0</v>
      </c>
      <c r="I261" s="28">
        <v>0</v>
      </c>
      <c r="J261" s="27">
        <v>0</v>
      </c>
      <c r="K261" s="22">
        <v>7</v>
      </c>
      <c r="L261" s="33" t="s">
        <v>764</v>
      </c>
      <c r="M261" s="22">
        <v>1</v>
      </c>
      <c r="N261" s="33" t="s">
        <v>764</v>
      </c>
      <c r="O261" s="22">
        <v>8</v>
      </c>
      <c r="P261" s="60" t="s">
        <v>764</v>
      </c>
      <c r="Q261" s="22">
        <v>0</v>
      </c>
      <c r="R261" s="22">
        <v>0</v>
      </c>
      <c r="S261" s="22">
        <v>218</v>
      </c>
      <c r="T261" s="60" t="s">
        <v>764</v>
      </c>
      <c r="U261" s="22">
        <v>0</v>
      </c>
      <c r="V261" s="27">
        <v>0</v>
      </c>
      <c r="W261" s="27">
        <v>0</v>
      </c>
      <c r="X261" s="27">
        <v>0</v>
      </c>
      <c r="Y261" s="60" t="s">
        <v>764</v>
      </c>
      <c r="Z261" s="27">
        <v>218</v>
      </c>
      <c r="AA261" s="60" t="s">
        <v>764</v>
      </c>
      <c r="AB261" s="27">
        <v>0</v>
      </c>
    </row>
    <row r="262" spans="1:28" ht="15" customHeight="1">
      <c r="A262" s="42">
        <v>2016</v>
      </c>
      <c r="B262" s="42" t="s">
        <v>276</v>
      </c>
      <c r="C262" s="42" t="s">
        <v>222</v>
      </c>
      <c r="D262" s="45" t="s">
        <v>195</v>
      </c>
      <c r="E262" s="31"/>
      <c r="F262" s="31"/>
      <c r="G262" s="67"/>
      <c r="H262" s="27">
        <v>3</v>
      </c>
      <c r="I262" s="28">
        <v>440</v>
      </c>
      <c r="J262" s="27">
        <v>45</v>
      </c>
      <c r="K262" s="22">
        <v>7</v>
      </c>
      <c r="L262" s="33" t="s">
        <v>764</v>
      </c>
      <c r="M262" s="22">
        <v>3</v>
      </c>
      <c r="N262" s="33" t="s">
        <v>764</v>
      </c>
      <c r="O262" s="22">
        <v>10</v>
      </c>
      <c r="P262" s="60" t="s">
        <v>764</v>
      </c>
      <c r="Q262" s="22">
        <v>0</v>
      </c>
      <c r="R262" s="22">
        <v>0</v>
      </c>
      <c r="S262" s="22">
        <v>261</v>
      </c>
      <c r="T262" s="62">
        <v>44.364444444444445</v>
      </c>
      <c r="U262" s="22">
        <v>0</v>
      </c>
      <c r="V262" s="27">
        <v>0</v>
      </c>
      <c r="W262" s="27">
        <v>1735.4</v>
      </c>
      <c r="X262" s="27">
        <v>1735.4</v>
      </c>
      <c r="Y262" s="60" t="s">
        <v>764</v>
      </c>
      <c r="Z262" s="27">
        <v>1996.4</v>
      </c>
      <c r="AA262" s="60" t="s">
        <v>764</v>
      </c>
      <c r="AB262" s="27">
        <v>0</v>
      </c>
    </row>
    <row r="263" spans="1:28" ht="15" customHeight="1">
      <c r="A263" s="42">
        <v>2016</v>
      </c>
      <c r="B263" s="42" t="s">
        <v>276</v>
      </c>
      <c r="C263" s="42" t="s">
        <v>222</v>
      </c>
      <c r="D263" s="45" t="s">
        <v>196</v>
      </c>
      <c r="E263" s="31"/>
      <c r="F263" s="31"/>
      <c r="G263" s="67"/>
      <c r="H263" s="27">
        <v>4</v>
      </c>
      <c r="I263" s="28">
        <v>1515</v>
      </c>
      <c r="J263" s="27">
        <v>65</v>
      </c>
      <c r="K263" s="22">
        <v>76</v>
      </c>
      <c r="L263" s="33" t="s">
        <v>764</v>
      </c>
      <c r="M263" s="22">
        <v>6</v>
      </c>
      <c r="N263" s="33" t="s">
        <v>764</v>
      </c>
      <c r="O263" s="22">
        <v>82</v>
      </c>
      <c r="P263" s="60" t="s">
        <v>764</v>
      </c>
      <c r="Q263" s="22">
        <v>1</v>
      </c>
      <c r="R263" s="22">
        <v>10</v>
      </c>
      <c r="S263" s="22">
        <v>2078</v>
      </c>
      <c r="T263" s="62">
        <v>60.77061538461539</v>
      </c>
      <c r="U263" s="22">
        <v>0</v>
      </c>
      <c r="V263" s="27">
        <v>0</v>
      </c>
      <c r="W263" s="27">
        <v>1872.09</v>
      </c>
      <c r="X263" s="27">
        <v>1872.09</v>
      </c>
      <c r="Y263" s="60" t="s">
        <v>764</v>
      </c>
      <c r="Z263" s="27">
        <v>3950.09</v>
      </c>
      <c r="AA263" s="60" t="s">
        <v>764</v>
      </c>
      <c r="AB263" s="27">
        <v>181.09</v>
      </c>
    </row>
    <row r="264" spans="1:28" ht="15" customHeight="1">
      <c r="A264" s="42">
        <v>2016</v>
      </c>
      <c r="B264" s="42" t="s">
        <v>276</v>
      </c>
      <c r="C264" s="42" t="s">
        <v>222</v>
      </c>
      <c r="D264" s="45" t="s">
        <v>197</v>
      </c>
      <c r="E264" s="31"/>
      <c r="F264" s="31"/>
      <c r="G264" s="67"/>
      <c r="H264" s="27">
        <v>1</v>
      </c>
      <c r="I264" s="28">
        <v>364</v>
      </c>
      <c r="J264" s="27">
        <v>160</v>
      </c>
      <c r="K264" s="22">
        <v>26</v>
      </c>
      <c r="L264" s="33" t="s">
        <v>764</v>
      </c>
      <c r="M264" s="22">
        <v>2</v>
      </c>
      <c r="N264" s="33" t="s">
        <v>764</v>
      </c>
      <c r="O264" s="22">
        <v>28</v>
      </c>
      <c r="P264" s="60" t="s">
        <v>764</v>
      </c>
      <c r="Q264" s="22">
        <v>0</v>
      </c>
      <c r="R264" s="22">
        <v>0</v>
      </c>
      <c r="S264" s="22">
        <v>482</v>
      </c>
      <c r="T264" s="62">
        <v>5.1937499999999996</v>
      </c>
      <c r="U264" s="22">
        <v>0</v>
      </c>
      <c r="V264" s="27">
        <v>0</v>
      </c>
      <c r="W264" s="27">
        <v>349</v>
      </c>
      <c r="X264" s="27">
        <v>349</v>
      </c>
      <c r="Y264" s="60" t="s">
        <v>764</v>
      </c>
      <c r="Z264" s="27">
        <v>831</v>
      </c>
      <c r="AA264" s="60" t="s">
        <v>764</v>
      </c>
      <c r="AB264" s="27">
        <v>0</v>
      </c>
    </row>
    <row r="265" spans="1:28" ht="15" customHeight="1">
      <c r="A265" s="42">
        <v>2016</v>
      </c>
      <c r="B265" s="42" t="s">
        <v>276</v>
      </c>
      <c r="C265" s="42" t="s">
        <v>222</v>
      </c>
      <c r="D265" s="45" t="s">
        <v>198</v>
      </c>
      <c r="E265" s="31"/>
      <c r="F265" s="31"/>
      <c r="G265" s="67"/>
      <c r="H265" s="27">
        <v>3</v>
      </c>
      <c r="I265" s="28">
        <v>280</v>
      </c>
      <c r="J265" s="27">
        <v>13</v>
      </c>
      <c r="K265" s="22">
        <v>10</v>
      </c>
      <c r="L265" s="33" t="s">
        <v>764</v>
      </c>
      <c r="M265" s="22">
        <v>8</v>
      </c>
      <c r="N265" s="33" t="s">
        <v>764</v>
      </c>
      <c r="O265" s="22">
        <v>18</v>
      </c>
      <c r="P265" s="60" t="s">
        <v>764</v>
      </c>
      <c r="Q265" s="22">
        <v>0</v>
      </c>
      <c r="R265" s="22">
        <v>0</v>
      </c>
      <c r="S265" s="22">
        <v>528</v>
      </c>
      <c r="T265" s="62">
        <v>79.230769230769226</v>
      </c>
      <c r="U265" s="22">
        <v>0</v>
      </c>
      <c r="V265" s="27">
        <v>0</v>
      </c>
      <c r="W265" s="27">
        <v>502</v>
      </c>
      <c r="X265" s="27">
        <v>502</v>
      </c>
      <c r="Y265" s="60" t="s">
        <v>764</v>
      </c>
      <c r="Z265" s="27">
        <v>1030</v>
      </c>
      <c r="AA265" s="60" t="s">
        <v>764</v>
      </c>
      <c r="AB265" s="27">
        <v>0</v>
      </c>
    </row>
    <row r="266" spans="1:28" ht="15" customHeight="1">
      <c r="A266" s="42">
        <v>2016</v>
      </c>
      <c r="B266" s="42" t="s">
        <v>276</v>
      </c>
      <c r="C266" s="42" t="s">
        <v>222</v>
      </c>
      <c r="D266" s="43" t="s">
        <v>199</v>
      </c>
      <c r="E266" s="19"/>
      <c r="F266" s="19"/>
      <c r="G266" s="64"/>
      <c r="H266" s="27">
        <v>3</v>
      </c>
      <c r="I266" s="28">
        <v>1150</v>
      </c>
      <c r="J266" s="27">
        <v>45</v>
      </c>
      <c r="K266" s="22">
        <v>45</v>
      </c>
      <c r="L266" s="33" t="s">
        <v>764</v>
      </c>
      <c r="M266" s="22">
        <v>12</v>
      </c>
      <c r="N266" s="33" t="s">
        <v>764</v>
      </c>
      <c r="O266" s="22">
        <v>57</v>
      </c>
      <c r="P266" s="60" t="s">
        <v>764</v>
      </c>
      <c r="Q266" s="22">
        <v>0</v>
      </c>
      <c r="R266" s="22">
        <v>0</v>
      </c>
      <c r="S266" s="22">
        <v>1557</v>
      </c>
      <c r="T266" s="62">
        <v>74.111111111111114</v>
      </c>
      <c r="U266" s="22">
        <v>0</v>
      </c>
      <c r="V266" s="27">
        <v>0</v>
      </c>
      <c r="W266" s="27">
        <v>1778</v>
      </c>
      <c r="X266" s="27">
        <v>1778</v>
      </c>
      <c r="Y266" s="60" t="s">
        <v>764</v>
      </c>
      <c r="Z266" s="27">
        <v>3335</v>
      </c>
      <c r="AA266" s="60" t="s">
        <v>764</v>
      </c>
      <c r="AB266" s="27">
        <v>0</v>
      </c>
    </row>
    <row r="267" spans="1:28" ht="15" customHeight="1">
      <c r="A267" s="42">
        <v>2016</v>
      </c>
      <c r="B267" s="42" t="s">
        <v>276</v>
      </c>
      <c r="C267" s="42" t="s">
        <v>222</v>
      </c>
      <c r="D267" s="45" t="s">
        <v>200</v>
      </c>
      <c r="E267" s="31"/>
      <c r="F267" s="31"/>
      <c r="G267" s="67"/>
      <c r="H267" s="27">
        <v>3</v>
      </c>
      <c r="I267" s="28">
        <v>1500</v>
      </c>
      <c r="J267" s="27">
        <v>42</v>
      </c>
      <c r="K267" s="22">
        <v>100</v>
      </c>
      <c r="L267" s="33" t="s">
        <v>764</v>
      </c>
      <c r="M267" s="22">
        <v>37</v>
      </c>
      <c r="N267" s="33" t="s">
        <v>764</v>
      </c>
      <c r="O267" s="22">
        <v>137</v>
      </c>
      <c r="P267" s="60" t="s">
        <v>764</v>
      </c>
      <c r="Q267" s="22">
        <v>7</v>
      </c>
      <c r="R267" s="22">
        <v>70</v>
      </c>
      <c r="S267" s="22">
        <v>3927</v>
      </c>
      <c r="T267" s="62">
        <v>153.4047619047619</v>
      </c>
      <c r="U267" s="22">
        <v>0</v>
      </c>
      <c r="V267" s="27">
        <v>0</v>
      </c>
      <c r="W267" s="27">
        <v>2516</v>
      </c>
      <c r="X267" s="27">
        <v>2516</v>
      </c>
      <c r="Y267" s="60" t="s">
        <v>764</v>
      </c>
      <c r="Z267" s="27">
        <v>6443</v>
      </c>
      <c r="AA267" s="60" t="s">
        <v>764</v>
      </c>
      <c r="AB267" s="27">
        <v>116</v>
      </c>
    </row>
    <row r="268" spans="1:28" ht="15" customHeight="1">
      <c r="A268" s="42">
        <v>2016</v>
      </c>
      <c r="B268" s="42" t="s">
        <v>276</v>
      </c>
      <c r="C268" s="42" t="s">
        <v>222</v>
      </c>
      <c r="D268" s="45" t="s">
        <v>201</v>
      </c>
      <c r="E268" s="31"/>
      <c r="F268" s="31"/>
      <c r="G268" s="67"/>
      <c r="H268" s="27">
        <v>3</v>
      </c>
      <c r="I268" s="28">
        <v>1060</v>
      </c>
      <c r="J268" s="27">
        <v>67</v>
      </c>
      <c r="K268" s="22">
        <v>77</v>
      </c>
      <c r="L268" s="33" t="s">
        <v>764</v>
      </c>
      <c r="M268" s="22">
        <v>8</v>
      </c>
      <c r="N268" s="33" t="s">
        <v>764</v>
      </c>
      <c r="O268" s="22">
        <v>85</v>
      </c>
      <c r="P268" s="60" t="s">
        <v>764</v>
      </c>
      <c r="Q268" s="22">
        <v>0</v>
      </c>
      <c r="R268" s="22">
        <v>0</v>
      </c>
      <c r="S268" s="22">
        <v>2394</v>
      </c>
      <c r="T268" s="62">
        <v>89.462686567164184</v>
      </c>
      <c r="U268" s="22">
        <v>0</v>
      </c>
      <c r="V268" s="27">
        <v>0</v>
      </c>
      <c r="W268" s="27">
        <v>3600</v>
      </c>
      <c r="X268" s="27">
        <v>3600</v>
      </c>
      <c r="Y268" s="60" t="s">
        <v>764</v>
      </c>
      <c r="Z268" s="27">
        <v>5994</v>
      </c>
      <c r="AA268" s="60" t="s">
        <v>764</v>
      </c>
      <c r="AB268" s="27">
        <v>73</v>
      </c>
    </row>
    <row r="269" spans="1:28" ht="15" customHeight="1">
      <c r="A269" s="42">
        <v>2016</v>
      </c>
      <c r="B269" s="42" t="s">
        <v>276</v>
      </c>
      <c r="C269" s="42" t="s">
        <v>222</v>
      </c>
      <c r="D269" s="45" t="s">
        <v>202</v>
      </c>
      <c r="E269" s="31"/>
      <c r="F269" s="31"/>
      <c r="G269" s="67"/>
      <c r="H269" s="27">
        <v>3</v>
      </c>
      <c r="I269" s="28">
        <v>790</v>
      </c>
      <c r="J269" s="27">
        <v>102</v>
      </c>
      <c r="K269" s="22">
        <v>30</v>
      </c>
      <c r="L269" s="33" t="s">
        <v>764</v>
      </c>
      <c r="M269" s="22">
        <v>1</v>
      </c>
      <c r="N269" s="33" t="s">
        <v>764</v>
      </c>
      <c r="O269" s="22">
        <v>31</v>
      </c>
      <c r="P269" s="60" t="s">
        <v>764</v>
      </c>
      <c r="Q269" s="22">
        <v>0</v>
      </c>
      <c r="R269" s="22">
        <v>0</v>
      </c>
      <c r="S269" s="22">
        <v>828</v>
      </c>
      <c r="T269" s="62">
        <v>20.392156862745097</v>
      </c>
      <c r="U269" s="22">
        <v>0</v>
      </c>
      <c r="V269" s="27">
        <v>0</v>
      </c>
      <c r="W269" s="27">
        <v>1252</v>
      </c>
      <c r="X269" s="27">
        <v>1252</v>
      </c>
      <c r="Y269" s="60" t="s">
        <v>764</v>
      </c>
      <c r="Z269" s="27">
        <v>2080</v>
      </c>
      <c r="AA269" s="60" t="s">
        <v>764</v>
      </c>
      <c r="AB269" s="27">
        <v>0</v>
      </c>
    </row>
    <row r="270" spans="1:28" ht="15" customHeight="1">
      <c r="A270" s="42">
        <v>2017</v>
      </c>
      <c r="B270" s="42" t="s">
        <v>241</v>
      </c>
      <c r="C270" s="44" t="s">
        <v>203</v>
      </c>
      <c r="D270" s="43" t="s">
        <v>105</v>
      </c>
      <c r="E270" s="19"/>
      <c r="F270" s="19"/>
      <c r="G270" s="64"/>
      <c r="H270" s="22">
        <v>17</v>
      </c>
      <c r="I270" s="23">
        <v>3210</v>
      </c>
      <c r="J270" s="23">
        <v>229</v>
      </c>
      <c r="K270" s="23">
        <v>49</v>
      </c>
      <c r="L270" s="23">
        <v>1661</v>
      </c>
      <c r="M270" s="22">
        <v>15</v>
      </c>
      <c r="N270" s="23">
        <v>476</v>
      </c>
      <c r="O270" s="23">
        <v>64</v>
      </c>
      <c r="P270" s="61">
        <v>1.99376947040498E-2</v>
      </c>
      <c r="Q270" s="23">
        <v>15</v>
      </c>
      <c r="R270" s="22">
        <v>150</v>
      </c>
      <c r="S270" s="23">
        <v>2297</v>
      </c>
      <c r="T270" s="62">
        <v>25.406113537117903</v>
      </c>
      <c r="U270" s="28">
        <v>0</v>
      </c>
      <c r="V270" s="28">
        <v>0</v>
      </c>
      <c r="W270" s="28">
        <v>3521</v>
      </c>
      <c r="X270" s="28">
        <v>3521</v>
      </c>
      <c r="Y270" s="63">
        <v>1.0968847352024922</v>
      </c>
      <c r="Z270" s="28">
        <v>5818</v>
      </c>
      <c r="AA270" s="63">
        <v>1.8124610591900301</v>
      </c>
      <c r="AB270" s="28">
        <v>44.2</v>
      </c>
    </row>
    <row r="271" spans="1:28" ht="15" customHeight="1">
      <c r="A271" s="42">
        <v>2017</v>
      </c>
      <c r="B271" s="42" t="s">
        <v>241</v>
      </c>
      <c r="C271" s="44" t="s">
        <v>203</v>
      </c>
      <c r="D271" s="44" t="s">
        <v>106</v>
      </c>
      <c r="E271" s="22"/>
      <c r="F271" s="22"/>
      <c r="G271" s="62"/>
      <c r="H271" s="22">
        <v>4</v>
      </c>
      <c r="I271" s="23">
        <v>3600</v>
      </c>
      <c r="J271" s="23">
        <v>108</v>
      </c>
      <c r="K271" s="23">
        <v>6</v>
      </c>
      <c r="L271" s="23">
        <v>225</v>
      </c>
      <c r="M271" s="22">
        <v>9</v>
      </c>
      <c r="N271" s="23">
        <v>324</v>
      </c>
      <c r="O271" s="23">
        <v>15</v>
      </c>
      <c r="P271" s="61">
        <v>4.1666666666666701E-3</v>
      </c>
      <c r="Q271" s="23">
        <v>10</v>
      </c>
      <c r="R271" s="22">
        <v>100</v>
      </c>
      <c r="S271" s="23">
        <v>649</v>
      </c>
      <c r="T271" s="62">
        <v>8.9907407407407405</v>
      </c>
      <c r="U271" s="28">
        <v>0</v>
      </c>
      <c r="V271" s="28">
        <v>0</v>
      </c>
      <c r="W271" s="28">
        <v>322</v>
      </c>
      <c r="X271" s="28">
        <v>322</v>
      </c>
      <c r="Y271" s="63">
        <v>8.9444444444444438E-2</v>
      </c>
      <c r="Z271" s="28">
        <v>971</v>
      </c>
      <c r="AA271" s="63">
        <v>0.26972222222222197</v>
      </c>
      <c r="AB271" s="28">
        <v>0</v>
      </c>
    </row>
    <row r="272" spans="1:28" ht="15" customHeight="1">
      <c r="A272" s="42">
        <v>2017</v>
      </c>
      <c r="B272" s="42" t="s">
        <v>241</v>
      </c>
      <c r="C272" s="44" t="s">
        <v>203</v>
      </c>
      <c r="D272" s="44" t="s">
        <v>107</v>
      </c>
      <c r="E272" s="22"/>
      <c r="F272" s="22"/>
      <c r="G272" s="62"/>
      <c r="H272" s="22">
        <v>6</v>
      </c>
      <c r="I272" s="23">
        <v>1500</v>
      </c>
      <c r="J272" s="23">
        <v>77</v>
      </c>
      <c r="K272" s="23">
        <v>0</v>
      </c>
      <c r="L272" s="23">
        <v>0</v>
      </c>
      <c r="M272" s="22">
        <v>2</v>
      </c>
      <c r="N272" s="23">
        <v>68</v>
      </c>
      <c r="O272" s="23">
        <v>2</v>
      </c>
      <c r="P272" s="61">
        <v>1.33333333333333E-3</v>
      </c>
      <c r="Q272" s="23">
        <v>0</v>
      </c>
      <c r="R272" s="22">
        <v>0</v>
      </c>
      <c r="S272" s="23">
        <v>68</v>
      </c>
      <c r="T272" s="62">
        <v>8.8741558441558439</v>
      </c>
      <c r="U272" s="28">
        <v>0</v>
      </c>
      <c r="V272" s="28">
        <v>0</v>
      </c>
      <c r="W272" s="28">
        <v>615.30999999999995</v>
      </c>
      <c r="X272" s="28">
        <v>615.30999999999995</v>
      </c>
      <c r="Y272" s="63">
        <v>0.41020666666666661</v>
      </c>
      <c r="Z272" s="28">
        <v>683.31</v>
      </c>
      <c r="AA272" s="63">
        <v>0.45554</v>
      </c>
      <c r="AB272" s="28">
        <v>4.5</v>
      </c>
    </row>
    <row r="273" spans="1:28" ht="15" customHeight="1">
      <c r="A273" s="42">
        <v>2017</v>
      </c>
      <c r="B273" s="42" t="s">
        <v>241</v>
      </c>
      <c r="C273" s="44" t="s">
        <v>203</v>
      </c>
      <c r="D273" s="44" t="s">
        <v>108</v>
      </c>
      <c r="E273" s="22"/>
      <c r="F273" s="22"/>
      <c r="G273" s="62"/>
      <c r="H273" s="22">
        <v>10</v>
      </c>
      <c r="I273" s="23">
        <v>1350</v>
      </c>
      <c r="J273" s="23">
        <v>76</v>
      </c>
      <c r="K273" s="23">
        <v>6</v>
      </c>
      <c r="L273" s="23">
        <v>206</v>
      </c>
      <c r="M273" s="22">
        <v>13</v>
      </c>
      <c r="N273" s="23">
        <v>442</v>
      </c>
      <c r="O273" s="23">
        <v>19</v>
      </c>
      <c r="P273" s="61">
        <v>1.40740740740741E-2</v>
      </c>
      <c r="Q273" s="23">
        <v>11</v>
      </c>
      <c r="R273" s="22">
        <v>130</v>
      </c>
      <c r="S273" s="23">
        <v>788</v>
      </c>
      <c r="T273" s="62">
        <v>21.236842105263158</v>
      </c>
      <c r="U273" s="28">
        <v>0</v>
      </c>
      <c r="V273" s="28">
        <v>0</v>
      </c>
      <c r="W273" s="28">
        <v>826</v>
      </c>
      <c r="X273" s="28">
        <v>826</v>
      </c>
      <c r="Y273" s="63">
        <v>0.61185185185185187</v>
      </c>
      <c r="Z273" s="28">
        <v>1614</v>
      </c>
      <c r="AA273" s="63">
        <v>1.1955555555555599</v>
      </c>
      <c r="AB273" s="28">
        <v>0</v>
      </c>
    </row>
    <row r="274" spans="1:28" ht="15" customHeight="1">
      <c r="A274" s="42">
        <v>2017</v>
      </c>
      <c r="B274" s="42" t="s">
        <v>241</v>
      </c>
      <c r="C274" s="44" t="s">
        <v>203</v>
      </c>
      <c r="D274" s="44" t="s">
        <v>109</v>
      </c>
      <c r="E274" s="22"/>
      <c r="F274" s="22"/>
      <c r="G274" s="62"/>
      <c r="H274" s="22">
        <v>14</v>
      </c>
      <c r="I274" s="23">
        <v>2000</v>
      </c>
      <c r="J274" s="23">
        <v>64</v>
      </c>
      <c r="K274" s="23">
        <v>36</v>
      </c>
      <c r="L274" s="23">
        <v>1188</v>
      </c>
      <c r="M274" s="22">
        <v>21</v>
      </c>
      <c r="N274" s="23">
        <v>677</v>
      </c>
      <c r="O274" s="23">
        <v>57</v>
      </c>
      <c r="P274" s="61">
        <v>2.8500000000000001E-2</v>
      </c>
      <c r="Q274" s="23">
        <v>2</v>
      </c>
      <c r="R274" s="22">
        <v>20</v>
      </c>
      <c r="S274" s="23">
        <v>1885</v>
      </c>
      <c r="T274" s="62">
        <v>47.828125</v>
      </c>
      <c r="U274" s="28">
        <v>2500</v>
      </c>
      <c r="V274" s="28">
        <v>2500</v>
      </c>
      <c r="W274" s="28">
        <v>1176</v>
      </c>
      <c r="X274" s="28">
        <v>6176</v>
      </c>
      <c r="Y274" s="63">
        <v>0.58799999999999997</v>
      </c>
      <c r="Z274" s="28">
        <v>3061</v>
      </c>
      <c r="AA274" s="63">
        <v>1.5305</v>
      </c>
      <c r="AB274" s="28">
        <v>4550.42</v>
      </c>
    </row>
    <row r="275" spans="1:28" ht="15" customHeight="1">
      <c r="A275" s="42">
        <v>2017</v>
      </c>
      <c r="B275" s="42" t="s">
        <v>241</v>
      </c>
      <c r="C275" s="44" t="s">
        <v>203</v>
      </c>
      <c r="D275" s="44" t="s">
        <v>110</v>
      </c>
      <c r="E275" s="22"/>
      <c r="F275" s="22"/>
      <c r="G275" s="62"/>
      <c r="H275" s="22">
        <v>4</v>
      </c>
      <c r="I275" s="23">
        <v>2709</v>
      </c>
      <c r="J275" s="23">
        <v>152</v>
      </c>
      <c r="K275" s="23">
        <v>12</v>
      </c>
      <c r="L275" s="23">
        <v>410</v>
      </c>
      <c r="M275" s="22">
        <v>7</v>
      </c>
      <c r="N275" s="23">
        <v>237</v>
      </c>
      <c r="O275" s="23">
        <v>19</v>
      </c>
      <c r="P275" s="61">
        <v>7.0136581764488701E-3</v>
      </c>
      <c r="Q275" s="23">
        <v>7</v>
      </c>
      <c r="R275" s="22">
        <v>70</v>
      </c>
      <c r="S275" s="23">
        <v>717</v>
      </c>
      <c r="T275" s="62">
        <v>11.221842105263159</v>
      </c>
      <c r="U275" s="28">
        <v>0</v>
      </c>
      <c r="V275" s="28">
        <v>0</v>
      </c>
      <c r="W275" s="28">
        <v>988.72</v>
      </c>
      <c r="X275" s="28">
        <v>988.72</v>
      </c>
      <c r="Y275" s="63">
        <v>0.36497600590623847</v>
      </c>
      <c r="Z275" s="28">
        <v>1705.72</v>
      </c>
      <c r="AA275" s="63">
        <v>0.629649317091178</v>
      </c>
      <c r="AB275" s="28">
        <v>29.65</v>
      </c>
    </row>
    <row r="276" spans="1:28" ht="15" customHeight="1">
      <c r="A276" s="42">
        <v>2017</v>
      </c>
      <c r="B276" s="42" t="s">
        <v>241</v>
      </c>
      <c r="C276" s="44" t="s">
        <v>204</v>
      </c>
      <c r="D276" s="43" t="s">
        <v>111</v>
      </c>
      <c r="E276" s="19"/>
      <c r="F276" s="19"/>
      <c r="G276" s="64"/>
      <c r="H276" s="22">
        <v>40</v>
      </c>
      <c r="I276" s="23">
        <v>15150</v>
      </c>
      <c r="J276" s="23">
        <v>1210</v>
      </c>
      <c r="K276" s="23">
        <v>62</v>
      </c>
      <c r="L276" s="23">
        <v>2015</v>
      </c>
      <c r="M276" s="22">
        <v>15</v>
      </c>
      <c r="N276" s="23">
        <v>567</v>
      </c>
      <c r="O276" s="23">
        <v>77</v>
      </c>
      <c r="P276" s="61">
        <v>5.0825082508250798E-3</v>
      </c>
      <c r="Q276" s="23">
        <v>77</v>
      </c>
      <c r="R276" s="22">
        <v>780</v>
      </c>
      <c r="S276" s="23">
        <v>3396</v>
      </c>
      <c r="T276" s="62">
        <v>9.4762809917355373</v>
      </c>
      <c r="U276" s="28">
        <v>0</v>
      </c>
      <c r="V276" s="28">
        <v>0</v>
      </c>
      <c r="W276" s="28">
        <v>8070.3</v>
      </c>
      <c r="X276" s="28">
        <v>8070.3</v>
      </c>
      <c r="Y276" s="63">
        <v>0.53269306930693072</v>
      </c>
      <c r="Z276" s="28">
        <v>11466.3</v>
      </c>
      <c r="AA276" s="63">
        <v>0.75685148514851497</v>
      </c>
      <c r="AB276" s="28">
        <v>0</v>
      </c>
    </row>
    <row r="277" spans="1:28" ht="15" customHeight="1">
      <c r="A277" s="42">
        <v>2017</v>
      </c>
      <c r="B277" s="42" t="s">
        <v>241</v>
      </c>
      <c r="C277" s="44" t="s">
        <v>204</v>
      </c>
      <c r="D277" s="43" t="s">
        <v>112</v>
      </c>
      <c r="E277" s="19"/>
      <c r="F277" s="19"/>
      <c r="G277" s="64"/>
      <c r="H277" s="22">
        <v>3</v>
      </c>
      <c r="I277" s="23">
        <v>800</v>
      </c>
      <c r="J277" s="23">
        <v>100</v>
      </c>
      <c r="K277" s="23">
        <v>3</v>
      </c>
      <c r="L277" s="23">
        <v>99</v>
      </c>
      <c r="M277" s="22">
        <v>5</v>
      </c>
      <c r="N277" s="23">
        <v>159</v>
      </c>
      <c r="O277" s="23">
        <v>8</v>
      </c>
      <c r="P277" s="61">
        <v>0.01</v>
      </c>
      <c r="Q277" s="23">
        <v>25</v>
      </c>
      <c r="R277" s="22">
        <v>250</v>
      </c>
      <c r="S277" s="23">
        <v>518</v>
      </c>
      <c r="T277" s="62">
        <v>8.9</v>
      </c>
      <c r="U277" s="28">
        <v>0</v>
      </c>
      <c r="V277" s="28">
        <v>0</v>
      </c>
      <c r="W277" s="28">
        <v>372</v>
      </c>
      <c r="X277" s="28">
        <v>372</v>
      </c>
      <c r="Y277" s="63">
        <v>0.46500000000000002</v>
      </c>
      <c r="Z277" s="28">
        <v>890</v>
      </c>
      <c r="AA277" s="63">
        <v>1.1125</v>
      </c>
      <c r="AB277" s="28">
        <v>0</v>
      </c>
    </row>
    <row r="278" spans="1:28" ht="15" customHeight="1">
      <c r="A278" s="42">
        <v>2017</v>
      </c>
      <c r="B278" s="42" t="s">
        <v>241</v>
      </c>
      <c r="C278" s="44" t="s">
        <v>204</v>
      </c>
      <c r="D278" s="43" t="s">
        <v>113</v>
      </c>
      <c r="E278" s="19"/>
      <c r="F278" s="19"/>
      <c r="G278" s="64"/>
      <c r="H278" s="22">
        <v>10</v>
      </c>
      <c r="I278" s="23">
        <v>2590</v>
      </c>
      <c r="J278" s="23">
        <v>180</v>
      </c>
      <c r="K278" s="23">
        <v>16</v>
      </c>
      <c r="L278" s="23">
        <v>425</v>
      </c>
      <c r="M278" s="22">
        <v>7</v>
      </c>
      <c r="N278" s="23">
        <v>197</v>
      </c>
      <c r="O278" s="23">
        <v>23</v>
      </c>
      <c r="P278" s="61">
        <v>8.8803088803088796E-3</v>
      </c>
      <c r="Q278" s="23">
        <v>60</v>
      </c>
      <c r="R278" s="22">
        <v>610</v>
      </c>
      <c r="S278" s="23">
        <v>1262</v>
      </c>
      <c r="T278" s="62">
        <v>13.71111111111111</v>
      </c>
      <c r="U278" s="28">
        <v>0</v>
      </c>
      <c r="V278" s="28">
        <v>0</v>
      </c>
      <c r="W278" s="28">
        <v>1206</v>
      </c>
      <c r="X278" s="28">
        <v>1206</v>
      </c>
      <c r="Y278" s="63">
        <v>0.46563706563706564</v>
      </c>
      <c r="Z278" s="28">
        <v>2468</v>
      </c>
      <c r="AA278" s="63">
        <v>0.95289575289575301</v>
      </c>
      <c r="AB278" s="28">
        <v>20</v>
      </c>
    </row>
    <row r="279" spans="1:28" ht="15" customHeight="1">
      <c r="A279" s="42">
        <v>2017</v>
      </c>
      <c r="B279" s="42" t="s">
        <v>241</v>
      </c>
      <c r="C279" s="44" t="s">
        <v>205</v>
      </c>
      <c r="D279" s="44" t="s">
        <v>114</v>
      </c>
      <c r="E279" s="22"/>
      <c r="F279" s="22"/>
      <c r="G279" s="62"/>
      <c r="H279" s="22">
        <v>8</v>
      </c>
      <c r="I279" s="23">
        <v>2400</v>
      </c>
      <c r="J279" s="23">
        <v>390</v>
      </c>
      <c r="K279" s="23">
        <v>33</v>
      </c>
      <c r="L279" s="23">
        <v>1180</v>
      </c>
      <c r="M279" s="22">
        <v>58</v>
      </c>
      <c r="N279" s="23">
        <v>1860</v>
      </c>
      <c r="O279" s="23">
        <v>91</v>
      </c>
      <c r="P279" s="61">
        <v>3.7916666666666703E-2</v>
      </c>
      <c r="Q279" s="23">
        <v>8</v>
      </c>
      <c r="R279" s="22">
        <v>80</v>
      </c>
      <c r="S279" s="28">
        <v>3120</v>
      </c>
      <c r="T279" s="62">
        <v>12.464102564102564</v>
      </c>
      <c r="U279" s="28">
        <v>0</v>
      </c>
      <c r="V279" s="28">
        <v>0</v>
      </c>
      <c r="W279" s="28">
        <v>1741</v>
      </c>
      <c r="X279" s="28">
        <v>1741</v>
      </c>
      <c r="Y279" s="63">
        <v>0.72541666666666671</v>
      </c>
      <c r="Z279" s="28">
        <v>4861</v>
      </c>
      <c r="AA279" s="63">
        <v>2.0254166666666702</v>
      </c>
      <c r="AB279" s="28">
        <v>0</v>
      </c>
    </row>
    <row r="280" spans="1:28" ht="15" customHeight="1">
      <c r="A280" s="42">
        <v>2017</v>
      </c>
      <c r="B280" s="42" t="s">
        <v>241</v>
      </c>
      <c r="C280" s="44" t="s">
        <v>205</v>
      </c>
      <c r="D280" s="44" t="s">
        <v>115</v>
      </c>
      <c r="E280" s="22"/>
      <c r="F280" s="22"/>
      <c r="G280" s="62"/>
      <c r="H280" s="22">
        <v>5</v>
      </c>
      <c r="I280" s="23">
        <v>5000</v>
      </c>
      <c r="J280" s="23">
        <v>125</v>
      </c>
      <c r="K280" s="23">
        <v>65</v>
      </c>
      <c r="L280" s="23">
        <v>2180</v>
      </c>
      <c r="M280" s="22">
        <v>58</v>
      </c>
      <c r="N280" s="23">
        <v>1935</v>
      </c>
      <c r="O280" s="23">
        <v>123</v>
      </c>
      <c r="P280" s="61">
        <v>2.46E-2</v>
      </c>
      <c r="Q280" s="23">
        <v>8</v>
      </c>
      <c r="R280" s="22">
        <v>80</v>
      </c>
      <c r="S280" s="23">
        <v>4195</v>
      </c>
      <c r="T280" s="62">
        <v>50.16</v>
      </c>
      <c r="U280" s="28">
        <v>0</v>
      </c>
      <c r="V280" s="28">
        <v>0</v>
      </c>
      <c r="W280" s="28">
        <v>2075</v>
      </c>
      <c r="X280" s="28">
        <v>2075</v>
      </c>
      <c r="Y280" s="63">
        <v>0.41499999999999998</v>
      </c>
      <c r="Z280" s="28">
        <v>6270</v>
      </c>
      <c r="AA280" s="63">
        <v>1.254</v>
      </c>
      <c r="AB280" s="28">
        <v>0</v>
      </c>
    </row>
    <row r="281" spans="1:28" ht="15" customHeight="1">
      <c r="A281" s="42">
        <v>2017</v>
      </c>
      <c r="B281" s="42" t="s">
        <v>241</v>
      </c>
      <c r="C281" s="44" t="s">
        <v>205</v>
      </c>
      <c r="D281" s="44" t="s">
        <v>116</v>
      </c>
      <c r="E281" s="22"/>
      <c r="F281" s="22"/>
      <c r="G281" s="62"/>
      <c r="H281" s="22">
        <v>1</v>
      </c>
      <c r="I281" s="23">
        <v>150</v>
      </c>
      <c r="J281" s="23">
        <v>40</v>
      </c>
      <c r="K281" s="23">
        <v>11</v>
      </c>
      <c r="L281" s="23">
        <f>323+60</f>
        <v>383</v>
      </c>
      <c r="M281" s="22">
        <v>9</v>
      </c>
      <c r="N281" s="23">
        <v>315</v>
      </c>
      <c r="O281" s="23">
        <v>20</v>
      </c>
      <c r="P281" s="61">
        <v>0.133333333333333</v>
      </c>
      <c r="Q281" s="23">
        <v>7</v>
      </c>
      <c r="R281" s="22">
        <v>70</v>
      </c>
      <c r="S281" s="23">
        <v>768</v>
      </c>
      <c r="T281" s="62">
        <v>41.682749999999999</v>
      </c>
      <c r="U281" s="28">
        <v>0</v>
      </c>
      <c r="V281" s="28">
        <v>0</v>
      </c>
      <c r="W281" s="28">
        <v>899.31</v>
      </c>
      <c r="X281" s="28">
        <v>899.31</v>
      </c>
      <c r="Y281" s="63">
        <v>5.9954000000000001</v>
      </c>
      <c r="Z281" s="28">
        <v>1667.31</v>
      </c>
      <c r="AA281" s="63">
        <v>11.115399999999999</v>
      </c>
      <c r="AB281" s="28">
        <v>0</v>
      </c>
    </row>
    <row r="282" spans="1:28" ht="15" customHeight="1">
      <c r="A282" s="42">
        <v>2017</v>
      </c>
      <c r="B282" s="42" t="s">
        <v>241</v>
      </c>
      <c r="C282" s="44" t="s">
        <v>205</v>
      </c>
      <c r="D282" s="44" t="s">
        <v>275</v>
      </c>
      <c r="E282" s="22"/>
      <c r="F282" s="22"/>
      <c r="G282" s="62"/>
      <c r="H282" s="22">
        <v>4</v>
      </c>
      <c r="I282" s="23">
        <v>2928</v>
      </c>
      <c r="J282" s="23">
        <v>289</v>
      </c>
      <c r="K282" s="23">
        <v>57</v>
      </c>
      <c r="L282" s="23">
        <v>1907</v>
      </c>
      <c r="M282" s="22">
        <v>42</v>
      </c>
      <c r="N282" s="23">
        <v>1407</v>
      </c>
      <c r="O282" s="23">
        <v>99</v>
      </c>
      <c r="P282" s="61">
        <v>3.3811475409836103E-2</v>
      </c>
      <c r="Q282" s="23">
        <v>91</v>
      </c>
      <c r="R282" s="22">
        <v>910</v>
      </c>
      <c r="S282" s="23">
        <v>4294</v>
      </c>
      <c r="T282" s="62">
        <v>18.581314878892734</v>
      </c>
      <c r="U282" s="28">
        <v>0</v>
      </c>
      <c r="V282" s="28">
        <v>0</v>
      </c>
      <c r="W282" s="28">
        <v>1076</v>
      </c>
      <c r="X282" s="28">
        <v>1076</v>
      </c>
      <c r="Y282" s="63">
        <v>0.36748633879781423</v>
      </c>
      <c r="Z282" s="28">
        <v>5370</v>
      </c>
      <c r="AA282" s="63">
        <v>1.8340163934426199</v>
      </c>
      <c r="AB282" s="28">
        <v>123</v>
      </c>
    </row>
    <row r="283" spans="1:28" ht="15" customHeight="1">
      <c r="A283" s="42">
        <v>2017</v>
      </c>
      <c r="B283" s="42" t="s">
        <v>241</v>
      </c>
      <c r="C283" s="44" t="s">
        <v>205</v>
      </c>
      <c r="D283" s="44" t="s">
        <v>117</v>
      </c>
      <c r="E283" s="22"/>
      <c r="F283" s="22"/>
      <c r="G283" s="62"/>
      <c r="H283" s="22">
        <v>3</v>
      </c>
      <c r="I283" s="23">
        <v>805</v>
      </c>
      <c r="J283" s="23">
        <v>90</v>
      </c>
      <c r="K283" s="23">
        <v>16</v>
      </c>
      <c r="L283" s="23">
        <v>584</v>
      </c>
      <c r="M283" s="22">
        <v>10</v>
      </c>
      <c r="N283" s="23">
        <v>378</v>
      </c>
      <c r="O283" s="23">
        <v>26</v>
      </c>
      <c r="P283" s="61">
        <v>3.2298136645962698E-2</v>
      </c>
      <c r="Q283" s="23">
        <v>0</v>
      </c>
      <c r="R283" s="22">
        <v>0</v>
      </c>
      <c r="S283" s="23">
        <v>962</v>
      </c>
      <c r="T283" s="62">
        <v>12.766666666666667</v>
      </c>
      <c r="U283" s="28">
        <v>0</v>
      </c>
      <c r="V283" s="28">
        <v>0</v>
      </c>
      <c r="W283" s="28">
        <v>187</v>
      </c>
      <c r="X283" s="28">
        <v>187</v>
      </c>
      <c r="Y283" s="63">
        <v>0.23229813664596274</v>
      </c>
      <c r="Z283" s="28">
        <v>1149</v>
      </c>
      <c r="AA283" s="63">
        <v>1.4273291925465801</v>
      </c>
      <c r="AB283" s="28">
        <v>0</v>
      </c>
    </row>
    <row r="284" spans="1:28" ht="15" customHeight="1">
      <c r="A284" s="42">
        <v>2017</v>
      </c>
      <c r="B284" s="42" t="s">
        <v>241</v>
      </c>
      <c r="C284" s="44" t="s">
        <v>205</v>
      </c>
      <c r="D284" s="43" t="s">
        <v>274</v>
      </c>
      <c r="E284" s="19"/>
      <c r="F284" s="19"/>
      <c r="G284" s="64"/>
      <c r="H284" s="22">
        <v>2</v>
      </c>
      <c r="I284" s="23">
        <v>632</v>
      </c>
      <c r="J284" s="23">
        <v>100</v>
      </c>
      <c r="K284" s="23">
        <v>6</v>
      </c>
      <c r="L284" s="23">
        <v>205</v>
      </c>
      <c r="M284" s="22">
        <v>5</v>
      </c>
      <c r="N284" s="23">
        <v>167</v>
      </c>
      <c r="O284" s="23">
        <v>11</v>
      </c>
      <c r="P284" s="61">
        <v>1.7405063291139201E-2</v>
      </c>
      <c r="Q284" s="23">
        <v>40</v>
      </c>
      <c r="R284" s="22">
        <v>400</v>
      </c>
      <c r="S284" s="23">
        <v>772</v>
      </c>
      <c r="T284" s="62">
        <v>11.06</v>
      </c>
      <c r="U284" s="28">
        <v>0</v>
      </c>
      <c r="V284" s="28">
        <v>0</v>
      </c>
      <c r="W284" s="28">
        <v>334</v>
      </c>
      <c r="X284" s="28">
        <v>334</v>
      </c>
      <c r="Y284" s="63">
        <v>0.52848101265822789</v>
      </c>
      <c r="Z284" s="28">
        <v>1106</v>
      </c>
      <c r="AA284" s="63">
        <v>1.75</v>
      </c>
      <c r="AB284" s="28">
        <v>0</v>
      </c>
    </row>
    <row r="285" spans="1:28" ht="15" customHeight="1">
      <c r="A285" s="42">
        <v>2017</v>
      </c>
      <c r="B285" s="42" t="s">
        <v>241</v>
      </c>
      <c r="C285" s="44" t="s">
        <v>205</v>
      </c>
      <c r="D285" s="43" t="s">
        <v>273</v>
      </c>
      <c r="E285" s="19"/>
      <c r="F285" s="19"/>
      <c r="G285" s="64"/>
      <c r="H285" s="22">
        <v>3</v>
      </c>
      <c r="I285" s="23">
        <v>3010</v>
      </c>
      <c r="J285" s="23">
        <v>289</v>
      </c>
      <c r="K285" s="23">
        <v>9</v>
      </c>
      <c r="L285" s="23">
        <v>303</v>
      </c>
      <c r="M285" s="22">
        <v>7</v>
      </c>
      <c r="N285" s="23">
        <v>218</v>
      </c>
      <c r="O285" s="23">
        <v>16</v>
      </c>
      <c r="P285" s="61">
        <v>5.3156146179401996E-3</v>
      </c>
      <c r="Q285" s="23">
        <v>23</v>
      </c>
      <c r="R285" s="22">
        <v>230</v>
      </c>
      <c r="S285" s="23">
        <v>751</v>
      </c>
      <c r="T285" s="62">
        <v>5.2802768166089962</v>
      </c>
      <c r="U285" s="28">
        <v>0</v>
      </c>
      <c r="V285" s="28">
        <v>0</v>
      </c>
      <c r="W285" s="28">
        <v>775</v>
      </c>
      <c r="X285" s="28">
        <v>775</v>
      </c>
      <c r="Y285" s="63">
        <v>0.25747508305647843</v>
      </c>
      <c r="Z285" s="28">
        <v>1526</v>
      </c>
      <c r="AA285" s="63">
        <v>0.50697674418604699</v>
      </c>
      <c r="AB285" s="28">
        <v>0</v>
      </c>
    </row>
    <row r="286" spans="1:28" ht="15" customHeight="1">
      <c r="A286" s="42">
        <v>2017</v>
      </c>
      <c r="B286" s="42" t="s">
        <v>241</v>
      </c>
      <c r="C286" s="44" t="s">
        <v>206</v>
      </c>
      <c r="D286" s="44" t="s">
        <v>118</v>
      </c>
      <c r="E286" s="22"/>
      <c r="F286" s="22"/>
      <c r="G286" s="62"/>
      <c r="H286" s="22">
        <v>6</v>
      </c>
      <c r="I286" s="23">
        <v>1650</v>
      </c>
      <c r="J286" s="23">
        <v>168</v>
      </c>
      <c r="K286" s="23">
        <v>9</v>
      </c>
      <c r="L286" s="23">
        <v>283</v>
      </c>
      <c r="M286" s="22">
        <v>1</v>
      </c>
      <c r="N286" s="23">
        <v>39</v>
      </c>
      <c r="O286" s="23">
        <v>10</v>
      </c>
      <c r="P286" s="61">
        <v>6.0606060606060597E-3</v>
      </c>
      <c r="Q286" s="23">
        <v>38</v>
      </c>
      <c r="R286" s="22">
        <v>380</v>
      </c>
      <c r="S286" s="23">
        <v>702</v>
      </c>
      <c r="T286" s="62">
        <v>9.5357142857142865</v>
      </c>
      <c r="U286" s="28">
        <v>0</v>
      </c>
      <c r="V286" s="28">
        <v>0</v>
      </c>
      <c r="W286" s="28">
        <v>900</v>
      </c>
      <c r="X286" s="28">
        <v>900</v>
      </c>
      <c r="Y286" s="63">
        <v>0.54545454545454541</v>
      </c>
      <c r="Z286" s="28">
        <v>1602</v>
      </c>
      <c r="AA286" s="63">
        <v>0.97090909090909105</v>
      </c>
      <c r="AB286" s="28">
        <v>0</v>
      </c>
    </row>
    <row r="287" spans="1:28" ht="15" customHeight="1">
      <c r="A287" s="42">
        <v>2017</v>
      </c>
      <c r="B287" s="42" t="s">
        <v>241</v>
      </c>
      <c r="C287" s="44" t="s">
        <v>206</v>
      </c>
      <c r="D287" s="44" t="s">
        <v>119</v>
      </c>
      <c r="E287" s="22"/>
      <c r="F287" s="22"/>
      <c r="G287" s="62"/>
      <c r="H287" s="22">
        <v>7</v>
      </c>
      <c r="I287" s="23">
        <v>1200</v>
      </c>
      <c r="J287" s="23">
        <v>86</v>
      </c>
      <c r="K287" s="23">
        <v>10</v>
      </c>
      <c r="L287" s="23">
        <v>293</v>
      </c>
      <c r="M287" s="22">
        <v>2</v>
      </c>
      <c r="N287" s="23">
        <v>78</v>
      </c>
      <c r="O287" s="23">
        <v>12</v>
      </c>
      <c r="P287" s="61">
        <v>0.01</v>
      </c>
      <c r="Q287" s="23">
        <v>23</v>
      </c>
      <c r="R287" s="22">
        <v>230</v>
      </c>
      <c r="S287" s="23">
        <v>601</v>
      </c>
      <c r="T287" s="62">
        <v>14.395348837209303</v>
      </c>
      <c r="U287" s="28">
        <v>1620</v>
      </c>
      <c r="V287" s="28">
        <v>0</v>
      </c>
      <c r="W287" s="28">
        <v>637</v>
      </c>
      <c r="X287" s="28">
        <v>2257</v>
      </c>
      <c r="Y287" s="63">
        <v>0.53083333333333338</v>
      </c>
      <c r="Z287" s="28">
        <v>1238</v>
      </c>
      <c r="AA287" s="63">
        <v>1.0316666666666701</v>
      </c>
      <c r="AB287" s="28">
        <v>40.5</v>
      </c>
    </row>
    <row r="288" spans="1:28" ht="15" customHeight="1">
      <c r="A288" s="42">
        <v>2017</v>
      </c>
      <c r="B288" s="42" t="s">
        <v>241</v>
      </c>
      <c r="C288" s="44" t="s">
        <v>206</v>
      </c>
      <c r="D288" s="44" t="s">
        <v>120</v>
      </c>
      <c r="E288" s="22"/>
      <c r="F288" s="22"/>
      <c r="G288" s="62"/>
      <c r="H288" s="22">
        <v>12</v>
      </c>
      <c r="I288" s="23">
        <v>3000</v>
      </c>
      <c r="J288" s="23">
        <v>540</v>
      </c>
      <c r="K288" s="23">
        <v>10</v>
      </c>
      <c r="L288" s="23">
        <v>390</v>
      </c>
      <c r="M288" s="22">
        <v>13</v>
      </c>
      <c r="N288" s="23">
        <v>507</v>
      </c>
      <c r="O288" s="23">
        <v>23</v>
      </c>
      <c r="P288" s="61">
        <v>7.6666666666666697E-3</v>
      </c>
      <c r="Q288" s="23">
        <v>2</v>
      </c>
      <c r="R288" s="22">
        <v>20</v>
      </c>
      <c r="S288" s="23">
        <v>917</v>
      </c>
      <c r="T288" s="62">
        <v>2.2722222222222221</v>
      </c>
      <c r="U288" s="28">
        <v>0</v>
      </c>
      <c r="V288" s="28">
        <v>0</v>
      </c>
      <c r="W288" s="28">
        <v>310</v>
      </c>
      <c r="X288" s="28">
        <v>310</v>
      </c>
      <c r="Y288" s="63">
        <v>0.10333333333333333</v>
      </c>
      <c r="Z288" s="28">
        <v>1227</v>
      </c>
      <c r="AA288" s="63">
        <v>0.40899999999999997</v>
      </c>
      <c r="AB288" s="28">
        <v>0</v>
      </c>
    </row>
    <row r="289" spans="1:28" ht="15" customHeight="1">
      <c r="A289" s="42">
        <v>2017</v>
      </c>
      <c r="B289" s="42" t="s">
        <v>241</v>
      </c>
      <c r="C289" s="44" t="s">
        <v>206</v>
      </c>
      <c r="D289" s="44" t="s">
        <v>121</v>
      </c>
      <c r="E289" s="22"/>
      <c r="F289" s="22"/>
      <c r="G289" s="62"/>
      <c r="H289" s="22">
        <v>21</v>
      </c>
      <c r="I289" s="23">
        <v>23789</v>
      </c>
      <c r="J289" s="23">
        <v>4410</v>
      </c>
      <c r="K289" s="23">
        <v>343</v>
      </c>
      <c r="L289" s="23">
        <v>10805</v>
      </c>
      <c r="M289" s="22">
        <v>67</v>
      </c>
      <c r="N289" s="23">
        <v>2166</v>
      </c>
      <c r="O289" s="23">
        <v>410</v>
      </c>
      <c r="P289" s="61">
        <v>1.7234856446256702E-2</v>
      </c>
      <c r="Q289" s="23">
        <v>119</v>
      </c>
      <c r="R289" s="22">
        <v>1215</v>
      </c>
      <c r="S289" s="23">
        <v>14216</v>
      </c>
      <c r="T289" s="62">
        <v>5.8240362811791382</v>
      </c>
      <c r="U289" s="28">
        <v>0</v>
      </c>
      <c r="V289" s="28">
        <v>0</v>
      </c>
      <c r="W289" s="28">
        <v>11468</v>
      </c>
      <c r="X289" s="28">
        <v>11468</v>
      </c>
      <c r="Y289" s="63">
        <v>0.48207154567236959</v>
      </c>
      <c r="Z289" s="28">
        <v>25684</v>
      </c>
      <c r="AA289" s="63">
        <v>1.0796586657698899</v>
      </c>
      <c r="AB289" s="28">
        <v>671</v>
      </c>
    </row>
    <row r="290" spans="1:28" ht="15" customHeight="1">
      <c r="A290" s="42">
        <v>2017</v>
      </c>
      <c r="B290" s="42" t="s">
        <v>241</v>
      </c>
      <c r="C290" s="44" t="s">
        <v>206</v>
      </c>
      <c r="D290" s="44" t="s">
        <v>122</v>
      </c>
      <c r="E290" s="22"/>
      <c r="F290" s="22"/>
      <c r="G290" s="62"/>
      <c r="H290" s="22">
        <v>9</v>
      </c>
      <c r="I290" s="23">
        <v>1800</v>
      </c>
      <c r="J290" s="23">
        <v>31</v>
      </c>
      <c r="K290" s="23">
        <v>58</v>
      </c>
      <c r="L290" s="23">
        <v>1920</v>
      </c>
      <c r="M290" s="22">
        <v>58</v>
      </c>
      <c r="N290" s="23">
        <v>2032</v>
      </c>
      <c r="O290" s="23">
        <v>116</v>
      </c>
      <c r="P290" s="61">
        <v>6.4444444444444401E-2</v>
      </c>
      <c r="Q290" s="23">
        <v>23</v>
      </c>
      <c r="R290" s="22">
        <v>230</v>
      </c>
      <c r="S290" s="23">
        <v>4239</v>
      </c>
      <c r="T290" s="62">
        <v>214.16129032258064</v>
      </c>
      <c r="U290" s="28">
        <v>0</v>
      </c>
      <c r="V290" s="28">
        <v>0</v>
      </c>
      <c r="W290" s="28">
        <v>2400</v>
      </c>
      <c r="X290" s="28">
        <v>2400</v>
      </c>
      <c r="Y290" s="63">
        <v>1.3333333333333333</v>
      </c>
      <c r="Z290" s="28">
        <v>6639</v>
      </c>
      <c r="AA290" s="63">
        <v>3.6883333333333299</v>
      </c>
      <c r="AB290" s="28">
        <v>0</v>
      </c>
    </row>
    <row r="291" spans="1:28" ht="15" customHeight="1">
      <c r="A291" s="42">
        <v>2017</v>
      </c>
      <c r="B291" s="42" t="s">
        <v>241</v>
      </c>
      <c r="C291" s="44" t="s">
        <v>220</v>
      </c>
      <c r="D291" s="44" t="s">
        <v>12</v>
      </c>
      <c r="E291" s="22"/>
      <c r="F291" s="22"/>
      <c r="G291" s="62"/>
      <c r="H291" s="22">
        <v>4</v>
      </c>
      <c r="I291" s="23">
        <v>9812</v>
      </c>
      <c r="J291" s="23">
        <v>431</v>
      </c>
      <c r="K291" s="23">
        <v>317</v>
      </c>
      <c r="L291" s="23">
        <v>10531</v>
      </c>
      <c r="M291" s="22">
        <v>168</v>
      </c>
      <c r="N291" s="23">
        <v>5608</v>
      </c>
      <c r="O291" s="23">
        <v>485</v>
      </c>
      <c r="P291" s="61">
        <v>4.9429270281288198E-2</v>
      </c>
      <c r="Q291" s="23">
        <v>8</v>
      </c>
      <c r="R291" s="22">
        <v>80</v>
      </c>
      <c r="S291" s="23">
        <v>16937</v>
      </c>
      <c r="T291" s="62">
        <v>59.445475638051043</v>
      </c>
      <c r="U291" s="28">
        <v>0</v>
      </c>
      <c r="V291" s="28">
        <v>0</v>
      </c>
      <c r="W291" s="28">
        <v>8684</v>
      </c>
      <c r="X291" s="28">
        <v>8684</v>
      </c>
      <c r="Y291" s="63">
        <v>0.88503872808805539</v>
      </c>
      <c r="Z291" s="28">
        <v>25621</v>
      </c>
      <c r="AA291" s="63">
        <v>2.6111903791276001</v>
      </c>
      <c r="AB291" s="28">
        <v>372.8</v>
      </c>
    </row>
    <row r="292" spans="1:28" ht="15" customHeight="1">
      <c r="A292" s="42">
        <v>2017</v>
      </c>
      <c r="B292" s="42" t="s">
        <v>241</v>
      </c>
      <c r="C292" s="44" t="s">
        <v>220</v>
      </c>
      <c r="D292" s="44" t="s">
        <v>338</v>
      </c>
      <c r="E292" s="22"/>
      <c r="F292" s="22"/>
      <c r="G292" s="62"/>
      <c r="H292" s="22">
        <v>1</v>
      </c>
      <c r="I292" s="23">
        <v>2780</v>
      </c>
      <c r="J292" s="23">
        <v>142</v>
      </c>
      <c r="K292" s="23">
        <v>54</v>
      </c>
      <c r="L292" s="23">
        <v>1737</v>
      </c>
      <c r="M292" s="22">
        <v>30</v>
      </c>
      <c r="N292" s="23">
        <v>994</v>
      </c>
      <c r="O292" s="23">
        <v>84</v>
      </c>
      <c r="P292" s="61">
        <v>3.0215827338129501E-2</v>
      </c>
      <c r="Q292" s="23">
        <v>0</v>
      </c>
      <c r="R292" s="22">
        <v>0</v>
      </c>
      <c r="S292" s="23">
        <v>2731</v>
      </c>
      <c r="T292" s="62">
        <v>34.549295774647888</v>
      </c>
      <c r="U292" s="28">
        <v>0</v>
      </c>
      <c r="V292" s="28">
        <v>0</v>
      </c>
      <c r="W292" s="28">
        <v>2175</v>
      </c>
      <c r="X292" s="28">
        <v>2175</v>
      </c>
      <c r="Y292" s="63">
        <v>0.78237410071942448</v>
      </c>
      <c r="Z292" s="28">
        <v>4906</v>
      </c>
      <c r="AA292" s="63">
        <v>1.76474820143885</v>
      </c>
      <c r="AB292" s="28">
        <v>305</v>
      </c>
    </row>
    <row r="293" spans="1:28" ht="15" customHeight="1">
      <c r="A293" s="42">
        <v>2017</v>
      </c>
      <c r="B293" s="42" t="s">
        <v>241</v>
      </c>
      <c r="C293" s="44" t="s">
        <v>220</v>
      </c>
      <c r="D293" s="44" t="s">
        <v>765</v>
      </c>
      <c r="E293" s="22"/>
      <c r="F293" s="22"/>
      <c r="G293" s="62"/>
      <c r="H293" s="22">
        <v>1</v>
      </c>
      <c r="I293" s="23">
        <v>2090</v>
      </c>
      <c r="J293" s="23">
        <v>130</v>
      </c>
      <c r="K293" s="23">
        <v>40</v>
      </c>
      <c r="L293" s="23">
        <v>1286</v>
      </c>
      <c r="M293" s="22">
        <v>21</v>
      </c>
      <c r="N293" s="23">
        <v>707</v>
      </c>
      <c r="O293" s="23">
        <v>61</v>
      </c>
      <c r="P293" s="61">
        <v>2.91866028708134E-2</v>
      </c>
      <c r="Q293" s="23">
        <v>0</v>
      </c>
      <c r="R293" s="22">
        <v>0</v>
      </c>
      <c r="S293" s="23">
        <v>1993</v>
      </c>
      <c r="T293" s="62">
        <v>50.630769230769232</v>
      </c>
      <c r="U293" s="28">
        <v>0</v>
      </c>
      <c r="V293" s="28">
        <v>0</v>
      </c>
      <c r="W293" s="28">
        <v>4589</v>
      </c>
      <c r="X293" s="28">
        <v>4589</v>
      </c>
      <c r="Y293" s="63">
        <v>2.1956937799043064</v>
      </c>
      <c r="Z293" s="28">
        <v>6582</v>
      </c>
      <c r="AA293" s="63">
        <v>3.1492822966507199</v>
      </c>
      <c r="AB293" s="28">
        <v>0</v>
      </c>
    </row>
    <row r="294" spans="1:28" ht="15" customHeight="1">
      <c r="A294" s="42">
        <v>2017</v>
      </c>
      <c r="B294" s="42" t="s">
        <v>241</v>
      </c>
      <c r="C294" s="44" t="s">
        <v>220</v>
      </c>
      <c r="D294" s="44" t="s">
        <v>766</v>
      </c>
      <c r="E294" s="22"/>
      <c r="F294" s="22"/>
      <c r="G294" s="62"/>
      <c r="H294" s="22">
        <v>4</v>
      </c>
      <c r="I294" s="23">
        <v>3119</v>
      </c>
      <c r="J294" s="23">
        <v>365</v>
      </c>
      <c r="K294" s="23">
        <v>24</v>
      </c>
      <c r="L294" s="23">
        <v>761</v>
      </c>
      <c r="M294" s="22">
        <v>12</v>
      </c>
      <c r="N294" s="23">
        <v>392</v>
      </c>
      <c r="O294" s="23">
        <v>36</v>
      </c>
      <c r="P294" s="61">
        <v>1.15421609490221E-2</v>
      </c>
      <c r="Q294" s="23">
        <v>0</v>
      </c>
      <c r="R294" s="22">
        <v>0</v>
      </c>
      <c r="S294" s="23">
        <v>1153</v>
      </c>
      <c r="T294" s="62">
        <v>22.536986301369861</v>
      </c>
      <c r="U294" s="28">
        <v>0</v>
      </c>
      <c r="V294" s="28">
        <v>0</v>
      </c>
      <c r="W294" s="28">
        <v>7073</v>
      </c>
      <c r="X294" s="28">
        <v>7073</v>
      </c>
      <c r="Y294" s="63">
        <v>2.2677140109009297</v>
      </c>
      <c r="Z294" s="28">
        <v>8226</v>
      </c>
      <c r="AA294" s="63">
        <v>2.63738377685155</v>
      </c>
      <c r="AB294" s="28">
        <v>0</v>
      </c>
    </row>
    <row r="295" spans="1:28" ht="15" customHeight="1">
      <c r="A295" s="42">
        <v>2017</v>
      </c>
      <c r="B295" s="42" t="s">
        <v>241</v>
      </c>
      <c r="C295" s="44" t="s">
        <v>220</v>
      </c>
      <c r="D295" s="44" t="s">
        <v>124</v>
      </c>
      <c r="E295" s="22"/>
      <c r="F295" s="22"/>
      <c r="G295" s="62"/>
      <c r="H295" s="22">
        <v>10</v>
      </c>
      <c r="I295" s="23">
        <v>5600</v>
      </c>
      <c r="J295" s="23">
        <v>123</v>
      </c>
      <c r="K295" s="23">
        <v>60</v>
      </c>
      <c r="L295" s="23">
        <v>1912</v>
      </c>
      <c r="M295" s="22">
        <v>16</v>
      </c>
      <c r="N295" s="23">
        <v>539</v>
      </c>
      <c r="O295" s="23">
        <v>76</v>
      </c>
      <c r="P295" s="61">
        <v>1.3571428571428601E-2</v>
      </c>
      <c r="Q295" s="23">
        <v>32</v>
      </c>
      <c r="R295" s="22">
        <v>330</v>
      </c>
      <c r="S295" s="23">
        <v>2781</v>
      </c>
      <c r="T295" s="62">
        <v>69.049512195121949</v>
      </c>
      <c r="U295" s="28">
        <v>0</v>
      </c>
      <c r="V295" s="28">
        <v>0</v>
      </c>
      <c r="W295" s="28">
        <v>5712.09</v>
      </c>
      <c r="X295" s="28">
        <v>5712.09</v>
      </c>
      <c r="Y295" s="63">
        <v>1.0200160714285715</v>
      </c>
      <c r="Z295" s="28">
        <v>8493.09</v>
      </c>
      <c r="AA295" s="63">
        <v>1.5166232142857099</v>
      </c>
      <c r="AB295" s="28">
        <v>573.79999999999995</v>
      </c>
    </row>
    <row r="296" spans="1:28" ht="15" customHeight="1">
      <c r="A296" s="42">
        <v>2017</v>
      </c>
      <c r="B296" s="42" t="s">
        <v>241</v>
      </c>
      <c r="C296" s="44" t="s">
        <v>220</v>
      </c>
      <c r="D296" s="44" t="s">
        <v>125</v>
      </c>
      <c r="E296" s="22"/>
      <c r="F296" s="22"/>
      <c r="G296" s="62"/>
      <c r="H296" s="22">
        <v>4</v>
      </c>
      <c r="I296" s="23">
        <v>15026</v>
      </c>
      <c r="J296" s="23">
        <v>111</v>
      </c>
      <c r="K296" s="23">
        <v>65</v>
      </c>
      <c r="L296" s="23">
        <v>2069</v>
      </c>
      <c r="M296" s="22">
        <v>82</v>
      </c>
      <c r="N296" s="23">
        <v>2694</v>
      </c>
      <c r="O296" s="23">
        <v>147</v>
      </c>
      <c r="P296" s="61">
        <v>9.7830427259416996E-3</v>
      </c>
      <c r="Q296" s="23">
        <v>0</v>
      </c>
      <c r="R296" s="22">
        <v>0</v>
      </c>
      <c r="S296" s="23">
        <v>4763</v>
      </c>
      <c r="T296" s="62">
        <v>128.09801801801802</v>
      </c>
      <c r="U296" s="28">
        <v>0</v>
      </c>
      <c r="V296" s="28">
        <v>0</v>
      </c>
      <c r="W296" s="28">
        <v>9455.8799999999992</v>
      </c>
      <c r="X296" s="28">
        <v>9455.8799999999992</v>
      </c>
      <c r="Y296" s="63">
        <v>0.62930121123386129</v>
      </c>
      <c r="Z296" s="28">
        <v>14218.88</v>
      </c>
      <c r="AA296" s="63">
        <v>0.94628510581658498</v>
      </c>
      <c r="AB296" s="28">
        <v>0</v>
      </c>
    </row>
    <row r="297" spans="1:28" ht="15" customHeight="1">
      <c r="A297" s="42">
        <v>2017</v>
      </c>
      <c r="B297" s="42" t="s">
        <v>241</v>
      </c>
      <c r="C297" s="44" t="s">
        <v>220</v>
      </c>
      <c r="D297" s="44" t="s">
        <v>126</v>
      </c>
      <c r="E297" s="22"/>
      <c r="F297" s="22"/>
      <c r="G297" s="62"/>
      <c r="H297" s="22">
        <v>2</v>
      </c>
      <c r="I297" s="23">
        <v>1970</v>
      </c>
      <c r="J297" s="23">
        <v>48</v>
      </c>
      <c r="K297" s="23">
        <v>17</v>
      </c>
      <c r="L297" s="23">
        <v>607</v>
      </c>
      <c r="M297" s="22">
        <v>20</v>
      </c>
      <c r="N297" s="23">
        <v>690</v>
      </c>
      <c r="O297" s="23">
        <v>37</v>
      </c>
      <c r="P297" s="61">
        <v>1.8781725888324899E-2</v>
      </c>
      <c r="Q297" s="23">
        <v>12</v>
      </c>
      <c r="R297" s="22">
        <v>120</v>
      </c>
      <c r="S297" s="23">
        <v>1417</v>
      </c>
      <c r="T297" s="62">
        <v>112.77916666666665</v>
      </c>
      <c r="U297" s="28">
        <v>0</v>
      </c>
      <c r="V297" s="28">
        <v>0</v>
      </c>
      <c r="W297" s="28">
        <v>3996.4</v>
      </c>
      <c r="X297" s="28">
        <v>3996.4</v>
      </c>
      <c r="Y297" s="63">
        <v>2.0286294416243655</v>
      </c>
      <c r="Z297" s="28">
        <v>5413.4</v>
      </c>
      <c r="AA297" s="63">
        <v>2.7479187817258901</v>
      </c>
      <c r="AB297" s="28">
        <v>0</v>
      </c>
    </row>
    <row r="298" spans="1:28" ht="15" customHeight="1">
      <c r="A298" s="42">
        <v>2017</v>
      </c>
      <c r="B298" s="42" t="s">
        <v>241</v>
      </c>
      <c r="C298" s="44" t="s">
        <v>220</v>
      </c>
      <c r="D298" s="44" t="s">
        <v>15</v>
      </c>
      <c r="E298" s="22"/>
      <c r="F298" s="22"/>
      <c r="G298" s="62"/>
      <c r="H298" s="22">
        <v>1</v>
      </c>
      <c r="I298" s="23">
        <v>915</v>
      </c>
      <c r="J298" s="23">
        <v>55</v>
      </c>
      <c r="K298" s="23">
        <v>37</v>
      </c>
      <c r="L298" s="23">
        <v>1205</v>
      </c>
      <c r="M298" s="22">
        <v>44</v>
      </c>
      <c r="N298" s="23">
        <v>1455</v>
      </c>
      <c r="O298" s="23">
        <v>81</v>
      </c>
      <c r="P298" s="61">
        <v>8.8524590163934394E-2</v>
      </c>
      <c r="Q298" s="23">
        <v>26</v>
      </c>
      <c r="R298" s="22">
        <v>260</v>
      </c>
      <c r="S298" s="23">
        <v>2932</v>
      </c>
      <c r="T298" s="62">
        <v>81.929090909090917</v>
      </c>
      <c r="U298" s="28">
        <v>0</v>
      </c>
      <c r="V298" s="28">
        <v>0</v>
      </c>
      <c r="W298" s="28">
        <v>1574.1</v>
      </c>
      <c r="X298" s="28">
        <v>1574.1</v>
      </c>
      <c r="Y298" s="63">
        <v>1.7203278688524588</v>
      </c>
      <c r="Z298" s="28">
        <v>4506.1000000000004</v>
      </c>
      <c r="AA298" s="63">
        <v>4.9246994535519102</v>
      </c>
      <c r="AB298" s="28">
        <v>350</v>
      </c>
    </row>
    <row r="299" spans="1:28" ht="15" customHeight="1">
      <c r="A299" s="42">
        <v>2017</v>
      </c>
      <c r="B299" s="42" t="s">
        <v>241</v>
      </c>
      <c r="C299" s="44" t="s">
        <v>220</v>
      </c>
      <c r="D299" s="44" t="s">
        <v>767</v>
      </c>
      <c r="E299" s="22"/>
      <c r="F299" s="22"/>
      <c r="G299" s="62"/>
      <c r="H299" s="22">
        <v>1</v>
      </c>
      <c r="I299" s="23">
        <v>2294</v>
      </c>
      <c r="J299" s="23">
        <v>93</v>
      </c>
      <c r="K299" s="23">
        <v>32</v>
      </c>
      <c r="L299" s="23">
        <v>1068</v>
      </c>
      <c r="M299" s="22">
        <v>3</v>
      </c>
      <c r="N299" s="23">
        <v>105</v>
      </c>
      <c r="O299" s="23">
        <v>35</v>
      </c>
      <c r="P299" s="61">
        <v>1.52571926765475E-2</v>
      </c>
      <c r="Q299" s="23">
        <v>54</v>
      </c>
      <c r="R299" s="22">
        <v>540</v>
      </c>
      <c r="S299" s="23">
        <v>1713</v>
      </c>
      <c r="T299" s="62">
        <v>75.170215053763442</v>
      </c>
      <c r="U299" s="28">
        <v>0</v>
      </c>
      <c r="V299" s="28">
        <v>1000</v>
      </c>
      <c r="W299" s="28">
        <v>5277.83</v>
      </c>
      <c r="X299" s="28">
        <v>6277.83</v>
      </c>
      <c r="Y299" s="63">
        <v>2.3007105492589361</v>
      </c>
      <c r="Z299" s="28">
        <v>6990.83</v>
      </c>
      <c r="AA299" s="63">
        <v>3.04744115082825</v>
      </c>
      <c r="AB299" s="28">
        <v>0</v>
      </c>
    </row>
    <row r="300" spans="1:28" ht="15" customHeight="1">
      <c r="A300" s="42">
        <v>2017</v>
      </c>
      <c r="B300" s="42" t="s">
        <v>241</v>
      </c>
      <c r="C300" s="44" t="s">
        <v>220</v>
      </c>
      <c r="D300" s="44" t="s">
        <v>342</v>
      </c>
      <c r="E300" s="22"/>
      <c r="F300" s="22"/>
      <c r="G300" s="62"/>
      <c r="H300" s="22">
        <v>3</v>
      </c>
      <c r="I300" s="23">
        <v>3244</v>
      </c>
      <c r="J300" s="23">
        <v>142</v>
      </c>
      <c r="K300" s="23">
        <v>0</v>
      </c>
      <c r="L300" s="23">
        <v>0</v>
      </c>
      <c r="M300" s="22">
        <v>1</v>
      </c>
      <c r="N300" s="23">
        <v>39</v>
      </c>
      <c r="O300" s="23">
        <v>1</v>
      </c>
      <c r="P300" s="61">
        <v>3.0826140567200998E-4</v>
      </c>
      <c r="Q300" s="23">
        <v>2</v>
      </c>
      <c r="R300" s="22">
        <v>20</v>
      </c>
      <c r="S300" s="23">
        <v>59</v>
      </c>
      <c r="T300" s="62">
        <v>32.847957746478869</v>
      </c>
      <c r="U300" s="28">
        <v>2500</v>
      </c>
      <c r="V300" s="28">
        <f>500+500+400</f>
        <v>1400</v>
      </c>
      <c r="W300" s="28">
        <f>3110+1495.41</f>
        <v>4605.41</v>
      </c>
      <c r="X300" s="28">
        <v>8505.41</v>
      </c>
      <c r="Y300" s="63">
        <v>1.419670160295931</v>
      </c>
      <c r="Z300" s="28">
        <v>4664.41</v>
      </c>
      <c r="AA300" s="63">
        <v>1.43785758323058</v>
      </c>
      <c r="AB300" s="28">
        <v>7222.28</v>
      </c>
    </row>
    <row r="301" spans="1:28" ht="15" customHeight="1">
      <c r="A301" s="42">
        <v>2017</v>
      </c>
      <c r="B301" s="42" t="s">
        <v>241</v>
      </c>
      <c r="C301" s="44" t="s">
        <v>220</v>
      </c>
      <c r="D301" s="44" t="s">
        <v>128</v>
      </c>
      <c r="E301" s="22"/>
      <c r="F301" s="22"/>
      <c r="G301" s="62"/>
      <c r="H301" s="22">
        <v>3</v>
      </c>
      <c r="I301" s="23">
        <v>4438</v>
      </c>
      <c r="J301" s="23">
        <v>93</v>
      </c>
      <c r="K301" s="23">
        <v>58</v>
      </c>
      <c r="L301" s="23">
        <v>1948</v>
      </c>
      <c r="M301" s="22">
        <v>25</v>
      </c>
      <c r="N301" s="23">
        <v>848</v>
      </c>
      <c r="O301" s="23">
        <v>83</v>
      </c>
      <c r="P301" s="61">
        <v>1.87021180712032E-2</v>
      </c>
      <c r="Q301" s="23">
        <v>39</v>
      </c>
      <c r="R301" s="22">
        <v>390</v>
      </c>
      <c r="S301" s="23">
        <v>3196</v>
      </c>
      <c r="T301" s="62">
        <v>107.97849462365592</v>
      </c>
      <c r="U301" s="28">
        <v>0</v>
      </c>
      <c r="V301" s="28">
        <v>0</v>
      </c>
      <c r="W301" s="28">
        <v>6846</v>
      </c>
      <c r="X301" s="28">
        <v>6846</v>
      </c>
      <c r="Y301" s="63">
        <v>1.5425867507886435</v>
      </c>
      <c r="Z301" s="28">
        <v>10042</v>
      </c>
      <c r="AA301" s="63">
        <v>2.2627309598918401</v>
      </c>
      <c r="AB301" s="28">
        <v>0</v>
      </c>
    </row>
    <row r="302" spans="1:28" ht="15" customHeight="1">
      <c r="A302" s="42">
        <v>2017</v>
      </c>
      <c r="B302" s="42" t="s">
        <v>241</v>
      </c>
      <c r="C302" s="44" t="s">
        <v>220</v>
      </c>
      <c r="D302" s="44" t="s">
        <v>129</v>
      </c>
      <c r="E302" s="22"/>
      <c r="F302" s="22"/>
      <c r="G302" s="62"/>
      <c r="H302" s="22">
        <v>3</v>
      </c>
      <c r="I302" s="23">
        <v>2450</v>
      </c>
      <c r="J302" s="23">
        <v>56</v>
      </c>
      <c r="K302" s="23">
        <v>41</v>
      </c>
      <c r="L302" s="23">
        <v>1383</v>
      </c>
      <c r="M302" s="22">
        <v>23</v>
      </c>
      <c r="N302" s="23">
        <v>770</v>
      </c>
      <c r="O302" s="23">
        <v>64</v>
      </c>
      <c r="P302" s="61">
        <v>2.61224489795918E-2</v>
      </c>
      <c r="Q302" s="23">
        <v>2</v>
      </c>
      <c r="R302" s="22">
        <v>20</v>
      </c>
      <c r="S302" s="23">
        <v>2186</v>
      </c>
      <c r="T302" s="62">
        <v>61.517857142857146</v>
      </c>
      <c r="U302" s="28">
        <v>0</v>
      </c>
      <c r="V302" s="28">
        <v>0</v>
      </c>
      <c r="W302" s="28">
        <v>1259</v>
      </c>
      <c r="X302" s="28">
        <v>1259</v>
      </c>
      <c r="Y302" s="63">
        <v>0.51387755102040822</v>
      </c>
      <c r="Z302" s="28">
        <v>3445</v>
      </c>
      <c r="AA302" s="63">
        <v>1.40612244897959</v>
      </c>
      <c r="AB302" s="28">
        <v>0</v>
      </c>
    </row>
    <row r="303" spans="1:28" ht="15" customHeight="1">
      <c r="A303" s="42">
        <v>2017</v>
      </c>
      <c r="B303" s="42" t="s">
        <v>241</v>
      </c>
      <c r="C303" s="44" t="s">
        <v>220</v>
      </c>
      <c r="D303" s="44" t="s">
        <v>130</v>
      </c>
      <c r="E303" s="22"/>
      <c r="F303" s="22"/>
      <c r="G303" s="62"/>
      <c r="H303" s="22">
        <v>1</v>
      </c>
      <c r="I303" s="23">
        <v>1800</v>
      </c>
      <c r="J303" s="23">
        <v>292</v>
      </c>
      <c r="K303" s="23">
        <v>31</v>
      </c>
      <c r="L303" s="23">
        <v>1118</v>
      </c>
      <c r="M303" s="22">
        <v>18</v>
      </c>
      <c r="N303" s="23">
        <v>611</v>
      </c>
      <c r="O303" s="23">
        <v>49</v>
      </c>
      <c r="P303" s="61">
        <v>2.72222222222222E-2</v>
      </c>
      <c r="Q303" s="23">
        <v>3</v>
      </c>
      <c r="R303" s="22">
        <v>30</v>
      </c>
      <c r="S303" s="23">
        <v>1759</v>
      </c>
      <c r="T303" s="62">
        <v>28.596267123287674</v>
      </c>
      <c r="U303" s="28">
        <v>0</v>
      </c>
      <c r="V303" s="28">
        <v>0</v>
      </c>
      <c r="W303" s="28">
        <v>6591.11</v>
      </c>
      <c r="X303" s="28">
        <v>6591.11</v>
      </c>
      <c r="Y303" s="63">
        <v>3.6617277777777777</v>
      </c>
      <c r="Z303" s="28">
        <v>8350.11</v>
      </c>
      <c r="AA303" s="63">
        <v>4.6389500000000004</v>
      </c>
      <c r="AB303" s="28">
        <v>0</v>
      </c>
    </row>
    <row r="304" spans="1:28" ht="15" customHeight="1">
      <c r="A304" s="42">
        <v>2017</v>
      </c>
      <c r="B304" s="42" t="s">
        <v>241</v>
      </c>
      <c r="C304" s="44" t="s">
        <v>220</v>
      </c>
      <c r="D304" s="44" t="s">
        <v>768</v>
      </c>
      <c r="E304" s="22"/>
      <c r="F304" s="22"/>
      <c r="G304" s="62"/>
      <c r="H304" s="22">
        <v>1</v>
      </c>
      <c r="I304" s="23">
        <v>1100</v>
      </c>
      <c r="J304" s="23">
        <v>19</v>
      </c>
      <c r="K304" s="23">
        <v>8</v>
      </c>
      <c r="L304" s="23">
        <v>300</v>
      </c>
      <c r="M304" s="22">
        <v>1</v>
      </c>
      <c r="N304" s="23">
        <v>39</v>
      </c>
      <c r="O304" s="23">
        <v>9</v>
      </c>
      <c r="P304" s="61">
        <v>8.1818181818181807E-3</v>
      </c>
      <c r="Q304" s="23">
        <v>7</v>
      </c>
      <c r="R304" s="22">
        <v>70</v>
      </c>
      <c r="S304" s="23">
        <v>409</v>
      </c>
      <c r="T304" s="62">
        <v>149.97368421052633</v>
      </c>
      <c r="U304" s="28">
        <v>0</v>
      </c>
      <c r="V304" s="28">
        <v>0</v>
      </c>
      <c r="W304" s="28">
        <v>2440.5</v>
      </c>
      <c r="X304" s="28">
        <v>2440.5</v>
      </c>
      <c r="Y304" s="63">
        <v>2.2186363636363637</v>
      </c>
      <c r="Z304" s="28">
        <v>2849.5</v>
      </c>
      <c r="AA304" s="63">
        <v>2.5904545454545498</v>
      </c>
      <c r="AB304" s="28">
        <v>0</v>
      </c>
    </row>
    <row r="305" spans="1:28" ht="15" customHeight="1">
      <c r="A305" s="42">
        <v>2017</v>
      </c>
      <c r="B305" s="42" t="s">
        <v>241</v>
      </c>
      <c r="C305" s="44" t="s">
        <v>220</v>
      </c>
      <c r="D305" s="44" t="s">
        <v>769</v>
      </c>
      <c r="E305" s="22"/>
      <c r="F305" s="22"/>
      <c r="G305" s="62"/>
      <c r="H305" s="22">
        <v>3</v>
      </c>
      <c r="I305" s="23">
        <v>1400</v>
      </c>
      <c r="J305" s="23">
        <v>122</v>
      </c>
      <c r="K305" s="23">
        <v>9</v>
      </c>
      <c r="L305" s="23">
        <v>306</v>
      </c>
      <c r="M305" s="22">
        <v>9</v>
      </c>
      <c r="N305" s="23">
        <v>306</v>
      </c>
      <c r="O305" s="23">
        <v>18</v>
      </c>
      <c r="P305" s="61">
        <v>1.28571428571429E-2</v>
      </c>
      <c r="Q305" s="23">
        <v>19</v>
      </c>
      <c r="R305" s="22">
        <v>190</v>
      </c>
      <c r="S305" s="23">
        <v>822</v>
      </c>
      <c r="T305" s="62">
        <v>27.254836065573773</v>
      </c>
      <c r="U305" s="28">
        <v>0</v>
      </c>
      <c r="V305" s="28">
        <v>0</v>
      </c>
      <c r="W305" s="28">
        <v>2503.09</v>
      </c>
      <c r="X305" s="28">
        <v>2503.09</v>
      </c>
      <c r="Y305" s="63">
        <v>1.7879214285714287</v>
      </c>
      <c r="Z305" s="28">
        <v>3325.09</v>
      </c>
      <c r="AA305" s="63">
        <v>2.3750642857142901</v>
      </c>
      <c r="AB305" s="28">
        <v>0</v>
      </c>
    </row>
    <row r="306" spans="1:28" ht="15" customHeight="1">
      <c r="A306" s="42">
        <v>2017</v>
      </c>
      <c r="B306" s="42" t="s">
        <v>241</v>
      </c>
      <c r="C306" s="44" t="s">
        <v>220</v>
      </c>
      <c r="D306" s="44" t="s">
        <v>770</v>
      </c>
      <c r="E306" s="22"/>
      <c r="F306" s="22"/>
      <c r="G306" s="62"/>
      <c r="H306" s="22">
        <v>1</v>
      </c>
      <c r="I306" s="23">
        <v>500</v>
      </c>
      <c r="J306" s="23">
        <v>57</v>
      </c>
      <c r="K306" s="23">
        <v>16</v>
      </c>
      <c r="L306" s="23">
        <v>524</v>
      </c>
      <c r="M306" s="22">
        <v>9</v>
      </c>
      <c r="N306" s="23">
        <v>306</v>
      </c>
      <c r="O306" s="23">
        <v>25</v>
      </c>
      <c r="P306" s="61">
        <v>0.05</v>
      </c>
      <c r="Q306" s="23">
        <v>2</v>
      </c>
      <c r="R306" s="22">
        <v>20</v>
      </c>
      <c r="S306" s="23">
        <v>860</v>
      </c>
      <c r="T306" s="62">
        <v>38.587719298245617</v>
      </c>
      <c r="U306" s="28">
        <v>0</v>
      </c>
      <c r="V306" s="28">
        <v>0</v>
      </c>
      <c r="W306" s="28">
        <v>1339.5</v>
      </c>
      <c r="X306" s="28">
        <v>1339.5</v>
      </c>
      <c r="Y306" s="63">
        <v>2.6789999999999998</v>
      </c>
      <c r="Z306" s="28">
        <v>2199.5</v>
      </c>
      <c r="AA306" s="63">
        <v>4.399</v>
      </c>
      <c r="AB306" s="28">
        <v>0</v>
      </c>
    </row>
    <row r="307" spans="1:28" ht="15" customHeight="1">
      <c r="A307" s="42">
        <v>2017</v>
      </c>
      <c r="B307" s="42" t="s">
        <v>241</v>
      </c>
      <c r="C307" s="44" t="s">
        <v>220</v>
      </c>
      <c r="D307" s="44" t="s">
        <v>272</v>
      </c>
      <c r="E307" s="22"/>
      <c r="F307" s="22"/>
      <c r="G307" s="62"/>
      <c r="H307" s="22">
        <v>2</v>
      </c>
      <c r="I307" s="23">
        <v>5883</v>
      </c>
      <c r="J307" s="23">
        <v>160</v>
      </c>
      <c r="K307" s="23">
        <v>181</v>
      </c>
      <c r="L307" s="23">
        <v>5644</v>
      </c>
      <c r="M307" s="22">
        <v>50</v>
      </c>
      <c r="N307" s="23">
        <v>1571</v>
      </c>
      <c r="O307" s="23">
        <v>231</v>
      </c>
      <c r="P307" s="61">
        <v>3.9265680775114699E-2</v>
      </c>
      <c r="Q307" s="23">
        <v>0</v>
      </c>
      <c r="R307" s="22">
        <v>0</v>
      </c>
      <c r="S307" s="23">
        <v>7215</v>
      </c>
      <c r="T307" s="62">
        <v>64.956249999999997</v>
      </c>
      <c r="U307" s="28">
        <v>0</v>
      </c>
      <c r="V307" s="28">
        <v>5500</v>
      </c>
      <c r="W307" s="28">
        <v>3178</v>
      </c>
      <c r="X307" s="28">
        <v>8678</v>
      </c>
      <c r="Y307" s="63">
        <v>0.54020057793642695</v>
      </c>
      <c r="Z307" s="28">
        <v>10393</v>
      </c>
      <c r="AA307" s="63">
        <v>1.76661567227605</v>
      </c>
      <c r="AB307" s="28">
        <v>2544.1999999999998</v>
      </c>
    </row>
    <row r="308" spans="1:28" ht="15" customHeight="1">
      <c r="A308" s="42">
        <v>2017</v>
      </c>
      <c r="B308" s="42" t="s">
        <v>241</v>
      </c>
      <c r="C308" s="44" t="s">
        <v>220</v>
      </c>
      <c r="D308" s="44" t="s">
        <v>131</v>
      </c>
      <c r="E308" s="22"/>
      <c r="F308" s="22"/>
      <c r="G308" s="62"/>
      <c r="H308" s="22">
        <v>3</v>
      </c>
      <c r="I308" s="23">
        <v>2600</v>
      </c>
      <c r="J308" s="23">
        <v>139</v>
      </c>
      <c r="K308" s="23">
        <v>2</v>
      </c>
      <c r="L308" s="23">
        <v>78</v>
      </c>
      <c r="M308" s="22">
        <v>8</v>
      </c>
      <c r="N308" s="23">
        <v>258</v>
      </c>
      <c r="O308" s="23">
        <v>10</v>
      </c>
      <c r="P308" s="61">
        <v>3.8461538461538498E-3</v>
      </c>
      <c r="Q308" s="23">
        <v>28</v>
      </c>
      <c r="R308" s="22">
        <v>280</v>
      </c>
      <c r="S308" s="23">
        <v>616</v>
      </c>
      <c r="T308" s="62">
        <v>33.151079136690647</v>
      </c>
      <c r="U308" s="28">
        <v>0</v>
      </c>
      <c r="V308" s="28">
        <v>0</v>
      </c>
      <c r="W308" s="28">
        <v>3992</v>
      </c>
      <c r="X308" s="28">
        <v>3992</v>
      </c>
      <c r="Y308" s="63">
        <v>1.5353846153846153</v>
      </c>
      <c r="Z308" s="28">
        <v>4608</v>
      </c>
      <c r="AA308" s="63">
        <v>1.7723076923076899</v>
      </c>
      <c r="AB308" s="28">
        <v>0</v>
      </c>
    </row>
    <row r="309" spans="1:28" ht="15" customHeight="1">
      <c r="A309" s="42">
        <v>2017</v>
      </c>
      <c r="B309" s="42" t="s">
        <v>241</v>
      </c>
      <c r="C309" s="44" t="s">
        <v>221</v>
      </c>
      <c r="D309" s="48" t="s">
        <v>132</v>
      </c>
      <c r="E309" s="36"/>
      <c r="F309" s="36"/>
      <c r="G309" s="68"/>
      <c r="H309" s="22">
        <v>2</v>
      </c>
      <c r="I309" s="23">
        <v>1700</v>
      </c>
      <c r="J309" s="23">
        <v>76</v>
      </c>
      <c r="K309" s="23">
        <v>14</v>
      </c>
      <c r="L309" s="23">
        <v>447</v>
      </c>
      <c r="M309" s="22">
        <v>8</v>
      </c>
      <c r="N309" s="23">
        <v>333</v>
      </c>
      <c r="O309" s="23">
        <v>22</v>
      </c>
      <c r="P309" s="61">
        <v>1.2941176470588201E-2</v>
      </c>
      <c r="Q309" s="23">
        <v>18</v>
      </c>
      <c r="R309" s="22">
        <v>180</v>
      </c>
      <c r="S309" s="28">
        <v>960</v>
      </c>
      <c r="T309" s="62">
        <v>12.631578947368421</v>
      </c>
      <c r="U309" s="28">
        <v>300</v>
      </c>
      <c r="V309" s="28">
        <v>1000</v>
      </c>
      <c r="W309" s="28">
        <v>0</v>
      </c>
      <c r="X309" s="28">
        <v>1300</v>
      </c>
      <c r="Y309" s="63">
        <v>0</v>
      </c>
      <c r="Z309" s="28">
        <v>960</v>
      </c>
      <c r="AA309" s="63">
        <v>0.56470588235294095</v>
      </c>
      <c r="AB309" s="28">
        <v>129.32</v>
      </c>
    </row>
    <row r="310" spans="1:28" ht="15" customHeight="1">
      <c r="A310" s="42">
        <v>2017</v>
      </c>
      <c r="B310" s="42" t="s">
        <v>241</v>
      </c>
      <c r="C310" s="44" t="s">
        <v>221</v>
      </c>
      <c r="D310" s="48" t="s">
        <v>133</v>
      </c>
      <c r="E310" s="36"/>
      <c r="F310" s="36"/>
      <c r="G310" s="68"/>
      <c r="H310" s="22">
        <v>6</v>
      </c>
      <c r="I310" s="23">
        <v>2854</v>
      </c>
      <c r="J310" s="23">
        <v>95</v>
      </c>
      <c r="K310" s="23">
        <v>48</v>
      </c>
      <c r="L310" s="23">
        <v>1525</v>
      </c>
      <c r="M310" s="22">
        <v>37</v>
      </c>
      <c r="N310" s="23">
        <v>1138</v>
      </c>
      <c r="O310" s="23">
        <v>85</v>
      </c>
      <c r="P310" s="61">
        <v>2.9782761037140899E-2</v>
      </c>
      <c r="Q310" s="23">
        <v>24</v>
      </c>
      <c r="R310" s="22">
        <v>240</v>
      </c>
      <c r="S310" s="23">
        <v>2994</v>
      </c>
      <c r="T310" s="62">
        <v>95.621052631578948</v>
      </c>
      <c r="U310" s="28">
        <v>0</v>
      </c>
      <c r="V310" s="28">
        <v>0</v>
      </c>
      <c r="W310" s="28">
        <v>6090</v>
      </c>
      <c r="X310" s="28">
        <v>6090</v>
      </c>
      <c r="Y310" s="63">
        <v>2.1338472319551505</v>
      </c>
      <c r="Z310" s="28">
        <v>9084</v>
      </c>
      <c r="AA310" s="63">
        <v>3.1829011913104401</v>
      </c>
      <c r="AB310" s="28">
        <v>0</v>
      </c>
    </row>
    <row r="311" spans="1:28" ht="15" customHeight="1">
      <c r="A311" s="42">
        <v>2017</v>
      </c>
      <c r="B311" s="42" t="s">
        <v>241</v>
      </c>
      <c r="C311" s="44" t="s">
        <v>221</v>
      </c>
      <c r="D311" s="48" t="s">
        <v>771</v>
      </c>
      <c r="E311" s="36"/>
      <c r="F311" s="36"/>
      <c r="G311" s="68"/>
      <c r="H311" s="22">
        <v>2</v>
      </c>
      <c r="I311" s="23">
        <v>3670</v>
      </c>
      <c r="J311" s="23">
        <v>174</v>
      </c>
      <c r="K311" s="23">
        <v>48</v>
      </c>
      <c r="L311" s="23">
        <v>1533</v>
      </c>
      <c r="M311" s="22">
        <v>30</v>
      </c>
      <c r="N311" s="23">
        <v>1042</v>
      </c>
      <c r="O311" s="23">
        <v>78</v>
      </c>
      <c r="P311" s="61">
        <v>2.12534059945504E-2</v>
      </c>
      <c r="Q311" s="23">
        <v>51</v>
      </c>
      <c r="R311" s="22">
        <v>510</v>
      </c>
      <c r="S311" s="23">
        <v>3106</v>
      </c>
      <c r="T311" s="62">
        <v>33.839080459770116</v>
      </c>
      <c r="U311" s="28">
        <v>0</v>
      </c>
      <c r="V311" s="28">
        <v>0</v>
      </c>
      <c r="W311" s="28">
        <v>2782</v>
      </c>
      <c r="X311" s="28">
        <v>2782</v>
      </c>
      <c r="Y311" s="63">
        <v>0.75803814713896456</v>
      </c>
      <c r="Z311" s="28">
        <v>5888</v>
      </c>
      <c r="AA311" s="63">
        <v>1.60435967302452</v>
      </c>
      <c r="AB311" s="28">
        <v>600</v>
      </c>
    </row>
    <row r="312" spans="1:28" ht="15" customHeight="1">
      <c r="A312" s="42">
        <v>2017</v>
      </c>
      <c r="B312" s="42" t="s">
        <v>241</v>
      </c>
      <c r="C312" s="44" t="s">
        <v>221</v>
      </c>
      <c r="D312" s="48" t="s">
        <v>135</v>
      </c>
      <c r="E312" s="36"/>
      <c r="F312" s="36"/>
      <c r="G312" s="68"/>
      <c r="H312" s="22">
        <v>5</v>
      </c>
      <c r="I312" s="23">
        <v>8000</v>
      </c>
      <c r="J312" s="23">
        <v>638</v>
      </c>
      <c r="K312" s="23">
        <v>67</v>
      </c>
      <c r="L312" s="23">
        <v>2269</v>
      </c>
      <c r="M312" s="22">
        <v>52</v>
      </c>
      <c r="N312" s="23">
        <v>1844</v>
      </c>
      <c r="O312" s="23">
        <v>119</v>
      </c>
      <c r="P312" s="61">
        <v>1.4874999999999999E-2</v>
      </c>
      <c r="Q312" s="23">
        <v>176</v>
      </c>
      <c r="R312" s="22">
        <v>1910</v>
      </c>
      <c r="S312" s="23">
        <v>6023</v>
      </c>
      <c r="T312" s="62">
        <v>17.910047021943576</v>
      </c>
      <c r="U312" s="28">
        <v>0</v>
      </c>
      <c r="V312" s="28">
        <v>0</v>
      </c>
      <c r="W312" s="28">
        <v>5403.61</v>
      </c>
      <c r="X312" s="28">
        <v>5403.61</v>
      </c>
      <c r="Y312" s="63">
        <v>0.67545124999999995</v>
      </c>
      <c r="Z312" s="28">
        <v>11426.61</v>
      </c>
      <c r="AA312" s="63">
        <v>1.42832625</v>
      </c>
      <c r="AB312" s="28">
        <v>1548.65</v>
      </c>
    </row>
    <row r="313" spans="1:28" ht="15" customHeight="1">
      <c r="A313" s="42">
        <v>2017</v>
      </c>
      <c r="B313" s="42" t="s">
        <v>241</v>
      </c>
      <c r="C313" s="44" t="s">
        <v>221</v>
      </c>
      <c r="D313" s="48" t="s">
        <v>772</v>
      </c>
      <c r="E313" s="36"/>
      <c r="F313" s="36"/>
      <c r="G313" s="68"/>
      <c r="H313" s="22">
        <v>2</v>
      </c>
      <c r="I313" s="23">
        <v>1500</v>
      </c>
      <c r="J313" s="23">
        <v>57</v>
      </c>
      <c r="K313" s="23">
        <v>3</v>
      </c>
      <c r="L313" s="23">
        <v>99</v>
      </c>
      <c r="M313" s="22">
        <v>6</v>
      </c>
      <c r="N313" s="23">
        <v>216</v>
      </c>
      <c r="O313" s="23">
        <v>9</v>
      </c>
      <c r="P313" s="61">
        <v>6.0000000000000001E-3</v>
      </c>
      <c r="Q313" s="23">
        <v>0</v>
      </c>
      <c r="R313" s="22">
        <v>0</v>
      </c>
      <c r="S313" s="23">
        <v>315</v>
      </c>
      <c r="T313" s="62">
        <v>5.5263157894736841</v>
      </c>
      <c r="U313" s="28">
        <v>0</v>
      </c>
      <c r="V313" s="28">
        <v>1319.05</v>
      </c>
      <c r="W313" s="28">
        <v>0</v>
      </c>
      <c r="X313" s="28">
        <v>1319.05</v>
      </c>
      <c r="Y313" s="63">
        <v>0</v>
      </c>
      <c r="Z313" s="28">
        <v>315</v>
      </c>
      <c r="AA313" s="63">
        <v>0.21</v>
      </c>
      <c r="AB313" s="28">
        <v>0</v>
      </c>
    </row>
    <row r="314" spans="1:28" ht="15" customHeight="1">
      <c r="A314" s="42">
        <v>2017</v>
      </c>
      <c r="B314" s="42" t="s">
        <v>241</v>
      </c>
      <c r="C314" s="44" t="s">
        <v>221</v>
      </c>
      <c r="D314" s="48" t="s">
        <v>773</v>
      </c>
      <c r="E314" s="36"/>
      <c r="F314" s="36"/>
      <c r="G314" s="68"/>
      <c r="H314" s="22">
        <v>1</v>
      </c>
      <c r="I314" s="23">
        <v>1400</v>
      </c>
      <c r="J314" s="23">
        <v>50</v>
      </c>
      <c r="K314" s="23">
        <v>8</v>
      </c>
      <c r="L314" s="23">
        <v>229</v>
      </c>
      <c r="M314" s="22">
        <v>2</v>
      </c>
      <c r="N314" s="23">
        <v>60</v>
      </c>
      <c r="O314" s="23">
        <v>10</v>
      </c>
      <c r="P314" s="61">
        <v>7.14285714285714E-3</v>
      </c>
      <c r="Q314" s="23">
        <v>45</v>
      </c>
      <c r="R314" s="22">
        <v>450</v>
      </c>
      <c r="S314" s="23">
        <v>769</v>
      </c>
      <c r="T314" s="62">
        <v>15.38</v>
      </c>
      <c r="U314" s="28">
        <v>0</v>
      </c>
      <c r="V314" s="28">
        <v>1232.5</v>
      </c>
      <c r="W314" s="28">
        <v>0</v>
      </c>
      <c r="X314" s="28">
        <v>1232.5</v>
      </c>
      <c r="Y314" s="63">
        <v>0</v>
      </c>
      <c r="Z314" s="28">
        <v>769</v>
      </c>
      <c r="AA314" s="63">
        <v>0.54928571428571404</v>
      </c>
      <c r="AB314" s="28">
        <v>0</v>
      </c>
    </row>
    <row r="315" spans="1:28" ht="15" customHeight="1">
      <c r="A315" s="42">
        <v>2017</v>
      </c>
      <c r="B315" s="42" t="s">
        <v>241</v>
      </c>
      <c r="C315" s="44" t="s">
        <v>221</v>
      </c>
      <c r="D315" s="48" t="s">
        <v>774</v>
      </c>
      <c r="E315" s="36"/>
      <c r="F315" s="36"/>
      <c r="G315" s="68"/>
      <c r="H315" s="22">
        <v>4</v>
      </c>
      <c r="I315" s="23">
        <v>800</v>
      </c>
      <c r="J315" s="23">
        <v>65</v>
      </c>
      <c r="K315" s="23">
        <v>12</v>
      </c>
      <c r="L315" s="23">
        <v>430</v>
      </c>
      <c r="M315" s="22">
        <v>4</v>
      </c>
      <c r="N315" s="23">
        <v>138</v>
      </c>
      <c r="O315" s="23">
        <v>16</v>
      </c>
      <c r="P315" s="61">
        <v>0.02</v>
      </c>
      <c r="Q315" s="23">
        <v>16</v>
      </c>
      <c r="R315" s="22">
        <v>165</v>
      </c>
      <c r="S315" s="23">
        <v>743</v>
      </c>
      <c r="T315" s="62">
        <v>21.736923076923077</v>
      </c>
      <c r="U315" s="28">
        <v>0</v>
      </c>
      <c r="V315" s="28">
        <v>0</v>
      </c>
      <c r="W315" s="28">
        <v>669.9</v>
      </c>
      <c r="X315" s="28">
        <v>669.9</v>
      </c>
      <c r="Y315" s="63">
        <v>0.83737499999999998</v>
      </c>
      <c r="Z315" s="28">
        <v>1412.9</v>
      </c>
      <c r="AA315" s="63">
        <v>1.7661249999999999</v>
      </c>
      <c r="AB315" s="28">
        <v>0</v>
      </c>
    </row>
    <row r="316" spans="1:28" ht="15" customHeight="1">
      <c r="A316" s="42">
        <v>2017</v>
      </c>
      <c r="B316" s="42" t="s">
        <v>241</v>
      </c>
      <c r="C316" s="44" t="s">
        <v>221</v>
      </c>
      <c r="D316" s="48" t="s">
        <v>775</v>
      </c>
      <c r="E316" s="36"/>
      <c r="F316" s="36"/>
      <c r="G316" s="68"/>
      <c r="H316" s="22">
        <v>1</v>
      </c>
      <c r="I316" s="23">
        <v>220</v>
      </c>
      <c r="J316" s="23">
        <v>28</v>
      </c>
      <c r="K316" s="23">
        <v>7</v>
      </c>
      <c r="L316" s="23">
        <v>243</v>
      </c>
      <c r="M316" s="22">
        <v>0</v>
      </c>
      <c r="N316" s="23">
        <v>0</v>
      </c>
      <c r="O316" s="23">
        <v>7</v>
      </c>
      <c r="P316" s="61">
        <v>3.1818181818181801E-2</v>
      </c>
      <c r="Q316" s="23">
        <v>15</v>
      </c>
      <c r="R316" s="22">
        <v>150</v>
      </c>
      <c r="S316" s="23">
        <v>393</v>
      </c>
      <c r="T316" s="62">
        <v>14.035714285714286</v>
      </c>
      <c r="U316" s="28">
        <v>672</v>
      </c>
      <c r="V316" s="28">
        <v>0</v>
      </c>
      <c r="W316" s="28">
        <v>0</v>
      </c>
      <c r="X316" s="28">
        <v>672</v>
      </c>
      <c r="Y316" s="63">
        <v>0</v>
      </c>
      <c r="Z316" s="28">
        <v>393</v>
      </c>
      <c r="AA316" s="63">
        <v>1.7863636363636399</v>
      </c>
      <c r="AB316" s="28">
        <v>672</v>
      </c>
    </row>
    <row r="317" spans="1:28" ht="15" customHeight="1">
      <c r="A317" s="42">
        <v>2017</v>
      </c>
      <c r="B317" s="42" t="s">
        <v>241</v>
      </c>
      <c r="C317" s="44" t="s">
        <v>207</v>
      </c>
      <c r="D317" s="44" t="s">
        <v>136</v>
      </c>
      <c r="E317" s="22"/>
      <c r="F317" s="22"/>
      <c r="G317" s="62"/>
      <c r="H317" s="22">
        <v>8</v>
      </c>
      <c r="I317" s="23">
        <v>2000</v>
      </c>
      <c r="J317" s="23">
        <v>164</v>
      </c>
      <c r="K317" s="23">
        <v>33</v>
      </c>
      <c r="L317" s="23">
        <v>1079</v>
      </c>
      <c r="M317" s="22">
        <v>15</v>
      </c>
      <c r="N317" s="23">
        <v>537</v>
      </c>
      <c r="O317" s="23">
        <v>48</v>
      </c>
      <c r="P317" s="61">
        <v>2.4E-2</v>
      </c>
      <c r="Q317" s="23">
        <v>25</v>
      </c>
      <c r="R317" s="22">
        <v>250</v>
      </c>
      <c r="S317" s="23">
        <v>1866</v>
      </c>
      <c r="T317" s="62">
        <v>16.036585365853657</v>
      </c>
      <c r="U317" s="28">
        <v>0</v>
      </c>
      <c r="V317" s="28">
        <v>0</v>
      </c>
      <c r="W317" s="28">
        <v>764</v>
      </c>
      <c r="X317" s="28">
        <v>764</v>
      </c>
      <c r="Y317" s="63">
        <v>0.38200000000000001</v>
      </c>
      <c r="Z317" s="28">
        <v>2630</v>
      </c>
      <c r="AA317" s="63">
        <v>1.3149999999999999</v>
      </c>
      <c r="AB317" s="28">
        <v>0</v>
      </c>
    </row>
    <row r="318" spans="1:28" ht="15" customHeight="1">
      <c r="A318" s="42">
        <v>2017</v>
      </c>
      <c r="B318" s="42" t="s">
        <v>241</v>
      </c>
      <c r="C318" s="44" t="s">
        <v>207</v>
      </c>
      <c r="D318" s="44" t="s">
        <v>271</v>
      </c>
      <c r="E318" s="22"/>
      <c r="F318" s="22"/>
      <c r="G318" s="62"/>
      <c r="H318" s="22">
        <v>9</v>
      </c>
      <c r="I318" s="23">
        <v>2300</v>
      </c>
      <c r="J318" s="23">
        <v>328</v>
      </c>
      <c r="K318" s="23">
        <v>26</v>
      </c>
      <c r="L318" s="23">
        <v>829</v>
      </c>
      <c r="M318" s="22">
        <v>31</v>
      </c>
      <c r="N318" s="23">
        <v>968</v>
      </c>
      <c r="O318" s="23">
        <v>57</v>
      </c>
      <c r="P318" s="61">
        <v>2.47826086956522E-2</v>
      </c>
      <c r="Q318" s="23">
        <v>26</v>
      </c>
      <c r="R318" s="22">
        <v>260</v>
      </c>
      <c r="S318" s="23">
        <v>2057</v>
      </c>
      <c r="T318" s="62">
        <v>13.00609756097561</v>
      </c>
      <c r="U318" s="28">
        <v>0</v>
      </c>
      <c r="V318" s="28">
        <v>0</v>
      </c>
      <c r="W318" s="28">
        <v>2209</v>
      </c>
      <c r="X318" s="28">
        <v>2209</v>
      </c>
      <c r="Y318" s="63">
        <v>0.96043478260869564</v>
      </c>
      <c r="Z318" s="28">
        <v>4266</v>
      </c>
      <c r="AA318" s="63">
        <v>1.85478260869565</v>
      </c>
      <c r="AB318" s="28">
        <v>0</v>
      </c>
    </row>
    <row r="319" spans="1:28" ht="15" customHeight="1">
      <c r="A319" s="42">
        <v>2017</v>
      </c>
      <c r="B319" s="42" t="s">
        <v>241</v>
      </c>
      <c r="C319" s="44" t="s">
        <v>207</v>
      </c>
      <c r="D319" s="44" t="s">
        <v>137</v>
      </c>
      <c r="E319" s="22"/>
      <c r="F319" s="22"/>
      <c r="G319" s="62"/>
      <c r="H319" s="22">
        <v>1</v>
      </c>
      <c r="I319" s="23">
        <v>138</v>
      </c>
      <c r="J319" s="23">
        <v>25</v>
      </c>
      <c r="K319" s="23">
        <v>9</v>
      </c>
      <c r="L319" s="23">
        <v>296</v>
      </c>
      <c r="M319" s="22">
        <v>0</v>
      </c>
      <c r="N319" s="23">
        <v>0</v>
      </c>
      <c r="O319" s="23">
        <v>9</v>
      </c>
      <c r="P319" s="61">
        <v>6.5217391304347797E-2</v>
      </c>
      <c r="Q319" s="23">
        <v>8</v>
      </c>
      <c r="R319" s="22">
        <v>80</v>
      </c>
      <c r="S319" s="23">
        <v>406</v>
      </c>
      <c r="T319" s="62">
        <v>24.82</v>
      </c>
      <c r="U319" s="28">
        <v>0</v>
      </c>
      <c r="V319" s="28">
        <v>0</v>
      </c>
      <c r="W319" s="28">
        <v>214.5</v>
      </c>
      <c r="X319" s="28">
        <v>214.5</v>
      </c>
      <c r="Y319" s="63">
        <v>1.5543478260869565</v>
      </c>
      <c r="Z319" s="28">
        <v>620.5</v>
      </c>
      <c r="AA319" s="63">
        <v>4.4963768115942004</v>
      </c>
      <c r="AB319" s="28">
        <v>0</v>
      </c>
    </row>
    <row r="320" spans="1:28" ht="15" customHeight="1">
      <c r="A320" s="42">
        <v>2017</v>
      </c>
      <c r="B320" s="42" t="s">
        <v>241</v>
      </c>
      <c r="C320" s="44" t="s">
        <v>207</v>
      </c>
      <c r="D320" s="44" t="s">
        <v>138</v>
      </c>
      <c r="E320" s="22"/>
      <c r="F320" s="22"/>
      <c r="G320" s="62"/>
      <c r="H320" s="22">
        <v>5</v>
      </c>
      <c r="I320" s="23">
        <v>7944</v>
      </c>
      <c r="J320" s="23">
        <v>749</v>
      </c>
      <c r="K320" s="23">
        <v>478</v>
      </c>
      <c r="L320" s="23">
        <v>15198</v>
      </c>
      <c r="M320" s="22">
        <v>334</v>
      </c>
      <c r="N320" s="23">
        <v>10891</v>
      </c>
      <c r="O320" s="23">
        <v>812</v>
      </c>
      <c r="P320" s="61">
        <v>0.102215508559919</v>
      </c>
      <c r="Q320" s="23">
        <v>3</v>
      </c>
      <c r="R320" s="22">
        <v>30</v>
      </c>
      <c r="S320" s="23">
        <v>26179</v>
      </c>
      <c r="T320" s="62">
        <v>44.750961281708946</v>
      </c>
      <c r="U320" s="28">
        <v>0</v>
      </c>
      <c r="V320" s="28">
        <v>0</v>
      </c>
      <c r="W320" s="28">
        <v>7339.47</v>
      </c>
      <c r="X320" s="28">
        <v>7339.47</v>
      </c>
      <c r="Y320" s="63">
        <v>0.92390105740181272</v>
      </c>
      <c r="Z320" s="28">
        <v>33518.47</v>
      </c>
      <c r="AA320" s="63">
        <v>4.2193441591137999</v>
      </c>
      <c r="AB320" s="28">
        <v>1314.13</v>
      </c>
    </row>
    <row r="321" spans="1:28" ht="15" customHeight="1">
      <c r="A321" s="42">
        <v>2017</v>
      </c>
      <c r="B321" s="42" t="s">
        <v>241</v>
      </c>
      <c r="C321" s="44" t="s">
        <v>207</v>
      </c>
      <c r="D321" s="44" t="s">
        <v>139</v>
      </c>
      <c r="E321" s="22"/>
      <c r="F321" s="22"/>
      <c r="G321" s="62"/>
      <c r="H321" s="22">
        <v>3</v>
      </c>
      <c r="I321" s="23">
        <v>1750</v>
      </c>
      <c r="J321" s="23">
        <v>75</v>
      </c>
      <c r="K321" s="23">
        <v>21</v>
      </c>
      <c r="L321" s="23">
        <v>592</v>
      </c>
      <c r="M321" s="22">
        <v>13</v>
      </c>
      <c r="N321" s="23">
        <v>447</v>
      </c>
      <c r="O321" s="23">
        <v>34</v>
      </c>
      <c r="P321" s="61">
        <v>1.9428571428571399E-2</v>
      </c>
      <c r="Q321" s="23">
        <v>27</v>
      </c>
      <c r="R321" s="22">
        <v>270</v>
      </c>
      <c r="S321" s="23">
        <v>1309</v>
      </c>
      <c r="T321" s="62">
        <v>44.626666666666665</v>
      </c>
      <c r="U321" s="28">
        <v>0</v>
      </c>
      <c r="V321" s="28">
        <v>0</v>
      </c>
      <c r="W321" s="28">
        <v>2038</v>
      </c>
      <c r="X321" s="28">
        <v>2038</v>
      </c>
      <c r="Y321" s="63">
        <v>1.1645714285714286</v>
      </c>
      <c r="Z321" s="28">
        <v>3347</v>
      </c>
      <c r="AA321" s="63">
        <v>1.9125714285714299</v>
      </c>
      <c r="AB321" s="28">
        <v>0</v>
      </c>
    </row>
    <row r="322" spans="1:28" ht="15" customHeight="1">
      <c r="A322" s="42">
        <v>2017</v>
      </c>
      <c r="B322" s="42" t="s">
        <v>241</v>
      </c>
      <c r="C322" s="44" t="s">
        <v>207</v>
      </c>
      <c r="D322" s="44" t="s">
        <v>140</v>
      </c>
      <c r="E322" s="22"/>
      <c r="F322" s="22"/>
      <c r="G322" s="62"/>
      <c r="H322" s="22">
        <v>1</v>
      </c>
      <c r="I322" s="23">
        <v>650</v>
      </c>
      <c r="J322" s="23">
        <v>41</v>
      </c>
      <c r="K322" s="23">
        <v>72</v>
      </c>
      <c r="L322" s="23">
        <v>2323</v>
      </c>
      <c r="M322" s="22">
        <v>29</v>
      </c>
      <c r="N322" s="23">
        <v>939</v>
      </c>
      <c r="O322" s="23">
        <v>101</v>
      </c>
      <c r="P322" s="61">
        <v>0.15538461538461501</v>
      </c>
      <c r="Q322" s="23">
        <v>37</v>
      </c>
      <c r="R322" s="22">
        <v>370</v>
      </c>
      <c r="S322" s="23">
        <v>3879</v>
      </c>
      <c r="T322" s="62">
        <v>116.01219512195122</v>
      </c>
      <c r="U322" s="28">
        <v>0</v>
      </c>
      <c r="V322" s="28">
        <v>0</v>
      </c>
      <c r="W322" s="28">
        <v>877.5</v>
      </c>
      <c r="X322" s="28">
        <v>877.5</v>
      </c>
      <c r="Y322" s="63">
        <v>1.35</v>
      </c>
      <c r="Z322" s="28">
        <v>4756.5</v>
      </c>
      <c r="AA322" s="63">
        <v>7.3176923076923099</v>
      </c>
      <c r="AB322" s="28">
        <v>202.5</v>
      </c>
    </row>
    <row r="323" spans="1:28" ht="15" customHeight="1">
      <c r="A323" s="42">
        <v>2017</v>
      </c>
      <c r="B323" s="42" t="s">
        <v>241</v>
      </c>
      <c r="C323" s="44" t="s">
        <v>208</v>
      </c>
      <c r="D323" s="44" t="s">
        <v>270</v>
      </c>
      <c r="E323" s="22"/>
      <c r="F323" s="22"/>
      <c r="G323" s="62"/>
      <c r="H323" s="22">
        <v>2</v>
      </c>
      <c r="I323" s="23">
        <v>2000</v>
      </c>
      <c r="J323" s="23">
        <v>121</v>
      </c>
      <c r="K323" s="23">
        <v>57</v>
      </c>
      <c r="L323" s="23">
        <v>1889</v>
      </c>
      <c r="M323" s="22">
        <v>19</v>
      </c>
      <c r="N323" s="23">
        <v>620</v>
      </c>
      <c r="O323" s="23">
        <v>76</v>
      </c>
      <c r="P323" s="61">
        <v>3.7999999999999999E-2</v>
      </c>
      <c r="Q323" s="23">
        <v>25</v>
      </c>
      <c r="R323" s="22">
        <v>260</v>
      </c>
      <c r="S323" s="23">
        <v>2769</v>
      </c>
      <c r="T323" s="62">
        <v>51.074380165289256</v>
      </c>
      <c r="U323" s="28">
        <v>0</v>
      </c>
      <c r="V323" s="28">
        <v>0</v>
      </c>
      <c r="W323" s="28">
        <v>3411</v>
      </c>
      <c r="X323" s="28">
        <v>3411</v>
      </c>
      <c r="Y323" s="63">
        <v>1.7055</v>
      </c>
      <c r="Z323" s="28">
        <v>6180</v>
      </c>
      <c r="AA323" s="63">
        <v>3.09</v>
      </c>
      <c r="AB323" s="28">
        <v>442.49</v>
      </c>
    </row>
    <row r="324" spans="1:28" ht="15" customHeight="1">
      <c r="A324" s="42">
        <v>2017</v>
      </c>
      <c r="B324" s="42" t="s">
        <v>241</v>
      </c>
      <c r="C324" s="44" t="s">
        <v>208</v>
      </c>
      <c r="D324" s="44" t="s">
        <v>141</v>
      </c>
      <c r="E324" s="22"/>
      <c r="F324" s="22"/>
      <c r="G324" s="62"/>
      <c r="H324" s="22">
        <v>2</v>
      </c>
      <c r="I324" s="23">
        <v>6200</v>
      </c>
      <c r="J324" s="23">
        <v>120</v>
      </c>
      <c r="K324" s="23">
        <v>198</v>
      </c>
      <c r="L324" s="23">
        <v>6338</v>
      </c>
      <c r="M324" s="22">
        <v>101</v>
      </c>
      <c r="N324" s="23">
        <v>3371</v>
      </c>
      <c r="O324" s="23">
        <v>299</v>
      </c>
      <c r="P324" s="61">
        <v>4.8225806451612903E-2</v>
      </c>
      <c r="Q324" s="23">
        <v>33</v>
      </c>
      <c r="R324" s="22">
        <v>340</v>
      </c>
      <c r="S324" s="23">
        <v>10070</v>
      </c>
      <c r="T324" s="62">
        <v>182.69166666666666</v>
      </c>
      <c r="U324" s="28">
        <v>0</v>
      </c>
      <c r="V324" s="28">
        <v>0</v>
      </c>
      <c r="W324" s="28">
        <v>11853</v>
      </c>
      <c r="X324" s="28">
        <v>10008</v>
      </c>
      <c r="Y324" s="63">
        <v>1.9117741935483872</v>
      </c>
      <c r="Z324" s="28">
        <v>21923</v>
      </c>
      <c r="AA324" s="63">
        <v>3.53596774193548</v>
      </c>
      <c r="AB324" s="28">
        <v>1774.4</v>
      </c>
    </row>
    <row r="325" spans="1:28" ht="15" customHeight="1">
      <c r="A325" s="42">
        <v>2017</v>
      </c>
      <c r="B325" s="42" t="s">
        <v>241</v>
      </c>
      <c r="C325" s="44" t="s">
        <v>208</v>
      </c>
      <c r="D325" s="44" t="s">
        <v>142</v>
      </c>
      <c r="E325" s="22"/>
      <c r="F325" s="22"/>
      <c r="G325" s="62"/>
      <c r="H325" s="22">
        <v>6</v>
      </c>
      <c r="I325" s="23">
        <v>3000</v>
      </c>
      <c r="J325" s="23">
        <v>80</v>
      </c>
      <c r="K325" s="23">
        <v>73</v>
      </c>
      <c r="L325" s="23">
        <v>2452</v>
      </c>
      <c r="M325" s="22">
        <v>85</v>
      </c>
      <c r="N325" s="23">
        <v>2784</v>
      </c>
      <c r="O325" s="23">
        <v>158</v>
      </c>
      <c r="P325" s="61">
        <v>5.2666666666666702E-2</v>
      </c>
      <c r="Q325" s="23">
        <v>118</v>
      </c>
      <c r="R325" s="22">
        <v>1210</v>
      </c>
      <c r="S325" s="23">
        <v>6569</v>
      </c>
      <c r="T325" s="62">
        <v>148.19774999999998</v>
      </c>
      <c r="U325" s="28">
        <v>0</v>
      </c>
      <c r="V325" s="28">
        <v>0</v>
      </c>
      <c r="W325" s="28">
        <v>5286.82</v>
      </c>
      <c r="X325" s="28">
        <v>5286.82</v>
      </c>
      <c r="Y325" s="63">
        <v>1.7622733333333331</v>
      </c>
      <c r="Z325" s="28">
        <v>11855.82</v>
      </c>
      <c r="AA325" s="63">
        <v>3.95194</v>
      </c>
      <c r="AB325" s="28">
        <v>0</v>
      </c>
    </row>
    <row r="326" spans="1:28" ht="15" customHeight="1">
      <c r="A326" s="42">
        <v>2017</v>
      </c>
      <c r="B326" s="42" t="s">
        <v>241</v>
      </c>
      <c r="C326" s="44" t="s">
        <v>208</v>
      </c>
      <c r="D326" s="44" t="s">
        <v>267</v>
      </c>
      <c r="E326" s="22"/>
      <c r="F326" s="22"/>
      <c r="G326" s="62"/>
      <c r="H326" s="22">
        <v>1</v>
      </c>
      <c r="I326" s="23">
        <v>1322</v>
      </c>
      <c r="J326" s="23">
        <v>33</v>
      </c>
      <c r="K326" s="23">
        <v>28</v>
      </c>
      <c r="L326" s="23">
        <v>900</v>
      </c>
      <c r="M326" s="22">
        <v>12</v>
      </c>
      <c r="N326" s="23">
        <v>413</v>
      </c>
      <c r="O326" s="23">
        <v>40</v>
      </c>
      <c r="P326" s="61">
        <v>3.02571860816944E-2</v>
      </c>
      <c r="Q326" s="23">
        <v>8</v>
      </c>
      <c r="R326" s="22">
        <v>80</v>
      </c>
      <c r="S326" s="23">
        <v>1456</v>
      </c>
      <c r="T326" s="62">
        <v>143.5151515151515</v>
      </c>
      <c r="U326" s="28">
        <v>0</v>
      </c>
      <c r="V326" s="28">
        <v>0</v>
      </c>
      <c r="W326" s="28">
        <v>3280</v>
      </c>
      <c r="X326" s="28">
        <v>3280</v>
      </c>
      <c r="Y326" s="63">
        <v>2.4810892586989408</v>
      </c>
      <c r="Z326" s="28">
        <v>4736</v>
      </c>
      <c r="AA326" s="63">
        <v>3.5824508320726198</v>
      </c>
      <c r="AB326" s="28">
        <v>0</v>
      </c>
    </row>
    <row r="327" spans="1:28" ht="15" customHeight="1">
      <c r="A327" s="42">
        <v>2017</v>
      </c>
      <c r="B327" s="42" t="s">
        <v>241</v>
      </c>
      <c r="C327" s="44" t="s">
        <v>208</v>
      </c>
      <c r="D327" s="44" t="s">
        <v>749</v>
      </c>
      <c r="E327" s="22"/>
      <c r="F327" s="22"/>
      <c r="G327" s="62"/>
      <c r="H327" s="22">
        <v>3</v>
      </c>
      <c r="I327" s="23">
        <v>1340</v>
      </c>
      <c r="J327" s="23">
        <v>52</v>
      </c>
      <c r="K327" s="23">
        <v>51</v>
      </c>
      <c r="L327" s="23">
        <v>1712</v>
      </c>
      <c r="M327" s="22">
        <v>17</v>
      </c>
      <c r="N327" s="23">
        <v>528</v>
      </c>
      <c r="O327" s="23">
        <v>68</v>
      </c>
      <c r="P327" s="61">
        <v>5.0746268656716401E-2</v>
      </c>
      <c r="Q327" s="23">
        <v>54</v>
      </c>
      <c r="R327" s="22">
        <v>540</v>
      </c>
      <c r="S327" s="23">
        <v>2830</v>
      </c>
      <c r="T327" s="62">
        <v>127.98076923076923</v>
      </c>
      <c r="U327" s="28">
        <v>0</v>
      </c>
      <c r="V327" s="28">
        <v>0</v>
      </c>
      <c r="W327" s="28">
        <v>3825</v>
      </c>
      <c r="X327" s="28">
        <v>3825</v>
      </c>
      <c r="Y327" s="63">
        <v>2.8544776119402986</v>
      </c>
      <c r="Z327" s="28">
        <v>6655</v>
      </c>
      <c r="AA327" s="63">
        <v>4.9664179104477597</v>
      </c>
      <c r="AB327" s="28">
        <v>1151</v>
      </c>
    </row>
    <row r="328" spans="1:28" ht="15" customHeight="1">
      <c r="A328" s="42">
        <v>2017</v>
      </c>
      <c r="B328" s="42" t="s">
        <v>241</v>
      </c>
      <c r="C328" s="44" t="s">
        <v>208</v>
      </c>
      <c r="D328" s="44" t="s">
        <v>143</v>
      </c>
      <c r="E328" s="22"/>
      <c r="F328" s="22"/>
      <c r="G328" s="62"/>
      <c r="H328" s="22">
        <v>1</v>
      </c>
      <c r="I328" s="23">
        <v>8000</v>
      </c>
      <c r="J328" s="23">
        <v>302</v>
      </c>
      <c r="K328" s="23">
        <v>73</v>
      </c>
      <c r="L328" s="23">
        <v>2466</v>
      </c>
      <c r="M328" s="22">
        <v>64</v>
      </c>
      <c r="N328" s="23">
        <v>2244</v>
      </c>
      <c r="O328" s="23">
        <v>137</v>
      </c>
      <c r="P328" s="61">
        <v>1.7125000000000001E-2</v>
      </c>
      <c r="Q328" s="23">
        <v>8</v>
      </c>
      <c r="R328" s="22">
        <v>80</v>
      </c>
      <c r="S328" s="23">
        <v>4790</v>
      </c>
      <c r="T328" s="62">
        <v>98.145695364238406</v>
      </c>
      <c r="U328" s="28">
        <v>0</v>
      </c>
      <c r="V328" s="28">
        <v>0</v>
      </c>
      <c r="W328" s="28">
        <v>24850</v>
      </c>
      <c r="X328" s="28">
        <v>24850</v>
      </c>
      <c r="Y328" s="63">
        <v>3.1062500000000002</v>
      </c>
      <c r="Z328" s="28">
        <v>29640</v>
      </c>
      <c r="AA328" s="63">
        <v>3.7050000000000001</v>
      </c>
      <c r="AB328" s="28">
        <v>1000</v>
      </c>
    </row>
    <row r="329" spans="1:28" ht="15" customHeight="1">
      <c r="A329" s="42">
        <v>2017</v>
      </c>
      <c r="B329" s="42" t="s">
        <v>241</v>
      </c>
      <c r="C329" s="44" t="s">
        <v>209</v>
      </c>
      <c r="D329" s="44" t="s">
        <v>265</v>
      </c>
      <c r="E329" s="22"/>
      <c r="F329" s="22"/>
      <c r="G329" s="62"/>
      <c r="H329" s="22">
        <v>5</v>
      </c>
      <c r="I329" s="23">
        <v>7766</v>
      </c>
      <c r="J329" s="23">
        <v>94</v>
      </c>
      <c r="K329" s="23">
        <v>85</v>
      </c>
      <c r="L329" s="23">
        <v>2752</v>
      </c>
      <c r="M329" s="22">
        <v>57</v>
      </c>
      <c r="N329" s="23">
        <v>1866</v>
      </c>
      <c r="O329" s="23">
        <v>142</v>
      </c>
      <c r="P329" s="61">
        <v>1.8284831315992799E-2</v>
      </c>
      <c r="Q329" s="23">
        <v>63</v>
      </c>
      <c r="R329" s="22">
        <v>630</v>
      </c>
      <c r="S329" s="23">
        <v>5808</v>
      </c>
      <c r="T329" s="62">
        <v>115.47872340425532</v>
      </c>
      <c r="U329" s="28">
        <v>0</v>
      </c>
      <c r="V329" s="28">
        <v>0</v>
      </c>
      <c r="W329" s="28">
        <v>5047</v>
      </c>
      <c r="X329" s="28">
        <v>5047</v>
      </c>
      <c r="Y329" s="63">
        <v>0.64988411022405357</v>
      </c>
      <c r="Z329" s="28">
        <v>10855</v>
      </c>
      <c r="AA329" s="63">
        <v>1.3977594643317</v>
      </c>
      <c r="AB329" s="28">
        <v>220</v>
      </c>
    </row>
    <row r="330" spans="1:28" ht="15" customHeight="1">
      <c r="A330" s="42">
        <v>2017</v>
      </c>
      <c r="B330" s="42" t="s">
        <v>241</v>
      </c>
      <c r="C330" s="44" t="s">
        <v>209</v>
      </c>
      <c r="D330" s="44" t="s">
        <v>97</v>
      </c>
      <c r="E330" s="22"/>
      <c r="F330" s="22"/>
      <c r="G330" s="62"/>
      <c r="H330" s="22">
        <v>8</v>
      </c>
      <c r="I330" s="23">
        <v>6013</v>
      </c>
      <c r="J330" s="23">
        <v>265</v>
      </c>
      <c r="K330" s="23">
        <v>71</v>
      </c>
      <c r="L330" s="23">
        <v>2318</v>
      </c>
      <c r="M330" s="22">
        <v>50</v>
      </c>
      <c r="N330" s="23">
        <v>1574</v>
      </c>
      <c r="O330" s="23">
        <v>121</v>
      </c>
      <c r="P330" s="61">
        <v>2.0123066688840799E-2</v>
      </c>
      <c r="Q330" s="23">
        <v>0</v>
      </c>
      <c r="R330" s="22">
        <v>0</v>
      </c>
      <c r="S330" s="23">
        <v>3892</v>
      </c>
      <c r="T330" s="62">
        <v>36.717622641509436</v>
      </c>
      <c r="U330" s="28">
        <v>0</v>
      </c>
      <c r="V330" s="28">
        <v>0</v>
      </c>
      <c r="W330" s="28">
        <v>5838.17</v>
      </c>
      <c r="X330" s="28">
        <v>5838.17</v>
      </c>
      <c r="Y330" s="63">
        <v>0.97092466322966908</v>
      </c>
      <c r="Z330" s="28">
        <v>9730.17</v>
      </c>
      <c r="AA330" s="63">
        <v>1.6181889239980001</v>
      </c>
      <c r="AB330" s="28">
        <v>0</v>
      </c>
    </row>
    <row r="331" spans="1:28" ht="15" customHeight="1">
      <c r="A331" s="42">
        <v>2017</v>
      </c>
      <c r="B331" s="42" t="s">
        <v>241</v>
      </c>
      <c r="C331" s="44" t="s">
        <v>209</v>
      </c>
      <c r="D331" s="44" t="s">
        <v>98</v>
      </c>
      <c r="E331" s="22"/>
      <c r="F331" s="22"/>
      <c r="G331" s="62"/>
      <c r="H331" s="22">
        <v>22</v>
      </c>
      <c r="I331" s="23">
        <v>30232</v>
      </c>
      <c r="J331" s="23">
        <v>635</v>
      </c>
      <c r="K331" s="23">
        <v>258</v>
      </c>
      <c r="L331" s="23">
        <v>8315</v>
      </c>
      <c r="M331" s="22">
        <v>167</v>
      </c>
      <c r="N331" s="23">
        <v>5729</v>
      </c>
      <c r="O331" s="23">
        <v>425</v>
      </c>
      <c r="P331" s="61">
        <v>1.40579518391109E-2</v>
      </c>
      <c r="Q331" s="23">
        <v>149</v>
      </c>
      <c r="R331" s="22">
        <v>1520</v>
      </c>
      <c r="S331" s="23">
        <v>15673</v>
      </c>
      <c r="T331" s="62">
        <v>46.303937007874019</v>
      </c>
      <c r="U331" s="28">
        <f>500+500+1000+1000</f>
        <v>3000</v>
      </c>
      <c r="V331" s="28">
        <v>1000</v>
      </c>
      <c r="W331" s="28">
        <v>13730</v>
      </c>
      <c r="X331" s="28">
        <v>17730</v>
      </c>
      <c r="Y331" s="63">
        <v>0.45415453823762902</v>
      </c>
      <c r="Z331" s="28">
        <v>29403</v>
      </c>
      <c r="AA331" s="63">
        <v>0.97257872453029903</v>
      </c>
      <c r="AB331" s="28">
        <v>4843.6899999999996</v>
      </c>
    </row>
    <row r="332" spans="1:28" ht="15" customHeight="1">
      <c r="A332" s="42">
        <v>2017</v>
      </c>
      <c r="B332" s="42" t="s">
        <v>241</v>
      </c>
      <c r="C332" s="44" t="s">
        <v>209</v>
      </c>
      <c r="D332" s="44" t="s">
        <v>266</v>
      </c>
      <c r="E332" s="22"/>
      <c r="F332" s="22"/>
      <c r="G332" s="62"/>
      <c r="H332" s="22">
        <v>13</v>
      </c>
      <c r="I332" s="23">
        <v>7500</v>
      </c>
      <c r="J332" s="23">
        <v>66</v>
      </c>
      <c r="K332" s="23">
        <v>63</v>
      </c>
      <c r="L332" s="23">
        <v>2075</v>
      </c>
      <c r="M332" s="22">
        <v>60</v>
      </c>
      <c r="N332" s="23">
        <v>1898</v>
      </c>
      <c r="O332" s="23">
        <v>123</v>
      </c>
      <c r="P332" s="61">
        <v>1.6400000000000001E-2</v>
      </c>
      <c r="Q332" s="23">
        <v>6</v>
      </c>
      <c r="R332" s="22">
        <v>60</v>
      </c>
      <c r="S332" s="23">
        <v>4072</v>
      </c>
      <c r="T332" s="62">
        <v>142.27272727272728</v>
      </c>
      <c r="U332" s="28">
        <v>1000</v>
      </c>
      <c r="V332" s="28">
        <f>2675+2000</f>
        <v>4675</v>
      </c>
      <c r="W332" s="28">
        <v>5318</v>
      </c>
      <c r="X332" s="28">
        <v>10993</v>
      </c>
      <c r="Y332" s="63">
        <v>0.70906666666666662</v>
      </c>
      <c r="Z332" s="28">
        <v>9390</v>
      </c>
      <c r="AA332" s="63">
        <v>1.252</v>
      </c>
      <c r="AB332" s="28">
        <v>1926.5</v>
      </c>
    </row>
    <row r="333" spans="1:28" ht="15" customHeight="1">
      <c r="A333" s="42">
        <v>2017</v>
      </c>
      <c r="B333" s="42" t="s">
        <v>241</v>
      </c>
      <c r="C333" s="44" t="s">
        <v>209</v>
      </c>
      <c r="D333" s="44" t="s">
        <v>99</v>
      </c>
      <c r="E333" s="22"/>
      <c r="F333" s="22"/>
      <c r="G333" s="62"/>
      <c r="H333" s="22">
        <v>6</v>
      </c>
      <c r="I333" s="23">
        <v>4200</v>
      </c>
      <c r="J333" s="23">
        <v>81</v>
      </c>
      <c r="K333" s="23">
        <v>55</v>
      </c>
      <c r="L333" s="23">
        <v>1655</v>
      </c>
      <c r="M333" s="22">
        <v>9</v>
      </c>
      <c r="N333" s="23">
        <v>321</v>
      </c>
      <c r="O333" s="23">
        <v>64</v>
      </c>
      <c r="P333" s="61">
        <v>1.52380952380952E-2</v>
      </c>
      <c r="Q333" s="23">
        <v>18</v>
      </c>
      <c r="R333" s="22">
        <v>180</v>
      </c>
      <c r="S333" s="23">
        <v>2156</v>
      </c>
      <c r="T333" s="62">
        <v>72.839506172839506</v>
      </c>
      <c r="U333" s="28">
        <v>4000</v>
      </c>
      <c r="V333" s="28">
        <v>0</v>
      </c>
      <c r="W333" s="28">
        <v>3744</v>
      </c>
      <c r="X333" s="28">
        <v>7744</v>
      </c>
      <c r="Y333" s="63">
        <v>0.89142857142857146</v>
      </c>
      <c r="Z333" s="28">
        <v>5900</v>
      </c>
      <c r="AA333" s="63">
        <v>1.4047619047619</v>
      </c>
      <c r="AB333" s="28">
        <v>481</v>
      </c>
    </row>
    <row r="334" spans="1:28" ht="15" customHeight="1">
      <c r="A334" s="42">
        <v>2017</v>
      </c>
      <c r="B334" s="42" t="s">
        <v>241</v>
      </c>
      <c r="C334" s="44" t="s">
        <v>209</v>
      </c>
      <c r="D334" s="44" t="s">
        <v>100</v>
      </c>
      <c r="E334" s="22"/>
      <c r="F334" s="22"/>
      <c r="G334" s="62"/>
      <c r="H334" s="22">
        <v>7</v>
      </c>
      <c r="I334" s="23">
        <v>5370</v>
      </c>
      <c r="J334" s="23">
        <v>337</v>
      </c>
      <c r="K334" s="23">
        <v>229</v>
      </c>
      <c r="L334" s="23">
        <v>7207</v>
      </c>
      <c r="M334" s="22">
        <v>105</v>
      </c>
      <c r="N334" s="23">
        <v>3274</v>
      </c>
      <c r="O334" s="23">
        <v>334</v>
      </c>
      <c r="P334" s="61">
        <v>6.2197392923649897E-2</v>
      </c>
      <c r="Q334" s="23">
        <v>47</v>
      </c>
      <c r="R334" s="22">
        <v>480</v>
      </c>
      <c r="S334" s="23">
        <v>10961</v>
      </c>
      <c r="T334" s="62">
        <v>73.198813056379819</v>
      </c>
      <c r="U334" s="28">
        <v>0</v>
      </c>
      <c r="V334" s="28">
        <v>0</v>
      </c>
      <c r="W334" s="28">
        <v>13707</v>
      </c>
      <c r="X334" s="28">
        <v>13707</v>
      </c>
      <c r="Y334" s="63">
        <v>2.552513966480447</v>
      </c>
      <c r="Z334" s="28">
        <v>24668</v>
      </c>
      <c r="AA334" s="63">
        <v>4.5936685288640602</v>
      </c>
      <c r="AB334" s="28">
        <v>0</v>
      </c>
    </row>
    <row r="335" spans="1:28" ht="15" customHeight="1">
      <c r="A335" s="42">
        <v>2017</v>
      </c>
      <c r="B335" s="42" t="s">
        <v>241</v>
      </c>
      <c r="C335" s="44" t="s">
        <v>209</v>
      </c>
      <c r="D335" s="44" t="s">
        <v>102</v>
      </c>
      <c r="E335" s="22"/>
      <c r="F335" s="22"/>
      <c r="G335" s="62"/>
      <c r="H335" s="22">
        <v>4</v>
      </c>
      <c r="I335" s="23">
        <v>2250</v>
      </c>
      <c r="J335" s="23">
        <v>213</v>
      </c>
      <c r="K335" s="23">
        <v>71</v>
      </c>
      <c r="L335" s="23">
        <v>2207</v>
      </c>
      <c r="M335" s="22">
        <v>100</v>
      </c>
      <c r="N335" s="23">
        <v>3316</v>
      </c>
      <c r="O335" s="23">
        <v>171</v>
      </c>
      <c r="P335" s="61">
        <v>7.5999999999999998E-2</v>
      </c>
      <c r="Q335" s="23">
        <v>28</v>
      </c>
      <c r="R335" s="22">
        <v>290</v>
      </c>
      <c r="S335" s="23">
        <v>5874</v>
      </c>
      <c r="T335" s="62">
        <v>44.866431924882626</v>
      </c>
      <c r="U335" s="28">
        <v>0</v>
      </c>
      <c r="V335" s="28">
        <v>0</v>
      </c>
      <c r="W335" s="28">
        <v>3682.55</v>
      </c>
      <c r="X335" s="28">
        <v>3682.55</v>
      </c>
      <c r="Y335" s="63">
        <v>1.6366888888888889</v>
      </c>
      <c r="Z335" s="28">
        <v>9556.5499999999993</v>
      </c>
      <c r="AA335" s="63">
        <v>4.2473555555555604</v>
      </c>
      <c r="AB335" s="28">
        <v>0</v>
      </c>
    </row>
    <row r="336" spans="1:28" ht="15" customHeight="1">
      <c r="A336" s="42">
        <v>2017</v>
      </c>
      <c r="B336" s="42" t="s">
        <v>241</v>
      </c>
      <c r="C336" s="44" t="s">
        <v>209</v>
      </c>
      <c r="D336" s="44" t="s">
        <v>103</v>
      </c>
      <c r="E336" s="22"/>
      <c r="F336" s="22"/>
      <c r="G336" s="62"/>
      <c r="H336" s="22">
        <v>2</v>
      </c>
      <c r="I336" s="23">
        <v>1004</v>
      </c>
      <c r="J336" s="23">
        <v>74</v>
      </c>
      <c r="K336" s="23">
        <v>77</v>
      </c>
      <c r="L336" s="23">
        <v>2579</v>
      </c>
      <c r="M336" s="22">
        <v>30</v>
      </c>
      <c r="N336" s="23">
        <v>1008</v>
      </c>
      <c r="O336" s="23">
        <v>107</v>
      </c>
      <c r="P336" s="61">
        <v>0.106573705179283</v>
      </c>
      <c r="Q336" s="23">
        <v>1</v>
      </c>
      <c r="R336" s="22">
        <v>10</v>
      </c>
      <c r="S336" s="23">
        <v>3675</v>
      </c>
      <c r="T336" s="62">
        <v>70.316891891891885</v>
      </c>
      <c r="U336" s="28">
        <v>0</v>
      </c>
      <c r="V336" s="28">
        <v>0</v>
      </c>
      <c r="W336" s="28">
        <v>1528.45</v>
      </c>
      <c r="X336" s="28">
        <v>1528.45</v>
      </c>
      <c r="Y336" s="63">
        <v>1.5223605577689243</v>
      </c>
      <c r="Z336" s="28">
        <v>5203.45</v>
      </c>
      <c r="AA336" s="63">
        <v>5.1827191235059802</v>
      </c>
      <c r="AB336" s="28">
        <v>0</v>
      </c>
    </row>
    <row r="337" spans="1:28" ht="15" customHeight="1">
      <c r="A337" s="42">
        <v>2017</v>
      </c>
      <c r="B337" s="42" t="s">
        <v>241</v>
      </c>
      <c r="C337" s="44" t="s">
        <v>209</v>
      </c>
      <c r="D337" s="44" t="s">
        <v>104</v>
      </c>
      <c r="E337" s="22"/>
      <c r="F337" s="22"/>
      <c r="G337" s="62"/>
      <c r="H337" s="22">
        <v>9</v>
      </c>
      <c r="I337" s="23">
        <v>4200</v>
      </c>
      <c r="J337" s="23">
        <v>96</v>
      </c>
      <c r="K337" s="23">
        <v>64</v>
      </c>
      <c r="L337" s="23">
        <v>2071</v>
      </c>
      <c r="M337" s="22">
        <v>96</v>
      </c>
      <c r="N337" s="23">
        <v>3158</v>
      </c>
      <c r="O337" s="23">
        <v>160</v>
      </c>
      <c r="P337" s="61">
        <v>3.8095238095238099E-2</v>
      </c>
      <c r="Q337" s="23">
        <v>28</v>
      </c>
      <c r="R337" s="22">
        <v>280</v>
      </c>
      <c r="S337" s="23">
        <v>5509</v>
      </c>
      <c r="T337" s="62">
        <v>89.645833333333329</v>
      </c>
      <c r="U337" s="28">
        <v>0</v>
      </c>
      <c r="V337" s="28">
        <v>0</v>
      </c>
      <c r="W337" s="28">
        <v>3097</v>
      </c>
      <c r="X337" s="28">
        <v>3097</v>
      </c>
      <c r="Y337" s="63">
        <v>0.73738095238095236</v>
      </c>
      <c r="Z337" s="28">
        <v>8606</v>
      </c>
      <c r="AA337" s="63">
        <v>2.0490476190476201</v>
      </c>
      <c r="AB337" s="28">
        <v>0</v>
      </c>
    </row>
    <row r="338" spans="1:28" ht="15" customHeight="1">
      <c r="A338" s="42">
        <v>2017</v>
      </c>
      <c r="B338" s="42" t="s">
        <v>241</v>
      </c>
      <c r="C338" s="44" t="s">
        <v>209</v>
      </c>
      <c r="D338" s="44" t="s">
        <v>264</v>
      </c>
      <c r="E338" s="22"/>
      <c r="F338" s="22"/>
      <c r="G338" s="62"/>
      <c r="H338" s="22">
        <v>6</v>
      </c>
      <c r="I338" s="23">
        <v>4015</v>
      </c>
      <c r="J338" s="23">
        <v>347</v>
      </c>
      <c r="K338" s="23">
        <v>36</v>
      </c>
      <c r="L338" s="23">
        <v>1198</v>
      </c>
      <c r="M338" s="22">
        <v>42</v>
      </c>
      <c r="N338" s="23">
        <v>1360</v>
      </c>
      <c r="O338" s="23">
        <v>78</v>
      </c>
      <c r="P338" s="61">
        <v>1.94271481942715E-2</v>
      </c>
      <c r="Q338" s="23">
        <v>18</v>
      </c>
      <c r="R338" s="22">
        <v>200</v>
      </c>
      <c r="S338" s="23">
        <v>2857</v>
      </c>
      <c r="T338" s="62">
        <v>24.644668587896255</v>
      </c>
      <c r="U338" s="28">
        <v>0</v>
      </c>
      <c r="V338" s="28">
        <v>0</v>
      </c>
      <c r="W338" s="28">
        <v>5694.7</v>
      </c>
      <c r="X338" s="28">
        <v>5694.7</v>
      </c>
      <c r="Y338" s="63">
        <v>1.4183561643835616</v>
      </c>
      <c r="Z338" s="28">
        <v>8551.7000000000007</v>
      </c>
      <c r="AA338" s="63">
        <v>2.1299377334993799</v>
      </c>
      <c r="AB338" s="28">
        <v>105.15</v>
      </c>
    </row>
    <row r="339" spans="1:28" ht="15" customHeight="1">
      <c r="A339" s="42">
        <v>2017</v>
      </c>
      <c r="B339" s="42" t="s">
        <v>241</v>
      </c>
      <c r="C339" s="44" t="s">
        <v>209</v>
      </c>
      <c r="D339" s="44" t="s">
        <v>88</v>
      </c>
      <c r="E339" s="22"/>
      <c r="F339" s="22"/>
      <c r="G339" s="62"/>
      <c r="H339" s="22">
        <v>3</v>
      </c>
      <c r="I339" s="23">
        <v>5120</v>
      </c>
      <c r="J339" s="23">
        <v>70</v>
      </c>
      <c r="K339" s="23">
        <v>38</v>
      </c>
      <c r="L339" s="23">
        <v>1208</v>
      </c>
      <c r="M339" s="22">
        <v>50</v>
      </c>
      <c r="N339" s="23">
        <v>1637</v>
      </c>
      <c r="O339" s="23">
        <v>88</v>
      </c>
      <c r="P339" s="61">
        <v>1.7187500000000001E-2</v>
      </c>
      <c r="Q339" s="23">
        <v>23</v>
      </c>
      <c r="R339" s="22">
        <v>230</v>
      </c>
      <c r="S339" s="23">
        <v>3134</v>
      </c>
      <c r="T339" s="62">
        <v>123.34285714285714</v>
      </c>
      <c r="U339" s="28">
        <v>0</v>
      </c>
      <c r="V339" s="28">
        <v>0</v>
      </c>
      <c r="W339" s="28">
        <v>5500</v>
      </c>
      <c r="X339" s="28">
        <v>5500</v>
      </c>
      <c r="Y339" s="63">
        <v>1.07421875</v>
      </c>
      <c r="Z339" s="28">
        <v>8634</v>
      </c>
      <c r="AA339" s="63">
        <v>1.686328125</v>
      </c>
      <c r="AB339" s="28">
        <v>0</v>
      </c>
    </row>
    <row r="340" spans="1:28" ht="15" customHeight="1">
      <c r="A340" s="42">
        <v>2017</v>
      </c>
      <c r="B340" s="42" t="s">
        <v>241</v>
      </c>
      <c r="C340" s="44" t="s">
        <v>209</v>
      </c>
      <c r="D340" s="44" t="s">
        <v>263</v>
      </c>
      <c r="E340" s="22"/>
      <c r="F340" s="22"/>
      <c r="G340" s="62"/>
      <c r="H340" s="22">
        <v>1</v>
      </c>
      <c r="I340" s="23">
        <v>1500</v>
      </c>
      <c r="J340" s="23">
        <v>27</v>
      </c>
      <c r="K340" s="23">
        <v>11</v>
      </c>
      <c r="L340" s="23">
        <v>417</v>
      </c>
      <c r="M340" s="22">
        <v>7</v>
      </c>
      <c r="N340" s="23">
        <v>237</v>
      </c>
      <c r="O340" s="23">
        <v>18</v>
      </c>
      <c r="P340" s="61">
        <v>1.2E-2</v>
      </c>
      <c r="Q340" s="23">
        <v>31</v>
      </c>
      <c r="R340" s="22">
        <v>335</v>
      </c>
      <c r="S340" s="23">
        <v>1059</v>
      </c>
      <c r="T340" s="62">
        <v>39.222222222222221</v>
      </c>
      <c r="U340" s="28">
        <v>0</v>
      </c>
      <c r="V340" s="28">
        <v>0</v>
      </c>
      <c r="W340" s="28">
        <v>0</v>
      </c>
      <c r="X340" s="28">
        <v>0</v>
      </c>
      <c r="Y340" s="63">
        <v>0</v>
      </c>
      <c r="Z340" s="28">
        <v>1059</v>
      </c>
      <c r="AA340" s="63">
        <v>0.70599999999999996</v>
      </c>
      <c r="AB340" s="28">
        <v>0</v>
      </c>
    </row>
    <row r="341" spans="1:28" ht="15" customHeight="1">
      <c r="A341" s="42">
        <v>2017</v>
      </c>
      <c r="B341" s="42" t="s">
        <v>241</v>
      </c>
      <c r="C341" s="44" t="s">
        <v>209</v>
      </c>
      <c r="D341" s="44" t="s">
        <v>89</v>
      </c>
      <c r="E341" s="22"/>
      <c r="F341" s="22"/>
      <c r="G341" s="62"/>
      <c r="H341" s="22">
        <v>20</v>
      </c>
      <c r="I341" s="23">
        <v>32802</v>
      </c>
      <c r="J341" s="23">
        <v>630</v>
      </c>
      <c r="K341" s="23">
        <v>851</v>
      </c>
      <c r="L341" s="23">
        <v>26547</v>
      </c>
      <c r="M341" s="22">
        <v>632</v>
      </c>
      <c r="N341" s="23">
        <v>20301</v>
      </c>
      <c r="O341" s="23">
        <v>1483</v>
      </c>
      <c r="P341" s="61">
        <v>4.5210657886714203E-2</v>
      </c>
      <c r="Q341" s="23">
        <v>89</v>
      </c>
      <c r="R341" s="22">
        <v>890</v>
      </c>
      <c r="S341" s="23">
        <v>48041</v>
      </c>
      <c r="T341" s="62">
        <v>124.14285714285714</v>
      </c>
      <c r="U341" s="28">
        <v>0</v>
      </c>
      <c r="V341" s="28">
        <v>0</v>
      </c>
      <c r="W341" s="28">
        <v>30169</v>
      </c>
      <c r="X341" s="28">
        <v>30169</v>
      </c>
      <c r="Y341" s="63">
        <v>0.91973050423754654</v>
      </c>
      <c r="Z341" s="28">
        <v>78210</v>
      </c>
      <c r="AA341" s="63">
        <v>2.3843058350100601</v>
      </c>
      <c r="AB341" s="28">
        <v>8112.31</v>
      </c>
    </row>
    <row r="342" spans="1:28" ht="15" customHeight="1">
      <c r="A342" s="42">
        <v>2017</v>
      </c>
      <c r="B342" s="42" t="s">
        <v>241</v>
      </c>
      <c r="C342" s="44" t="s">
        <v>209</v>
      </c>
      <c r="D342" s="44" t="s">
        <v>776</v>
      </c>
      <c r="E342" s="22"/>
      <c r="F342" s="22"/>
      <c r="G342" s="62"/>
      <c r="H342" s="22">
        <v>1</v>
      </c>
      <c r="I342" s="23">
        <v>1000</v>
      </c>
      <c r="J342" s="23">
        <v>32</v>
      </c>
      <c r="K342" s="23">
        <v>25</v>
      </c>
      <c r="L342" s="23">
        <v>819</v>
      </c>
      <c r="M342" s="22">
        <v>24</v>
      </c>
      <c r="N342" s="23">
        <v>792</v>
      </c>
      <c r="O342" s="23">
        <v>49</v>
      </c>
      <c r="P342" s="61">
        <v>4.9000000000000002E-2</v>
      </c>
      <c r="Q342" s="23">
        <v>2</v>
      </c>
      <c r="R342" s="22">
        <v>20</v>
      </c>
      <c r="S342" s="23">
        <v>1631</v>
      </c>
      <c r="T342" s="62">
        <v>89.40625</v>
      </c>
      <c r="U342" s="28">
        <v>0</v>
      </c>
      <c r="V342" s="28">
        <v>0</v>
      </c>
      <c r="W342" s="28">
        <v>1230</v>
      </c>
      <c r="X342" s="28">
        <v>1230</v>
      </c>
      <c r="Y342" s="63">
        <v>1.23</v>
      </c>
      <c r="Z342" s="28">
        <v>2861</v>
      </c>
      <c r="AA342" s="63">
        <v>2.8610000000000002</v>
      </c>
      <c r="AB342" s="28">
        <v>0</v>
      </c>
    </row>
    <row r="343" spans="1:28" ht="15" customHeight="1">
      <c r="A343" s="42">
        <v>2017</v>
      </c>
      <c r="B343" s="42" t="s">
        <v>241</v>
      </c>
      <c r="C343" s="44" t="s">
        <v>209</v>
      </c>
      <c r="D343" s="44" t="s">
        <v>260</v>
      </c>
      <c r="E343" s="22"/>
      <c r="F343" s="22"/>
      <c r="G343" s="62"/>
      <c r="H343" s="22">
        <v>1</v>
      </c>
      <c r="I343" s="23">
        <v>705</v>
      </c>
      <c r="J343" s="23">
        <v>51</v>
      </c>
      <c r="K343" s="23">
        <v>33</v>
      </c>
      <c r="L343" s="23">
        <v>1039</v>
      </c>
      <c r="M343" s="22">
        <v>22</v>
      </c>
      <c r="N343" s="23">
        <v>687</v>
      </c>
      <c r="O343" s="23">
        <v>55</v>
      </c>
      <c r="P343" s="61">
        <v>7.8014184397163094E-2</v>
      </c>
      <c r="Q343" s="23">
        <v>0</v>
      </c>
      <c r="R343" s="22">
        <v>0</v>
      </c>
      <c r="S343" s="23">
        <v>1816</v>
      </c>
      <c r="T343" s="62">
        <v>75.686274509803923</v>
      </c>
      <c r="U343" s="28">
        <v>0</v>
      </c>
      <c r="V343" s="28">
        <v>0</v>
      </c>
      <c r="W343" s="28">
        <v>2044</v>
      </c>
      <c r="X343" s="28">
        <v>2044</v>
      </c>
      <c r="Y343" s="63">
        <v>2.8992907801418442</v>
      </c>
      <c r="Z343" s="28">
        <v>3860</v>
      </c>
      <c r="AA343" s="63">
        <v>5.4751773049645402</v>
      </c>
      <c r="AB343" s="28">
        <v>0</v>
      </c>
    </row>
    <row r="344" spans="1:28" ht="15" customHeight="1">
      <c r="A344" s="42">
        <v>2017</v>
      </c>
      <c r="B344" s="42" t="s">
        <v>241</v>
      </c>
      <c r="C344" s="44" t="s">
        <v>209</v>
      </c>
      <c r="D344" s="44" t="s">
        <v>261</v>
      </c>
      <c r="E344" s="22"/>
      <c r="F344" s="22"/>
      <c r="G344" s="62"/>
      <c r="H344" s="22">
        <v>3</v>
      </c>
      <c r="I344" s="23">
        <v>1723</v>
      </c>
      <c r="J344" s="23">
        <v>50</v>
      </c>
      <c r="K344" s="23">
        <v>51</v>
      </c>
      <c r="L344" s="23">
        <v>1625</v>
      </c>
      <c r="M344" s="22">
        <v>21</v>
      </c>
      <c r="N344" s="23">
        <v>626</v>
      </c>
      <c r="O344" s="23">
        <v>72</v>
      </c>
      <c r="P344" s="61">
        <v>4.1787579802669797E-2</v>
      </c>
      <c r="Q344" s="23">
        <v>31</v>
      </c>
      <c r="R344" s="22">
        <v>320</v>
      </c>
      <c r="S344" s="23">
        <v>2571</v>
      </c>
      <c r="T344" s="62">
        <v>72.900000000000006</v>
      </c>
      <c r="U344" s="28">
        <v>0</v>
      </c>
      <c r="V344" s="28">
        <v>0</v>
      </c>
      <c r="W344" s="28">
        <v>1074</v>
      </c>
      <c r="X344" s="28">
        <v>1074</v>
      </c>
      <c r="Y344" s="63">
        <v>0.62333139872315724</v>
      </c>
      <c r="Z344" s="28">
        <v>3645</v>
      </c>
      <c r="AA344" s="63">
        <v>2.1154962275101599</v>
      </c>
      <c r="AB344" s="28">
        <v>0</v>
      </c>
    </row>
    <row r="345" spans="1:28" ht="15" customHeight="1">
      <c r="A345" s="42">
        <v>2017</v>
      </c>
      <c r="B345" s="42" t="s">
        <v>241</v>
      </c>
      <c r="C345" s="44" t="s">
        <v>209</v>
      </c>
      <c r="D345" s="44" t="s">
        <v>262</v>
      </c>
      <c r="E345" s="22"/>
      <c r="F345" s="22"/>
      <c r="G345" s="62"/>
      <c r="H345" s="22">
        <v>3</v>
      </c>
      <c r="I345" s="23">
        <v>1848</v>
      </c>
      <c r="J345" s="23">
        <v>120</v>
      </c>
      <c r="K345" s="23">
        <v>48</v>
      </c>
      <c r="L345" s="23">
        <v>1525</v>
      </c>
      <c r="M345" s="22">
        <v>29</v>
      </c>
      <c r="N345" s="23">
        <v>946</v>
      </c>
      <c r="O345" s="23">
        <v>77</v>
      </c>
      <c r="P345" s="61">
        <v>4.1666666666666699E-2</v>
      </c>
      <c r="Q345" s="23">
        <v>86</v>
      </c>
      <c r="R345" s="22">
        <v>870</v>
      </c>
      <c r="S345" s="23">
        <v>3408</v>
      </c>
      <c r="T345" s="62">
        <v>40.299999999999997</v>
      </c>
      <c r="U345" s="28">
        <v>0</v>
      </c>
      <c r="V345" s="28">
        <v>0</v>
      </c>
      <c r="W345" s="28">
        <v>1428</v>
      </c>
      <c r="X345" s="28">
        <v>1428</v>
      </c>
      <c r="Y345" s="63">
        <v>0.77272727272727271</v>
      </c>
      <c r="Z345" s="28">
        <v>4836</v>
      </c>
      <c r="AA345" s="63">
        <v>2.6168831168831201</v>
      </c>
      <c r="AB345" s="28">
        <v>0</v>
      </c>
    </row>
    <row r="346" spans="1:28" ht="15" customHeight="1">
      <c r="A346" s="42">
        <v>2017</v>
      </c>
      <c r="B346" s="42" t="s">
        <v>241</v>
      </c>
      <c r="C346" s="44" t="s">
        <v>209</v>
      </c>
      <c r="D346" s="44" t="s">
        <v>90</v>
      </c>
      <c r="E346" s="22"/>
      <c r="F346" s="22"/>
      <c r="G346" s="62"/>
      <c r="H346" s="22">
        <v>2</v>
      </c>
      <c r="I346" s="23">
        <v>1730</v>
      </c>
      <c r="J346" s="23">
        <v>149</v>
      </c>
      <c r="K346" s="23">
        <v>75</v>
      </c>
      <c r="L346" s="23">
        <v>2227</v>
      </c>
      <c r="M346" s="22">
        <v>30</v>
      </c>
      <c r="N346" s="23">
        <v>950</v>
      </c>
      <c r="O346" s="23">
        <v>105</v>
      </c>
      <c r="P346" s="61">
        <v>6.06936416184971E-2</v>
      </c>
      <c r="Q346" s="23">
        <v>1</v>
      </c>
      <c r="R346" s="22">
        <v>10</v>
      </c>
      <c r="S346" s="23">
        <v>3247</v>
      </c>
      <c r="T346" s="62">
        <v>21.791946308724832</v>
      </c>
      <c r="U346" s="28">
        <v>0</v>
      </c>
      <c r="V346" s="28">
        <v>0</v>
      </c>
      <c r="W346" s="28">
        <v>0</v>
      </c>
      <c r="X346" s="28">
        <v>4030.7</v>
      </c>
      <c r="Y346" s="63">
        <v>0</v>
      </c>
      <c r="Z346" s="28">
        <v>3247</v>
      </c>
      <c r="AA346" s="63">
        <v>1.87687861271676</v>
      </c>
      <c r="AB346" s="28">
        <v>77.8</v>
      </c>
    </row>
    <row r="347" spans="1:28" ht="15" customHeight="1">
      <c r="A347" s="42">
        <v>2017</v>
      </c>
      <c r="B347" s="42" t="s">
        <v>241</v>
      </c>
      <c r="C347" s="44" t="s">
        <v>209</v>
      </c>
      <c r="D347" s="44" t="s">
        <v>91</v>
      </c>
      <c r="E347" s="22"/>
      <c r="F347" s="22"/>
      <c r="G347" s="62"/>
      <c r="H347" s="22">
        <v>1</v>
      </c>
      <c r="I347" s="23">
        <v>710</v>
      </c>
      <c r="J347" s="23">
        <v>33</v>
      </c>
      <c r="K347" s="23">
        <v>17</v>
      </c>
      <c r="L347" s="23">
        <v>545</v>
      </c>
      <c r="M347" s="22">
        <v>15</v>
      </c>
      <c r="N347" s="23">
        <v>458</v>
      </c>
      <c r="O347" s="23">
        <v>32</v>
      </c>
      <c r="P347" s="61">
        <v>4.5070422535211298E-2</v>
      </c>
      <c r="Q347" s="23">
        <v>0</v>
      </c>
      <c r="R347" s="22">
        <v>0</v>
      </c>
      <c r="S347" s="23">
        <v>1063</v>
      </c>
      <c r="T347" s="62">
        <v>78.272727272727266</v>
      </c>
      <c r="U347" s="28">
        <v>0</v>
      </c>
      <c r="V347" s="28">
        <v>0</v>
      </c>
      <c r="W347" s="28">
        <v>1520</v>
      </c>
      <c r="X347" s="28">
        <v>1520</v>
      </c>
      <c r="Y347" s="63">
        <v>2.140845070422535</v>
      </c>
      <c r="Z347" s="28">
        <v>2583</v>
      </c>
      <c r="AA347" s="63">
        <v>3.6380281690140799</v>
      </c>
      <c r="AB347" s="28">
        <v>232.4</v>
      </c>
    </row>
    <row r="348" spans="1:28" ht="15" customHeight="1">
      <c r="A348" s="42">
        <v>2017</v>
      </c>
      <c r="B348" s="42" t="s">
        <v>241</v>
      </c>
      <c r="C348" s="44" t="s">
        <v>209</v>
      </c>
      <c r="D348" s="43" t="s">
        <v>259</v>
      </c>
      <c r="E348" s="19"/>
      <c r="F348" s="19"/>
      <c r="G348" s="64"/>
      <c r="H348" s="22">
        <v>2</v>
      </c>
      <c r="I348" s="23">
        <v>2520</v>
      </c>
      <c r="J348" s="23">
        <v>21</v>
      </c>
      <c r="K348" s="23">
        <v>60</v>
      </c>
      <c r="L348" s="23">
        <v>1823</v>
      </c>
      <c r="M348" s="22">
        <v>42</v>
      </c>
      <c r="N348" s="23">
        <v>1399</v>
      </c>
      <c r="O348" s="23">
        <v>102</v>
      </c>
      <c r="P348" s="61">
        <v>4.0476190476190499E-2</v>
      </c>
      <c r="Q348" s="23">
        <v>49</v>
      </c>
      <c r="R348" s="22">
        <v>500</v>
      </c>
      <c r="S348" s="23">
        <v>3732</v>
      </c>
      <c r="T348" s="62">
        <v>346.85714285714283</v>
      </c>
      <c r="U348" s="28">
        <v>0</v>
      </c>
      <c r="V348" s="28">
        <v>0</v>
      </c>
      <c r="W348" s="28">
        <v>3552</v>
      </c>
      <c r="X348" s="28">
        <v>3552</v>
      </c>
      <c r="Y348" s="63">
        <v>1.4095238095238096</v>
      </c>
      <c r="Z348" s="28">
        <v>7284</v>
      </c>
      <c r="AA348" s="63">
        <v>2.89047619047619</v>
      </c>
      <c r="AB348" s="28">
        <v>0</v>
      </c>
    </row>
    <row r="349" spans="1:28" ht="15" customHeight="1">
      <c r="A349" s="42">
        <v>2017</v>
      </c>
      <c r="B349" s="42" t="s">
        <v>241</v>
      </c>
      <c r="C349" s="44" t="s">
        <v>209</v>
      </c>
      <c r="D349" s="44" t="s">
        <v>92</v>
      </c>
      <c r="E349" s="22"/>
      <c r="F349" s="22"/>
      <c r="G349" s="62"/>
      <c r="H349" s="22">
        <v>4</v>
      </c>
      <c r="I349" s="23">
        <v>6500</v>
      </c>
      <c r="J349" s="23">
        <v>405</v>
      </c>
      <c r="K349" s="23">
        <v>154</v>
      </c>
      <c r="L349" s="23">
        <v>4881</v>
      </c>
      <c r="M349" s="22">
        <v>86</v>
      </c>
      <c r="N349" s="23">
        <v>2779</v>
      </c>
      <c r="O349" s="23">
        <v>240</v>
      </c>
      <c r="P349" s="61">
        <v>3.6923076923076899E-2</v>
      </c>
      <c r="Q349" s="23">
        <v>152</v>
      </c>
      <c r="R349" s="22">
        <v>1550</v>
      </c>
      <c r="S349" s="23">
        <v>9255</v>
      </c>
      <c r="T349" s="62">
        <v>38.805925925925926</v>
      </c>
      <c r="U349" s="28">
        <v>0</v>
      </c>
      <c r="V349" s="28">
        <v>0</v>
      </c>
      <c r="W349" s="28">
        <f>55+6406.4</f>
        <v>6461.4</v>
      </c>
      <c r="X349" s="28">
        <v>6461.4</v>
      </c>
      <c r="Y349" s="63">
        <v>0.99406153846153844</v>
      </c>
      <c r="Z349" s="28">
        <v>15716.4</v>
      </c>
      <c r="AA349" s="63">
        <v>2.4179076923076899</v>
      </c>
      <c r="AB349" s="28">
        <v>0</v>
      </c>
    </row>
    <row r="350" spans="1:28" ht="15" customHeight="1">
      <c r="A350" s="42">
        <v>2017</v>
      </c>
      <c r="B350" s="42" t="s">
        <v>241</v>
      </c>
      <c r="C350" s="44" t="s">
        <v>209</v>
      </c>
      <c r="D350" s="44" t="s">
        <v>93</v>
      </c>
      <c r="E350" s="22"/>
      <c r="F350" s="22"/>
      <c r="G350" s="62"/>
      <c r="H350" s="22">
        <v>6</v>
      </c>
      <c r="I350" s="23">
        <v>3500</v>
      </c>
      <c r="J350" s="23">
        <v>211</v>
      </c>
      <c r="K350" s="23">
        <v>155</v>
      </c>
      <c r="L350" s="23">
        <v>4833</v>
      </c>
      <c r="M350" s="22">
        <v>152</v>
      </c>
      <c r="N350" s="23">
        <v>4905</v>
      </c>
      <c r="O350" s="23">
        <v>307</v>
      </c>
      <c r="P350" s="61">
        <v>8.7714285714285703E-2</v>
      </c>
      <c r="Q350" s="23">
        <v>92</v>
      </c>
      <c r="R350" s="22">
        <v>950</v>
      </c>
      <c r="S350" s="23">
        <v>10808</v>
      </c>
      <c r="T350" s="62">
        <v>71.516587677725113</v>
      </c>
      <c r="U350" s="28">
        <v>0</v>
      </c>
      <c r="V350" s="28">
        <v>2000</v>
      </c>
      <c r="W350" s="28">
        <v>4282</v>
      </c>
      <c r="X350" s="28">
        <v>6282</v>
      </c>
      <c r="Y350" s="63">
        <v>1.2234285714285715</v>
      </c>
      <c r="Z350" s="28">
        <v>15090</v>
      </c>
      <c r="AA350" s="63">
        <v>4.3114285714285696</v>
      </c>
      <c r="AB350" s="28">
        <v>0</v>
      </c>
    </row>
    <row r="351" spans="1:28" ht="15" customHeight="1">
      <c r="A351" s="42">
        <v>2017</v>
      </c>
      <c r="B351" s="42" t="s">
        <v>241</v>
      </c>
      <c r="C351" s="44" t="s">
        <v>209</v>
      </c>
      <c r="D351" s="44" t="s">
        <v>94</v>
      </c>
      <c r="E351" s="22"/>
      <c r="F351" s="22"/>
      <c r="G351" s="62"/>
      <c r="H351" s="22">
        <v>10</v>
      </c>
      <c r="I351" s="23">
        <v>2000</v>
      </c>
      <c r="J351" s="23">
        <v>270</v>
      </c>
      <c r="K351" s="23">
        <v>51</v>
      </c>
      <c r="L351" s="23">
        <v>1754</v>
      </c>
      <c r="M351" s="22">
        <v>58</v>
      </c>
      <c r="N351" s="23">
        <v>1989</v>
      </c>
      <c r="O351" s="23">
        <v>109</v>
      </c>
      <c r="P351" s="61">
        <v>5.45E-2</v>
      </c>
      <c r="Q351" s="23">
        <v>225</v>
      </c>
      <c r="R351" s="22">
        <v>2410</v>
      </c>
      <c r="S351" s="23">
        <v>6433</v>
      </c>
      <c r="T351" s="62">
        <v>25.825925925925926</v>
      </c>
      <c r="U351" s="28">
        <v>0</v>
      </c>
      <c r="V351" s="28">
        <v>400</v>
      </c>
      <c r="W351" s="28">
        <v>540</v>
      </c>
      <c r="X351" s="28">
        <v>940</v>
      </c>
      <c r="Y351" s="63">
        <v>0.27</v>
      </c>
      <c r="Z351" s="28">
        <v>6973</v>
      </c>
      <c r="AA351" s="63">
        <v>3.4864999999999999</v>
      </c>
      <c r="AB351" s="28">
        <v>400</v>
      </c>
    </row>
    <row r="352" spans="1:28" ht="15" customHeight="1">
      <c r="A352" s="42">
        <v>2017</v>
      </c>
      <c r="B352" s="42" t="s">
        <v>241</v>
      </c>
      <c r="C352" s="44" t="s">
        <v>209</v>
      </c>
      <c r="D352" s="44" t="s">
        <v>95</v>
      </c>
      <c r="E352" s="22"/>
      <c r="F352" s="22"/>
      <c r="G352" s="62"/>
      <c r="H352" s="22">
        <v>3</v>
      </c>
      <c r="I352" s="23">
        <v>3644</v>
      </c>
      <c r="J352" s="23">
        <v>224</v>
      </c>
      <c r="K352" s="23">
        <v>89</v>
      </c>
      <c r="L352" s="23">
        <v>2862</v>
      </c>
      <c r="M352" s="22">
        <v>33</v>
      </c>
      <c r="N352" s="23">
        <v>1066</v>
      </c>
      <c r="O352" s="23">
        <v>122</v>
      </c>
      <c r="P352" s="61">
        <v>3.3479692645444599E-2</v>
      </c>
      <c r="Q352" s="23">
        <v>53</v>
      </c>
      <c r="R352" s="22">
        <v>570</v>
      </c>
      <c r="S352" s="23">
        <v>4498</v>
      </c>
      <c r="T352" s="62">
        <v>25.1875</v>
      </c>
      <c r="U352" s="28">
        <v>0</v>
      </c>
      <c r="V352" s="28">
        <v>250</v>
      </c>
      <c r="W352" s="28">
        <v>1144</v>
      </c>
      <c r="X352" s="28">
        <v>1394</v>
      </c>
      <c r="Y352" s="63">
        <v>0.31394072447859495</v>
      </c>
      <c r="Z352" s="28">
        <v>5642</v>
      </c>
      <c r="AA352" s="63">
        <v>1.54829857299671</v>
      </c>
      <c r="AB352" s="28">
        <v>0</v>
      </c>
    </row>
    <row r="353" spans="1:28" ht="15" customHeight="1">
      <c r="A353" s="42">
        <v>2017</v>
      </c>
      <c r="B353" s="42" t="s">
        <v>241</v>
      </c>
      <c r="C353" s="44" t="s">
        <v>209</v>
      </c>
      <c r="D353" s="44" t="s">
        <v>777</v>
      </c>
      <c r="E353" s="22"/>
      <c r="F353" s="22"/>
      <c r="G353" s="62"/>
      <c r="H353" s="22">
        <v>6</v>
      </c>
      <c r="I353" s="23">
        <v>6993</v>
      </c>
      <c r="J353" s="23">
        <v>155</v>
      </c>
      <c r="K353" s="23">
        <v>222</v>
      </c>
      <c r="L353" s="23">
        <v>6943</v>
      </c>
      <c r="M353" s="22">
        <v>107</v>
      </c>
      <c r="N353" s="23">
        <v>3384</v>
      </c>
      <c r="O353" s="23">
        <v>329</v>
      </c>
      <c r="P353" s="61">
        <v>4.7047047047047E-2</v>
      </c>
      <c r="Q353" s="23">
        <v>62</v>
      </c>
      <c r="R353" s="22">
        <v>630</v>
      </c>
      <c r="S353" s="23">
        <v>11107</v>
      </c>
      <c r="T353" s="62">
        <v>125.78709677419354</v>
      </c>
      <c r="U353" s="28">
        <v>0</v>
      </c>
      <c r="V353" s="28">
        <v>2000</v>
      </c>
      <c r="W353" s="28">
        <v>8390</v>
      </c>
      <c r="X353" s="28">
        <v>10390</v>
      </c>
      <c r="Y353" s="63">
        <v>1.1997711997711997</v>
      </c>
      <c r="Z353" s="28">
        <v>19497</v>
      </c>
      <c r="AA353" s="63">
        <v>2.78807378807379</v>
      </c>
      <c r="AB353" s="28">
        <v>0</v>
      </c>
    </row>
    <row r="354" spans="1:28" ht="15" customHeight="1">
      <c r="A354" s="42">
        <v>2017</v>
      </c>
      <c r="B354" s="42" t="s">
        <v>241</v>
      </c>
      <c r="C354" s="44" t="s">
        <v>209</v>
      </c>
      <c r="D354" s="44" t="s">
        <v>778</v>
      </c>
      <c r="E354" s="22"/>
      <c r="F354" s="22"/>
      <c r="G354" s="62"/>
      <c r="H354" s="22">
        <v>1</v>
      </c>
      <c r="I354" s="23">
        <v>560</v>
      </c>
      <c r="J354" s="23">
        <v>28</v>
      </c>
      <c r="K354" s="23">
        <v>10</v>
      </c>
      <c r="L354" s="23">
        <v>334</v>
      </c>
      <c r="M354" s="22">
        <v>12</v>
      </c>
      <c r="N354" s="23">
        <v>360</v>
      </c>
      <c r="O354" s="23">
        <v>22</v>
      </c>
      <c r="P354" s="61">
        <v>3.9285714285714299E-2</v>
      </c>
      <c r="Q354" s="23">
        <v>12</v>
      </c>
      <c r="R354" s="22">
        <v>130</v>
      </c>
      <c r="S354" s="23">
        <v>824</v>
      </c>
      <c r="T354" s="62">
        <v>71.035714285714292</v>
      </c>
      <c r="U354" s="28">
        <v>0</v>
      </c>
      <c r="V354" s="28">
        <v>0</v>
      </c>
      <c r="W354" s="28">
        <v>1165</v>
      </c>
      <c r="X354" s="28">
        <v>1165</v>
      </c>
      <c r="Y354" s="63">
        <v>2.0803571428571428</v>
      </c>
      <c r="Z354" s="28">
        <v>1989</v>
      </c>
      <c r="AA354" s="63">
        <v>3.5517857142857099</v>
      </c>
      <c r="AB354" s="28">
        <v>133</v>
      </c>
    </row>
    <row r="355" spans="1:28" ht="15" customHeight="1">
      <c r="A355" s="42">
        <v>2017</v>
      </c>
      <c r="B355" s="42" t="s">
        <v>241</v>
      </c>
      <c r="C355" s="44" t="s">
        <v>210</v>
      </c>
      <c r="D355" s="44" t="s">
        <v>38</v>
      </c>
      <c r="E355" s="22"/>
      <c r="F355" s="22"/>
      <c r="G355" s="62"/>
      <c r="H355" s="22">
        <v>6</v>
      </c>
      <c r="I355" s="23">
        <v>6027</v>
      </c>
      <c r="J355" s="23">
        <v>216</v>
      </c>
      <c r="K355" s="23">
        <v>110</v>
      </c>
      <c r="L355" s="23">
        <v>3710</v>
      </c>
      <c r="M355" s="22">
        <v>35</v>
      </c>
      <c r="N355" s="23">
        <v>1170</v>
      </c>
      <c r="O355" s="23">
        <v>145</v>
      </c>
      <c r="P355" s="61">
        <v>2.4058403849344601E-2</v>
      </c>
      <c r="Q355" s="23">
        <v>125</v>
      </c>
      <c r="R355" s="22">
        <v>1250</v>
      </c>
      <c r="S355" s="23">
        <v>6140</v>
      </c>
      <c r="T355" s="62">
        <v>58.875</v>
      </c>
      <c r="U355" s="28">
        <v>0</v>
      </c>
      <c r="V355" s="28">
        <v>0</v>
      </c>
      <c r="W355" s="28">
        <v>6577</v>
      </c>
      <c r="X355" s="28">
        <v>6577</v>
      </c>
      <c r="Y355" s="63">
        <v>1.0912560146009624</v>
      </c>
      <c r="Z355" s="28">
        <v>12717</v>
      </c>
      <c r="AA355" s="63">
        <v>2.1100049776007999</v>
      </c>
      <c r="AB355" s="28">
        <v>70</v>
      </c>
    </row>
    <row r="356" spans="1:28" ht="15" customHeight="1">
      <c r="A356" s="42">
        <v>2017</v>
      </c>
      <c r="B356" s="42" t="s">
        <v>241</v>
      </c>
      <c r="C356" s="44" t="s">
        <v>210</v>
      </c>
      <c r="D356" s="44" t="s">
        <v>350</v>
      </c>
      <c r="E356" s="22"/>
      <c r="F356" s="22"/>
      <c r="G356" s="62"/>
      <c r="H356" s="22">
        <v>1</v>
      </c>
      <c r="I356" s="23">
        <v>1000</v>
      </c>
      <c r="J356" s="23">
        <v>16</v>
      </c>
      <c r="K356" s="23">
        <v>11</v>
      </c>
      <c r="L356" s="23">
        <v>374</v>
      </c>
      <c r="M356" s="22">
        <v>5</v>
      </c>
      <c r="N356" s="23">
        <v>177</v>
      </c>
      <c r="O356" s="23">
        <v>16</v>
      </c>
      <c r="P356" s="61">
        <v>1.6E-2</v>
      </c>
      <c r="Q356" s="23">
        <v>0</v>
      </c>
      <c r="R356" s="22">
        <v>0</v>
      </c>
      <c r="S356" s="23">
        <v>551</v>
      </c>
      <c r="T356" s="62">
        <v>147.625</v>
      </c>
      <c r="U356" s="28">
        <v>0</v>
      </c>
      <c r="V356" s="28">
        <v>0</v>
      </c>
      <c r="W356" s="28">
        <v>1811</v>
      </c>
      <c r="X356" s="28">
        <v>1811</v>
      </c>
      <c r="Y356" s="63">
        <v>1.8109999999999999</v>
      </c>
      <c r="Z356" s="28">
        <v>2362</v>
      </c>
      <c r="AA356" s="63">
        <v>2.3620000000000001</v>
      </c>
      <c r="AB356" s="28">
        <v>0</v>
      </c>
    </row>
    <row r="357" spans="1:28" ht="15" customHeight="1">
      <c r="A357" s="42">
        <v>2017</v>
      </c>
      <c r="B357" s="42" t="s">
        <v>241</v>
      </c>
      <c r="C357" s="44" t="s">
        <v>210</v>
      </c>
      <c r="D357" s="44" t="s">
        <v>779</v>
      </c>
      <c r="E357" s="22"/>
      <c r="F357" s="22"/>
      <c r="G357" s="62"/>
      <c r="H357" s="22">
        <v>2</v>
      </c>
      <c r="I357" s="23">
        <v>2701</v>
      </c>
      <c r="J357" s="23">
        <v>153</v>
      </c>
      <c r="K357" s="23">
        <v>21</v>
      </c>
      <c r="L357" s="23">
        <v>690</v>
      </c>
      <c r="M357" s="22">
        <v>25</v>
      </c>
      <c r="N357" s="23">
        <v>839</v>
      </c>
      <c r="O357" s="23">
        <v>46</v>
      </c>
      <c r="P357" s="61">
        <v>1.70307293594965E-2</v>
      </c>
      <c r="Q357" s="23">
        <v>54</v>
      </c>
      <c r="R357" s="22">
        <v>545</v>
      </c>
      <c r="S357" s="23">
        <v>2084</v>
      </c>
      <c r="T357" s="62">
        <v>36.849673202614376</v>
      </c>
      <c r="U357" s="28">
        <v>0</v>
      </c>
      <c r="V357" s="28">
        <v>0</v>
      </c>
      <c r="W357" s="28">
        <v>3554</v>
      </c>
      <c r="X357" s="28">
        <v>3554</v>
      </c>
      <c r="Y357" s="63">
        <v>1.3158089596445761</v>
      </c>
      <c r="Z357" s="28">
        <v>5638</v>
      </c>
      <c r="AA357" s="63">
        <v>2.0873750462791598</v>
      </c>
      <c r="AB357" s="28">
        <v>0</v>
      </c>
    </row>
    <row r="358" spans="1:28" ht="15" customHeight="1">
      <c r="A358" s="42">
        <v>2017</v>
      </c>
      <c r="B358" s="42" t="s">
        <v>241</v>
      </c>
      <c r="C358" s="44" t="s">
        <v>210</v>
      </c>
      <c r="D358" s="44" t="s">
        <v>145</v>
      </c>
      <c r="E358" s="22"/>
      <c r="F358" s="22"/>
      <c r="G358" s="62"/>
      <c r="H358" s="22">
        <v>4</v>
      </c>
      <c r="I358" s="23">
        <v>1460</v>
      </c>
      <c r="J358" s="23">
        <v>155</v>
      </c>
      <c r="K358" s="23">
        <v>1</v>
      </c>
      <c r="L358" s="23">
        <v>39</v>
      </c>
      <c r="M358" s="22">
        <v>4</v>
      </c>
      <c r="N358" s="23">
        <v>120</v>
      </c>
      <c r="O358" s="23">
        <v>5</v>
      </c>
      <c r="P358" s="61">
        <v>3.4246575342465799E-3</v>
      </c>
      <c r="Q358" s="23">
        <v>0</v>
      </c>
      <c r="R358" s="22">
        <v>0</v>
      </c>
      <c r="S358" s="23">
        <v>198</v>
      </c>
      <c r="T358" s="62">
        <v>5.9419354838709681</v>
      </c>
      <c r="U358" s="28">
        <v>0</v>
      </c>
      <c r="V358" s="28">
        <v>0</v>
      </c>
      <c r="W358" s="28">
        <v>723</v>
      </c>
      <c r="X358" s="28">
        <v>723</v>
      </c>
      <c r="Y358" s="63">
        <v>0.49520547945205479</v>
      </c>
      <c r="Z358" s="28">
        <v>921</v>
      </c>
      <c r="AA358" s="63">
        <v>0.63082191780821895</v>
      </c>
      <c r="AB358" s="28">
        <v>0</v>
      </c>
    </row>
    <row r="359" spans="1:28" ht="15" customHeight="1">
      <c r="A359" s="42">
        <v>2017</v>
      </c>
      <c r="B359" s="42" t="s">
        <v>241</v>
      </c>
      <c r="C359" s="44" t="s">
        <v>210</v>
      </c>
      <c r="D359" s="44" t="s">
        <v>146</v>
      </c>
      <c r="E359" s="22"/>
      <c r="F359" s="22"/>
      <c r="G359" s="62"/>
      <c r="H359" s="22">
        <v>6</v>
      </c>
      <c r="I359" s="23">
        <v>3081</v>
      </c>
      <c r="J359" s="23">
        <v>280</v>
      </c>
      <c r="K359" s="23">
        <v>20</v>
      </c>
      <c r="L359" s="23">
        <v>707</v>
      </c>
      <c r="M359" s="22">
        <v>29</v>
      </c>
      <c r="N359" s="23">
        <v>983</v>
      </c>
      <c r="O359" s="23">
        <v>49</v>
      </c>
      <c r="P359" s="61">
        <v>1.5903927296332401E-2</v>
      </c>
      <c r="Q359" s="23">
        <v>34</v>
      </c>
      <c r="R359" s="22">
        <v>340</v>
      </c>
      <c r="S359" s="23">
        <v>2030</v>
      </c>
      <c r="T359" s="62">
        <v>17.100000000000001</v>
      </c>
      <c r="U359" s="28">
        <v>0</v>
      </c>
      <c r="V359" s="28">
        <v>0</v>
      </c>
      <c r="W359" s="28">
        <v>2758</v>
      </c>
      <c r="X359" s="28">
        <v>2758</v>
      </c>
      <c r="Y359" s="63">
        <v>0.89516390782213562</v>
      </c>
      <c r="Z359" s="28">
        <v>4788</v>
      </c>
      <c r="AA359" s="63">
        <v>1.55404089581305</v>
      </c>
      <c r="AB359" s="28">
        <v>0</v>
      </c>
    </row>
    <row r="360" spans="1:28" ht="15" customHeight="1">
      <c r="A360" s="42">
        <v>2017</v>
      </c>
      <c r="B360" s="42" t="s">
        <v>241</v>
      </c>
      <c r="C360" s="44" t="s">
        <v>210</v>
      </c>
      <c r="D360" s="44" t="s">
        <v>750</v>
      </c>
      <c r="E360" s="22"/>
      <c r="F360" s="22"/>
      <c r="G360" s="62"/>
      <c r="H360" s="22">
        <v>15</v>
      </c>
      <c r="I360" s="23">
        <v>13800</v>
      </c>
      <c r="J360" s="23">
        <v>362</v>
      </c>
      <c r="K360" s="23">
        <v>145</v>
      </c>
      <c r="L360" s="23">
        <v>4973</v>
      </c>
      <c r="M360" s="22">
        <v>94</v>
      </c>
      <c r="N360" s="23">
        <v>3304</v>
      </c>
      <c r="O360" s="23">
        <v>239</v>
      </c>
      <c r="P360" s="61">
        <v>1.7318840579710101E-2</v>
      </c>
      <c r="Q360" s="23">
        <v>167</v>
      </c>
      <c r="R360" s="22">
        <v>1710</v>
      </c>
      <c r="S360" s="23">
        <v>10036</v>
      </c>
      <c r="T360" s="62">
        <v>52.354696132596686</v>
      </c>
      <c r="U360" s="28">
        <v>0</v>
      </c>
      <c r="V360" s="28">
        <v>0</v>
      </c>
      <c r="W360" s="28">
        <v>8916.4</v>
      </c>
      <c r="X360" s="28">
        <v>8916.4</v>
      </c>
      <c r="Y360" s="63">
        <v>0.64611594202898548</v>
      </c>
      <c r="Z360" s="28">
        <v>18952.400000000001</v>
      </c>
      <c r="AA360" s="63">
        <v>1.3733623188405799</v>
      </c>
      <c r="AB360" s="28">
        <v>0</v>
      </c>
    </row>
    <row r="361" spans="1:28" ht="15" customHeight="1">
      <c r="A361" s="42">
        <v>2017</v>
      </c>
      <c r="B361" s="42" t="s">
        <v>241</v>
      </c>
      <c r="C361" s="44" t="s">
        <v>210</v>
      </c>
      <c r="D361" s="44" t="s">
        <v>148</v>
      </c>
      <c r="E361" s="22"/>
      <c r="F361" s="22"/>
      <c r="G361" s="62"/>
      <c r="H361" s="22">
        <v>12</v>
      </c>
      <c r="I361" s="23">
        <v>6000</v>
      </c>
      <c r="J361" s="23">
        <v>168</v>
      </c>
      <c r="K361" s="23">
        <v>64</v>
      </c>
      <c r="L361" s="23">
        <v>2151</v>
      </c>
      <c r="M361" s="22">
        <v>50</v>
      </c>
      <c r="N361" s="23">
        <v>1743</v>
      </c>
      <c r="O361" s="23">
        <v>114</v>
      </c>
      <c r="P361" s="61">
        <v>1.9E-2</v>
      </c>
      <c r="Q361" s="23">
        <v>17</v>
      </c>
      <c r="R361" s="22">
        <v>170</v>
      </c>
      <c r="S361" s="23">
        <v>4144</v>
      </c>
      <c r="T361" s="62">
        <v>36.197142857142858</v>
      </c>
      <c r="U361" s="28">
        <v>0</v>
      </c>
      <c r="V361" s="28">
        <f>1200+400</f>
        <v>1600</v>
      </c>
      <c r="W361" s="28">
        <f>1019.87+917.25</f>
        <v>1937.12</v>
      </c>
      <c r="X361" s="28">
        <v>3537.12</v>
      </c>
      <c r="Y361" s="63">
        <v>0.32285333333333333</v>
      </c>
      <c r="Z361" s="28">
        <v>6081.12</v>
      </c>
      <c r="AA361" s="63">
        <v>1.01352</v>
      </c>
      <c r="AB361" s="28">
        <v>7.5</v>
      </c>
    </row>
    <row r="362" spans="1:28" ht="15" customHeight="1">
      <c r="A362" s="42">
        <v>2017</v>
      </c>
      <c r="B362" s="42" t="s">
        <v>241</v>
      </c>
      <c r="C362" s="44" t="s">
        <v>210</v>
      </c>
      <c r="D362" s="44" t="s">
        <v>149</v>
      </c>
      <c r="E362" s="22"/>
      <c r="F362" s="22"/>
      <c r="G362" s="62"/>
      <c r="H362" s="22">
        <v>2</v>
      </c>
      <c r="I362" s="23">
        <v>4400</v>
      </c>
      <c r="J362" s="23">
        <v>135</v>
      </c>
      <c r="K362" s="23">
        <v>40</v>
      </c>
      <c r="L362" s="23">
        <v>1355</v>
      </c>
      <c r="M362" s="22">
        <v>28</v>
      </c>
      <c r="N362" s="23">
        <v>935</v>
      </c>
      <c r="O362" s="23">
        <v>68</v>
      </c>
      <c r="P362" s="61">
        <v>1.54545454545455E-2</v>
      </c>
      <c r="Q362" s="23">
        <v>149</v>
      </c>
      <c r="R362" s="22">
        <v>1500</v>
      </c>
      <c r="S362" s="23">
        <v>3880</v>
      </c>
      <c r="T362" s="62">
        <v>61.675185185185185</v>
      </c>
      <c r="U362" s="28">
        <v>0</v>
      </c>
      <c r="V362" s="28">
        <v>0</v>
      </c>
      <c r="W362" s="28">
        <v>4446.1499999999996</v>
      </c>
      <c r="X362" s="28">
        <v>4446.1499999999996</v>
      </c>
      <c r="Y362" s="63">
        <v>1.0104886363636363</v>
      </c>
      <c r="Z362" s="28">
        <v>8326.15</v>
      </c>
      <c r="AA362" s="63">
        <v>1.8923068181818199</v>
      </c>
      <c r="AB362" s="28">
        <v>0</v>
      </c>
    </row>
    <row r="363" spans="1:28" ht="15" customHeight="1">
      <c r="A363" s="42">
        <v>2017</v>
      </c>
      <c r="B363" s="42" t="s">
        <v>241</v>
      </c>
      <c r="C363" s="44" t="s">
        <v>210</v>
      </c>
      <c r="D363" s="44" t="s">
        <v>257</v>
      </c>
      <c r="E363" s="22"/>
      <c r="F363" s="22"/>
      <c r="G363" s="62"/>
      <c r="H363" s="22">
        <v>16</v>
      </c>
      <c r="I363" s="23">
        <v>12500</v>
      </c>
      <c r="J363" s="23">
        <v>605</v>
      </c>
      <c r="K363" s="23">
        <v>89</v>
      </c>
      <c r="L363" s="23">
        <v>2922</v>
      </c>
      <c r="M363" s="22">
        <v>62</v>
      </c>
      <c r="N363" s="23">
        <v>2113</v>
      </c>
      <c r="O363" s="23">
        <v>151</v>
      </c>
      <c r="P363" s="61">
        <v>1.208E-2</v>
      </c>
      <c r="Q363" s="23">
        <v>45</v>
      </c>
      <c r="R363" s="22">
        <v>450</v>
      </c>
      <c r="S363" s="23">
        <v>5556</v>
      </c>
      <c r="T363" s="62">
        <v>22.894214876033057</v>
      </c>
      <c r="U363" s="28">
        <v>0</v>
      </c>
      <c r="V363" s="28">
        <v>0</v>
      </c>
      <c r="W363" s="28">
        <v>8295</v>
      </c>
      <c r="X363" s="28">
        <v>8295</v>
      </c>
      <c r="Y363" s="63">
        <v>0.66359999999999997</v>
      </c>
      <c r="Z363" s="28">
        <v>13851</v>
      </c>
      <c r="AA363" s="63">
        <v>1.10808</v>
      </c>
      <c r="AB363" s="28">
        <v>619.54</v>
      </c>
    </row>
    <row r="364" spans="1:28" ht="15" customHeight="1">
      <c r="A364" s="42">
        <v>2017</v>
      </c>
      <c r="B364" s="42" t="s">
        <v>241</v>
      </c>
      <c r="C364" s="44" t="s">
        <v>212</v>
      </c>
      <c r="D364" s="44" t="s">
        <v>751</v>
      </c>
      <c r="E364" s="22"/>
      <c r="F364" s="22"/>
      <c r="G364" s="62"/>
      <c r="H364" s="22">
        <v>15</v>
      </c>
      <c r="I364" s="23">
        <v>1897</v>
      </c>
      <c r="J364" s="23">
        <v>214</v>
      </c>
      <c r="K364" s="23">
        <v>5</v>
      </c>
      <c r="L364" s="23">
        <v>176</v>
      </c>
      <c r="M364" s="22">
        <v>5</v>
      </c>
      <c r="N364" s="23">
        <v>158</v>
      </c>
      <c r="O364" s="23">
        <v>10</v>
      </c>
      <c r="P364" s="61">
        <v>5.2714812862414296E-3</v>
      </c>
      <c r="Q364" s="23">
        <v>29</v>
      </c>
      <c r="R364" s="22">
        <v>305</v>
      </c>
      <c r="S364" s="23">
        <v>649</v>
      </c>
      <c r="T364" s="62">
        <v>5.9042056074766354</v>
      </c>
      <c r="U364" s="28">
        <v>0</v>
      </c>
      <c r="V364" s="28">
        <v>0</v>
      </c>
      <c r="W364" s="28">
        <v>614.5</v>
      </c>
      <c r="X364" s="28">
        <v>614.5</v>
      </c>
      <c r="Y364" s="63">
        <v>0.32393252503953612</v>
      </c>
      <c r="Z364" s="28">
        <v>1263.5</v>
      </c>
      <c r="AA364" s="63">
        <v>0.66605166051660503</v>
      </c>
      <c r="AB364" s="28">
        <v>45</v>
      </c>
    </row>
    <row r="365" spans="1:28" ht="15" customHeight="1">
      <c r="A365" s="42">
        <v>2017</v>
      </c>
      <c r="B365" s="42" t="s">
        <v>241</v>
      </c>
      <c r="C365" s="44" t="s">
        <v>212</v>
      </c>
      <c r="D365" s="44" t="s">
        <v>780</v>
      </c>
      <c r="E365" s="22"/>
      <c r="F365" s="22"/>
      <c r="G365" s="62"/>
      <c r="H365" s="22">
        <v>3</v>
      </c>
      <c r="I365" s="23">
        <v>633</v>
      </c>
      <c r="J365" s="23">
        <v>33</v>
      </c>
      <c r="K365" s="23">
        <v>21</v>
      </c>
      <c r="L365" s="23">
        <v>485</v>
      </c>
      <c r="M365" s="22">
        <v>8</v>
      </c>
      <c r="N365" s="23">
        <v>199</v>
      </c>
      <c r="O365" s="23">
        <v>29</v>
      </c>
      <c r="P365" s="61">
        <v>4.58135860979463E-2</v>
      </c>
      <c r="Q365" s="23">
        <v>0</v>
      </c>
      <c r="R365" s="22">
        <v>0</v>
      </c>
      <c r="S365" s="23">
        <v>684</v>
      </c>
      <c r="T365" s="62">
        <v>23.757575757575758</v>
      </c>
      <c r="U365" s="28">
        <v>0</v>
      </c>
      <c r="V365" s="28">
        <v>0</v>
      </c>
      <c r="W365" s="28">
        <v>100</v>
      </c>
      <c r="X365" s="28">
        <v>100</v>
      </c>
      <c r="Y365" s="63">
        <v>0.15797788309636651</v>
      </c>
      <c r="Z365" s="28">
        <v>784</v>
      </c>
      <c r="AA365" s="63">
        <v>1.2385466034755099</v>
      </c>
      <c r="AB365" s="28">
        <v>0</v>
      </c>
    </row>
    <row r="366" spans="1:28" ht="15" customHeight="1">
      <c r="A366" s="42">
        <v>2017</v>
      </c>
      <c r="B366" s="42" t="s">
        <v>241</v>
      </c>
      <c r="C366" s="44" t="s">
        <v>213</v>
      </c>
      <c r="D366" s="44" t="s">
        <v>150</v>
      </c>
      <c r="E366" s="22"/>
      <c r="F366" s="22"/>
      <c r="G366" s="62"/>
      <c r="H366" s="22">
        <v>1</v>
      </c>
      <c r="I366" s="23">
        <v>860</v>
      </c>
      <c r="J366" s="23">
        <v>150</v>
      </c>
      <c r="K366" s="23">
        <v>12</v>
      </c>
      <c r="L366" s="23">
        <v>432</v>
      </c>
      <c r="M366" s="22">
        <v>8</v>
      </c>
      <c r="N366" s="23">
        <v>272</v>
      </c>
      <c r="O366" s="23">
        <v>20</v>
      </c>
      <c r="P366" s="61">
        <v>2.32558139534884E-2</v>
      </c>
      <c r="Q366" s="23">
        <v>6</v>
      </c>
      <c r="R366" s="22">
        <v>60</v>
      </c>
      <c r="S366" s="23">
        <v>764</v>
      </c>
      <c r="T366" s="62">
        <v>21.096399999999999</v>
      </c>
      <c r="U366" s="28">
        <v>0</v>
      </c>
      <c r="V366" s="28">
        <v>0</v>
      </c>
      <c r="W366" s="28">
        <v>2400.46</v>
      </c>
      <c r="X366" s="28">
        <v>2400.46</v>
      </c>
      <c r="Y366" s="63">
        <v>2.791232558139535</v>
      </c>
      <c r="Z366" s="28">
        <v>3164.46</v>
      </c>
      <c r="AA366" s="63">
        <v>3.6796046511627898</v>
      </c>
      <c r="AB366" s="28">
        <v>0</v>
      </c>
    </row>
    <row r="367" spans="1:28" ht="15" customHeight="1">
      <c r="A367" s="42">
        <v>2017</v>
      </c>
      <c r="B367" s="42" t="s">
        <v>241</v>
      </c>
      <c r="C367" s="44" t="s">
        <v>213</v>
      </c>
      <c r="D367" s="44" t="s">
        <v>151</v>
      </c>
      <c r="E367" s="22"/>
      <c r="F367" s="22"/>
      <c r="G367" s="62"/>
      <c r="H367" s="22">
        <v>3</v>
      </c>
      <c r="I367" s="23">
        <v>2000</v>
      </c>
      <c r="J367" s="23">
        <v>70</v>
      </c>
      <c r="K367" s="23">
        <v>30</v>
      </c>
      <c r="L367" s="23">
        <v>986</v>
      </c>
      <c r="M367" s="22">
        <v>7</v>
      </c>
      <c r="N367" s="23">
        <v>219</v>
      </c>
      <c r="O367" s="23">
        <v>37</v>
      </c>
      <c r="P367" s="61">
        <v>1.8499999999999999E-2</v>
      </c>
      <c r="Q367" s="23">
        <v>9</v>
      </c>
      <c r="R367" s="22">
        <v>100</v>
      </c>
      <c r="S367" s="23">
        <v>1305</v>
      </c>
      <c r="T367" s="62">
        <v>55.785714285714285</v>
      </c>
      <c r="U367" s="28">
        <v>0</v>
      </c>
      <c r="V367" s="28">
        <v>0</v>
      </c>
      <c r="W367" s="28">
        <v>2600</v>
      </c>
      <c r="X367" s="28">
        <v>2600</v>
      </c>
      <c r="Y367" s="63">
        <v>1.3</v>
      </c>
      <c r="Z367" s="28">
        <v>3905</v>
      </c>
      <c r="AA367" s="63">
        <v>1.9524999999999999</v>
      </c>
      <c r="AB367" s="28">
        <v>0</v>
      </c>
    </row>
    <row r="368" spans="1:28" ht="15" customHeight="1">
      <c r="A368" s="42">
        <v>2017</v>
      </c>
      <c r="B368" s="42" t="s">
        <v>241</v>
      </c>
      <c r="C368" s="44" t="s">
        <v>213</v>
      </c>
      <c r="D368" s="44" t="s">
        <v>152</v>
      </c>
      <c r="E368" s="22"/>
      <c r="F368" s="22"/>
      <c r="G368" s="62"/>
      <c r="H368" s="22">
        <v>6</v>
      </c>
      <c r="I368" s="23">
        <v>2772</v>
      </c>
      <c r="J368" s="23">
        <v>281</v>
      </c>
      <c r="K368" s="23">
        <v>15</v>
      </c>
      <c r="L368" s="23">
        <v>528</v>
      </c>
      <c r="M368" s="22">
        <v>20</v>
      </c>
      <c r="N368" s="23">
        <v>621</v>
      </c>
      <c r="O368" s="23">
        <v>35</v>
      </c>
      <c r="P368" s="61">
        <v>1.26262626262626E-2</v>
      </c>
      <c r="Q368" s="23">
        <v>42</v>
      </c>
      <c r="R368" s="22">
        <v>440</v>
      </c>
      <c r="S368" s="23">
        <v>1619</v>
      </c>
      <c r="T368" s="62">
        <v>10.811281138790036</v>
      </c>
      <c r="U368" s="28">
        <v>0</v>
      </c>
      <c r="V368" s="28">
        <v>0</v>
      </c>
      <c r="W368" s="28">
        <v>1418.97</v>
      </c>
      <c r="X368" s="28">
        <v>1418.97</v>
      </c>
      <c r="Y368" s="63">
        <v>0.51189393939393946</v>
      </c>
      <c r="Z368" s="28">
        <v>3037.9700000000003</v>
      </c>
      <c r="AA368" s="63">
        <v>1.0959487734487701</v>
      </c>
      <c r="AB368" s="28">
        <v>0</v>
      </c>
    </row>
    <row r="369" spans="1:28" ht="15" customHeight="1">
      <c r="A369" s="42">
        <v>2017</v>
      </c>
      <c r="B369" s="42" t="s">
        <v>241</v>
      </c>
      <c r="C369" s="44" t="s">
        <v>213</v>
      </c>
      <c r="D369" s="44" t="s">
        <v>255</v>
      </c>
      <c r="E369" s="22"/>
      <c r="F369" s="22"/>
      <c r="G369" s="62"/>
      <c r="H369" s="22">
        <v>4</v>
      </c>
      <c r="I369" s="23">
        <v>1500</v>
      </c>
      <c r="J369" s="23">
        <v>180</v>
      </c>
      <c r="K369" s="23">
        <v>18</v>
      </c>
      <c r="L369" s="23">
        <v>603</v>
      </c>
      <c r="M369" s="22">
        <v>48</v>
      </c>
      <c r="N369" s="23">
        <v>1644</v>
      </c>
      <c r="O369" s="23">
        <v>66</v>
      </c>
      <c r="P369" s="61">
        <v>4.3999999999999997E-2</v>
      </c>
      <c r="Q369" s="23">
        <v>0</v>
      </c>
      <c r="R369" s="22">
        <v>0</v>
      </c>
      <c r="S369" s="23">
        <v>2247</v>
      </c>
      <c r="T369" s="62">
        <v>17.794444444444444</v>
      </c>
      <c r="U369" s="28">
        <v>0</v>
      </c>
      <c r="V369" s="28">
        <v>0</v>
      </c>
      <c r="W369" s="28">
        <v>956</v>
      </c>
      <c r="X369" s="28">
        <v>956</v>
      </c>
      <c r="Y369" s="63">
        <v>0.63733333333333331</v>
      </c>
      <c r="Z369" s="28">
        <v>3203</v>
      </c>
      <c r="AA369" s="63">
        <v>2.13533333333333</v>
      </c>
      <c r="AB369" s="28">
        <v>0</v>
      </c>
    </row>
    <row r="370" spans="1:28" ht="15" customHeight="1">
      <c r="A370" s="42">
        <v>2017</v>
      </c>
      <c r="B370" s="42" t="s">
        <v>241</v>
      </c>
      <c r="C370" s="44" t="s">
        <v>213</v>
      </c>
      <c r="D370" s="44" t="s">
        <v>153</v>
      </c>
      <c r="E370" s="22"/>
      <c r="F370" s="22"/>
      <c r="G370" s="62"/>
      <c r="H370" s="22">
        <v>4</v>
      </c>
      <c r="I370" s="23">
        <v>2100</v>
      </c>
      <c r="J370" s="23">
        <v>77</v>
      </c>
      <c r="K370" s="23">
        <v>22</v>
      </c>
      <c r="L370" s="23">
        <v>726</v>
      </c>
      <c r="M370" s="22">
        <v>13</v>
      </c>
      <c r="N370" s="23">
        <v>423</v>
      </c>
      <c r="O370" s="23">
        <v>35</v>
      </c>
      <c r="P370" s="61">
        <v>1.6666666666666701E-2</v>
      </c>
      <c r="Q370" s="23">
        <v>0</v>
      </c>
      <c r="R370" s="22">
        <v>0</v>
      </c>
      <c r="S370" s="23">
        <v>1149</v>
      </c>
      <c r="T370" s="62">
        <v>33.753246753246756</v>
      </c>
      <c r="U370" s="28">
        <v>0</v>
      </c>
      <c r="V370" s="28">
        <v>0</v>
      </c>
      <c r="W370" s="28">
        <v>1450</v>
      </c>
      <c r="X370" s="28">
        <v>1450</v>
      </c>
      <c r="Y370" s="63">
        <v>0.69047619047619047</v>
      </c>
      <c r="Z370" s="28">
        <v>2599</v>
      </c>
      <c r="AA370" s="63">
        <v>1.2376190476190501</v>
      </c>
      <c r="AB370" s="28">
        <v>0</v>
      </c>
    </row>
    <row r="371" spans="1:28" ht="15" customHeight="1">
      <c r="A371" s="42">
        <v>2017</v>
      </c>
      <c r="B371" s="42" t="s">
        <v>241</v>
      </c>
      <c r="C371" s="44" t="s">
        <v>213</v>
      </c>
      <c r="D371" s="44" t="s">
        <v>781</v>
      </c>
      <c r="E371" s="22"/>
      <c r="F371" s="22"/>
      <c r="G371" s="62"/>
      <c r="H371" s="22">
        <v>2</v>
      </c>
      <c r="I371" s="23">
        <v>400</v>
      </c>
      <c r="J371" s="23">
        <v>24</v>
      </c>
      <c r="K371" s="23">
        <v>0</v>
      </c>
      <c r="L371" s="23">
        <v>0</v>
      </c>
      <c r="M371" s="22">
        <v>2</v>
      </c>
      <c r="N371" s="23">
        <v>60</v>
      </c>
      <c r="O371" s="23">
        <v>2</v>
      </c>
      <c r="P371" s="61">
        <v>5.0000000000000001E-3</v>
      </c>
      <c r="Q371" s="23">
        <v>0</v>
      </c>
      <c r="R371" s="22">
        <v>0</v>
      </c>
      <c r="S371" s="23">
        <v>60</v>
      </c>
      <c r="T371" s="62">
        <v>20.354166666666668</v>
      </c>
      <c r="U371" s="28">
        <v>0</v>
      </c>
      <c r="V371" s="28">
        <v>0</v>
      </c>
      <c r="W371" s="28">
        <v>428.5</v>
      </c>
      <c r="X371" s="28">
        <v>428.5</v>
      </c>
      <c r="Y371" s="63">
        <v>1.07125</v>
      </c>
      <c r="Z371" s="28">
        <v>488.5</v>
      </c>
      <c r="AA371" s="63">
        <v>1.2212499999999999</v>
      </c>
      <c r="AB371" s="28">
        <v>0</v>
      </c>
    </row>
    <row r="372" spans="1:28" ht="15" customHeight="1">
      <c r="A372" s="42">
        <v>2017</v>
      </c>
      <c r="B372" s="42" t="s">
        <v>241</v>
      </c>
      <c r="C372" s="44" t="s">
        <v>213</v>
      </c>
      <c r="D372" s="44" t="s">
        <v>782</v>
      </c>
      <c r="E372" s="22"/>
      <c r="F372" s="22"/>
      <c r="G372" s="62"/>
      <c r="H372" s="22">
        <v>9</v>
      </c>
      <c r="I372" s="23">
        <v>1000</v>
      </c>
      <c r="J372" s="23">
        <v>55</v>
      </c>
      <c r="K372" s="23">
        <v>35</v>
      </c>
      <c r="L372" s="23">
        <v>1131</v>
      </c>
      <c r="M372" s="22">
        <v>20</v>
      </c>
      <c r="N372" s="23">
        <v>630</v>
      </c>
      <c r="O372" s="23">
        <v>55</v>
      </c>
      <c r="P372" s="61">
        <v>5.5E-2</v>
      </c>
      <c r="Q372" s="23">
        <v>0</v>
      </c>
      <c r="R372" s="22">
        <v>0</v>
      </c>
      <c r="S372" s="23">
        <v>1761</v>
      </c>
      <c r="T372" s="62">
        <v>59.236363636363635</v>
      </c>
      <c r="U372" s="28">
        <v>0</v>
      </c>
      <c r="V372" s="28">
        <v>0</v>
      </c>
      <c r="W372" s="28">
        <v>1497</v>
      </c>
      <c r="X372" s="28">
        <v>1497</v>
      </c>
      <c r="Y372" s="63">
        <v>1.4970000000000001</v>
      </c>
      <c r="Z372" s="28">
        <v>3258</v>
      </c>
      <c r="AA372" s="63">
        <v>3.258</v>
      </c>
      <c r="AB372" s="28">
        <v>222</v>
      </c>
    </row>
    <row r="373" spans="1:28" ht="15" customHeight="1">
      <c r="A373" s="42">
        <v>2017</v>
      </c>
      <c r="B373" s="42" t="s">
        <v>241</v>
      </c>
      <c r="C373" s="44" t="s">
        <v>213</v>
      </c>
      <c r="D373" s="44" t="s">
        <v>783</v>
      </c>
      <c r="E373" s="22"/>
      <c r="F373" s="22"/>
      <c r="G373" s="62"/>
      <c r="H373" s="22">
        <v>10</v>
      </c>
      <c r="I373" s="23">
        <v>2914</v>
      </c>
      <c r="J373" s="23">
        <v>145</v>
      </c>
      <c r="K373" s="23">
        <v>43</v>
      </c>
      <c r="L373" s="23">
        <v>1401</v>
      </c>
      <c r="M373" s="22">
        <v>37</v>
      </c>
      <c r="N373" s="23">
        <v>1221</v>
      </c>
      <c r="O373" s="23">
        <v>80</v>
      </c>
      <c r="P373" s="61">
        <v>2.7453671928620499E-2</v>
      </c>
      <c r="Q373" s="23">
        <v>1</v>
      </c>
      <c r="R373" s="22">
        <v>10</v>
      </c>
      <c r="S373" s="23">
        <v>2632</v>
      </c>
      <c r="T373" s="62">
        <v>56.167241379310347</v>
      </c>
      <c r="U373" s="28">
        <v>0</v>
      </c>
      <c r="V373" s="28">
        <v>0</v>
      </c>
      <c r="W373" s="28">
        <v>5512.25</v>
      </c>
      <c r="X373" s="28">
        <v>5512.25</v>
      </c>
      <c r="Y373" s="63">
        <v>1.8916437886067261</v>
      </c>
      <c r="Z373" s="28">
        <v>8144.25</v>
      </c>
      <c r="AA373" s="63">
        <v>2.7948695950583402</v>
      </c>
      <c r="AB373" s="28">
        <v>0</v>
      </c>
    </row>
    <row r="374" spans="1:28" ht="15" customHeight="1">
      <c r="A374" s="42">
        <v>2017</v>
      </c>
      <c r="B374" s="42" t="s">
        <v>241</v>
      </c>
      <c r="C374" s="44" t="s">
        <v>213</v>
      </c>
      <c r="D374" s="44" t="s">
        <v>253</v>
      </c>
      <c r="E374" s="22"/>
      <c r="F374" s="22"/>
      <c r="G374" s="62"/>
      <c r="H374" s="22">
        <v>3</v>
      </c>
      <c r="I374" s="23">
        <v>5300</v>
      </c>
      <c r="J374" s="23">
        <v>107</v>
      </c>
      <c r="K374" s="23">
        <v>39</v>
      </c>
      <c r="L374" s="23">
        <v>1269</v>
      </c>
      <c r="M374" s="22">
        <v>22</v>
      </c>
      <c r="N374" s="23">
        <v>729</v>
      </c>
      <c r="O374" s="23">
        <v>61</v>
      </c>
      <c r="P374" s="61">
        <v>1.15094339622642E-2</v>
      </c>
      <c r="Q374" s="23">
        <v>1</v>
      </c>
      <c r="R374" s="22">
        <v>10</v>
      </c>
      <c r="S374" s="23">
        <v>2018</v>
      </c>
      <c r="T374" s="62">
        <v>94.766355140186917</v>
      </c>
      <c r="U374" s="28">
        <v>0</v>
      </c>
      <c r="V374" s="28">
        <v>0</v>
      </c>
      <c r="W374" s="28">
        <v>8122</v>
      </c>
      <c r="X374" s="28">
        <v>8122</v>
      </c>
      <c r="Y374" s="63">
        <v>1.5324528301886793</v>
      </c>
      <c r="Z374" s="28">
        <v>10140</v>
      </c>
      <c r="AA374" s="63">
        <v>1.91320754716981</v>
      </c>
      <c r="AB374" s="28">
        <v>87.44</v>
      </c>
    </row>
    <row r="375" spans="1:28" ht="15" customHeight="1">
      <c r="A375" s="42">
        <v>2017</v>
      </c>
      <c r="B375" s="42" t="s">
        <v>241</v>
      </c>
      <c r="C375" s="44" t="s">
        <v>213</v>
      </c>
      <c r="D375" s="44" t="s">
        <v>154</v>
      </c>
      <c r="E375" s="22"/>
      <c r="F375" s="22"/>
      <c r="G375" s="62"/>
      <c r="H375" s="22">
        <v>9</v>
      </c>
      <c r="I375" s="23">
        <v>3098</v>
      </c>
      <c r="J375" s="23">
        <v>521</v>
      </c>
      <c r="K375" s="23">
        <v>27</v>
      </c>
      <c r="L375" s="23">
        <v>718</v>
      </c>
      <c r="M375" s="22">
        <v>33</v>
      </c>
      <c r="N375" s="23">
        <v>995</v>
      </c>
      <c r="O375" s="23">
        <v>60</v>
      </c>
      <c r="P375" s="61">
        <v>1.9367333763718499E-2</v>
      </c>
      <c r="Q375" s="23">
        <v>35</v>
      </c>
      <c r="R375" s="22">
        <v>360</v>
      </c>
      <c r="S375" s="23">
        <v>2104</v>
      </c>
      <c r="T375" s="62">
        <v>12.236084452975048</v>
      </c>
      <c r="U375" s="28">
        <v>0</v>
      </c>
      <c r="V375" s="28">
        <v>0</v>
      </c>
      <c r="W375" s="28">
        <v>4271</v>
      </c>
      <c r="X375" s="28">
        <v>4271</v>
      </c>
      <c r="Y375" s="63">
        <v>1.3786313750806973</v>
      </c>
      <c r="Z375" s="28">
        <v>6375</v>
      </c>
      <c r="AA375" s="63">
        <v>2.05777921239509</v>
      </c>
      <c r="AB375" s="28">
        <v>0</v>
      </c>
    </row>
    <row r="376" spans="1:28" ht="15" customHeight="1">
      <c r="A376" s="42">
        <v>2017</v>
      </c>
      <c r="B376" s="42" t="s">
        <v>241</v>
      </c>
      <c r="C376" s="44" t="s">
        <v>213</v>
      </c>
      <c r="D376" s="44" t="s">
        <v>753</v>
      </c>
      <c r="E376" s="22"/>
      <c r="F376" s="22"/>
      <c r="G376" s="62"/>
      <c r="H376" s="22">
        <v>2</v>
      </c>
      <c r="I376" s="23">
        <v>782</v>
      </c>
      <c r="J376" s="23">
        <v>49</v>
      </c>
      <c r="K376" s="23">
        <v>10</v>
      </c>
      <c r="L376" s="23">
        <v>333</v>
      </c>
      <c r="M376" s="22">
        <v>10</v>
      </c>
      <c r="N376" s="23">
        <v>308</v>
      </c>
      <c r="O376" s="23">
        <v>20</v>
      </c>
      <c r="P376" s="61">
        <v>2.5575447570332501E-2</v>
      </c>
      <c r="Q376" s="23">
        <v>14</v>
      </c>
      <c r="R376" s="22">
        <v>140</v>
      </c>
      <c r="S376" s="23">
        <v>781</v>
      </c>
      <c r="T376" s="62">
        <v>19.459183673469386</v>
      </c>
      <c r="U376" s="28">
        <v>0</v>
      </c>
      <c r="V376" s="28">
        <v>0</v>
      </c>
      <c r="W376" s="28">
        <v>172.5</v>
      </c>
      <c r="X376" s="28">
        <v>172.5</v>
      </c>
      <c r="Y376" s="63">
        <v>0.22058823529411764</v>
      </c>
      <c r="Z376" s="28">
        <v>953.5</v>
      </c>
      <c r="AA376" s="63">
        <v>1.2193094629156001</v>
      </c>
      <c r="AB376" s="28">
        <v>0</v>
      </c>
    </row>
    <row r="377" spans="1:28" ht="15" customHeight="1">
      <c r="A377" s="42">
        <v>2017</v>
      </c>
      <c r="B377" s="42" t="s">
        <v>241</v>
      </c>
      <c r="C377" s="44" t="s">
        <v>213</v>
      </c>
      <c r="D377" s="44" t="s">
        <v>784</v>
      </c>
      <c r="E377" s="22"/>
      <c r="F377" s="22"/>
      <c r="G377" s="62"/>
      <c r="H377" s="22">
        <v>2</v>
      </c>
      <c r="I377" s="23">
        <v>1750</v>
      </c>
      <c r="J377" s="23">
        <v>84</v>
      </c>
      <c r="K377" s="23">
        <v>14</v>
      </c>
      <c r="L377" s="23">
        <v>485</v>
      </c>
      <c r="M377" s="22">
        <v>11</v>
      </c>
      <c r="N377" s="23">
        <v>375</v>
      </c>
      <c r="O377" s="23">
        <v>25</v>
      </c>
      <c r="P377" s="61">
        <v>1.4285714285714299E-2</v>
      </c>
      <c r="Q377" s="23">
        <v>17</v>
      </c>
      <c r="R377" s="22">
        <v>170</v>
      </c>
      <c r="S377" s="23">
        <v>1030</v>
      </c>
      <c r="T377" s="62">
        <v>20.892857142857142</v>
      </c>
      <c r="U377" s="28">
        <v>0</v>
      </c>
      <c r="V377" s="28">
        <v>0</v>
      </c>
      <c r="W377" s="28">
        <v>725</v>
      </c>
      <c r="X377" s="28">
        <v>725</v>
      </c>
      <c r="Y377" s="63">
        <v>0.41428571428571431</v>
      </c>
      <c r="Z377" s="28">
        <v>1755</v>
      </c>
      <c r="AA377" s="63">
        <v>1.00285714285714</v>
      </c>
      <c r="AB377" s="28">
        <v>0</v>
      </c>
    </row>
    <row r="378" spans="1:28" ht="15" customHeight="1">
      <c r="A378" s="42">
        <v>2017</v>
      </c>
      <c r="B378" s="42" t="s">
        <v>241</v>
      </c>
      <c r="C378" s="44" t="s">
        <v>213</v>
      </c>
      <c r="D378" s="44" t="s">
        <v>785</v>
      </c>
      <c r="E378" s="22"/>
      <c r="F378" s="22"/>
      <c r="G378" s="62"/>
      <c r="H378" s="22">
        <v>5</v>
      </c>
      <c r="I378" s="23">
        <v>1337</v>
      </c>
      <c r="J378" s="23">
        <v>53</v>
      </c>
      <c r="K378" s="23">
        <v>3</v>
      </c>
      <c r="L378" s="23">
        <v>99</v>
      </c>
      <c r="M378" s="22">
        <v>20</v>
      </c>
      <c r="N378" s="23">
        <v>622</v>
      </c>
      <c r="O378" s="23">
        <v>23</v>
      </c>
      <c r="P378" s="61">
        <v>1.7202692595362799E-2</v>
      </c>
      <c r="Q378" s="23">
        <v>7</v>
      </c>
      <c r="R378" s="22">
        <v>70</v>
      </c>
      <c r="S378" s="23">
        <v>791</v>
      </c>
      <c r="T378" s="62">
        <v>45.037735849056602</v>
      </c>
      <c r="U378" s="28">
        <v>0</v>
      </c>
      <c r="V378" s="28">
        <v>0</v>
      </c>
      <c r="W378" s="28">
        <v>1596</v>
      </c>
      <c r="X378" s="28">
        <v>1596</v>
      </c>
      <c r="Y378" s="63">
        <v>1.1937172774869109</v>
      </c>
      <c r="Z378" s="28">
        <v>2387</v>
      </c>
      <c r="AA378" s="63">
        <v>1.7853403141361299</v>
      </c>
      <c r="AB378" s="28">
        <v>0</v>
      </c>
    </row>
    <row r="379" spans="1:28" ht="15" customHeight="1">
      <c r="A379" s="42">
        <v>2017</v>
      </c>
      <c r="B379" s="42" t="s">
        <v>241</v>
      </c>
      <c r="C379" s="44" t="s">
        <v>213</v>
      </c>
      <c r="D379" s="44" t="s">
        <v>786</v>
      </c>
      <c r="E379" s="22"/>
      <c r="F379" s="22"/>
      <c r="G379" s="62"/>
      <c r="H379" s="22">
        <v>4</v>
      </c>
      <c r="I379" s="23">
        <v>1880</v>
      </c>
      <c r="J379" s="23">
        <v>96</v>
      </c>
      <c r="K379" s="23">
        <v>5</v>
      </c>
      <c r="L379" s="23">
        <v>159</v>
      </c>
      <c r="M379" s="22">
        <v>4</v>
      </c>
      <c r="N379" s="23">
        <v>138</v>
      </c>
      <c r="O379" s="23">
        <v>9</v>
      </c>
      <c r="P379" s="61">
        <v>4.7872340425531897E-3</v>
      </c>
      <c r="Q379" s="23">
        <v>0</v>
      </c>
      <c r="R379" s="22">
        <v>0</v>
      </c>
      <c r="S379" s="23">
        <v>297</v>
      </c>
      <c r="T379" s="62">
        <v>10.409374999999999</v>
      </c>
      <c r="U379" s="28">
        <v>0</v>
      </c>
      <c r="V379" s="28">
        <v>0</v>
      </c>
      <c r="W379" s="28">
        <v>702.3</v>
      </c>
      <c r="X379" s="28">
        <v>702.3</v>
      </c>
      <c r="Y379" s="63">
        <v>0.37356382978723401</v>
      </c>
      <c r="Z379" s="28">
        <v>999.3</v>
      </c>
      <c r="AA379" s="63">
        <v>0.53154255319148902</v>
      </c>
      <c r="AB379" s="28">
        <v>0</v>
      </c>
    </row>
    <row r="380" spans="1:28" ht="15" customHeight="1">
      <c r="A380" s="42">
        <v>2017</v>
      </c>
      <c r="B380" s="42" t="s">
        <v>241</v>
      </c>
      <c r="C380" s="44" t="s">
        <v>213</v>
      </c>
      <c r="D380" s="44" t="s">
        <v>155</v>
      </c>
      <c r="E380" s="22"/>
      <c r="F380" s="22"/>
      <c r="G380" s="62"/>
      <c r="H380" s="22">
        <v>5</v>
      </c>
      <c r="I380" s="23">
        <v>9536</v>
      </c>
      <c r="J380" s="23">
        <v>233</v>
      </c>
      <c r="K380" s="23">
        <v>124</v>
      </c>
      <c r="L380" s="23">
        <v>4036</v>
      </c>
      <c r="M380" s="22">
        <v>118</v>
      </c>
      <c r="N380" s="23">
        <v>4016</v>
      </c>
      <c r="O380" s="23">
        <v>242</v>
      </c>
      <c r="P380" s="61">
        <v>2.5377516778523498E-2</v>
      </c>
      <c r="Q380" s="23">
        <v>30</v>
      </c>
      <c r="R380" s="22">
        <v>340</v>
      </c>
      <c r="S380" s="23">
        <v>8629</v>
      </c>
      <c r="T380" s="62">
        <v>79.125622317596566</v>
      </c>
      <c r="U380" s="28">
        <v>0</v>
      </c>
      <c r="V380" s="28">
        <v>0</v>
      </c>
      <c r="W380" s="28">
        <v>9807.27</v>
      </c>
      <c r="X380" s="28">
        <v>9807.27</v>
      </c>
      <c r="Y380" s="63">
        <v>1.0284469379194632</v>
      </c>
      <c r="Z380" s="28">
        <v>18436.27</v>
      </c>
      <c r="AA380" s="63">
        <v>1.93333368288591</v>
      </c>
      <c r="AB380" s="28">
        <v>1039.71</v>
      </c>
    </row>
    <row r="381" spans="1:28" ht="15" customHeight="1">
      <c r="A381" s="42">
        <v>2017</v>
      </c>
      <c r="B381" s="42" t="s">
        <v>241</v>
      </c>
      <c r="C381" s="44" t="s">
        <v>213</v>
      </c>
      <c r="D381" s="44" t="s">
        <v>787</v>
      </c>
      <c r="E381" s="22"/>
      <c r="F381" s="22"/>
      <c r="G381" s="62"/>
      <c r="H381" s="22">
        <v>10</v>
      </c>
      <c r="I381" s="23">
        <v>289</v>
      </c>
      <c r="J381" s="23">
        <v>74</v>
      </c>
      <c r="K381" s="23">
        <v>20</v>
      </c>
      <c r="L381" s="23">
        <v>690</v>
      </c>
      <c r="M381" s="22">
        <v>2</v>
      </c>
      <c r="N381" s="23">
        <v>60</v>
      </c>
      <c r="O381" s="23">
        <v>22</v>
      </c>
      <c r="P381" s="61">
        <v>7.6124567474048402E-2</v>
      </c>
      <c r="Q381" s="23">
        <v>0</v>
      </c>
      <c r="R381" s="22">
        <v>0</v>
      </c>
      <c r="S381" s="28">
        <v>750</v>
      </c>
      <c r="T381" s="62">
        <v>14.783783783783784</v>
      </c>
      <c r="U381" s="28">
        <v>0</v>
      </c>
      <c r="V381" s="28">
        <v>0</v>
      </c>
      <c r="W381" s="28">
        <v>344</v>
      </c>
      <c r="X381" s="28">
        <v>344</v>
      </c>
      <c r="Y381" s="63">
        <v>1.1903114186851211</v>
      </c>
      <c r="Z381" s="28">
        <v>1094</v>
      </c>
      <c r="AA381" s="63">
        <v>3.7854671280276802</v>
      </c>
      <c r="AB381" s="28">
        <v>0</v>
      </c>
    </row>
    <row r="382" spans="1:28" ht="15" customHeight="1">
      <c r="A382" s="42">
        <v>2017</v>
      </c>
      <c r="B382" s="42" t="s">
        <v>241</v>
      </c>
      <c r="C382" s="44" t="s">
        <v>213</v>
      </c>
      <c r="D382" s="44" t="s">
        <v>156</v>
      </c>
      <c r="E382" s="22"/>
      <c r="F382" s="22"/>
      <c r="G382" s="62"/>
      <c r="H382" s="22">
        <v>1</v>
      </c>
      <c r="I382" s="23">
        <v>582</v>
      </c>
      <c r="J382" s="23">
        <v>25</v>
      </c>
      <c r="K382" s="23">
        <v>10</v>
      </c>
      <c r="L382" s="23">
        <v>348</v>
      </c>
      <c r="M382" s="22">
        <v>23</v>
      </c>
      <c r="N382" s="23">
        <v>752</v>
      </c>
      <c r="O382" s="23">
        <v>33</v>
      </c>
      <c r="P382" s="61">
        <v>5.67010309278351E-2</v>
      </c>
      <c r="Q382" s="23">
        <v>1</v>
      </c>
      <c r="R382" s="22">
        <v>10</v>
      </c>
      <c r="S382" s="23">
        <v>1177</v>
      </c>
      <c r="T382" s="62">
        <v>69.28</v>
      </c>
      <c r="U382" s="28">
        <v>0</v>
      </c>
      <c r="V382" s="28">
        <f>200+200</f>
        <v>400</v>
      </c>
      <c r="W382" s="28">
        <v>555</v>
      </c>
      <c r="X382" s="28">
        <v>955</v>
      </c>
      <c r="Y382" s="63">
        <v>0.95360824742268047</v>
      </c>
      <c r="Z382" s="28">
        <v>1732</v>
      </c>
      <c r="AA382" s="63">
        <v>2.9759450171821298</v>
      </c>
      <c r="AB382" s="28">
        <v>0</v>
      </c>
    </row>
    <row r="383" spans="1:28" ht="15" customHeight="1">
      <c r="A383" s="42">
        <v>2017</v>
      </c>
      <c r="B383" s="42" t="s">
        <v>241</v>
      </c>
      <c r="C383" s="44" t="s">
        <v>213</v>
      </c>
      <c r="D383" s="44" t="s">
        <v>251</v>
      </c>
      <c r="E383" s="22"/>
      <c r="F383" s="22"/>
      <c r="G383" s="62"/>
      <c r="H383" s="22">
        <v>3</v>
      </c>
      <c r="I383" s="23">
        <v>2300</v>
      </c>
      <c r="J383" s="23">
        <v>208</v>
      </c>
      <c r="K383" s="23">
        <v>6</v>
      </c>
      <c r="L383" s="23">
        <v>216</v>
      </c>
      <c r="M383" s="22">
        <v>14</v>
      </c>
      <c r="N383" s="23">
        <v>452</v>
      </c>
      <c r="O383" s="23">
        <v>20</v>
      </c>
      <c r="P383" s="61">
        <v>8.6956521739130401E-3</v>
      </c>
      <c r="Q383" s="23">
        <v>2</v>
      </c>
      <c r="R383" s="22">
        <v>20</v>
      </c>
      <c r="S383" s="23">
        <v>688</v>
      </c>
      <c r="T383" s="62">
        <v>6.2644230769230766</v>
      </c>
      <c r="U383" s="28">
        <v>0</v>
      </c>
      <c r="V383" s="28">
        <v>0</v>
      </c>
      <c r="W383" s="28">
        <v>615</v>
      </c>
      <c r="X383" s="28">
        <v>615</v>
      </c>
      <c r="Y383" s="63">
        <v>0.2673913043478261</v>
      </c>
      <c r="Z383" s="28">
        <v>1303</v>
      </c>
      <c r="AA383" s="63">
        <v>0.56652173913043502</v>
      </c>
      <c r="AB383" s="28">
        <v>0</v>
      </c>
    </row>
    <row r="384" spans="1:28" ht="15" customHeight="1">
      <c r="A384" s="42">
        <v>2017</v>
      </c>
      <c r="B384" s="42" t="s">
        <v>241</v>
      </c>
      <c r="C384" s="44" t="s">
        <v>213</v>
      </c>
      <c r="D384" s="44" t="s">
        <v>157</v>
      </c>
      <c r="E384" s="22"/>
      <c r="F384" s="22"/>
      <c r="G384" s="62"/>
      <c r="H384" s="22">
        <v>3</v>
      </c>
      <c r="I384" s="23">
        <v>1060</v>
      </c>
      <c r="J384" s="23">
        <v>70</v>
      </c>
      <c r="K384" s="23">
        <v>23</v>
      </c>
      <c r="L384" s="23">
        <v>733</v>
      </c>
      <c r="M384" s="22">
        <v>8</v>
      </c>
      <c r="N384" s="23">
        <v>263</v>
      </c>
      <c r="O384" s="23">
        <v>31</v>
      </c>
      <c r="P384" s="61">
        <v>2.9245283018867901E-2</v>
      </c>
      <c r="Q384" s="23">
        <v>0</v>
      </c>
      <c r="R384" s="22">
        <v>0</v>
      </c>
      <c r="S384" s="23">
        <v>996</v>
      </c>
      <c r="T384" s="62">
        <v>32.128571428571426</v>
      </c>
      <c r="U384" s="28">
        <v>0</v>
      </c>
      <c r="V384" s="28">
        <v>0</v>
      </c>
      <c r="W384" s="28">
        <v>1253</v>
      </c>
      <c r="X384" s="28">
        <v>1253</v>
      </c>
      <c r="Y384" s="63">
        <v>1.1820754716981132</v>
      </c>
      <c r="Z384" s="28">
        <v>2249</v>
      </c>
      <c r="AA384" s="63">
        <v>2.1216981132075499</v>
      </c>
      <c r="AB384" s="28">
        <v>0</v>
      </c>
    </row>
    <row r="385" spans="1:28" ht="15" customHeight="1">
      <c r="A385" s="42">
        <v>2017</v>
      </c>
      <c r="B385" s="42" t="s">
        <v>241</v>
      </c>
      <c r="C385" s="44" t="s">
        <v>213</v>
      </c>
      <c r="D385" s="44" t="s">
        <v>788</v>
      </c>
      <c r="E385" s="22"/>
      <c r="F385" s="22"/>
      <c r="G385" s="62"/>
      <c r="H385" s="22">
        <v>1</v>
      </c>
      <c r="I385" s="23">
        <v>600</v>
      </c>
      <c r="J385" s="23">
        <v>35</v>
      </c>
      <c r="K385" s="23">
        <v>6</v>
      </c>
      <c r="L385" s="23">
        <v>216</v>
      </c>
      <c r="M385" s="22">
        <v>13</v>
      </c>
      <c r="N385" s="23">
        <v>416</v>
      </c>
      <c r="O385" s="23">
        <v>19</v>
      </c>
      <c r="P385" s="61">
        <v>3.1666666666666697E-2</v>
      </c>
      <c r="Q385" s="23">
        <v>3</v>
      </c>
      <c r="R385" s="22">
        <v>30</v>
      </c>
      <c r="S385" s="23">
        <v>722</v>
      </c>
      <c r="T385" s="62">
        <v>55.636000000000003</v>
      </c>
      <c r="U385" s="28">
        <v>0</v>
      </c>
      <c r="V385" s="28">
        <v>0</v>
      </c>
      <c r="W385" s="28">
        <v>1225.26</v>
      </c>
      <c r="X385" s="28">
        <v>1225.26</v>
      </c>
      <c r="Y385" s="63">
        <v>2.0421</v>
      </c>
      <c r="Z385" s="28">
        <v>1947.26</v>
      </c>
      <c r="AA385" s="63">
        <v>3.2454333333333301</v>
      </c>
      <c r="AB385" s="28">
        <v>0</v>
      </c>
    </row>
    <row r="386" spans="1:28" ht="15" customHeight="1">
      <c r="A386" s="42">
        <v>2017</v>
      </c>
      <c r="B386" s="42" t="s">
        <v>241</v>
      </c>
      <c r="C386" s="44" t="s">
        <v>213</v>
      </c>
      <c r="D386" s="44" t="s">
        <v>789</v>
      </c>
      <c r="E386" s="22"/>
      <c r="F386" s="22"/>
      <c r="G386" s="62"/>
      <c r="H386" s="22">
        <v>1</v>
      </c>
      <c r="I386" s="23">
        <v>1370</v>
      </c>
      <c r="J386" s="23">
        <v>65</v>
      </c>
      <c r="K386" s="23">
        <v>12</v>
      </c>
      <c r="L386" s="23">
        <v>384</v>
      </c>
      <c r="M386" s="22">
        <v>11</v>
      </c>
      <c r="N386" s="23">
        <v>369</v>
      </c>
      <c r="O386" s="23">
        <v>23</v>
      </c>
      <c r="P386" s="61">
        <v>1.6788321167883199E-2</v>
      </c>
      <c r="Q386" s="23">
        <v>1</v>
      </c>
      <c r="R386" s="22">
        <v>10</v>
      </c>
      <c r="S386" s="23">
        <v>763</v>
      </c>
      <c r="T386" s="62">
        <v>52.933538461538461</v>
      </c>
      <c r="U386" s="28">
        <v>0</v>
      </c>
      <c r="V386" s="28">
        <v>0</v>
      </c>
      <c r="W386" s="28">
        <v>2677.68</v>
      </c>
      <c r="X386" s="28">
        <v>2677.68</v>
      </c>
      <c r="Y386" s="63">
        <v>1.9545109489051093</v>
      </c>
      <c r="Z386" s="28">
        <v>3440.68</v>
      </c>
      <c r="AA386" s="63">
        <v>2.5114452554744502</v>
      </c>
      <c r="AB386" s="28">
        <v>36.6</v>
      </c>
    </row>
    <row r="387" spans="1:28" ht="15" customHeight="1">
      <c r="A387" s="42">
        <v>2017</v>
      </c>
      <c r="B387" s="42" t="s">
        <v>241</v>
      </c>
      <c r="C387" s="44" t="s">
        <v>213</v>
      </c>
      <c r="D387" s="44" t="s">
        <v>790</v>
      </c>
      <c r="E387" s="22"/>
      <c r="F387" s="22"/>
      <c r="G387" s="62"/>
      <c r="H387" s="22">
        <v>3</v>
      </c>
      <c r="I387" s="23">
        <v>816</v>
      </c>
      <c r="J387" s="23">
        <v>14</v>
      </c>
      <c r="K387" s="23">
        <v>11</v>
      </c>
      <c r="L387" s="23">
        <v>355</v>
      </c>
      <c r="M387" s="22">
        <v>0</v>
      </c>
      <c r="N387" s="23">
        <v>0</v>
      </c>
      <c r="O387" s="23">
        <v>11</v>
      </c>
      <c r="P387" s="61">
        <v>1.3480392156862701E-2</v>
      </c>
      <c r="Q387" s="23">
        <v>11</v>
      </c>
      <c r="R387" s="22">
        <v>110</v>
      </c>
      <c r="S387" s="23">
        <v>465</v>
      </c>
      <c r="T387" s="62">
        <v>140.17857142857142</v>
      </c>
      <c r="U387" s="28">
        <v>0</v>
      </c>
      <c r="V387" s="28">
        <v>0</v>
      </c>
      <c r="W387" s="28">
        <v>1497.5</v>
      </c>
      <c r="X387" s="28">
        <v>1497.5</v>
      </c>
      <c r="Y387" s="63">
        <v>1.835171568627451</v>
      </c>
      <c r="Z387" s="28">
        <v>1962.5</v>
      </c>
      <c r="AA387" s="63">
        <v>2.40502450980392</v>
      </c>
      <c r="AB387" s="28">
        <v>0</v>
      </c>
    </row>
    <row r="388" spans="1:28" ht="15" customHeight="1">
      <c r="A388" s="42">
        <v>2017</v>
      </c>
      <c r="B388" s="42" t="s">
        <v>241</v>
      </c>
      <c r="C388" s="44" t="s">
        <v>213</v>
      </c>
      <c r="D388" s="44" t="s">
        <v>791</v>
      </c>
      <c r="E388" s="22"/>
      <c r="F388" s="22"/>
      <c r="G388" s="62"/>
      <c r="H388" s="22">
        <v>1</v>
      </c>
      <c r="I388" s="23">
        <v>50</v>
      </c>
      <c r="J388" s="23">
        <v>35</v>
      </c>
      <c r="K388" s="23">
        <v>0</v>
      </c>
      <c r="L388" s="23">
        <v>0</v>
      </c>
      <c r="M388" s="22">
        <v>5</v>
      </c>
      <c r="N388" s="23">
        <v>176</v>
      </c>
      <c r="O388" s="23">
        <v>5</v>
      </c>
      <c r="P388" s="61">
        <v>0.1</v>
      </c>
      <c r="Q388" s="23">
        <v>0</v>
      </c>
      <c r="R388" s="22">
        <v>0</v>
      </c>
      <c r="S388" s="23">
        <v>176</v>
      </c>
      <c r="T388" s="62">
        <v>8.21142857142857</v>
      </c>
      <c r="U388" s="28">
        <v>0</v>
      </c>
      <c r="V388" s="28">
        <v>0</v>
      </c>
      <c r="W388" s="28">
        <v>111.4</v>
      </c>
      <c r="X388" s="28">
        <v>111.4</v>
      </c>
      <c r="Y388" s="63">
        <v>2.2280000000000002</v>
      </c>
      <c r="Z388" s="28">
        <v>287.39999999999998</v>
      </c>
      <c r="AA388" s="63">
        <v>5.7480000000000002</v>
      </c>
      <c r="AB388" s="28">
        <v>0</v>
      </c>
    </row>
    <row r="389" spans="1:28" ht="15" customHeight="1">
      <c r="A389" s="42">
        <v>2017</v>
      </c>
      <c r="B389" s="42" t="s">
        <v>241</v>
      </c>
      <c r="C389" s="44" t="s">
        <v>213</v>
      </c>
      <c r="D389" s="44" t="s">
        <v>792</v>
      </c>
      <c r="E389" s="22"/>
      <c r="F389" s="22"/>
      <c r="G389" s="62"/>
      <c r="H389" s="22">
        <v>1</v>
      </c>
      <c r="I389" s="23">
        <v>2410</v>
      </c>
      <c r="J389" s="23">
        <v>20</v>
      </c>
      <c r="K389" s="23">
        <v>29</v>
      </c>
      <c r="L389" s="23">
        <v>883</v>
      </c>
      <c r="M389" s="22">
        <v>21</v>
      </c>
      <c r="N389" s="23">
        <v>675</v>
      </c>
      <c r="O389" s="23">
        <v>50</v>
      </c>
      <c r="P389" s="61">
        <v>2.0746887966804999E-2</v>
      </c>
      <c r="Q389" s="23">
        <v>0</v>
      </c>
      <c r="R389" s="22">
        <v>0</v>
      </c>
      <c r="S389" s="23">
        <v>1597</v>
      </c>
      <c r="T389" s="62">
        <v>305.36500000000001</v>
      </c>
      <c r="U389" s="28">
        <v>0</v>
      </c>
      <c r="V389" s="28">
        <v>0</v>
      </c>
      <c r="W389" s="28">
        <v>4510.3</v>
      </c>
      <c r="X389" s="28">
        <v>4510.3</v>
      </c>
      <c r="Y389" s="63">
        <v>1.8714937759336101</v>
      </c>
      <c r="Z389" s="28">
        <v>6107.3</v>
      </c>
      <c r="AA389" s="63">
        <v>2.5341493775933599</v>
      </c>
      <c r="AB389" s="28">
        <v>0</v>
      </c>
    </row>
    <row r="390" spans="1:28" ht="15" customHeight="1">
      <c r="A390" s="42">
        <v>2017</v>
      </c>
      <c r="B390" s="42" t="s">
        <v>241</v>
      </c>
      <c r="C390" s="44" t="s">
        <v>213</v>
      </c>
      <c r="D390" s="44" t="s">
        <v>793</v>
      </c>
      <c r="E390" s="22"/>
      <c r="F390" s="22"/>
      <c r="G390" s="62"/>
      <c r="H390" s="22">
        <v>2</v>
      </c>
      <c r="I390" s="23">
        <v>185</v>
      </c>
      <c r="J390" s="23">
        <v>15</v>
      </c>
      <c r="K390" s="23">
        <v>11</v>
      </c>
      <c r="L390" s="23">
        <v>348</v>
      </c>
      <c r="M390" s="22">
        <v>27</v>
      </c>
      <c r="N390" s="23">
        <v>882</v>
      </c>
      <c r="O390" s="23">
        <v>38</v>
      </c>
      <c r="P390" s="61">
        <v>0.205405405405405</v>
      </c>
      <c r="Q390" s="23">
        <v>2</v>
      </c>
      <c r="R390" s="22">
        <v>20</v>
      </c>
      <c r="S390" s="23">
        <v>1250</v>
      </c>
      <c r="T390" s="62">
        <v>101.66666666666667</v>
      </c>
      <c r="U390" s="28">
        <v>0</v>
      </c>
      <c r="V390" s="28">
        <v>0</v>
      </c>
      <c r="W390" s="28">
        <v>275</v>
      </c>
      <c r="X390" s="28">
        <v>275</v>
      </c>
      <c r="Y390" s="63">
        <v>1.4864864864864864</v>
      </c>
      <c r="Z390" s="28">
        <v>1525</v>
      </c>
      <c r="AA390" s="63">
        <v>8.2432432432432403</v>
      </c>
      <c r="AB390" s="28">
        <v>0</v>
      </c>
    </row>
    <row r="391" spans="1:28" ht="15" customHeight="1">
      <c r="A391" s="42">
        <v>2017</v>
      </c>
      <c r="B391" s="42" t="s">
        <v>241</v>
      </c>
      <c r="C391" s="44" t="s">
        <v>213</v>
      </c>
      <c r="D391" s="44" t="s">
        <v>794</v>
      </c>
      <c r="E391" s="22"/>
      <c r="F391" s="22"/>
      <c r="G391" s="62"/>
      <c r="H391" s="22">
        <v>1</v>
      </c>
      <c r="I391" s="23">
        <v>1000</v>
      </c>
      <c r="J391" s="23">
        <v>343</v>
      </c>
      <c r="K391" s="23">
        <v>0</v>
      </c>
      <c r="L391" s="23">
        <v>0</v>
      </c>
      <c r="M391" s="22">
        <v>2</v>
      </c>
      <c r="N391" s="23">
        <v>78</v>
      </c>
      <c r="O391" s="23">
        <v>2</v>
      </c>
      <c r="P391" s="61">
        <v>2E-3</v>
      </c>
      <c r="Q391" s="23">
        <v>6</v>
      </c>
      <c r="R391" s="22">
        <v>60</v>
      </c>
      <c r="S391" s="23">
        <v>138</v>
      </c>
      <c r="T391" s="62">
        <v>2.1457725947521866</v>
      </c>
      <c r="U391" s="28">
        <v>0</v>
      </c>
      <c r="V391" s="28">
        <v>0</v>
      </c>
      <c r="W391" s="28">
        <v>598</v>
      </c>
      <c r="X391" s="28">
        <v>598</v>
      </c>
      <c r="Y391" s="63">
        <v>0.59799999999999998</v>
      </c>
      <c r="Z391" s="28">
        <v>736</v>
      </c>
      <c r="AA391" s="63">
        <v>0.73599999999999999</v>
      </c>
      <c r="AB391" s="28">
        <v>0</v>
      </c>
    </row>
    <row r="392" spans="1:28" ht="15" customHeight="1">
      <c r="A392" s="42">
        <v>2017</v>
      </c>
      <c r="B392" s="42" t="s">
        <v>241</v>
      </c>
      <c r="C392" s="44" t="s">
        <v>213</v>
      </c>
      <c r="D392" s="44" t="s">
        <v>795</v>
      </c>
      <c r="E392" s="22"/>
      <c r="F392" s="22"/>
      <c r="G392" s="62"/>
      <c r="H392" s="22">
        <v>1</v>
      </c>
      <c r="I392" s="23">
        <v>480</v>
      </c>
      <c r="J392" s="23">
        <v>9</v>
      </c>
      <c r="K392" s="23">
        <v>22</v>
      </c>
      <c r="L392" s="23">
        <v>738</v>
      </c>
      <c r="M392" s="22">
        <v>5</v>
      </c>
      <c r="N392" s="23">
        <v>159</v>
      </c>
      <c r="O392" s="23">
        <v>27</v>
      </c>
      <c r="P392" s="61">
        <v>5.6250000000000001E-2</v>
      </c>
      <c r="Q392" s="23">
        <v>0</v>
      </c>
      <c r="R392" s="22">
        <v>0</v>
      </c>
      <c r="S392" s="23">
        <v>897</v>
      </c>
      <c r="T392" s="62">
        <v>195.83333333333334</v>
      </c>
      <c r="U392" s="28">
        <v>0</v>
      </c>
      <c r="V392" s="28">
        <v>0</v>
      </c>
      <c r="W392" s="28">
        <v>865.5</v>
      </c>
      <c r="X392" s="28">
        <v>865.5</v>
      </c>
      <c r="Y392" s="63">
        <v>1.8031250000000001</v>
      </c>
      <c r="Z392" s="28">
        <v>1762.5</v>
      </c>
      <c r="AA392" s="63">
        <v>3.671875</v>
      </c>
      <c r="AB392" s="28">
        <v>0</v>
      </c>
    </row>
    <row r="393" spans="1:28" ht="15" customHeight="1">
      <c r="A393" s="42">
        <v>2017</v>
      </c>
      <c r="B393" s="42" t="s">
        <v>241</v>
      </c>
      <c r="C393" s="44" t="s">
        <v>213</v>
      </c>
      <c r="D393" s="44" t="s">
        <v>796</v>
      </c>
      <c r="E393" s="22"/>
      <c r="F393" s="22"/>
      <c r="G393" s="62"/>
      <c r="H393" s="22">
        <v>13</v>
      </c>
      <c r="I393" s="23">
        <v>8850</v>
      </c>
      <c r="J393" s="23">
        <v>122</v>
      </c>
      <c r="K393" s="23">
        <v>38</v>
      </c>
      <c r="L393" s="23">
        <v>1270</v>
      </c>
      <c r="M393" s="22">
        <v>23</v>
      </c>
      <c r="N393" s="23">
        <v>812</v>
      </c>
      <c r="O393" s="23">
        <v>61</v>
      </c>
      <c r="P393" s="61">
        <v>6.8926553672316402E-3</v>
      </c>
      <c r="Q393" s="23">
        <v>2</v>
      </c>
      <c r="R393" s="22">
        <v>20</v>
      </c>
      <c r="S393" s="23">
        <v>2102</v>
      </c>
      <c r="T393" s="62">
        <v>50.610327868852458</v>
      </c>
      <c r="U393" s="28">
        <v>0</v>
      </c>
      <c r="V393" s="28">
        <v>0</v>
      </c>
      <c r="W393" s="28">
        <v>4072.46</v>
      </c>
      <c r="X393" s="28">
        <v>4072.46</v>
      </c>
      <c r="Y393" s="63">
        <v>0.46016497175141241</v>
      </c>
      <c r="Z393" s="28">
        <v>6174.46</v>
      </c>
      <c r="AA393" s="63">
        <v>0.69767909604519796</v>
      </c>
      <c r="AB393" s="28">
        <v>0</v>
      </c>
    </row>
    <row r="394" spans="1:28" ht="15" customHeight="1">
      <c r="A394" s="42">
        <v>2017</v>
      </c>
      <c r="B394" s="42" t="s">
        <v>241</v>
      </c>
      <c r="C394" s="44" t="s">
        <v>211</v>
      </c>
      <c r="D394" s="44" t="s">
        <v>250</v>
      </c>
      <c r="E394" s="22"/>
      <c r="F394" s="22"/>
      <c r="G394" s="62"/>
      <c r="H394" s="22">
        <v>5</v>
      </c>
      <c r="I394" s="23">
        <v>6000</v>
      </c>
      <c r="J394" s="23">
        <v>185</v>
      </c>
      <c r="K394" s="23">
        <v>40</v>
      </c>
      <c r="L394" s="23">
        <v>1426</v>
      </c>
      <c r="M394" s="22">
        <v>31</v>
      </c>
      <c r="N394" s="23">
        <v>1143</v>
      </c>
      <c r="O394" s="23">
        <v>71</v>
      </c>
      <c r="P394" s="61">
        <v>1.18333333333333E-2</v>
      </c>
      <c r="Q394" s="23">
        <v>187</v>
      </c>
      <c r="R394" s="22">
        <v>1890</v>
      </c>
      <c r="S394" s="23">
        <v>4649</v>
      </c>
      <c r="T394" s="62">
        <v>29.812594594594593</v>
      </c>
      <c r="U394" s="28">
        <v>0</v>
      </c>
      <c r="V394" s="28">
        <v>0</v>
      </c>
      <c r="W394" s="28">
        <v>866.33</v>
      </c>
      <c r="X394" s="28">
        <v>866.33</v>
      </c>
      <c r="Y394" s="63">
        <v>0.14438833333333334</v>
      </c>
      <c r="Z394" s="28">
        <v>5515.33</v>
      </c>
      <c r="AA394" s="63">
        <v>0.91922166666666705</v>
      </c>
      <c r="AB394" s="28">
        <v>0</v>
      </c>
    </row>
    <row r="395" spans="1:28" ht="15" customHeight="1">
      <c r="A395" s="42">
        <v>2017</v>
      </c>
      <c r="B395" s="42" t="s">
        <v>241</v>
      </c>
      <c r="C395" s="44" t="s">
        <v>211</v>
      </c>
      <c r="D395" s="44" t="s">
        <v>158</v>
      </c>
      <c r="E395" s="22"/>
      <c r="F395" s="22"/>
      <c r="G395" s="62"/>
      <c r="H395" s="22">
        <v>4</v>
      </c>
      <c r="I395" s="23">
        <v>16575</v>
      </c>
      <c r="J395" s="23">
        <v>517</v>
      </c>
      <c r="K395" s="23">
        <v>104</v>
      </c>
      <c r="L395" s="23">
        <v>3433</v>
      </c>
      <c r="M395" s="22">
        <v>23</v>
      </c>
      <c r="N395" s="23">
        <v>775</v>
      </c>
      <c r="O395" s="23">
        <v>127</v>
      </c>
      <c r="P395" s="61">
        <v>7.6621417797888402E-3</v>
      </c>
      <c r="Q395" s="23">
        <v>23</v>
      </c>
      <c r="R395" s="22">
        <v>240</v>
      </c>
      <c r="S395" s="23">
        <v>4539</v>
      </c>
      <c r="T395" s="62">
        <v>24.845996131528047</v>
      </c>
      <c r="U395" s="28">
        <v>0</v>
      </c>
      <c r="V395" s="28">
        <v>0</v>
      </c>
      <c r="W395" s="28">
        <v>8306.3799999999992</v>
      </c>
      <c r="X395" s="28">
        <v>8306.3799999999992</v>
      </c>
      <c r="Y395" s="63">
        <v>0.50113906485671189</v>
      </c>
      <c r="Z395" s="28">
        <v>12845.38</v>
      </c>
      <c r="AA395" s="63">
        <v>0.77498521870286596</v>
      </c>
      <c r="AB395" s="28">
        <v>5.5</v>
      </c>
    </row>
    <row r="396" spans="1:28" ht="15" customHeight="1">
      <c r="A396" s="42">
        <v>2017</v>
      </c>
      <c r="B396" s="42" t="s">
        <v>241</v>
      </c>
      <c r="C396" s="44" t="s">
        <v>211</v>
      </c>
      <c r="D396" s="44" t="s">
        <v>797</v>
      </c>
      <c r="E396" s="22"/>
      <c r="F396" s="22"/>
      <c r="G396" s="62"/>
      <c r="H396" s="22">
        <v>1</v>
      </c>
      <c r="I396" s="23">
        <v>968</v>
      </c>
      <c r="J396" s="23">
        <v>38</v>
      </c>
      <c r="K396" s="23">
        <v>7</v>
      </c>
      <c r="L396" s="23">
        <v>224</v>
      </c>
      <c r="M396" s="22">
        <v>0</v>
      </c>
      <c r="N396" s="23">
        <v>0</v>
      </c>
      <c r="O396" s="23">
        <v>7</v>
      </c>
      <c r="P396" s="61">
        <v>7.2314049586776896E-3</v>
      </c>
      <c r="Q396" s="23">
        <v>4</v>
      </c>
      <c r="R396" s="22">
        <v>40</v>
      </c>
      <c r="S396" s="23">
        <v>264</v>
      </c>
      <c r="T396" s="62">
        <v>39.01973684210526</v>
      </c>
      <c r="U396" s="28">
        <v>0</v>
      </c>
      <c r="V396" s="28">
        <v>0</v>
      </c>
      <c r="W396" s="28">
        <v>1218.75</v>
      </c>
      <c r="X396" s="28">
        <v>1218.75</v>
      </c>
      <c r="Y396" s="63">
        <v>1.259039256198347</v>
      </c>
      <c r="Z396" s="28">
        <v>1482.75</v>
      </c>
      <c r="AA396" s="63">
        <v>1.5317665289256199</v>
      </c>
      <c r="AB396" s="28">
        <v>0</v>
      </c>
    </row>
    <row r="397" spans="1:28" ht="15" customHeight="1">
      <c r="A397" s="42">
        <v>2017</v>
      </c>
      <c r="B397" s="42" t="s">
        <v>241</v>
      </c>
      <c r="C397" s="44" t="s">
        <v>211</v>
      </c>
      <c r="D397" s="44" t="s">
        <v>755</v>
      </c>
      <c r="E397" s="22"/>
      <c r="F397" s="22"/>
      <c r="G397" s="62"/>
      <c r="H397" s="22">
        <v>1</v>
      </c>
      <c r="I397" s="23">
        <v>3020</v>
      </c>
      <c r="J397" s="23">
        <v>110</v>
      </c>
      <c r="K397" s="23">
        <v>7</v>
      </c>
      <c r="L397" s="23">
        <v>244</v>
      </c>
      <c r="M397" s="22">
        <v>5</v>
      </c>
      <c r="N397" s="23">
        <v>167</v>
      </c>
      <c r="O397" s="23">
        <v>12</v>
      </c>
      <c r="P397" s="61">
        <v>3.9735099337748301E-3</v>
      </c>
      <c r="Q397" s="23">
        <v>1</v>
      </c>
      <c r="R397" s="22">
        <v>10</v>
      </c>
      <c r="S397" s="23">
        <v>421</v>
      </c>
      <c r="T397" s="62">
        <v>20.745454545454546</v>
      </c>
      <c r="U397" s="28">
        <v>0</v>
      </c>
      <c r="V397" s="28">
        <v>0</v>
      </c>
      <c r="W397" s="28">
        <v>1861</v>
      </c>
      <c r="X397" s="28">
        <v>1861</v>
      </c>
      <c r="Y397" s="63">
        <v>0.61622516556291396</v>
      </c>
      <c r="Z397" s="28">
        <v>2282</v>
      </c>
      <c r="AA397" s="63">
        <v>0.75562913907284801</v>
      </c>
      <c r="AB397" s="28">
        <v>0</v>
      </c>
    </row>
    <row r="398" spans="1:28" ht="15" customHeight="1">
      <c r="A398" s="42">
        <v>2017</v>
      </c>
      <c r="B398" s="42" t="s">
        <v>241</v>
      </c>
      <c r="C398" s="44" t="s">
        <v>211</v>
      </c>
      <c r="D398" s="44" t="s">
        <v>159</v>
      </c>
      <c r="E398" s="22"/>
      <c r="F398" s="22"/>
      <c r="G398" s="62"/>
      <c r="H398" s="22">
        <v>4</v>
      </c>
      <c r="I398" s="23">
        <v>2100</v>
      </c>
      <c r="J398" s="23">
        <v>247</v>
      </c>
      <c r="K398" s="23">
        <v>6</v>
      </c>
      <c r="L398" s="23">
        <v>216</v>
      </c>
      <c r="M398" s="22">
        <v>6</v>
      </c>
      <c r="N398" s="23">
        <v>197</v>
      </c>
      <c r="O398" s="23">
        <v>12</v>
      </c>
      <c r="P398" s="61">
        <v>5.7142857142857099E-3</v>
      </c>
      <c r="Q398" s="23">
        <v>21</v>
      </c>
      <c r="R398" s="22">
        <v>210</v>
      </c>
      <c r="S398" s="23">
        <v>623</v>
      </c>
      <c r="T398" s="62">
        <v>7.7587044534412959</v>
      </c>
      <c r="U398" s="28">
        <v>0</v>
      </c>
      <c r="V398" s="28">
        <v>0</v>
      </c>
      <c r="W398" s="28">
        <v>1293.4000000000001</v>
      </c>
      <c r="X398" s="28">
        <v>1293.4000000000001</v>
      </c>
      <c r="Y398" s="63">
        <v>0.61590476190476195</v>
      </c>
      <c r="Z398" s="28">
        <v>1916.4</v>
      </c>
      <c r="AA398" s="63">
        <v>0.91257142857142903</v>
      </c>
      <c r="AB398" s="28">
        <v>0</v>
      </c>
    </row>
    <row r="399" spans="1:28" ht="15" customHeight="1">
      <c r="A399" s="42">
        <v>2017</v>
      </c>
      <c r="B399" s="42" t="s">
        <v>241</v>
      </c>
      <c r="C399" s="44" t="s">
        <v>211</v>
      </c>
      <c r="D399" s="44" t="s">
        <v>160</v>
      </c>
      <c r="E399" s="22"/>
      <c r="F399" s="22"/>
      <c r="G399" s="62"/>
      <c r="H399" s="22">
        <v>16</v>
      </c>
      <c r="I399" s="23">
        <v>6513</v>
      </c>
      <c r="J399" s="23">
        <v>280</v>
      </c>
      <c r="K399" s="23">
        <v>13</v>
      </c>
      <c r="L399" s="23">
        <v>488</v>
      </c>
      <c r="M399" s="22">
        <v>4</v>
      </c>
      <c r="N399" s="23">
        <v>156</v>
      </c>
      <c r="O399" s="23">
        <v>17</v>
      </c>
      <c r="P399" s="61">
        <v>2.6101642868109902E-3</v>
      </c>
      <c r="Q399" s="23">
        <v>2</v>
      </c>
      <c r="R399" s="22">
        <v>20</v>
      </c>
      <c r="S399" s="23">
        <v>664</v>
      </c>
      <c r="T399" s="62">
        <v>2.7785714285714285</v>
      </c>
      <c r="U399" s="28">
        <v>0</v>
      </c>
      <c r="V399" s="28">
        <v>0</v>
      </c>
      <c r="W399" s="28">
        <v>114</v>
      </c>
      <c r="X399" s="28">
        <v>114</v>
      </c>
      <c r="Y399" s="63">
        <v>1.7503454629203132E-2</v>
      </c>
      <c r="Z399" s="28">
        <v>778</v>
      </c>
      <c r="AA399" s="63">
        <v>0.119453400890527</v>
      </c>
      <c r="AB399" s="28">
        <v>0</v>
      </c>
    </row>
    <row r="400" spans="1:28" ht="15" customHeight="1">
      <c r="A400" s="42">
        <v>2017</v>
      </c>
      <c r="B400" s="42" t="s">
        <v>241</v>
      </c>
      <c r="C400" s="44" t="s">
        <v>211</v>
      </c>
      <c r="D400" s="44" t="s">
        <v>161</v>
      </c>
      <c r="E400" s="22"/>
      <c r="F400" s="22"/>
      <c r="G400" s="62"/>
      <c r="H400" s="22">
        <v>8</v>
      </c>
      <c r="I400" s="23">
        <v>6159</v>
      </c>
      <c r="J400" s="23">
        <v>664</v>
      </c>
      <c r="K400" s="23">
        <v>44</v>
      </c>
      <c r="L400" s="23">
        <v>1459</v>
      </c>
      <c r="M400" s="22">
        <v>31</v>
      </c>
      <c r="N400" s="23">
        <v>1042</v>
      </c>
      <c r="O400" s="23">
        <v>75</v>
      </c>
      <c r="P400" s="61">
        <v>1.2177301509985399E-2</v>
      </c>
      <c r="Q400" s="23">
        <v>73</v>
      </c>
      <c r="R400" s="22">
        <v>730</v>
      </c>
      <c r="S400" s="23">
        <v>3270</v>
      </c>
      <c r="T400" s="62">
        <v>13.743975903614459</v>
      </c>
      <c r="U400" s="28">
        <v>0</v>
      </c>
      <c r="V400" s="28">
        <v>0</v>
      </c>
      <c r="W400" s="28">
        <v>5856</v>
      </c>
      <c r="X400" s="28">
        <v>5856</v>
      </c>
      <c r="Y400" s="63">
        <v>0.95080370189965902</v>
      </c>
      <c r="Z400" s="28">
        <v>9126</v>
      </c>
      <c r="AA400" s="63">
        <v>1.48173404773502</v>
      </c>
      <c r="AB400" s="28">
        <v>0</v>
      </c>
    </row>
    <row r="401" spans="1:28" ht="15" customHeight="1">
      <c r="A401" s="42">
        <v>2017</v>
      </c>
      <c r="B401" s="42" t="s">
        <v>241</v>
      </c>
      <c r="C401" s="44" t="s">
        <v>211</v>
      </c>
      <c r="D401" s="44" t="s">
        <v>162</v>
      </c>
      <c r="E401" s="22"/>
      <c r="F401" s="22"/>
      <c r="G401" s="62"/>
      <c r="H401" s="22">
        <v>8</v>
      </c>
      <c r="I401" s="23">
        <v>5290</v>
      </c>
      <c r="J401" s="23">
        <v>405</v>
      </c>
      <c r="K401" s="23">
        <v>21</v>
      </c>
      <c r="L401" s="23">
        <v>727</v>
      </c>
      <c r="M401" s="22">
        <v>18</v>
      </c>
      <c r="N401" s="23">
        <v>648</v>
      </c>
      <c r="O401" s="23">
        <v>39</v>
      </c>
      <c r="P401" s="61">
        <v>7.3724007561436697E-3</v>
      </c>
      <c r="Q401" s="23">
        <v>112</v>
      </c>
      <c r="R401" s="22">
        <v>1130</v>
      </c>
      <c r="S401" s="23">
        <v>2556</v>
      </c>
      <c r="T401" s="62">
        <v>13.549679012345679</v>
      </c>
      <c r="U401" s="28">
        <v>0</v>
      </c>
      <c r="V401" s="28">
        <v>0</v>
      </c>
      <c r="W401" s="28">
        <v>2931.62</v>
      </c>
      <c r="X401" s="28">
        <v>2931.62</v>
      </c>
      <c r="Y401" s="63">
        <v>0.5541814744801512</v>
      </c>
      <c r="Z401" s="28">
        <v>5487.62</v>
      </c>
      <c r="AA401" s="63">
        <v>1.0373572778828</v>
      </c>
      <c r="AB401" s="28">
        <v>317</v>
      </c>
    </row>
    <row r="402" spans="1:28" ht="15" customHeight="1">
      <c r="A402" s="42">
        <v>2017</v>
      </c>
      <c r="B402" s="42" t="s">
        <v>241</v>
      </c>
      <c r="C402" s="44" t="s">
        <v>214</v>
      </c>
      <c r="D402" s="44" t="s">
        <v>163</v>
      </c>
      <c r="E402" s="22"/>
      <c r="F402" s="22"/>
      <c r="G402" s="62"/>
      <c r="H402" s="22">
        <v>1</v>
      </c>
      <c r="I402" s="23">
        <v>5000</v>
      </c>
      <c r="J402" s="23">
        <v>170</v>
      </c>
      <c r="K402" s="23">
        <v>12</v>
      </c>
      <c r="L402" s="23">
        <v>396</v>
      </c>
      <c r="M402" s="22">
        <v>8</v>
      </c>
      <c r="N402" s="23">
        <v>282</v>
      </c>
      <c r="O402" s="23">
        <v>20</v>
      </c>
      <c r="P402" s="61">
        <v>4.0000000000000001E-3</v>
      </c>
      <c r="Q402" s="23">
        <v>0</v>
      </c>
      <c r="R402" s="22">
        <v>0</v>
      </c>
      <c r="S402" s="23">
        <v>678</v>
      </c>
      <c r="T402" s="62">
        <v>8.617647058823529</v>
      </c>
      <c r="U402" s="28">
        <v>0</v>
      </c>
      <c r="V402" s="28">
        <v>0</v>
      </c>
      <c r="W402" s="28">
        <v>787</v>
      </c>
      <c r="X402" s="28">
        <v>787</v>
      </c>
      <c r="Y402" s="63">
        <v>0.15740000000000001</v>
      </c>
      <c r="Z402" s="28">
        <v>1465</v>
      </c>
      <c r="AA402" s="63">
        <v>0.29299999999999998</v>
      </c>
      <c r="AB402" s="28">
        <v>329.4</v>
      </c>
    </row>
    <row r="403" spans="1:28" ht="15" customHeight="1">
      <c r="A403" s="42">
        <v>2017</v>
      </c>
      <c r="B403" s="42" t="s">
        <v>241</v>
      </c>
      <c r="C403" s="44" t="s">
        <v>214</v>
      </c>
      <c r="D403" s="44" t="s">
        <v>164</v>
      </c>
      <c r="E403" s="22"/>
      <c r="F403" s="22"/>
      <c r="G403" s="62"/>
      <c r="H403" s="22">
        <v>1</v>
      </c>
      <c r="I403" s="23">
        <v>900</v>
      </c>
      <c r="J403" s="23">
        <v>95</v>
      </c>
      <c r="K403" s="23">
        <v>17</v>
      </c>
      <c r="L403" s="23">
        <v>505</v>
      </c>
      <c r="M403" s="22">
        <v>43</v>
      </c>
      <c r="N403" s="23">
        <v>1442</v>
      </c>
      <c r="O403" s="23">
        <v>60</v>
      </c>
      <c r="P403" s="61">
        <v>6.6666666666666693E-2</v>
      </c>
      <c r="Q403" s="23">
        <v>0</v>
      </c>
      <c r="R403" s="22">
        <v>0</v>
      </c>
      <c r="S403" s="23">
        <v>2086</v>
      </c>
      <c r="T403" s="62">
        <v>33.610526315789471</v>
      </c>
      <c r="U403" s="28">
        <v>0</v>
      </c>
      <c r="V403" s="28">
        <v>0</v>
      </c>
      <c r="W403" s="28">
        <v>1107</v>
      </c>
      <c r="X403" s="28">
        <v>1107</v>
      </c>
      <c r="Y403" s="63">
        <v>1.23</v>
      </c>
      <c r="Z403" s="28">
        <v>3193</v>
      </c>
      <c r="AA403" s="63">
        <v>3.5477777777777799</v>
      </c>
      <c r="AB403" s="28">
        <v>360.66</v>
      </c>
    </row>
    <row r="404" spans="1:28" ht="15" customHeight="1">
      <c r="A404" s="42">
        <v>2017</v>
      </c>
      <c r="B404" s="42" t="s">
        <v>241</v>
      </c>
      <c r="C404" s="44" t="s">
        <v>214</v>
      </c>
      <c r="D404" s="44" t="s">
        <v>165</v>
      </c>
      <c r="E404" s="22"/>
      <c r="F404" s="22"/>
      <c r="G404" s="62"/>
      <c r="H404" s="22">
        <v>1</v>
      </c>
      <c r="I404" s="23">
        <v>1315</v>
      </c>
      <c r="J404" s="23">
        <v>204</v>
      </c>
      <c r="K404" s="23">
        <v>21</v>
      </c>
      <c r="L404" s="23">
        <v>801</v>
      </c>
      <c r="M404" s="22">
        <v>15</v>
      </c>
      <c r="N404" s="23">
        <v>567</v>
      </c>
      <c r="O404" s="23">
        <v>36</v>
      </c>
      <c r="P404" s="61">
        <v>2.7376425855513298E-2</v>
      </c>
      <c r="Q404" s="23">
        <v>96</v>
      </c>
      <c r="R404" s="22">
        <v>960</v>
      </c>
      <c r="S404" s="23">
        <v>2348</v>
      </c>
      <c r="T404" s="62">
        <v>27.220588235294116</v>
      </c>
      <c r="U404" s="28">
        <v>0</v>
      </c>
      <c r="V404" s="28">
        <v>1000</v>
      </c>
      <c r="W404" s="28">
        <v>3205</v>
      </c>
      <c r="X404" s="28">
        <v>4205</v>
      </c>
      <c r="Y404" s="63">
        <v>2.4372623574144487</v>
      </c>
      <c r="Z404" s="28">
        <v>5553</v>
      </c>
      <c r="AA404" s="63">
        <v>4.2228136882129297</v>
      </c>
      <c r="AB404" s="28">
        <v>920</v>
      </c>
    </row>
    <row r="405" spans="1:28" ht="15" customHeight="1">
      <c r="A405" s="42">
        <v>2017</v>
      </c>
      <c r="B405" s="42" t="s">
        <v>241</v>
      </c>
      <c r="C405" s="44" t="s">
        <v>215</v>
      </c>
      <c r="D405" s="44" t="s">
        <v>166</v>
      </c>
      <c r="E405" s="22"/>
      <c r="F405" s="22"/>
      <c r="G405" s="62"/>
      <c r="H405" s="22">
        <v>40</v>
      </c>
      <c r="I405" s="23">
        <v>3000</v>
      </c>
      <c r="J405" s="23">
        <v>600</v>
      </c>
      <c r="K405" s="23">
        <v>31</v>
      </c>
      <c r="L405" s="23">
        <v>1131</v>
      </c>
      <c r="M405" s="22">
        <v>19</v>
      </c>
      <c r="N405" s="23">
        <v>693</v>
      </c>
      <c r="O405" s="23">
        <v>50</v>
      </c>
      <c r="P405" s="61">
        <v>1.6666666666666701E-2</v>
      </c>
      <c r="Q405" s="23">
        <v>26</v>
      </c>
      <c r="R405" s="22">
        <v>260</v>
      </c>
      <c r="S405" s="23">
        <v>2085</v>
      </c>
      <c r="T405" s="62">
        <v>7.7983333333333329</v>
      </c>
      <c r="U405" s="28">
        <v>0</v>
      </c>
      <c r="V405" s="28">
        <v>0</v>
      </c>
      <c r="W405" s="28">
        <v>2594</v>
      </c>
      <c r="X405" s="28">
        <v>2594</v>
      </c>
      <c r="Y405" s="63">
        <v>0.86466666666666669</v>
      </c>
      <c r="Z405" s="28">
        <v>4679</v>
      </c>
      <c r="AA405" s="63">
        <v>1.5596666666666701</v>
      </c>
      <c r="AB405" s="28">
        <v>0</v>
      </c>
    </row>
    <row r="406" spans="1:28" ht="15" customHeight="1">
      <c r="A406" s="42">
        <v>2017</v>
      </c>
      <c r="B406" s="42" t="s">
        <v>241</v>
      </c>
      <c r="C406" s="44" t="s">
        <v>215</v>
      </c>
      <c r="D406" s="44" t="s">
        <v>167</v>
      </c>
      <c r="E406" s="22"/>
      <c r="F406" s="22"/>
      <c r="G406" s="62"/>
      <c r="H406" s="22">
        <v>2</v>
      </c>
      <c r="I406" s="23">
        <v>1200</v>
      </c>
      <c r="J406" s="23">
        <v>107</v>
      </c>
      <c r="K406" s="23">
        <v>20</v>
      </c>
      <c r="L406" s="23">
        <v>720</v>
      </c>
      <c r="M406" s="22">
        <v>9</v>
      </c>
      <c r="N406" s="23">
        <v>306</v>
      </c>
      <c r="O406" s="23">
        <v>29</v>
      </c>
      <c r="P406" s="61">
        <v>2.4166666666666701E-2</v>
      </c>
      <c r="Q406" s="23">
        <v>64</v>
      </c>
      <c r="R406" s="22">
        <v>640</v>
      </c>
      <c r="S406" s="23">
        <v>1676</v>
      </c>
      <c r="T406" s="62">
        <v>20.523364485981308</v>
      </c>
      <c r="U406" s="28">
        <v>0</v>
      </c>
      <c r="V406" s="28">
        <v>400</v>
      </c>
      <c r="W406" s="28">
        <v>520</v>
      </c>
      <c r="X406" s="28">
        <v>920</v>
      </c>
      <c r="Y406" s="63">
        <v>0.43333333333333335</v>
      </c>
      <c r="Z406" s="28">
        <v>2196</v>
      </c>
      <c r="AA406" s="63">
        <v>1.83</v>
      </c>
      <c r="AB406" s="28">
        <v>300</v>
      </c>
    </row>
    <row r="407" spans="1:28" ht="15" customHeight="1">
      <c r="A407" s="42">
        <v>2017</v>
      </c>
      <c r="B407" s="42" t="s">
        <v>241</v>
      </c>
      <c r="C407" s="44" t="s">
        <v>215</v>
      </c>
      <c r="D407" s="44" t="s">
        <v>168</v>
      </c>
      <c r="E407" s="22"/>
      <c r="F407" s="22"/>
      <c r="G407" s="62"/>
      <c r="H407" s="22">
        <v>9</v>
      </c>
      <c r="I407" s="23">
        <v>7000</v>
      </c>
      <c r="J407" s="23">
        <v>790</v>
      </c>
      <c r="K407" s="23">
        <v>157</v>
      </c>
      <c r="L407" s="23">
        <v>5141</v>
      </c>
      <c r="M407" s="22">
        <v>120</v>
      </c>
      <c r="N407" s="23">
        <v>3817</v>
      </c>
      <c r="O407" s="23">
        <v>277</v>
      </c>
      <c r="P407" s="61">
        <v>3.9571428571428598E-2</v>
      </c>
      <c r="Q407" s="23">
        <v>216</v>
      </c>
      <c r="R407" s="22">
        <v>2160</v>
      </c>
      <c r="S407" s="23">
        <v>11227</v>
      </c>
      <c r="T407" s="62">
        <v>19.502531645569618</v>
      </c>
      <c r="U407" s="28">
        <v>0</v>
      </c>
      <c r="V407" s="28">
        <v>0</v>
      </c>
      <c r="W407" s="28">
        <v>4180</v>
      </c>
      <c r="X407" s="28">
        <v>4180</v>
      </c>
      <c r="Y407" s="63">
        <v>0.5971428571428572</v>
      </c>
      <c r="Z407" s="28">
        <v>15407</v>
      </c>
      <c r="AA407" s="63">
        <v>2.2010000000000001</v>
      </c>
      <c r="AB407" s="28">
        <v>0</v>
      </c>
    </row>
    <row r="408" spans="1:28" ht="15" customHeight="1">
      <c r="A408" s="42">
        <v>2017</v>
      </c>
      <c r="B408" s="42" t="s">
        <v>241</v>
      </c>
      <c r="C408" s="44" t="s">
        <v>215</v>
      </c>
      <c r="D408" s="44" t="s">
        <v>169</v>
      </c>
      <c r="E408" s="22"/>
      <c r="F408" s="22"/>
      <c r="G408" s="62"/>
      <c r="H408" s="22">
        <v>9</v>
      </c>
      <c r="I408" s="23">
        <v>1770</v>
      </c>
      <c r="J408" s="23">
        <v>506</v>
      </c>
      <c r="K408" s="23">
        <v>24</v>
      </c>
      <c r="L408" s="23">
        <v>802</v>
      </c>
      <c r="M408" s="22">
        <v>37</v>
      </c>
      <c r="N408" s="23">
        <v>1324</v>
      </c>
      <c r="O408" s="23">
        <v>61</v>
      </c>
      <c r="P408" s="61">
        <v>3.4463276836158199E-2</v>
      </c>
      <c r="Q408" s="23">
        <v>8</v>
      </c>
      <c r="R408" s="22">
        <v>80</v>
      </c>
      <c r="S408" s="23">
        <v>2206</v>
      </c>
      <c r="T408" s="62">
        <v>6.3359683794466406</v>
      </c>
      <c r="U408" s="28">
        <v>0</v>
      </c>
      <c r="V408" s="28">
        <v>0</v>
      </c>
      <c r="W408" s="28">
        <v>1000</v>
      </c>
      <c r="X408" s="28">
        <v>1000</v>
      </c>
      <c r="Y408" s="63">
        <v>0.56497175141242939</v>
      </c>
      <c r="Z408" s="28">
        <v>3206</v>
      </c>
      <c r="AA408" s="63">
        <v>1.8112994350282501</v>
      </c>
      <c r="AB408" s="28">
        <v>0</v>
      </c>
    </row>
    <row r="409" spans="1:28" ht="15" customHeight="1">
      <c r="A409" s="42">
        <v>2017</v>
      </c>
      <c r="B409" s="42" t="s">
        <v>241</v>
      </c>
      <c r="C409" s="44" t="s">
        <v>215</v>
      </c>
      <c r="D409" s="44" t="s">
        <v>170</v>
      </c>
      <c r="E409" s="22"/>
      <c r="F409" s="22"/>
      <c r="G409" s="62"/>
      <c r="H409" s="22">
        <v>4</v>
      </c>
      <c r="I409" s="23">
        <v>250</v>
      </c>
      <c r="J409" s="23">
        <v>375</v>
      </c>
      <c r="K409" s="23">
        <v>14</v>
      </c>
      <c r="L409" s="23">
        <v>473</v>
      </c>
      <c r="M409" s="22">
        <v>25</v>
      </c>
      <c r="N409" s="23">
        <v>821</v>
      </c>
      <c r="O409" s="23">
        <v>39</v>
      </c>
      <c r="P409" s="61">
        <v>0.156</v>
      </c>
      <c r="Q409" s="23">
        <v>7</v>
      </c>
      <c r="R409" s="22">
        <v>70</v>
      </c>
      <c r="S409" s="23">
        <v>1375</v>
      </c>
      <c r="T409" s="62">
        <v>5.3946666666666667</v>
      </c>
      <c r="U409" s="28">
        <v>0</v>
      </c>
      <c r="V409" s="28">
        <v>0</v>
      </c>
      <c r="W409" s="28">
        <v>648</v>
      </c>
      <c r="X409" s="28">
        <v>648</v>
      </c>
      <c r="Y409" s="63">
        <v>2.5920000000000001</v>
      </c>
      <c r="Z409" s="28">
        <v>2023</v>
      </c>
      <c r="AA409" s="63">
        <v>8.0920000000000005</v>
      </c>
      <c r="AB409" s="28">
        <v>0</v>
      </c>
    </row>
    <row r="410" spans="1:28" ht="15" customHeight="1">
      <c r="A410" s="42">
        <v>2017</v>
      </c>
      <c r="B410" s="42" t="s">
        <v>241</v>
      </c>
      <c r="C410" s="44" t="s">
        <v>215</v>
      </c>
      <c r="D410" s="44" t="s">
        <v>171</v>
      </c>
      <c r="E410" s="22"/>
      <c r="F410" s="22"/>
      <c r="G410" s="62"/>
      <c r="H410" s="22">
        <v>2</v>
      </c>
      <c r="I410" s="23">
        <v>1410</v>
      </c>
      <c r="J410" s="23">
        <v>118</v>
      </c>
      <c r="K410" s="23">
        <v>31</v>
      </c>
      <c r="L410" s="23">
        <v>989</v>
      </c>
      <c r="M410" s="22">
        <v>10</v>
      </c>
      <c r="N410" s="23">
        <v>331</v>
      </c>
      <c r="O410" s="23">
        <v>41</v>
      </c>
      <c r="P410" s="61">
        <v>2.9078014184397202E-2</v>
      </c>
      <c r="Q410" s="23">
        <v>8</v>
      </c>
      <c r="R410" s="22">
        <v>80</v>
      </c>
      <c r="S410" s="23">
        <v>1400</v>
      </c>
      <c r="T410" s="62">
        <v>13.544915254237289</v>
      </c>
      <c r="U410" s="28">
        <v>0</v>
      </c>
      <c r="V410" s="28">
        <v>0</v>
      </c>
      <c r="W410" s="28">
        <v>198.3</v>
      </c>
      <c r="X410" s="28">
        <v>198.3</v>
      </c>
      <c r="Y410" s="63">
        <v>0.14063829787234045</v>
      </c>
      <c r="Z410" s="28">
        <v>1598.3</v>
      </c>
      <c r="AA410" s="63">
        <v>1.13354609929078</v>
      </c>
      <c r="AB410" s="28">
        <v>78.3</v>
      </c>
    </row>
    <row r="411" spans="1:28" ht="15" customHeight="1">
      <c r="A411" s="42">
        <v>2017</v>
      </c>
      <c r="B411" s="42" t="s">
        <v>241</v>
      </c>
      <c r="C411" s="44" t="s">
        <v>215</v>
      </c>
      <c r="D411" s="44" t="s">
        <v>758</v>
      </c>
      <c r="E411" s="22"/>
      <c r="F411" s="22"/>
      <c r="G411" s="62"/>
      <c r="H411" s="22">
        <v>2</v>
      </c>
      <c r="I411" s="23">
        <v>604</v>
      </c>
      <c r="J411" s="23">
        <v>83</v>
      </c>
      <c r="K411" s="23">
        <v>9</v>
      </c>
      <c r="L411" s="23">
        <v>332</v>
      </c>
      <c r="M411" s="22">
        <v>6</v>
      </c>
      <c r="N411" s="23">
        <v>234</v>
      </c>
      <c r="O411" s="23">
        <v>15</v>
      </c>
      <c r="P411" s="61">
        <v>2.48344370860927E-2</v>
      </c>
      <c r="Q411" s="23">
        <v>22</v>
      </c>
      <c r="R411" s="22">
        <v>220</v>
      </c>
      <c r="S411" s="23">
        <v>786</v>
      </c>
      <c r="T411" s="62">
        <v>9.4698795180722897</v>
      </c>
      <c r="U411" s="28">
        <v>0</v>
      </c>
      <c r="V411" s="28">
        <v>0</v>
      </c>
      <c r="W411" s="28">
        <v>0</v>
      </c>
      <c r="X411" s="28">
        <v>0</v>
      </c>
      <c r="Y411" s="63">
        <v>0</v>
      </c>
      <c r="Z411" s="28">
        <v>786</v>
      </c>
      <c r="AA411" s="63">
        <v>1.3013245033112599</v>
      </c>
      <c r="AB411" s="28">
        <v>0</v>
      </c>
    </row>
    <row r="412" spans="1:28" ht="15" customHeight="1">
      <c r="A412" s="42">
        <v>2017</v>
      </c>
      <c r="B412" s="42" t="s">
        <v>241</v>
      </c>
      <c r="C412" s="44" t="s">
        <v>215</v>
      </c>
      <c r="D412" s="44" t="s">
        <v>172</v>
      </c>
      <c r="E412" s="22"/>
      <c r="F412" s="22"/>
      <c r="G412" s="62"/>
      <c r="H412" s="22">
        <v>4</v>
      </c>
      <c r="I412" s="23">
        <v>21328</v>
      </c>
      <c r="J412" s="23">
        <v>819</v>
      </c>
      <c r="K412" s="23">
        <v>56</v>
      </c>
      <c r="L412" s="23">
        <v>1877</v>
      </c>
      <c r="M412" s="22">
        <v>51</v>
      </c>
      <c r="N412" s="23">
        <f>1711+39+39</f>
        <v>1789</v>
      </c>
      <c r="O412" s="23">
        <v>107</v>
      </c>
      <c r="P412" s="61">
        <v>5.0168792198049504E-3</v>
      </c>
      <c r="Q412" s="23">
        <v>102</v>
      </c>
      <c r="R412" s="22">
        <v>1020</v>
      </c>
      <c r="S412" s="23">
        <v>4686</v>
      </c>
      <c r="T412" s="62">
        <v>13.142857142857142</v>
      </c>
      <c r="U412" s="28">
        <v>0</v>
      </c>
      <c r="V412" s="28">
        <v>0</v>
      </c>
      <c r="W412" s="28">
        <f>6016+62</f>
        <v>6078</v>
      </c>
      <c r="X412" s="28">
        <v>6078</v>
      </c>
      <c r="Y412" s="63">
        <v>0.28497749437359338</v>
      </c>
      <c r="Z412" s="28">
        <v>10764</v>
      </c>
      <c r="AA412" s="63">
        <v>0.50468867216804203</v>
      </c>
      <c r="AB412" s="28">
        <v>50</v>
      </c>
    </row>
    <row r="413" spans="1:28" ht="15" customHeight="1">
      <c r="A413" s="42">
        <v>2017</v>
      </c>
      <c r="B413" s="42" t="s">
        <v>241</v>
      </c>
      <c r="C413" s="44" t="s">
        <v>215</v>
      </c>
      <c r="D413" s="44" t="s">
        <v>798</v>
      </c>
      <c r="E413" s="22"/>
      <c r="F413" s="22"/>
      <c r="G413" s="62"/>
      <c r="H413" s="22">
        <v>2</v>
      </c>
      <c r="I413" s="23">
        <v>2000</v>
      </c>
      <c r="J413" s="23">
        <v>291</v>
      </c>
      <c r="K413" s="23">
        <v>7</v>
      </c>
      <c r="L413" s="23">
        <v>197</v>
      </c>
      <c r="M413" s="22">
        <v>2</v>
      </c>
      <c r="N413" s="23">
        <v>59</v>
      </c>
      <c r="O413" s="23">
        <v>9</v>
      </c>
      <c r="P413" s="61">
        <v>4.4999999999999997E-3</v>
      </c>
      <c r="Q413" s="23">
        <v>11</v>
      </c>
      <c r="R413" s="22">
        <v>110</v>
      </c>
      <c r="S413" s="23">
        <v>366</v>
      </c>
      <c r="T413" s="62">
        <v>2.6199312714776632</v>
      </c>
      <c r="U413" s="28">
        <v>0</v>
      </c>
      <c r="V413" s="28">
        <v>0</v>
      </c>
      <c r="W413" s="28">
        <v>396.4</v>
      </c>
      <c r="X413" s="28">
        <v>396.4</v>
      </c>
      <c r="Y413" s="63">
        <v>0.19819999999999999</v>
      </c>
      <c r="Z413" s="28">
        <v>762.4</v>
      </c>
      <c r="AA413" s="63">
        <v>0.38119999999999998</v>
      </c>
      <c r="AB413" s="28">
        <v>0</v>
      </c>
    </row>
    <row r="414" spans="1:28" ht="15" customHeight="1">
      <c r="A414" s="42">
        <v>2017</v>
      </c>
      <c r="B414" s="42" t="s">
        <v>241</v>
      </c>
      <c r="C414" s="44" t="s">
        <v>215</v>
      </c>
      <c r="D414" s="44" t="s">
        <v>173</v>
      </c>
      <c r="E414" s="22"/>
      <c r="F414" s="22"/>
      <c r="G414" s="62"/>
      <c r="H414" s="22">
        <v>25</v>
      </c>
      <c r="I414" s="23">
        <v>9212</v>
      </c>
      <c r="J414" s="23">
        <v>1233</v>
      </c>
      <c r="K414" s="23">
        <v>87</v>
      </c>
      <c r="L414" s="23">
        <v>2832</v>
      </c>
      <c r="M414" s="22">
        <v>31</v>
      </c>
      <c r="N414" s="23">
        <v>1032</v>
      </c>
      <c r="O414" s="23">
        <v>118</v>
      </c>
      <c r="P414" s="61">
        <v>1.2809379070777199E-2</v>
      </c>
      <c r="Q414" s="23">
        <v>48</v>
      </c>
      <c r="R414" s="22">
        <v>480</v>
      </c>
      <c r="S414" s="23">
        <v>4364</v>
      </c>
      <c r="T414" s="62">
        <v>7.2302514193025136</v>
      </c>
      <c r="U414" s="28">
        <v>0</v>
      </c>
      <c r="V414" s="28">
        <v>0</v>
      </c>
      <c r="W414" s="28">
        <f>3473+275+198+604.9</f>
        <v>4550.8999999999996</v>
      </c>
      <c r="X414" s="28">
        <v>4550.8999999999996</v>
      </c>
      <c r="Y414" s="63">
        <v>0.49401867129830651</v>
      </c>
      <c r="Z414" s="28">
        <v>8914.9</v>
      </c>
      <c r="AA414" s="63">
        <v>0.96774858879722103</v>
      </c>
      <c r="AB414" s="28">
        <v>160</v>
      </c>
    </row>
    <row r="415" spans="1:28" ht="15" customHeight="1">
      <c r="A415" s="42">
        <v>2017</v>
      </c>
      <c r="B415" s="42" t="s">
        <v>241</v>
      </c>
      <c r="C415" s="44" t="s">
        <v>215</v>
      </c>
      <c r="D415" s="44" t="s">
        <v>799</v>
      </c>
      <c r="E415" s="22"/>
      <c r="F415" s="22"/>
      <c r="G415" s="62"/>
      <c r="H415" s="22">
        <v>5</v>
      </c>
      <c r="I415" s="23">
        <v>5170</v>
      </c>
      <c r="J415" s="23">
        <v>825</v>
      </c>
      <c r="K415" s="23">
        <v>14</v>
      </c>
      <c r="L415" s="23">
        <v>519</v>
      </c>
      <c r="M415" s="22">
        <v>8</v>
      </c>
      <c r="N415" s="23">
        <v>274</v>
      </c>
      <c r="O415" s="23">
        <v>22</v>
      </c>
      <c r="P415" s="61">
        <v>4.2553191489361703E-3</v>
      </c>
      <c r="Q415" s="23">
        <v>9</v>
      </c>
      <c r="R415" s="22">
        <v>90</v>
      </c>
      <c r="S415" s="23">
        <v>883</v>
      </c>
      <c r="T415" s="62">
        <v>2.978181818181818</v>
      </c>
      <c r="U415" s="28">
        <v>0</v>
      </c>
      <c r="V415" s="28">
        <v>0</v>
      </c>
      <c r="W415" s="28">
        <v>1574</v>
      </c>
      <c r="X415" s="28">
        <v>1574</v>
      </c>
      <c r="Y415" s="63">
        <v>0.3044487427466151</v>
      </c>
      <c r="Z415" s="28">
        <v>2457</v>
      </c>
      <c r="AA415" s="63">
        <v>0.475241779497099</v>
      </c>
      <c r="AB415" s="28">
        <v>83.4</v>
      </c>
    </row>
    <row r="416" spans="1:28" ht="15" customHeight="1">
      <c r="A416" s="42">
        <v>2017</v>
      </c>
      <c r="B416" s="42" t="s">
        <v>241</v>
      </c>
      <c r="C416" s="44" t="s">
        <v>215</v>
      </c>
      <c r="D416" s="44" t="s">
        <v>800</v>
      </c>
      <c r="E416" s="22"/>
      <c r="F416" s="22"/>
      <c r="G416" s="62"/>
      <c r="H416" s="22">
        <v>1</v>
      </c>
      <c r="I416" s="23">
        <v>800</v>
      </c>
      <c r="J416" s="23">
        <v>37</v>
      </c>
      <c r="K416" s="23">
        <v>0</v>
      </c>
      <c r="L416" s="23">
        <v>0</v>
      </c>
      <c r="M416" s="22">
        <v>0</v>
      </c>
      <c r="N416" s="23">
        <v>0</v>
      </c>
      <c r="O416" s="23">
        <v>0</v>
      </c>
      <c r="P416" s="61">
        <v>0</v>
      </c>
      <c r="Q416" s="23">
        <v>0</v>
      </c>
      <c r="R416" s="22">
        <v>0</v>
      </c>
      <c r="S416" s="23">
        <v>0</v>
      </c>
      <c r="T416" s="62">
        <v>3.1351351351351351</v>
      </c>
      <c r="U416" s="28">
        <v>0</v>
      </c>
      <c r="V416" s="28">
        <v>0</v>
      </c>
      <c r="W416" s="28">
        <v>116</v>
      </c>
      <c r="X416" s="28">
        <v>116</v>
      </c>
      <c r="Y416" s="63">
        <v>0.14499999999999999</v>
      </c>
      <c r="Z416" s="28">
        <v>116</v>
      </c>
      <c r="AA416" s="63">
        <v>0.14499999999999999</v>
      </c>
      <c r="AB416" s="28">
        <v>0</v>
      </c>
    </row>
    <row r="417" spans="1:28" ht="15" customHeight="1">
      <c r="A417" s="42">
        <v>2017</v>
      </c>
      <c r="B417" s="42" t="s">
        <v>241</v>
      </c>
      <c r="C417" s="44" t="s">
        <v>215</v>
      </c>
      <c r="D417" s="49" t="s">
        <v>801</v>
      </c>
      <c r="E417" s="34"/>
      <c r="F417" s="34"/>
      <c r="G417" s="61"/>
      <c r="H417" s="22">
        <v>3</v>
      </c>
      <c r="I417" s="23">
        <v>80</v>
      </c>
      <c r="J417" s="23">
        <v>58</v>
      </c>
      <c r="K417" s="23">
        <v>1</v>
      </c>
      <c r="L417" s="23">
        <v>39</v>
      </c>
      <c r="M417" s="22">
        <v>6</v>
      </c>
      <c r="N417" s="23">
        <v>194</v>
      </c>
      <c r="O417" s="23">
        <v>7</v>
      </c>
      <c r="P417" s="61">
        <v>8.7499999999999994E-2</v>
      </c>
      <c r="Q417" s="23">
        <v>0</v>
      </c>
      <c r="R417" s="22">
        <v>0</v>
      </c>
      <c r="S417" s="23">
        <v>233</v>
      </c>
      <c r="T417" s="62">
        <v>4.0172413793103452</v>
      </c>
      <c r="U417" s="28">
        <v>0</v>
      </c>
      <c r="V417" s="28">
        <v>0</v>
      </c>
      <c r="W417" s="28">
        <v>0</v>
      </c>
      <c r="X417" s="28">
        <v>0</v>
      </c>
      <c r="Y417" s="63">
        <v>0</v>
      </c>
      <c r="Z417" s="28">
        <v>233</v>
      </c>
      <c r="AA417" s="63">
        <v>2.9125000000000001</v>
      </c>
      <c r="AB417" s="28">
        <v>0</v>
      </c>
    </row>
    <row r="418" spans="1:28" ht="15" customHeight="1">
      <c r="A418" s="42">
        <v>2017</v>
      </c>
      <c r="B418" s="42" t="s">
        <v>241</v>
      </c>
      <c r="C418" s="44" t="s">
        <v>215</v>
      </c>
      <c r="D418" s="44" t="s">
        <v>802</v>
      </c>
      <c r="E418" s="22"/>
      <c r="F418" s="22"/>
      <c r="G418" s="62"/>
      <c r="H418" s="22">
        <v>4</v>
      </c>
      <c r="I418" s="23">
        <v>410</v>
      </c>
      <c r="J418" s="23">
        <v>98</v>
      </c>
      <c r="K418" s="23">
        <v>4</v>
      </c>
      <c r="L418" s="23">
        <v>153</v>
      </c>
      <c r="M418" s="22">
        <v>4</v>
      </c>
      <c r="N418" s="23">
        <v>156</v>
      </c>
      <c r="O418" s="23">
        <v>8</v>
      </c>
      <c r="P418" s="61">
        <v>1.9512195121951199E-2</v>
      </c>
      <c r="Q418" s="23">
        <v>21</v>
      </c>
      <c r="R418" s="22">
        <v>210</v>
      </c>
      <c r="S418" s="23">
        <v>539</v>
      </c>
      <c r="T418" s="62">
        <v>7.1785714285714288</v>
      </c>
      <c r="U418" s="28">
        <v>0</v>
      </c>
      <c r="V418" s="28">
        <v>0</v>
      </c>
      <c r="W418" s="28">
        <v>164.5</v>
      </c>
      <c r="X418" s="28">
        <v>164.5</v>
      </c>
      <c r="Y418" s="63">
        <v>0.40121951219512197</v>
      </c>
      <c r="Z418" s="28">
        <v>703.5</v>
      </c>
      <c r="AA418" s="63">
        <v>1.71585365853659</v>
      </c>
      <c r="AB418" s="28">
        <v>0</v>
      </c>
    </row>
    <row r="419" spans="1:28" ht="15" customHeight="1">
      <c r="A419" s="42">
        <v>2017</v>
      </c>
      <c r="B419" s="42" t="s">
        <v>241</v>
      </c>
      <c r="C419" s="44" t="s">
        <v>215</v>
      </c>
      <c r="D419" s="43" t="s">
        <v>803</v>
      </c>
      <c r="E419" s="19"/>
      <c r="F419" s="19"/>
      <c r="G419" s="64"/>
      <c r="H419" s="22">
        <v>4</v>
      </c>
      <c r="I419" s="23">
        <v>400</v>
      </c>
      <c r="J419" s="23">
        <v>69</v>
      </c>
      <c r="K419" s="23">
        <v>12</v>
      </c>
      <c r="L419" s="23">
        <v>235</v>
      </c>
      <c r="M419" s="22">
        <v>3</v>
      </c>
      <c r="N419" s="23">
        <v>97</v>
      </c>
      <c r="O419" s="23">
        <v>15</v>
      </c>
      <c r="P419" s="61">
        <v>3.7499999999999999E-2</v>
      </c>
      <c r="Q419" s="23">
        <v>14</v>
      </c>
      <c r="R419" s="22">
        <v>140</v>
      </c>
      <c r="S419" s="23">
        <v>472</v>
      </c>
      <c r="T419" s="62">
        <v>15.963768115942029</v>
      </c>
      <c r="U419" s="28">
        <v>0</v>
      </c>
      <c r="V419" s="28">
        <v>0</v>
      </c>
      <c r="W419" s="28">
        <v>629.5</v>
      </c>
      <c r="X419" s="28">
        <v>629.5</v>
      </c>
      <c r="Y419" s="63">
        <v>1.57375</v>
      </c>
      <c r="Z419" s="28">
        <v>1101.5</v>
      </c>
      <c r="AA419" s="63">
        <v>2.7537500000000001</v>
      </c>
      <c r="AB419" s="28">
        <v>0</v>
      </c>
    </row>
    <row r="420" spans="1:28" ht="15" customHeight="1">
      <c r="A420" s="42">
        <v>2017</v>
      </c>
      <c r="B420" s="42" t="s">
        <v>241</v>
      </c>
      <c r="C420" s="44" t="s">
        <v>215</v>
      </c>
      <c r="D420" s="44" t="s">
        <v>174</v>
      </c>
      <c r="E420" s="22"/>
      <c r="F420" s="22"/>
      <c r="G420" s="62"/>
      <c r="H420" s="22">
        <v>9</v>
      </c>
      <c r="I420" s="23">
        <v>10759</v>
      </c>
      <c r="J420" s="23">
        <v>723</v>
      </c>
      <c r="K420" s="23">
        <v>6</v>
      </c>
      <c r="L420" s="23">
        <v>180</v>
      </c>
      <c r="M420" s="22">
        <v>8</v>
      </c>
      <c r="N420" s="23">
        <v>246</v>
      </c>
      <c r="O420" s="23">
        <v>14</v>
      </c>
      <c r="P420" s="61">
        <v>1.3012361743656501E-3</v>
      </c>
      <c r="Q420" s="23">
        <v>18</v>
      </c>
      <c r="R420" s="22">
        <v>180</v>
      </c>
      <c r="S420" s="23">
        <v>606</v>
      </c>
      <c r="T420" s="62">
        <v>4.0103734439834025</v>
      </c>
      <c r="U420" s="28">
        <v>0</v>
      </c>
      <c r="V420" s="28">
        <v>700</v>
      </c>
      <c r="W420" s="28">
        <v>2293.5</v>
      </c>
      <c r="X420" s="28">
        <v>2993.5</v>
      </c>
      <c r="Y420" s="63">
        <v>0.21317036899340086</v>
      </c>
      <c r="Z420" s="28">
        <v>2899.5</v>
      </c>
      <c r="AA420" s="63">
        <v>0.269495306255228</v>
      </c>
      <c r="AB420" s="28">
        <v>250</v>
      </c>
    </row>
    <row r="421" spans="1:28" ht="15" customHeight="1">
      <c r="A421" s="42">
        <v>2017</v>
      </c>
      <c r="B421" s="42" t="s">
        <v>241</v>
      </c>
      <c r="C421" s="44" t="s">
        <v>215</v>
      </c>
      <c r="D421" s="44" t="s">
        <v>176</v>
      </c>
      <c r="E421" s="22"/>
      <c r="F421" s="22"/>
      <c r="G421" s="62"/>
      <c r="H421" s="22">
        <v>2</v>
      </c>
      <c r="I421" s="23">
        <v>3280</v>
      </c>
      <c r="J421" s="23">
        <v>252</v>
      </c>
      <c r="K421" s="23">
        <v>21</v>
      </c>
      <c r="L421" s="23">
        <v>719</v>
      </c>
      <c r="M421" s="22">
        <v>26</v>
      </c>
      <c r="N421" s="23">
        <v>932</v>
      </c>
      <c r="O421" s="23">
        <v>47</v>
      </c>
      <c r="P421" s="61">
        <v>1.43292682926829E-2</v>
      </c>
      <c r="Q421" s="23">
        <v>31</v>
      </c>
      <c r="R421" s="22">
        <v>310</v>
      </c>
      <c r="S421" s="23">
        <v>1962</v>
      </c>
      <c r="T421" s="62">
        <v>19.49206349206349</v>
      </c>
      <c r="U421" s="28">
        <v>0</v>
      </c>
      <c r="V421" s="28">
        <v>0</v>
      </c>
      <c r="W421" s="28">
        <v>2950</v>
      </c>
      <c r="X421" s="28">
        <v>2950</v>
      </c>
      <c r="Y421" s="63">
        <v>0.89939024390243905</v>
      </c>
      <c r="Z421" s="28">
        <v>4912</v>
      </c>
      <c r="AA421" s="63">
        <v>1.4975609756097601</v>
      </c>
      <c r="AB421" s="28">
        <v>0</v>
      </c>
    </row>
    <row r="422" spans="1:28" ht="15" customHeight="1">
      <c r="A422" s="42">
        <v>2017</v>
      </c>
      <c r="B422" s="42" t="s">
        <v>241</v>
      </c>
      <c r="C422" s="44" t="s">
        <v>215</v>
      </c>
      <c r="D422" s="44" t="s">
        <v>177</v>
      </c>
      <c r="E422" s="22"/>
      <c r="F422" s="22"/>
      <c r="G422" s="62"/>
      <c r="H422" s="22">
        <v>1</v>
      </c>
      <c r="I422" s="23">
        <v>1500</v>
      </c>
      <c r="J422" s="23">
        <v>208</v>
      </c>
      <c r="K422" s="23">
        <v>15</v>
      </c>
      <c r="L422" s="23">
        <v>527</v>
      </c>
      <c r="M422" s="22">
        <v>6</v>
      </c>
      <c r="N422" s="23">
        <v>234</v>
      </c>
      <c r="O422" s="23">
        <v>21</v>
      </c>
      <c r="P422" s="61">
        <v>1.4E-2</v>
      </c>
      <c r="Q422" s="23">
        <v>16</v>
      </c>
      <c r="R422" s="22">
        <v>160</v>
      </c>
      <c r="S422" s="23">
        <v>921</v>
      </c>
      <c r="T422" s="62">
        <v>8.9807692307692299</v>
      </c>
      <c r="U422" s="28">
        <v>0</v>
      </c>
      <c r="V422" s="28">
        <v>0</v>
      </c>
      <c r="W422" s="28">
        <v>947</v>
      </c>
      <c r="X422" s="28">
        <v>947</v>
      </c>
      <c r="Y422" s="63">
        <v>0.6313333333333333</v>
      </c>
      <c r="Z422" s="28">
        <v>1868</v>
      </c>
      <c r="AA422" s="63">
        <v>1.2453333333333301</v>
      </c>
      <c r="AB422" s="28">
        <v>0</v>
      </c>
    </row>
    <row r="423" spans="1:28" ht="15" customHeight="1">
      <c r="A423" s="42">
        <v>2017</v>
      </c>
      <c r="B423" s="42" t="s">
        <v>241</v>
      </c>
      <c r="C423" s="44" t="s">
        <v>215</v>
      </c>
      <c r="D423" s="44" t="s">
        <v>804</v>
      </c>
      <c r="E423" s="22"/>
      <c r="F423" s="22"/>
      <c r="G423" s="62"/>
      <c r="H423" s="22">
        <v>2</v>
      </c>
      <c r="I423" s="23">
        <v>1520</v>
      </c>
      <c r="J423" s="23">
        <v>75</v>
      </c>
      <c r="K423" s="23">
        <v>14</v>
      </c>
      <c r="L423" s="23">
        <v>490</v>
      </c>
      <c r="M423" s="22">
        <v>13</v>
      </c>
      <c r="N423" s="23">
        <v>471</v>
      </c>
      <c r="O423" s="23">
        <v>27</v>
      </c>
      <c r="P423" s="61">
        <v>1.77631578947368E-2</v>
      </c>
      <c r="Q423" s="23">
        <v>12</v>
      </c>
      <c r="R423" s="22">
        <v>120</v>
      </c>
      <c r="S423" s="23">
        <v>1111</v>
      </c>
      <c r="T423" s="62">
        <v>21.306666666666668</v>
      </c>
      <c r="U423" s="28">
        <v>0</v>
      </c>
      <c r="V423" s="28">
        <v>0</v>
      </c>
      <c r="W423" s="28">
        <v>487</v>
      </c>
      <c r="X423" s="28">
        <v>487</v>
      </c>
      <c r="Y423" s="63">
        <v>0.32039473684210529</v>
      </c>
      <c r="Z423" s="28">
        <v>1598</v>
      </c>
      <c r="AA423" s="63">
        <v>1.05131578947368</v>
      </c>
      <c r="AB423" s="28">
        <v>0</v>
      </c>
    </row>
    <row r="424" spans="1:28" ht="15" customHeight="1">
      <c r="A424" s="42">
        <v>2017</v>
      </c>
      <c r="B424" s="42" t="s">
        <v>241</v>
      </c>
      <c r="C424" s="44" t="s">
        <v>215</v>
      </c>
      <c r="D424" s="44" t="s">
        <v>805</v>
      </c>
      <c r="E424" s="22"/>
      <c r="F424" s="22"/>
      <c r="G424" s="62"/>
      <c r="H424" s="22">
        <v>4</v>
      </c>
      <c r="I424" s="23">
        <v>3921</v>
      </c>
      <c r="J424" s="23">
        <v>233</v>
      </c>
      <c r="K424" s="23">
        <v>5</v>
      </c>
      <c r="L424" s="23">
        <v>195</v>
      </c>
      <c r="M424" s="22">
        <v>13</v>
      </c>
      <c r="N424" s="23">
        <v>489</v>
      </c>
      <c r="O424" s="23">
        <v>18</v>
      </c>
      <c r="P424" s="61">
        <v>4.5906656465187498E-3</v>
      </c>
      <c r="Q424" s="23">
        <v>29</v>
      </c>
      <c r="R424" s="22">
        <v>300</v>
      </c>
      <c r="S424" s="23">
        <v>1014</v>
      </c>
      <c r="T424" s="62">
        <v>8.7467811158798288</v>
      </c>
      <c r="U424" s="28">
        <v>0</v>
      </c>
      <c r="V424" s="28">
        <v>0</v>
      </c>
      <c r="W424" s="28">
        <v>1024</v>
      </c>
      <c r="X424" s="28">
        <v>1024</v>
      </c>
      <c r="Y424" s="63">
        <v>0.26115786789084416</v>
      </c>
      <c r="Z424" s="28">
        <v>2038</v>
      </c>
      <c r="AA424" s="63">
        <v>0.519765365978067</v>
      </c>
      <c r="AB424" s="28">
        <v>0</v>
      </c>
    </row>
    <row r="425" spans="1:28" ht="15" customHeight="1">
      <c r="A425" s="42">
        <v>2017</v>
      </c>
      <c r="B425" s="42" t="s">
        <v>241</v>
      </c>
      <c r="C425" s="44" t="s">
        <v>216</v>
      </c>
      <c r="D425" s="44" t="s">
        <v>178</v>
      </c>
      <c r="E425" s="22"/>
      <c r="F425" s="22"/>
      <c r="G425" s="62"/>
      <c r="H425" s="22">
        <v>6</v>
      </c>
      <c r="I425" s="23">
        <v>5200</v>
      </c>
      <c r="J425" s="23">
        <v>49</v>
      </c>
      <c r="K425" s="23">
        <v>35</v>
      </c>
      <c r="L425" s="23">
        <v>1186</v>
      </c>
      <c r="M425" s="22">
        <v>43</v>
      </c>
      <c r="N425" s="23">
        <v>1440</v>
      </c>
      <c r="O425" s="23">
        <v>78</v>
      </c>
      <c r="P425" s="61">
        <v>1.4999999999999999E-2</v>
      </c>
      <c r="Q425" s="23">
        <v>7</v>
      </c>
      <c r="R425" s="22">
        <v>80</v>
      </c>
      <c r="S425" s="23">
        <v>2706</v>
      </c>
      <c r="T425" s="62">
        <v>187.16326530612244</v>
      </c>
      <c r="U425" s="28">
        <v>0</v>
      </c>
      <c r="V425" s="28">
        <v>350</v>
      </c>
      <c r="W425" s="28">
        <v>6465</v>
      </c>
      <c r="X425" s="28">
        <v>6815</v>
      </c>
      <c r="Y425" s="63">
        <v>1.2432692307692308</v>
      </c>
      <c r="Z425" s="28">
        <v>9171</v>
      </c>
      <c r="AA425" s="63">
        <v>1.76365384615385</v>
      </c>
      <c r="AB425" s="28">
        <v>205</v>
      </c>
    </row>
    <row r="426" spans="1:28" ht="15" customHeight="1">
      <c r="A426" s="42">
        <v>2017</v>
      </c>
      <c r="B426" s="42" t="s">
        <v>241</v>
      </c>
      <c r="C426" s="44" t="s">
        <v>216</v>
      </c>
      <c r="D426" s="44" t="s">
        <v>179</v>
      </c>
      <c r="E426" s="22"/>
      <c r="F426" s="22"/>
      <c r="G426" s="62"/>
      <c r="H426" s="22">
        <v>5</v>
      </c>
      <c r="I426" s="23">
        <v>11150</v>
      </c>
      <c r="J426" s="23">
        <v>444</v>
      </c>
      <c r="K426" s="23">
        <v>377</v>
      </c>
      <c r="L426" s="23">
        <v>12133</v>
      </c>
      <c r="M426" s="22">
        <v>95</v>
      </c>
      <c r="N426" s="23">
        <v>3110</v>
      </c>
      <c r="O426" s="23">
        <v>472</v>
      </c>
      <c r="P426" s="61">
        <v>4.2331838565022401E-2</v>
      </c>
      <c r="Q426" s="23">
        <v>70</v>
      </c>
      <c r="R426" s="22">
        <v>730</v>
      </c>
      <c r="S426" s="23">
        <v>16071</v>
      </c>
      <c r="T426" s="62">
        <v>71.662162162162161</v>
      </c>
      <c r="U426" s="28">
        <v>0</v>
      </c>
      <c r="V426" s="28">
        <v>0</v>
      </c>
      <c r="W426" s="28">
        <v>15747</v>
      </c>
      <c r="X426" s="28">
        <v>15747</v>
      </c>
      <c r="Y426" s="63">
        <v>1.4122869955156951</v>
      </c>
      <c r="Z426" s="28">
        <v>31818</v>
      </c>
      <c r="AA426" s="63">
        <v>2.85363228699552</v>
      </c>
      <c r="AB426" s="28">
        <v>375.53</v>
      </c>
    </row>
    <row r="427" spans="1:28" ht="15" customHeight="1">
      <c r="A427" s="42">
        <v>2017</v>
      </c>
      <c r="B427" s="42" t="s">
        <v>241</v>
      </c>
      <c r="C427" s="44" t="s">
        <v>216</v>
      </c>
      <c r="D427" s="44" t="s">
        <v>180</v>
      </c>
      <c r="E427" s="22"/>
      <c r="F427" s="22"/>
      <c r="G427" s="62"/>
      <c r="H427" s="22">
        <v>3</v>
      </c>
      <c r="I427" s="23">
        <v>2562</v>
      </c>
      <c r="J427" s="23">
        <v>70</v>
      </c>
      <c r="K427" s="23">
        <v>55</v>
      </c>
      <c r="L427" s="23">
        <v>1441</v>
      </c>
      <c r="M427" s="22">
        <v>31</v>
      </c>
      <c r="N427" s="23">
        <v>1020</v>
      </c>
      <c r="O427" s="23">
        <v>86</v>
      </c>
      <c r="P427" s="61">
        <v>3.3567525370804097E-2</v>
      </c>
      <c r="Q427" s="23">
        <v>79</v>
      </c>
      <c r="R427" s="22">
        <v>1030</v>
      </c>
      <c r="S427" s="23">
        <v>3531</v>
      </c>
      <c r="T427" s="62">
        <v>96.78</v>
      </c>
      <c r="U427" s="28">
        <v>0</v>
      </c>
      <c r="V427" s="28">
        <v>0</v>
      </c>
      <c r="W427" s="28">
        <v>3243.6</v>
      </c>
      <c r="X427" s="28">
        <v>3243.6</v>
      </c>
      <c r="Y427" s="63">
        <v>1.2660421545667446</v>
      </c>
      <c r="Z427" s="28">
        <v>6774.6</v>
      </c>
      <c r="AA427" s="63">
        <v>2.6442622950819699</v>
      </c>
      <c r="AB427" s="28">
        <v>0</v>
      </c>
    </row>
    <row r="428" spans="1:28" ht="15" customHeight="1">
      <c r="A428" s="42">
        <v>2017</v>
      </c>
      <c r="B428" s="42" t="s">
        <v>241</v>
      </c>
      <c r="C428" s="44" t="s">
        <v>216</v>
      </c>
      <c r="D428" s="44" t="s">
        <v>181</v>
      </c>
      <c r="E428" s="22"/>
      <c r="F428" s="22"/>
      <c r="G428" s="62"/>
      <c r="H428" s="22">
        <v>1</v>
      </c>
      <c r="I428" s="23">
        <v>622</v>
      </c>
      <c r="J428" s="23">
        <v>64</v>
      </c>
      <c r="K428" s="23">
        <v>15</v>
      </c>
      <c r="L428" s="23">
        <v>488</v>
      </c>
      <c r="M428" s="22">
        <v>14</v>
      </c>
      <c r="N428" s="23">
        <v>407</v>
      </c>
      <c r="O428" s="23">
        <v>29</v>
      </c>
      <c r="P428" s="61">
        <v>4.66237942122186E-2</v>
      </c>
      <c r="Q428" s="23">
        <v>19</v>
      </c>
      <c r="R428" s="22">
        <v>190</v>
      </c>
      <c r="S428" s="23">
        <v>1114</v>
      </c>
      <c r="T428" s="62">
        <v>40.109375</v>
      </c>
      <c r="U428" s="28">
        <v>0</v>
      </c>
      <c r="V428" s="28">
        <v>0</v>
      </c>
      <c r="W428" s="28">
        <v>1453</v>
      </c>
      <c r="X428" s="28">
        <v>1453</v>
      </c>
      <c r="Y428" s="63">
        <v>2.3360128617363345</v>
      </c>
      <c r="Z428" s="28">
        <v>2567</v>
      </c>
      <c r="AA428" s="63">
        <v>4.1270096463022501</v>
      </c>
      <c r="AB428" s="28">
        <v>0</v>
      </c>
    </row>
    <row r="429" spans="1:28" ht="15" customHeight="1">
      <c r="A429" s="42">
        <v>2017</v>
      </c>
      <c r="B429" s="42" t="s">
        <v>241</v>
      </c>
      <c r="C429" s="44" t="s">
        <v>216</v>
      </c>
      <c r="D429" s="44" t="s">
        <v>249</v>
      </c>
      <c r="E429" s="22"/>
      <c r="F429" s="22"/>
      <c r="G429" s="62"/>
      <c r="H429" s="22">
        <v>4</v>
      </c>
      <c r="I429" s="23">
        <v>1400</v>
      </c>
      <c r="J429" s="23">
        <v>77</v>
      </c>
      <c r="K429" s="23">
        <v>68</v>
      </c>
      <c r="L429" s="23">
        <v>2288</v>
      </c>
      <c r="M429" s="22">
        <v>16</v>
      </c>
      <c r="N429" s="23">
        <v>512</v>
      </c>
      <c r="O429" s="23">
        <v>84</v>
      </c>
      <c r="P429" s="61">
        <v>0.06</v>
      </c>
      <c r="Q429" s="23">
        <v>37</v>
      </c>
      <c r="R429" s="22">
        <v>370</v>
      </c>
      <c r="S429" s="23">
        <v>3231</v>
      </c>
      <c r="T429" s="62">
        <v>55.688311688311686</v>
      </c>
      <c r="U429" s="28">
        <v>0</v>
      </c>
      <c r="V429" s="28">
        <v>0</v>
      </c>
      <c r="W429" s="28">
        <v>1057</v>
      </c>
      <c r="X429" s="28">
        <v>1057</v>
      </c>
      <c r="Y429" s="63">
        <v>0.755</v>
      </c>
      <c r="Z429" s="28">
        <v>4288</v>
      </c>
      <c r="AA429" s="63">
        <v>3.0628571428571401</v>
      </c>
      <c r="AB429" s="28">
        <v>49.7</v>
      </c>
    </row>
    <row r="430" spans="1:28" ht="15" customHeight="1">
      <c r="A430" s="42">
        <v>2017</v>
      </c>
      <c r="B430" s="42" t="s">
        <v>241</v>
      </c>
      <c r="C430" s="44" t="s">
        <v>216</v>
      </c>
      <c r="D430" s="44" t="s">
        <v>806</v>
      </c>
      <c r="E430" s="22"/>
      <c r="F430" s="22"/>
      <c r="G430" s="62"/>
      <c r="H430" s="22">
        <v>1</v>
      </c>
      <c r="I430" s="23">
        <v>149</v>
      </c>
      <c r="J430" s="23">
        <v>5</v>
      </c>
      <c r="K430" s="23">
        <v>3</v>
      </c>
      <c r="L430" s="23">
        <v>117</v>
      </c>
      <c r="M430" s="22">
        <v>0</v>
      </c>
      <c r="N430" s="23">
        <v>0</v>
      </c>
      <c r="O430" s="23">
        <v>3</v>
      </c>
      <c r="P430" s="61">
        <v>2.01342281879195E-2</v>
      </c>
      <c r="Q430" s="23">
        <v>1</v>
      </c>
      <c r="R430" s="22">
        <v>10</v>
      </c>
      <c r="S430" s="23">
        <v>127</v>
      </c>
      <c r="T430" s="62">
        <v>88</v>
      </c>
      <c r="U430" s="28">
        <v>0</v>
      </c>
      <c r="V430" s="28">
        <v>0</v>
      </c>
      <c r="W430" s="28">
        <v>313</v>
      </c>
      <c r="X430" s="28">
        <v>313</v>
      </c>
      <c r="Y430" s="63">
        <v>2.1006711409395975</v>
      </c>
      <c r="Z430" s="28">
        <v>440</v>
      </c>
      <c r="AA430" s="63">
        <v>2.9530201342281899</v>
      </c>
      <c r="AB430" s="28">
        <v>0</v>
      </c>
    </row>
    <row r="431" spans="1:28" ht="15" customHeight="1">
      <c r="A431" s="42">
        <v>2017</v>
      </c>
      <c r="B431" s="42" t="s">
        <v>241</v>
      </c>
      <c r="C431" s="44" t="s">
        <v>216</v>
      </c>
      <c r="D431" s="44" t="s">
        <v>182</v>
      </c>
      <c r="E431" s="22"/>
      <c r="F431" s="22"/>
      <c r="G431" s="62"/>
      <c r="H431" s="22">
        <v>6</v>
      </c>
      <c r="I431" s="23">
        <v>11380</v>
      </c>
      <c r="J431" s="23">
        <v>169</v>
      </c>
      <c r="K431" s="23">
        <v>75</v>
      </c>
      <c r="L431" s="23">
        <v>2327</v>
      </c>
      <c r="M431" s="22">
        <v>23</v>
      </c>
      <c r="N431" s="23">
        <v>742</v>
      </c>
      <c r="O431" s="23">
        <v>98</v>
      </c>
      <c r="P431" s="61">
        <v>8.6115992970122995E-3</v>
      </c>
      <c r="Q431" s="23">
        <v>25</v>
      </c>
      <c r="R431" s="22">
        <v>270</v>
      </c>
      <c r="S431" s="23">
        <v>2950</v>
      </c>
      <c r="T431" s="62">
        <v>89.242603550295854</v>
      </c>
      <c r="U431" s="28">
        <v>0</v>
      </c>
      <c r="V431" s="28">
        <v>0</v>
      </c>
      <c r="W431" s="28">
        <v>12132</v>
      </c>
      <c r="X431" s="28">
        <v>12132</v>
      </c>
      <c r="Y431" s="63">
        <v>1.0660808435852374</v>
      </c>
      <c r="Z431" s="28">
        <v>15082</v>
      </c>
      <c r="AA431" s="63">
        <v>1.3253075571177499</v>
      </c>
      <c r="AB431" s="28">
        <v>0</v>
      </c>
    </row>
    <row r="432" spans="1:28" ht="15" customHeight="1">
      <c r="A432" s="42">
        <v>2017</v>
      </c>
      <c r="B432" s="42" t="s">
        <v>241</v>
      </c>
      <c r="C432" s="44" t="s">
        <v>216</v>
      </c>
      <c r="D432" s="44" t="s">
        <v>807</v>
      </c>
      <c r="E432" s="22"/>
      <c r="F432" s="22"/>
      <c r="G432" s="62"/>
      <c r="H432" s="22">
        <v>3</v>
      </c>
      <c r="I432" s="23">
        <v>2520</v>
      </c>
      <c r="J432" s="23">
        <v>115</v>
      </c>
      <c r="K432" s="23">
        <v>52</v>
      </c>
      <c r="L432" s="23">
        <f>1680+29</f>
        <v>1709</v>
      </c>
      <c r="M432" s="22">
        <v>93</v>
      </c>
      <c r="N432" s="23">
        <v>3149</v>
      </c>
      <c r="O432" s="23">
        <v>145</v>
      </c>
      <c r="P432" s="61">
        <v>5.7539682539682502E-2</v>
      </c>
      <c r="Q432" s="23">
        <v>205</v>
      </c>
      <c r="R432" s="22">
        <v>2130</v>
      </c>
      <c r="S432" s="23">
        <v>7147</v>
      </c>
      <c r="T432" s="62">
        <v>103.30956521739131</v>
      </c>
      <c r="U432" s="28">
        <v>0</v>
      </c>
      <c r="V432" s="28">
        <v>0</v>
      </c>
      <c r="W432" s="28">
        <v>4733.6000000000004</v>
      </c>
      <c r="X432" s="28">
        <v>4733.6000000000004</v>
      </c>
      <c r="Y432" s="63">
        <v>1.8784126984126985</v>
      </c>
      <c r="Z432" s="28">
        <v>11880.6</v>
      </c>
      <c r="AA432" s="63">
        <v>4.7145238095238096</v>
      </c>
      <c r="AB432" s="28">
        <v>0</v>
      </c>
    </row>
    <row r="433" spans="1:28" ht="15" customHeight="1">
      <c r="A433" s="42">
        <v>2017</v>
      </c>
      <c r="B433" s="42" t="s">
        <v>241</v>
      </c>
      <c r="C433" s="44" t="s">
        <v>216</v>
      </c>
      <c r="D433" s="44" t="s">
        <v>248</v>
      </c>
      <c r="E433" s="22"/>
      <c r="F433" s="22"/>
      <c r="G433" s="62"/>
      <c r="H433" s="22">
        <v>3</v>
      </c>
      <c r="I433" s="23">
        <v>4037</v>
      </c>
      <c r="J433" s="23">
        <v>20</v>
      </c>
      <c r="K433" s="23">
        <v>61</v>
      </c>
      <c r="L433" s="23">
        <v>1877</v>
      </c>
      <c r="M433" s="22">
        <v>93</v>
      </c>
      <c r="N433" s="23">
        <v>3000</v>
      </c>
      <c r="O433" s="23">
        <v>154</v>
      </c>
      <c r="P433" s="61">
        <v>3.81471389645777E-2</v>
      </c>
      <c r="Q433" s="23">
        <v>66</v>
      </c>
      <c r="R433" s="22">
        <v>660</v>
      </c>
      <c r="S433" s="23">
        <v>5567</v>
      </c>
      <c r="T433" s="62">
        <v>728.53500000000008</v>
      </c>
      <c r="U433" s="28">
        <v>0</v>
      </c>
      <c r="V433" s="28">
        <v>0</v>
      </c>
      <c r="W433" s="28">
        <v>9003.7000000000007</v>
      </c>
      <c r="X433" s="28">
        <v>9003.7000000000007</v>
      </c>
      <c r="Y433" s="63">
        <v>2.2302947733465448</v>
      </c>
      <c r="Z433" s="28">
        <v>14570.7</v>
      </c>
      <c r="AA433" s="63">
        <v>3.6092890760465699</v>
      </c>
      <c r="AB433" s="28">
        <v>0</v>
      </c>
    </row>
    <row r="434" spans="1:28" ht="15" customHeight="1">
      <c r="A434" s="42">
        <v>2017</v>
      </c>
      <c r="B434" s="42" t="s">
        <v>241</v>
      </c>
      <c r="C434" s="44" t="s">
        <v>216</v>
      </c>
      <c r="D434" s="44" t="s">
        <v>183</v>
      </c>
      <c r="E434" s="22"/>
      <c r="F434" s="22"/>
      <c r="G434" s="62"/>
      <c r="H434" s="22">
        <v>9</v>
      </c>
      <c r="I434" s="23">
        <v>3950</v>
      </c>
      <c r="J434" s="23">
        <v>162</v>
      </c>
      <c r="K434" s="23">
        <v>51</v>
      </c>
      <c r="L434" s="23">
        <v>1663</v>
      </c>
      <c r="M434" s="22">
        <v>43</v>
      </c>
      <c r="N434" s="23">
        <v>1478</v>
      </c>
      <c r="O434" s="23">
        <v>94</v>
      </c>
      <c r="P434" s="61">
        <v>2.37974683544304E-2</v>
      </c>
      <c r="Q434" s="23">
        <v>13</v>
      </c>
      <c r="R434" s="22">
        <v>130</v>
      </c>
      <c r="S434" s="23">
        <v>3310</v>
      </c>
      <c r="T434" s="62">
        <v>87.24956790123457</v>
      </c>
      <c r="U434" s="28">
        <v>0</v>
      </c>
      <c r="V434" s="28">
        <v>0</v>
      </c>
      <c r="W434" s="28">
        <v>10824.43</v>
      </c>
      <c r="X434" s="28">
        <v>10824.43</v>
      </c>
      <c r="Y434" s="63">
        <v>2.7403620253164558</v>
      </c>
      <c r="Z434" s="28">
        <v>14134.43</v>
      </c>
      <c r="AA434" s="63">
        <v>3.5783367088607601</v>
      </c>
      <c r="AB434" s="28">
        <v>70.87</v>
      </c>
    </row>
    <row r="435" spans="1:28" ht="15" customHeight="1">
      <c r="A435" s="42">
        <v>2017</v>
      </c>
      <c r="B435" s="42" t="s">
        <v>241</v>
      </c>
      <c r="C435" s="44" t="s">
        <v>219</v>
      </c>
      <c r="D435" s="44" t="s">
        <v>184</v>
      </c>
      <c r="E435" s="22"/>
      <c r="F435" s="22"/>
      <c r="G435" s="62"/>
      <c r="H435" s="22">
        <v>1</v>
      </c>
      <c r="I435" s="23">
        <v>3570</v>
      </c>
      <c r="J435" s="23">
        <v>70</v>
      </c>
      <c r="K435" s="23">
        <v>87</v>
      </c>
      <c r="L435" s="23">
        <v>2702</v>
      </c>
      <c r="M435" s="22">
        <v>62</v>
      </c>
      <c r="N435" s="23">
        <v>2037</v>
      </c>
      <c r="O435" s="23">
        <v>149</v>
      </c>
      <c r="P435" s="61">
        <v>4.1736694677871097E-2</v>
      </c>
      <c r="Q435" s="23">
        <v>81</v>
      </c>
      <c r="R435" s="22">
        <v>840</v>
      </c>
      <c r="S435" s="23">
        <v>5657</v>
      </c>
      <c r="T435" s="62">
        <v>146.27185714285713</v>
      </c>
      <c r="U435" s="28">
        <f>3500+2500</f>
        <v>6000</v>
      </c>
      <c r="V435" s="28">
        <v>4000</v>
      </c>
      <c r="W435" s="28">
        <v>4582.03</v>
      </c>
      <c r="X435" s="28">
        <v>14582.029999999999</v>
      </c>
      <c r="Y435" s="63">
        <v>1.2834817927170867</v>
      </c>
      <c r="Z435" s="28">
        <v>10239.029999999999</v>
      </c>
      <c r="AA435" s="63">
        <v>2.8680756302521</v>
      </c>
      <c r="AB435" s="28">
        <v>179</v>
      </c>
    </row>
    <row r="436" spans="1:28" ht="15" customHeight="1">
      <c r="A436" s="42">
        <v>2017</v>
      </c>
      <c r="B436" s="42" t="s">
        <v>241</v>
      </c>
      <c r="C436" s="44" t="s">
        <v>219</v>
      </c>
      <c r="D436" s="44" t="s">
        <v>185</v>
      </c>
      <c r="E436" s="22"/>
      <c r="F436" s="22"/>
      <c r="G436" s="62"/>
      <c r="H436" s="22">
        <v>3</v>
      </c>
      <c r="I436" s="23">
        <v>3000</v>
      </c>
      <c r="J436" s="23">
        <v>127</v>
      </c>
      <c r="K436" s="23">
        <v>48</v>
      </c>
      <c r="L436" s="23">
        <v>1584</v>
      </c>
      <c r="M436" s="22">
        <v>80</v>
      </c>
      <c r="N436" s="23">
        <v>2707</v>
      </c>
      <c r="O436" s="23">
        <v>128</v>
      </c>
      <c r="P436" s="61">
        <v>4.26666666666667E-2</v>
      </c>
      <c r="Q436" s="23">
        <v>36</v>
      </c>
      <c r="R436" s="22">
        <v>370</v>
      </c>
      <c r="S436" s="23">
        <v>4771</v>
      </c>
      <c r="T436" s="62">
        <v>73.792992125984242</v>
      </c>
      <c r="U436" s="28">
        <v>5000</v>
      </c>
      <c r="V436" s="28">
        <v>0</v>
      </c>
      <c r="W436" s="28">
        <v>4600.71</v>
      </c>
      <c r="X436" s="28">
        <v>9600.7099999999991</v>
      </c>
      <c r="Y436" s="63">
        <v>1.5335700000000001</v>
      </c>
      <c r="Z436" s="28">
        <v>9371.7099999999991</v>
      </c>
      <c r="AA436" s="63">
        <v>3.1239033333333301</v>
      </c>
      <c r="AB436" s="28">
        <v>700</v>
      </c>
    </row>
    <row r="437" spans="1:28" ht="15" customHeight="1">
      <c r="A437" s="42">
        <v>2017</v>
      </c>
      <c r="B437" s="42" t="s">
        <v>241</v>
      </c>
      <c r="C437" s="44" t="s">
        <v>219</v>
      </c>
      <c r="D437" s="44" t="s">
        <v>808</v>
      </c>
      <c r="E437" s="22"/>
      <c r="F437" s="22"/>
      <c r="G437" s="62"/>
      <c r="H437" s="22">
        <v>3</v>
      </c>
      <c r="I437" s="23">
        <v>476</v>
      </c>
      <c r="J437" s="23">
        <v>8</v>
      </c>
      <c r="K437" s="23">
        <v>9</v>
      </c>
      <c r="L437" s="23">
        <v>327</v>
      </c>
      <c r="M437" s="22">
        <v>10</v>
      </c>
      <c r="N437" s="23">
        <v>354</v>
      </c>
      <c r="O437" s="23">
        <v>19</v>
      </c>
      <c r="P437" s="61">
        <v>3.9915966386554598E-2</v>
      </c>
      <c r="Q437" s="23">
        <v>25</v>
      </c>
      <c r="R437" s="22">
        <v>250</v>
      </c>
      <c r="S437" s="23">
        <v>991</v>
      </c>
      <c r="T437" s="62">
        <v>159.75</v>
      </c>
      <c r="U437" s="28">
        <v>0</v>
      </c>
      <c r="V437" s="28">
        <v>0</v>
      </c>
      <c r="W437" s="28">
        <v>287</v>
      </c>
      <c r="X437" s="28">
        <v>287</v>
      </c>
      <c r="Y437" s="63">
        <v>0.6029411764705882</v>
      </c>
      <c r="Z437" s="28">
        <v>1278</v>
      </c>
      <c r="AA437" s="63">
        <v>2.6848739495798299</v>
      </c>
      <c r="AB437" s="28">
        <v>0</v>
      </c>
    </row>
    <row r="438" spans="1:28" ht="15" customHeight="1">
      <c r="A438" s="42">
        <v>2017</v>
      </c>
      <c r="B438" s="42" t="s">
        <v>241</v>
      </c>
      <c r="C438" s="44" t="s">
        <v>219</v>
      </c>
      <c r="D438" s="44" t="s">
        <v>809</v>
      </c>
      <c r="E438" s="22"/>
      <c r="F438" s="22"/>
      <c r="G438" s="62"/>
      <c r="H438" s="22">
        <v>2</v>
      </c>
      <c r="I438" s="23">
        <v>1000</v>
      </c>
      <c r="J438" s="23">
        <v>15</v>
      </c>
      <c r="K438" s="23">
        <v>10</v>
      </c>
      <c r="L438" s="23">
        <v>343</v>
      </c>
      <c r="M438" s="22">
        <v>15</v>
      </c>
      <c r="N438" s="23">
        <v>576</v>
      </c>
      <c r="O438" s="23">
        <v>25</v>
      </c>
      <c r="P438" s="61">
        <v>2.5000000000000001E-2</v>
      </c>
      <c r="Q438" s="23">
        <v>58</v>
      </c>
      <c r="R438" s="22">
        <v>610</v>
      </c>
      <c r="S438" s="23">
        <v>1626</v>
      </c>
      <c r="T438" s="62">
        <v>161.68333333333334</v>
      </c>
      <c r="U438" s="28">
        <v>200</v>
      </c>
      <c r="V438" s="28">
        <v>0</v>
      </c>
      <c r="W438" s="28">
        <v>799.25</v>
      </c>
      <c r="X438" s="28">
        <v>999.25</v>
      </c>
      <c r="Y438" s="63">
        <v>0.79925000000000002</v>
      </c>
      <c r="Z438" s="28">
        <v>2425.25</v>
      </c>
      <c r="AA438" s="63">
        <v>2.4252500000000001</v>
      </c>
      <c r="AB438" s="28">
        <v>46.5</v>
      </c>
    </row>
    <row r="439" spans="1:28" ht="15" customHeight="1">
      <c r="A439" s="42">
        <v>2017</v>
      </c>
      <c r="B439" s="42" t="s">
        <v>241</v>
      </c>
      <c r="C439" s="44" t="s">
        <v>217</v>
      </c>
      <c r="D439" s="44" t="s">
        <v>186</v>
      </c>
      <c r="E439" s="22"/>
      <c r="F439" s="22"/>
      <c r="G439" s="62"/>
      <c r="H439" s="22">
        <v>2</v>
      </c>
      <c r="I439" s="23">
        <v>110</v>
      </c>
      <c r="J439" s="23">
        <v>11</v>
      </c>
      <c r="K439" s="23">
        <v>1</v>
      </c>
      <c r="L439" s="23">
        <v>39</v>
      </c>
      <c r="M439" s="22">
        <v>0</v>
      </c>
      <c r="N439" s="23">
        <v>0</v>
      </c>
      <c r="O439" s="23">
        <v>1</v>
      </c>
      <c r="P439" s="61">
        <v>9.0909090909090905E-3</v>
      </c>
      <c r="Q439" s="23">
        <v>0</v>
      </c>
      <c r="R439" s="22">
        <v>0</v>
      </c>
      <c r="S439" s="23">
        <v>39</v>
      </c>
      <c r="T439" s="62">
        <v>21.90909090909091</v>
      </c>
      <c r="U439" s="28">
        <v>0</v>
      </c>
      <c r="V439" s="28">
        <v>0</v>
      </c>
      <c r="W439" s="28">
        <v>202</v>
      </c>
      <c r="X439" s="28">
        <v>202</v>
      </c>
      <c r="Y439" s="63">
        <v>1.8363636363636364</v>
      </c>
      <c r="Z439" s="28">
        <v>241</v>
      </c>
      <c r="AA439" s="63">
        <v>2.19090909090909</v>
      </c>
      <c r="AB439" s="28">
        <v>0</v>
      </c>
    </row>
    <row r="440" spans="1:28" ht="15" customHeight="1">
      <c r="A440" s="42">
        <v>2017</v>
      </c>
      <c r="B440" s="42" t="s">
        <v>241</v>
      </c>
      <c r="C440" s="44" t="s">
        <v>217</v>
      </c>
      <c r="D440" s="44" t="s">
        <v>247</v>
      </c>
      <c r="E440" s="22"/>
      <c r="F440" s="22"/>
      <c r="G440" s="62"/>
      <c r="H440" s="22">
        <v>4</v>
      </c>
      <c r="I440" s="23">
        <v>3000</v>
      </c>
      <c r="J440" s="23">
        <v>101</v>
      </c>
      <c r="K440" s="23">
        <v>10</v>
      </c>
      <c r="L440" s="23">
        <v>334</v>
      </c>
      <c r="M440" s="22">
        <v>8</v>
      </c>
      <c r="N440" s="23">
        <v>276</v>
      </c>
      <c r="O440" s="23">
        <v>18</v>
      </c>
      <c r="P440" s="61">
        <v>6.0000000000000001E-3</v>
      </c>
      <c r="Q440" s="23">
        <v>29</v>
      </c>
      <c r="R440" s="22">
        <v>300</v>
      </c>
      <c r="S440" s="23">
        <v>910</v>
      </c>
      <c r="T440" s="62">
        <v>38.295148514851483</v>
      </c>
      <c r="U440" s="28">
        <v>0</v>
      </c>
      <c r="V440" s="28">
        <v>0</v>
      </c>
      <c r="W440" s="28">
        <v>2957.81</v>
      </c>
      <c r="X440" s="28">
        <v>2957.81</v>
      </c>
      <c r="Y440" s="63">
        <v>0.98593666666666668</v>
      </c>
      <c r="Z440" s="28">
        <v>3867.81</v>
      </c>
      <c r="AA440" s="63">
        <v>1.2892699999999999</v>
      </c>
      <c r="AB440" s="28">
        <v>18</v>
      </c>
    </row>
    <row r="441" spans="1:28" ht="15" customHeight="1">
      <c r="A441" s="42">
        <v>2017</v>
      </c>
      <c r="B441" s="42" t="s">
        <v>241</v>
      </c>
      <c r="C441" s="44" t="s">
        <v>217</v>
      </c>
      <c r="D441" s="44" t="s">
        <v>187</v>
      </c>
      <c r="E441" s="22"/>
      <c r="F441" s="22"/>
      <c r="G441" s="62"/>
      <c r="H441" s="22">
        <v>6</v>
      </c>
      <c r="I441" s="23">
        <v>2500</v>
      </c>
      <c r="J441" s="23">
        <v>236</v>
      </c>
      <c r="K441" s="23">
        <v>20</v>
      </c>
      <c r="L441" s="23">
        <v>659</v>
      </c>
      <c r="M441" s="22">
        <v>9</v>
      </c>
      <c r="N441" s="23">
        <v>315</v>
      </c>
      <c r="O441" s="23">
        <v>29</v>
      </c>
      <c r="P441" s="61">
        <v>1.1599999999999999E-2</v>
      </c>
      <c r="Q441" s="23">
        <v>104</v>
      </c>
      <c r="R441" s="22">
        <v>1040</v>
      </c>
      <c r="S441" s="23">
        <v>2034</v>
      </c>
      <c r="T441" s="62">
        <v>21.826271186440678</v>
      </c>
      <c r="U441" s="28">
        <v>0</v>
      </c>
      <c r="V441" s="28">
        <v>0</v>
      </c>
      <c r="W441" s="28">
        <v>3117</v>
      </c>
      <c r="X441" s="28">
        <v>3117</v>
      </c>
      <c r="Y441" s="63">
        <v>1.2467999999999999</v>
      </c>
      <c r="Z441" s="28">
        <v>5151</v>
      </c>
      <c r="AA441" s="63">
        <v>2.0604</v>
      </c>
      <c r="AB441" s="28">
        <v>240</v>
      </c>
    </row>
    <row r="442" spans="1:28" ht="15" customHeight="1">
      <c r="A442" s="42">
        <v>2017</v>
      </c>
      <c r="B442" s="42" t="s">
        <v>241</v>
      </c>
      <c r="C442" s="44" t="s">
        <v>217</v>
      </c>
      <c r="D442" s="44" t="s">
        <v>246</v>
      </c>
      <c r="E442" s="22"/>
      <c r="F442" s="22"/>
      <c r="G442" s="62"/>
      <c r="H442" s="22">
        <v>1</v>
      </c>
      <c r="I442" s="23">
        <v>241</v>
      </c>
      <c r="J442" s="23">
        <v>19</v>
      </c>
      <c r="K442" s="23">
        <v>2</v>
      </c>
      <c r="L442" s="23">
        <v>64</v>
      </c>
      <c r="M442" s="22">
        <v>5</v>
      </c>
      <c r="N442" s="23">
        <v>163</v>
      </c>
      <c r="O442" s="23">
        <v>7</v>
      </c>
      <c r="P442" s="61">
        <v>2.9045643153527E-2</v>
      </c>
      <c r="Q442" s="23">
        <v>14</v>
      </c>
      <c r="R442" s="22">
        <v>140</v>
      </c>
      <c r="S442" s="23">
        <v>367</v>
      </c>
      <c r="T442" s="62">
        <v>64.626315789473693</v>
      </c>
      <c r="U442" s="28">
        <v>0</v>
      </c>
      <c r="V442" s="28">
        <v>0</v>
      </c>
      <c r="W442" s="28">
        <v>860.9</v>
      </c>
      <c r="X442" s="28">
        <v>860.9</v>
      </c>
      <c r="Y442" s="63">
        <v>3.5721991701244811</v>
      </c>
      <c r="Z442" s="28">
        <v>1227.9000000000001</v>
      </c>
      <c r="AA442" s="63">
        <v>5.09502074688797</v>
      </c>
      <c r="AB442" s="28">
        <v>0</v>
      </c>
    </row>
    <row r="443" spans="1:28" ht="15" customHeight="1">
      <c r="A443" s="42">
        <v>2017</v>
      </c>
      <c r="B443" s="42" t="s">
        <v>241</v>
      </c>
      <c r="C443" s="44" t="s">
        <v>217</v>
      </c>
      <c r="D443" s="44" t="s">
        <v>188</v>
      </c>
      <c r="E443" s="22"/>
      <c r="F443" s="22"/>
      <c r="G443" s="62"/>
      <c r="H443" s="22">
        <v>3</v>
      </c>
      <c r="I443" s="23">
        <v>600</v>
      </c>
      <c r="J443" s="23">
        <v>59</v>
      </c>
      <c r="K443" s="23">
        <v>34</v>
      </c>
      <c r="L443" s="23">
        <v>1134</v>
      </c>
      <c r="M443" s="22">
        <v>16</v>
      </c>
      <c r="N443" s="23">
        <v>510</v>
      </c>
      <c r="O443" s="23">
        <v>50</v>
      </c>
      <c r="P443" s="61">
        <v>8.3333333333333301E-2</v>
      </c>
      <c r="Q443" s="23">
        <v>20</v>
      </c>
      <c r="R443" s="22">
        <v>200</v>
      </c>
      <c r="S443" s="23">
        <v>1864</v>
      </c>
      <c r="T443" s="62">
        <v>48.932203389830505</v>
      </c>
      <c r="U443" s="28">
        <v>0</v>
      </c>
      <c r="V443" s="28">
        <v>0</v>
      </c>
      <c r="W443" s="28">
        <v>1023</v>
      </c>
      <c r="X443" s="28">
        <v>1023</v>
      </c>
      <c r="Y443" s="63">
        <v>1.7050000000000001</v>
      </c>
      <c r="Z443" s="28">
        <v>2887</v>
      </c>
      <c r="AA443" s="63">
        <v>4.8116666666666701</v>
      </c>
      <c r="AB443" s="28">
        <v>0</v>
      </c>
    </row>
    <row r="444" spans="1:28" ht="15" customHeight="1">
      <c r="A444" s="42">
        <v>2017</v>
      </c>
      <c r="B444" s="42" t="s">
        <v>241</v>
      </c>
      <c r="C444" s="44" t="s">
        <v>217</v>
      </c>
      <c r="D444" s="44" t="s">
        <v>245</v>
      </c>
      <c r="E444" s="22"/>
      <c r="F444" s="22"/>
      <c r="G444" s="62"/>
      <c r="H444" s="22">
        <v>3</v>
      </c>
      <c r="I444" s="23">
        <v>7000</v>
      </c>
      <c r="J444" s="23">
        <v>88</v>
      </c>
      <c r="K444" s="23">
        <v>10</v>
      </c>
      <c r="L444" s="23">
        <v>288</v>
      </c>
      <c r="M444" s="22">
        <v>6</v>
      </c>
      <c r="N444" s="23">
        <v>207</v>
      </c>
      <c r="O444" s="23">
        <v>16</v>
      </c>
      <c r="P444" s="61">
        <v>2.2857142857142898E-3</v>
      </c>
      <c r="Q444" s="23">
        <v>0</v>
      </c>
      <c r="R444" s="22">
        <v>0</v>
      </c>
      <c r="S444" s="23">
        <v>495</v>
      </c>
      <c r="T444" s="62">
        <v>49.94318181818182</v>
      </c>
      <c r="U444" s="28">
        <v>0</v>
      </c>
      <c r="V444" s="28">
        <v>0</v>
      </c>
      <c r="W444" s="28">
        <v>3900</v>
      </c>
      <c r="X444" s="28">
        <v>3900</v>
      </c>
      <c r="Y444" s="63">
        <v>0.55714285714285716</v>
      </c>
      <c r="Z444" s="28">
        <v>4395</v>
      </c>
      <c r="AA444" s="63">
        <v>0.627857142857143</v>
      </c>
      <c r="AB444" s="28">
        <v>0</v>
      </c>
    </row>
    <row r="445" spans="1:28" ht="15" customHeight="1">
      <c r="A445" s="42">
        <v>2017</v>
      </c>
      <c r="B445" s="42" t="s">
        <v>241</v>
      </c>
      <c r="C445" s="44" t="s">
        <v>217</v>
      </c>
      <c r="D445" s="44" t="s">
        <v>810</v>
      </c>
      <c r="E445" s="22"/>
      <c r="F445" s="22"/>
      <c r="G445" s="62"/>
      <c r="H445" s="22">
        <v>7</v>
      </c>
      <c r="I445" s="23">
        <v>3152</v>
      </c>
      <c r="J445" s="23">
        <v>242</v>
      </c>
      <c r="K445" s="23">
        <v>16</v>
      </c>
      <c r="L445" s="23">
        <v>523</v>
      </c>
      <c r="M445" s="22">
        <v>47</v>
      </c>
      <c r="N445" s="23">
        <v>1599</v>
      </c>
      <c r="O445" s="23">
        <v>63</v>
      </c>
      <c r="P445" s="61">
        <v>1.99873096446701E-2</v>
      </c>
      <c r="Q445" s="23">
        <v>3</v>
      </c>
      <c r="R445" s="22">
        <v>30</v>
      </c>
      <c r="S445" s="23">
        <v>2162</v>
      </c>
      <c r="T445" s="62">
        <v>14.404958677685951</v>
      </c>
      <c r="U445" s="28">
        <v>0</v>
      </c>
      <c r="V445" s="28">
        <v>0</v>
      </c>
      <c r="W445" s="28">
        <v>1324</v>
      </c>
      <c r="X445" s="28">
        <v>1324</v>
      </c>
      <c r="Y445" s="63">
        <v>0.42005076142131981</v>
      </c>
      <c r="Z445" s="28">
        <v>3486</v>
      </c>
      <c r="AA445" s="63">
        <v>1.1059644670050801</v>
      </c>
      <c r="AB445" s="28">
        <v>0</v>
      </c>
    </row>
    <row r="446" spans="1:28" ht="15" customHeight="1">
      <c r="A446" s="42">
        <v>2017</v>
      </c>
      <c r="B446" s="42" t="s">
        <v>241</v>
      </c>
      <c r="C446" s="44" t="s">
        <v>217</v>
      </c>
      <c r="D446" s="44" t="s">
        <v>73</v>
      </c>
      <c r="E446" s="22"/>
      <c r="F446" s="22"/>
      <c r="G446" s="62"/>
      <c r="H446" s="22">
        <v>3</v>
      </c>
      <c r="I446" s="23">
        <v>1665</v>
      </c>
      <c r="J446" s="23">
        <v>102</v>
      </c>
      <c r="K446" s="23">
        <v>18</v>
      </c>
      <c r="L446" s="23">
        <v>610</v>
      </c>
      <c r="M446" s="22">
        <v>10</v>
      </c>
      <c r="N446" s="23">
        <v>354</v>
      </c>
      <c r="O446" s="23">
        <v>28</v>
      </c>
      <c r="P446" s="61">
        <v>1.68168168168168E-2</v>
      </c>
      <c r="Q446" s="23">
        <v>12</v>
      </c>
      <c r="R446" s="22">
        <v>130</v>
      </c>
      <c r="S446" s="23">
        <v>1193</v>
      </c>
      <c r="T446" s="62">
        <v>24.359313725490196</v>
      </c>
      <c r="U446" s="28">
        <v>0</v>
      </c>
      <c r="V446" s="28">
        <v>0</v>
      </c>
      <c r="W446" s="28">
        <v>1291.6500000000001</v>
      </c>
      <c r="X446" s="28">
        <v>1291.6500000000001</v>
      </c>
      <c r="Y446" s="63">
        <v>0.77576576576576584</v>
      </c>
      <c r="Z446" s="28">
        <v>2484.65</v>
      </c>
      <c r="AA446" s="63">
        <v>1.4922822822822801</v>
      </c>
      <c r="AB446" s="28">
        <v>0</v>
      </c>
    </row>
    <row r="447" spans="1:28" ht="15" customHeight="1">
      <c r="A447" s="42">
        <v>2017</v>
      </c>
      <c r="B447" s="42" t="s">
        <v>241</v>
      </c>
      <c r="C447" s="44" t="s">
        <v>217</v>
      </c>
      <c r="D447" s="44" t="s">
        <v>85</v>
      </c>
      <c r="E447" s="22"/>
      <c r="F447" s="22"/>
      <c r="G447" s="62"/>
      <c r="H447" s="22">
        <v>1</v>
      </c>
      <c r="I447" s="23">
        <v>1300</v>
      </c>
      <c r="J447" s="23">
        <v>76</v>
      </c>
      <c r="K447" s="23">
        <v>7</v>
      </c>
      <c r="L447" s="23">
        <v>227</v>
      </c>
      <c r="M447" s="22">
        <v>10</v>
      </c>
      <c r="N447" s="23">
        <v>351</v>
      </c>
      <c r="O447" s="23">
        <v>17</v>
      </c>
      <c r="P447" s="61">
        <v>1.3076923076923101E-2</v>
      </c>
      <c r="Q447" s="23">
        <v>13</v>
      </c>
      <c r="R447" s="22">
        <v>130</v>
      </c>
      <c r="S447" s="23">
        <v>708</v>
      </c>
      <c r="T447" s="62">
        <v>47.558815789473684</v>
      </c>
      <c r="U447" s="28">
        <v>0</v>
      </c>
      <c r="V447" s="28">
        <v>0</v>
      </c>
      <c r="W447" s="28">
        <v>2906.47</v>
      </c>
      <c r="X447" s="28">
        <v>2906.47</v>
      </c>
      <c r="Y447" s="63">
        <v>2.2357461538461538</v>
      </c>
      <c r="Z447" s="28">
        <v>3614.47</v>
      </c>
      <c r="AA447" s="63">
        <v>2.7803615384615399</v>
      </c>
      <c r="AB447" s="28">
        <v>0</v>
      </c>
    </row>
    <row r="448" spans="1:28" ht="15" customHeight="1">
      <c r="A448" s="42">
        <v>2017</v>
      </c>
      <c r="B448" s="42" t="s">
        <v>241</v>
      </c>
      <c r="C448" s="44" t="s">
        <v>217</v>
      </c>
      <c r="D448" s="44" t="s">
        <v>364</v>
      </c>
      <c r="E448" s="22"/>
      <c r="F448" s="22"/>
      <c r="G448" s="62"/>
      <c r="H448" s="22">
        <v>2</v>
      </c>
      <c r="I448" s="23">
        <v>210</v>
      </c>
      <c r="J448" s="23">
        <v>8</v>
      </c>
      <c r="K448" s="23">
        <v>9</v>
      </c>
      <c r="L448" s="23">
        <v>305</v>
      </c>
      <c r="M448" s="22">
        <v>6</v>
      </c>
      <c r="N448" s="23">
        <v>127</v>
      </c>
      <c r="O448" s="23">
        <v>15</v>
      </c>
      <c r="P448" s="61">
        <v>7.1428571428571397E-2</v>
      </c>
      <c r="Q448" s="23">
        <v>3</v>
      </c>
      <c r="R448" s="22">
        <v>30</v>
      </c>
      <c r="S448" s="23">
        <v>462</v>
      </c>
      <c r="T448" s="62">
        <v>78.262500000000003</v>
      </c>
      <c r="U448" s="28">
        <v>0</v>
      </c>
      <c r="V448" s="28">
        <v>0</v>
      </c>
      <c r="W448" s="28">
        <v>164.1</v>
      </c>
      <c r="X448" s="28">
        <v>164.1</v>
      </c>
      <c r="Y448" s="63">
        <v>0.78142857142857136</v>
      </c>
      <c r="Z448" s="28">
        <v>626.1</v>
      </c>
      <c r="AA448" s="63">
        <v>2.98142857142857</v>
      </c>
      <c r="AB448" s="28">
        <v>0</v>
      </c>
    </row>
    <row r="449" spans="1:28" ht="15" customHeight="1">
      <c r="A449" s="42">
        <v>2017</v>
      </c>
      <c r="B449" s="42" t="s">
        <v>241</v>
      </c>
      <c r="C449" s="44" t="s">
        <v>217</v>
      </c>
      <c r="D449" s="44" t="s">
        <v>190</v>
      </c>
      <c r="E449" s="22"/>
      <c r="F449" s="22"/>
      <c r="G449" s="62"/>
      <c r="H449" s="22">
        <v>1</v>
      </c>
      <c r="I449" s="23">
        <v>750</v>
      </c>
      <c r="J449" s="23">
        <v>67</v>
      </c>
      <c r="K449" s="23">
        <v>4</v>
      </c>
      <c r="L449" s="23">
        <v>156</v>
      </c>
      <c r="M449" s="22">
        <v>10</v>
      </c>
      <c r="N449" s="23">
        <v>372</v>
      </c>
      <c r="O449" s="23">
        <v>14</v>
      </c>
      <c r="P449" s="61">
        <v>1.8666666666666699E-2</v>
      </c>
      <c r="Q449" s="23">
        <v>8</v>
      </c>
      <c r="R449" s="22">
        <v>80</v>
      </c>
      <c r="S449" s="23">
        <v>608</v>
      </c>
      <c r="T449" s="62">
        <v>33.470149253731343</v>
      </c>
      <c r="U449" s="28">
        <v>0</v>
      </c>
      <c r="V449" s="28">
        <v>0</v>
      </c>
      <c r="W449" s="28">
        <v>1634.5</v>
      </c>
      <c r="X449" s="28">
        <v>1634.5</v>
      </c>
      <c r="Y449" s="63">
        <v>2.1793333333333331</v>
      </c>
      <c r="Z449" s="28">
        <v>2242.5</v>
      </c>
      <c r="AA449" s="63">
        <v>2.99</v>
      </c>
      <c r="AB449" s="28">
        <v>8.5</v>
      </c>
    </row>
    <row r="450" spans="1:28" ht="15" customHeight="1">
      <c r="A450" s="42">
        <v>2017</v>
      </c>
      <c r="B450" s="42" t="s">
        <v>241</v>
      </c>
      <c r="C450" s="44" t="s">
        <v>217</v>
      </c>
      <c r="D450" s="44" t="s">
        <v>811</v>
      </c>
      <c r="E450" s="22"/>
      <c r="F450" s="22"/>
      <c r="G450" s="62"/>
      <c r="H450" s="22">
        <v>5</v>
      </c>
      <c r="I450" s="23">
        <v>400</v>
      </c>
      <c r="J450" s="23">
        <v>182</v>
      </c>
      <c r="K450" s="23">
        <v>36</v>
      </c>
      <c r="L450" s="23">
        <v>1156</v>
      </c>
      <c r="M450" s="22">
        <v>29</v>
      </c>
      <c r="N450" s="23">
        <v>1077</v>
      </c>
      <c r="O450" s="23">
        <v>65</v>
      </c>
      <c r="P450" s="61">
        <v>0.16250000000000001</v>
      </c>
      <c r="Q450" s="23">
        <v>191</v>
      </c>
      <c r="R450" s="22">
        <v>1945</v>
      </c>
      <c r="S450" s="23">
        <v>4283</v>
      </c>
      <c r="T450" s="62">
        <v>42.093406593406591</v>
      </c>
      <c r="U450" s="28">
        <v>0</v>
      </c>
      <c r="V450" s="28">
        <v>0</v>
      </c>
      <c r="W450" s="28">
        <v>3378</v>
      </c>
      <c r="X450" s="28">
        <v>3378</v>
      </c>
      <c r="Y450" s="63">
        <v>8.4450000000000003</v>
      </c>
      <c r="Z450" s="28">
        <v>7661</v>
      </c>
      <c r="AA450" s="63">
        <v>19.1525</v>
      </c>
      <c r="AB450" s="28">
        <v>0</v>
      </c>
    </row>
    <row r="451" spans="1:28" ht="15" customHeight="1">
      <c r="A451" s="42">
        <v>2017</v>
      </c>
      <c r="B451" s="42" t="s">
        <v>241</v>
      </c>
      <c r="C451" s="44" t="s">
        <v>217</v>
      </c>
      <c r="D451" s="44" t="s">
        <v>192</v>
      </c>
      <c r="E451" s="22"/>
      <c r="F451" s="22"/>
      <c r="G451" s="62"/>
      <c r="H451" s="22">
        <v>1</v>
      </c>
      <c r="I451" s="23">
        <v>1000</v>
      </c>
      <c r="J451" s="23">
        <v>72</v>
      </c>
      <c r="K451" s="23">
        <v>20</v>
      </c>
      <c r="L451" s="23">
        <v>711</v>
      </c>
      <c r="M451" s="22">
        <v>13</v>
      </c>
      <c r="N451" s="23">
        <v>423</v>
      </c>
      <c r="O451" s="23">
        <v>33</v>
      </c>
      <c r="P451" s="61">
        <v>3.3000000000000002E-2</v>
      </c>
      <c r="Q451" s="23">
        <v>32</v>
      </c>
      <c r="R451" s="22">
        <v>320</v>
      </c>
      <c r="S451" s="23">
        <v>1503</v>
      </c>
      <c r="T451" s="62">
        <v>34.458333333333336</v>
      </c>
      <c r="U451" s="28">
        <v>0</v>
      </c>
      <c r="V451" s="28">
        <v>0</v>
      </c>
      <c r="W451" s="28">
        <v>978</v>
      </c>
      <c r="X451" s="28">
        <v>978</v>
      </c>
      <c r="Y451" s="63">
        <v>0.97799999999999998</v>
      </c>
      <c r="Z451" s="28">
        <v>2481</v>
      </c>
      <c r="AA451" s="63">
        <v>2.4809999999999999</v>
      </c>
      <c r="AB451" s="28">
        <v>0</v>
      </c>
    </row>
    <row r="452" spans="1:28" ht="15" customHeight="1">
      <c r="A452" s="42">
        <v>2017</v>
      </c>
      <c r="B452" s="42" t="s">
        <v>241</v>
      </c>
      <c r="C452" s="44" t="s">
        <v>217</v>
      </c>
      <c r="D452" s="44" t="s">
        <v>812</v>
      </c>
      <c r="E452" s="22"/>
      <c r="F452" s="22"/>
      <c r="G452" s="62"/>
      <c r="H452" s="22">
        <v>3</v>
      </c>
      <c r="I452" s="23">
        <v>1730</v>
      </c>
      <c r="J452" s="23">
        <v>137</v>
      </c>
      <c r="K452" s="23">
        <v>1</v>
      </c>
      <c r="L452" s="23">
        <v>39</v>
      </c>
      <c r="M452" s="22">
        <v>4</v>
      </c>
      <c r="N452" s="23">
        <v>100</v>
      </c>
      <c r="O452" s="23">
        <v>5</v>
      </c>
      <c r="P452" s="61">
        <v>2.8901734104046198E-3</v>
      </c>
      <c r="Q452" s="23">
        <v>67</v>
      </c>
      <c r="R452" s="22">
        <v>670</v>
      </c>
      <c r="S452" s="23">
        <v>819</v>
      </c>
      <c r="T452" s="62">
        <v>16.376496350364963</v>
      </c>
      <c r="U452" s="28">
        <v>0</v>
      </c>
      <c r="V452" s="28">
        <v>0</v>
      </c>
      <c r="W452" s="28">
        <v>1424.58</v>
      </c>
      <c r="X452" s="28">
        <v>1424.58</v>
      </c>
      <c r="Y452" s="63">
        <v>0.82345664739884394</v>
      </c>
      <c r="Z452" s="28">
        <v>2243.58</v>
      </c>
      <c r="AA452" s="63">
        <v>1.29686705202312</v>
      </c>
      <c r="AB452" s="28">
        <v>0</v>
      </c>
    </row>
    <row r="453" spans="1:28" ht="15" customHeight="1">
      <c r="A453" s="42">
        <v>2017</v>
      </c>
      <c r="B453" s="42" t="s">
        <v>241</v>
      </c>
      <c r="C453" s="44" t="s">
        <v>218</v>
      </c>
      <c r="D453" s="44" t="s">
        <v>194</v>
      </c>
      <c r="E453" s="22"/>
      <c r="F453" s="22"/>
      <c r="G453" s="62"/>
      <c r="H453" s="22">
        <v>1</v>
      </c>
      <c r="I453" s="23">
        <v>1020</v>
      </c>
      <c r="J453" s="23">
        <v>30</v>
      </c>
      <c r="K453" s="23">
        <v>32</v>
      </c>
      <c r="L453" s="23">
        <v>1104</v>
      </c>
      <c r="M453" s="22">
        <v>11</v>
      </c>
      <c r="N453" s="23">
        <v>375</v>
      </c>
      <c r="O453" s="23">
        <v>43</v>
      </c>
      <c r="P453" s="61">
        <v>4.2156862745098E-2</v>
      </c>
      <c r="Q453" s="23">
        <v>1</v>
      </c>
      <c r="R453" s="22">
        <v>10</v>
      </c>
      <c r="S453" s="23">
        <v>1499</v>
      </c>
      <c r="T453" s="62">
        <v>88.933333333333337</v>
      </c>
      <c r="U453" s="28">
        <v>0</v>
      </c>
      <c r="V453" s="28">
        <v>0</v>
      </c>
      <c r="W453" s="28">
        <v>1169</v>
      </c>
      <c r="X453" s="28">
        <v>1169</v>
      </c>
      <c r="Y453" s="63">
        <v>1.1460784313725489</v>
      </c>
      <c r="Z453" s="28">
        <v>2668</v>
      </c>
      <c r="AA453" s="63">
        <v>2.6156862745098</v>
      </c>
      <c r="AB453" s="28">
        <v>0</v>
      </c>
    </row>
    <row r="454" spans="1:28" ht="15" customHeight="1">
      <c r="A454" s="42">
        <v>2017</v>
      </c>
      <c r="B454" s="42" t="s">
        <v>241</v>
      </c>
      <c r="C454" s="44" t="s">
        <v>222</v>
      </c>
      <c r="D454" s="44" t="s">
        <v>242</v>
      </c>
      <c r="E454" s="22"/>
      <c r="F454" s="22"/>
      <c r="G454" s="62"/>
      <c r="H454" s="22">
        <v>2</v>
      </c>
      <c r="I454" s="23">
        <v>1720</v>
      </c>
      <c r="J454" s="23">
        <v>110</v>
      </c>
      <c r="K454" s="23">
        <v>18</v>
      </c>
      <c r="L454" s="23">
        <v>566</v>
      </c>
      <c r="M454" s="22">
        <v>22</v>
      </c>
      <c r="N454" s="23">
        <v>747</v>
      </c>
      <c r="O454" s="23">
        <v>40</v>
      </c>
      <c r="P454" s="61">
        <v>2.32558139534884E-2</v>
      </c>
      <c r="Q454" s="23">
        <v>4</v>
      </c>
      <c r="R454" s="22">
        <v>40</v>
      </c>
      <c r="S454" s="23">
        <v>1353</v>
      </c>
      <c r="T454" s="62">
        <v>24.309090909090909</v>
      </c>
      <c r="U454" s="28">
        <v>0</v>
      </c>
      <c r="V454" s="28">
        <v>0</v>
      </c>
      <c r="W454" s="28">
        <v>1321</v>
      </c>
      <c r="X454" s="28">
        <v>1321</v>
      </c>
      <c r="Y454" s="63">
        <v>0.76802325581395348</v>
      </c>
      <c r="Z454" s="28">
        <v>2674</v>
      </c>
      <c r="AA454" s="63">
        <v>1.5546511627907</v>
      </c>
      <c r="AB454" s="28">
        <v>0</v>
      </c>
    </row>
    <row r="455" spans="1:28" ht="15" customHeight="1">
      <c r="A455" s="42">
        <v>2017</v>
      </c>
      <c r="B455" s="42" t="s">
        <v>241</v>
      </c>
      <c r="C455" s="44" t="s">
        <v>222</v>
      </c>
      <c r="D455" s="44" t="s">
        <v>195</v>
      </c>
      <c r="E455" s="22"/>
      <c r="F455" s="22"/>
      <c r="G455" s="62"/>
      <c r="H455" s="22">
        <v>2</v>
      </c>
      <c r="I455" s="23">
        <v>2341</v>
      </c>
      <c r="J455" s="23">
        <v>93</v>
      </c>
      <c r="K455" s="23">
        <v>30</v>
      </c>
      <c r="L455" s="23">
        <v>999</v>
      </c>
      <c r="M455" s="22">
        <v>26</v>
      </c>
      <c r="N455" s="23">
        <v>887</v>
      </c>
      <c r="O455" s="23">
        <v>56</v>
      </c>
      <c r="P455" s="61">
        <v>2.3921401110636498E-2</v>
      </c>
      <c r="Q455" s="23">
        <v>6</v>
      </c>
      <c r="R455" s="22">
        <v>60</v>
      </c>
      <c r="S455" s="23">
        <v>1985</v>
      </c>
      <c r="T455" s="62">
        <v>109.94129032258066</v>
      </c>
      <c r="U455" s="28">
        <v>0</v>
      </c>
      <c r="V455" s="28">
        <v>0</v>
      </c>
      <c r="W455" s="28">
        <v>8239.5400000000009</v>
      </c>
      <c r="X455" s="28">
        <v>8239.5400000000009</v>
      </c>
      <c r="Y455" s="63">
        <v>3.5196668090559595</v>
      </c>
      <c r="Z455" s="28">
        <v>10224.540000000001</v>
      </c>
      <c r="AA455" s="63">
        <v>4.3675950448526297</v>
      </c>
      <c r="AB455" s="28">
        <v>0</v>
      </c>
    </row>
    <row r="456" spans="1:28" ht="15" customHeight="1">
      <c r="A456" s="42">
        <v>2017</v>
      </c>
      <c r="B456" s="42" t="s">
        <v>241</v>
      </c>
      <c r="C456" s="44" t="s">
        <v>222</v>
      </c>
      <c r="D456" s="44" t="s">
        <v>77</v>
      </c>
      <c r="E456" s="22"/>
      <c r="F456" s="22"/>
      <c r="G456" s="62"/>
      <c r="H456" s="22">
        <v>4</v>
      </c>
      <c r="I456" s="23">
        <v>2790</v>
      </c>
      <c r="J456" s="23">
        <v>300</v>
      </c>
      <c r="K456" s="23">
        <v>93</v>
      </c>
      <c r="L456" s="23">
        <v>2990</v>
      </c>
      <c r="M456" s="22">
        <v>55</v>
      </c>
      <c r="N456" s="23">
        <v>1809</v>
      </c>
      <c r="O456" s="23">
        <v>148</v>
      </c>
      <c r="P456" s="61">
        <v>5.30465949820789E-2</v>
      </c>
      <c r="Q456" s="23">
        <v>8</v>
      </c>
      <c r="R456" s="22">
        <v>80</v>
      </c>
      <c r="S456" s="23">
        <v>4879</v>
      </c>
      <c r="T456" s="62">
        <v>29.54</v>
      </c>
      <c r="U456" s="28">
        <v>0</v>
      </c>
      <c r="V456" s="28">
        <v>0</v>
      </c>
      <c r="W456" s="28">
        <v>3983</v>
      </c>
      <c r="X456" s="28">
        <v>3983</v>
      </c>
      <c r="Y456" s="63">
        <v>1.4275985663082438</v>
      </c>
      <c r="Z456" s="28">
        <v>8862</v>
      </c>
      <c r="AA456" s="63">
        <v>3.1763440860215102</v>
      </c>
      <c r="AB456" s="28">
        <v>498.3</v>
      </c>
    </row>
    <row r="457" spans="1:28" ht="15" customHeight="1">
      <c r="A457" s="42">
        <v>2017</v>
      </c>
      <c r="B457" s="42" t="s">
        <v>241</v>
      </c>
      <c r="C457" s="44" t="s">
        <v>222</v>
      </c>
      <c r="D457" s="44" t="s">
        <v>330</v>
      </c>
      <c r="E457" s="22"/>
      <c r="F457" s="22"/>
      <c r="G457" s="62"/>
      <c r="H457" s="22">
        <v>3</v>
      </c>
      <c r="I457" s="23">
        <v>1903</v>
      </c>
      <c r="J457" s="23">
        <v>32</v>
      </c>
      <c r="K457" s="23">
        <v>63</v>
      </c>
      <c r="L457" s="23">
        <v>1964</v>
      </c>
      <c r="M457" s="22">
        <v>23</v>
      </c>
      <c r="N457" s="23">
        <v>711</v>
      </c>
      <c r="O457" s="23">
        <v>86</v>
      </c>
      <c r="P457" s="61">
        <v>4.5191802417235902E-2</v>
      </c>
      <c r="Q457" s="23">
        <v>2</v>
      </c>
      <c r="R457" s="22">
        <v>20</v>
      </c>
      <c r="S457" s="23">
        <v>2695</v>
      </c>
      <c r="T457" s="62">
        <v>158.80625000000001</v>
      </c>
      <c r="U457" s="28">
        <v>0</v>
      </c>
      <c r="V457" s="28">
        <v>0</v>
      </c>
      <c r="W457" s="28">
        <v>2386.8000000000002</v>
      </c>
      <c r="X457" s="28">
        <v>2386.8000000000002</v>
      </c>
      <c r="Y457" s="63">
        <v>1.2542301629006831</v>
      </c>
      <c r="Z457" s="28">
        <v>5081.8</v>
      </c>
      <c r="AA457" s="63">
        <v>2.6704151339989499</v>
      </c>
      <c r="AB457" s="28">
        <v>0</v>
      </c>
    </row>
    <row r="458" spans="1:28" ht="15" customHeight="1">
      <c r="A458" s="42">
        <v>2017</v>
      </c>
      <c r="B458" s="42" t="s">
        <v>241</v>
      </c>
      <c r="C458" s="44" t="s">
        <v>222</v>
      </c>
      <c r="D458" s="44" t="s">
        <v>813</v>
      </c>
      <c r="E458" s="22"/>
      <c r="F458" s="22"/>
      <c r="G458" s="62"/>
      <c r="H458" s="22">
        <v>3</v>
      </c>
      <c r="I458" s="23">
        <v>1055</v>
      </c>
      <c r="J458" s="23">
        <v>152</v>
      </c>
      <c r="K458" s="23">
        <v>43</v>
      </c>
      <c r="L458" s="23">
        <v>1365</v>
      </c>
      <c r="M458" s="22">
        <v>20</v>
      </c>
      <c r="N458" s="23">
        <v>636</v>
      </c>
      <c r="O458" s="23">
        <v>63</v>
      </c>
      <c r="P458" s="61">
        <v>5.9715639810426498E-2</v>
      </c>
      <c r="Q458" s="23">
        <v>8</v>
      </c>
      <c r="R458" s="22">
        <v>80</v>
      </c>
      <c r="S458" s="23">
        <v>2081</v>
      </c>
      <c r="T458" s="62">
        <v>29.151315789473685</v>
      </c>
      <c r="U458" s="28">
        <v>0</v>
      </c>
      <c r="V458" s="28">
        <v>0</v>
      </c>
      <c r="W458" s="28">
        <v>2350</v>
      </c>
      <c r="X458" s="28">
        <v>2350</v>
      </c>
      <c r="Y458" s="63">
        <v>2.2274881516587679</v>
      </c>
      <c r="Z458" s="28">
        <v>4431</v>
      </c>
      <c r="AA458" s="63">
        <v>4.2</v>
      </c>
      <c r="AB458" s="28">
        <v>897</v>
      </c>
    </row>
    <row r="459" spans="1:28" ht="15" customHeight="1">
      <c r="A459" s="42">
        <v>2017</v>
      </c>
      <c r="B459" s="42" t="s">
        <v>241</v>
      </c>
      <c r="C459" s="44" t="s">
        <v>222</v>
      </c>
      <c r="D459" s="44" t="s">
        <v>197</v>
      </c>
      <c r="E459" s="22"/>
      <c r="F459" s="22"/>
      <c r="G459" s="62"/>
      <c r="H459" s="22">
        <v>4</v>
      </c>
      <c r="I459" s="23">
        <v>1305</v>
      </c>
      <c r="J459" s="23">
        <v>170</v>
      </c>
      <c r="K459" s="23">
        <v>13</v>
      </c>
      <c r="L459" s="23">
        <v>441</v>
      </c>
      <c r="M459" s="22">
        <v>17</v>
      </c>
      <c r="N459" s="23">
        <v>561</v>
      </c>
      <c r="O459" s="23">
        <v>30</v>
      </c>
      <c r="P459" s="61">
        <v>2.2988505747126398E-2</v>
      </c>
      <c r="Q459" s="23">
        <v>0</v>
      </c>
      <c r="R459" s="22">
        <v>0</v>
      </c>
      <c r="S459" s="23">
        <v>1002</v>
      </c>
      <c r="T459" s="62">
        <v>13.288235294117648</v>
      </c>
      <c r="U459" s="28">
        <v>0</v>
      </c>
      <c r="V459" s="28">
        <v>0</v>
      </c>
      <c r="W459" s="28">
        <v>1257</v>
      </c>
      <c r="X459" s="28">
        <v>1257</v>
      </c>
      <c r="Y459" s="63">
        <v>0.9632183908045977</v>
      </c>
      <c r="Z459" s="28">
        <v>2259</v>
      </c>
      <c r="AA459" s="63">
        <v>1.7310344827586199</v>
      </c>
      <c r="AB459" s="28">
        <v>0</v>
      </c>
    </row>
    <row r="460" spans="1:28" ht="15" customHeight="1">
      <c r="A460" s="42">
        <v>2017</v>
      </c>
      <c r="B460" s="42" t="s">
        <v>241</v>
      </c>
      <c r="C460" s="44" t="s">
        <v>222</v>
      </c>
      <c r="D460" s="44" t="s">
        <v>198</v>
      </c>
      <c r="E460" s="22"/>
      <c r="F460" s="22"/>
      <c r="G460" s="62"/>
      <c r="H460" s="22">
        <v>2</v>
      </c>
      <c r="I460" s="23">
        <v>2000</v>
      </c>
      <c r="J460" s="23">
        <v>43</v>
      </c>
      <c r="K460" s="23">
        <v>20</v>
      </c>
      <c r="L460" s="23">
        <v>623</v>
      </c>
      <c r="M460" s="22">
        <v>37</v>
      </c>
      <c r="N460" s="23">
        <v>1224</v>
      </c>
      <c r="O460" s="23">
        <v>57</v>
      </c>
      <c r="P460" s="61">
        <v>2.8500000000000001E-2</v>
      </c>
      <c r="Q460" s="23">
        <v>7</v>
      </c>
      <c r="R460" s="22">
        <v>70</v>
      </c>
      <c r="S460" s="23">
        <v>1966</v>
      </c>
      <c r="T460" s="62">
        <v>182.44186046511629</v>
      </c>
      <c r="U460" s="28">
        <v>0</v>
      </c>
      <c r="V460" s="28">
        <v>0</v>
      </c>
      <c r="W460" s="28">
        <v>5879</v>
      </c>
      <c r="X460" s="28">
        <v>5879</v>
      </c>
      <c r="Y460" s="63">
        <v>2.9394999999999998</v>
      </c>
      <c r="Z460" s="28">
        <v>7845</v>
      </c>
      <c r="AA460" s="63">
        <v>3.9224999999999999</v>
      </c>
      <c r="AB460" s="28">
        <v>0</v>
      </c>
    </row>
    <row r="461" spans="1:28" ht="15" customHeight="1">
      <c r="A461" s="42">
        <v>2017</v>
      </c>
      <c r="B461" s="42" t="s">
        <v>241</v>
      </c>
      <c r="C461" s="44" t="s">
        <v>222</v>
      </c>
      <c r="D461" s="44" t="s">
        <v>199</v>
      </c>
      <c r="E461" s="22"/>
      <c r="F461" s="22"/>
      <c r="G461" s="62"/>
      <c r="H461" s="22">
        <v>3</v>
      </c>
      <c r="I461" s="23">
        <v>4700</v>
      </c>
      <c r="J461" s="23">
        <v>65</v>
      </c>
      <c r="K461" s="23">
        <v>76</v>
      </c>
      <c r="L461" s="23">
        <v>2374</v>
      </c>
      <c r="M461" s="22">
        <v>31</v>
      </c>
      <c r="N461" s="23">
        <v>1027</v>
      </c>
      <c r="O461" s="23">
        <v>107</v>
      </c>
      <c r="P461" s="61">
        <v>2.27659574468085E-2</v>
      </c>
      <c r="Q461" s="23">
        <v>8</v>
      </c>
      <c r="R461" s="22">
        <v>80</v>
      </c>
      <c r="S461" s="23">
        <v>3491</v>
      </c>
      <c r="T461" s="62">
        <v>176.53692307692307</v>
      </c>
      <c r="U461" s="28">
        <v>0</v>
      </c>
      <c r="V461" s="28">
        <v>0</v>
      </c>
      <c r="W461" s="28">
        <v>7983.9</v>
      </c>
      <c r="X461" s="28">
        <v>7983.9</v>
      </c>
      <c r="Y461" s="63">
        <v>1.6987021276595744</v>
      </c>
      <c r="Z461" s="28">
        <v>11474.9</v>
      </c>
      <c r="AA461" s="63">
        <v>2.4414680851063801</v>
      </c>
      <c r="AB461" s="28">
        <v>350</v>
      </c>
    </row>
    <row r="462" spans="1:28" ht="15" customHeight="1">
      <c r="A462" s="42">
        <v>2017</v>
      </c>
      <c r="B462" s="42" t="s">
        <v>241</v>
      </c>
      <c r="C462" s="44" t="s">
        <v>222</v>
      </c>
      <c r="D462" s="44" t="s">
        <v>200</v>
      </c>
      <c r="E462" s="22"/>
      <c r="F462" s="22"/>
      <c r="G462" s="62"/>
      <c r="H462" s="22">
        <v>6</v>
      </c>
      <c r="I462" s="23">
        <v>6080</v>
      </c>
      <c r="J462" s="23">
        <v>317</v>
      </c>
      <c r="K462" s="23">
        <v>193</v>
      </c>
      <c r="L462" s="23">
        <v>6006</v>
      </c>
      <c r="M462" s="22">
        <v>113</v>
      </c>
      <c r="N462" s="23">
        <v>3840</v>
      </c>
      <c r="O462" s="23">
        <v>306</v>
      </c>
      <c r="P462" s="61">
        <v>5.0328947368421001E-2</v>
      </c>
      <c r="Q462" s="23">
        <v>3</v>
      </c>
      <c r="R462" s="22">
        <v>30</v>
      </c>
      <c r="S462" s="23">
        <v>9993</v>
      </c>
      <c r="T462" s="62">
        <v>66.99369085173501</v>
      </c>
      <c r="U462" s="28">
        <v>0</v>
      </c>
      <c r="V462" s="28">
        <v>0</v>
      </c>
      <c r="W462" s="28">
        <v>11244</v>
      </c>
      <c r="X462" s="28">
        <v>11244</v>
      </c>
      <c r="Y462" s="63">
        <v>1.8493421052631578</v>
      </c>
      <c r="Z462" s="28">
        <v>21237</v>
      </c>
      <c r="AA462" s="63">
        <v>3.4929276315789499</v>
      </c>
      <c r="AB462" s="28">
        <v>500</v>
      </c>
    </row>
    <row r="463" spans="1:28" ht="15" customHeight="1">
      <c r="A463" s="42">
        <v>2017</v>
      </c>
      <c r="B463" s="42" t="s">
        <v>241</v>
      </c>
      <c r="C463" s="44" t="s">
        <v>222</v>
      </c>
      <c r="D463" s="44" t="s">
        <v>201</v>
      </c>
      <c r="E463" s="22"/>
      <c r="F463" s="22"/>
      <c r="G463" s="62"/>
      <c r="H463" s="22">
        <v>6</v>
      </c>
      <c r="I463" s="23">
        <v>3470</v>
      </c>
      <c r="J463" s="23">
        <v>326</v>
      </c>
      <c r="K463" s="23">
        <v>33</v>
      </c>
      <c r="L463" s="23">
        <v>1104</v>
      </c>
      <c r="M463" s="22">
        <v>23</v>
      </c>
      <c r="N463" s="23">
        <v>759</v>
      </c>
      <c r="O463" s="23">
        <v>56</v>
      </c>
      <c r="P463" s="61">
        <v>1.6138328530259399E-2</v>
      </c>
      <c r="Q463" s="23">
        <v>7</v>
      </c>
      <c r="R463" s="22">
        <v>70</v>
      </c>
      <c r="S463" s="23">
        <v>2000</v>
      </c>
      <c r="T463" s="62">
        <v>29.441717791411044</v>
      </c>
      <c r="U463" s="28">
        <v>0</v>
      </c>
      <c r="V463" s="28">
        <v>0</v>
      </c>
      <c r="W463" s="28">
        <v>7598</v>
      </c>
      <c r="X463" s="28">
        <v>7598</v>
      </c>
      <c r="Y463" s="63">
        <v>2.1896253602305475</v>
      </c>
      <c r="Z463" s="28">
        <v>9598</v>
      </c>
      <c r="AA463" s="63">
        <v>2.76599423631124</v>
      </c>
      <c r="AB463" s="28">
        <v>390</v>
      </c>
    </row>
    <row r="464" spans="1:28" ht="15" customHeight="1">
      <c r="A464" s="42">
        <v>2017</v>
      </c>
      <c r="B464" s="42" t="s">
        <v>241</v>
      </c>
      <c r="C464" s="44" t="s">
        <v>222</v>
      </c>
      <c r="D464" s="44" t="s">
        <v>202</v>
      </c>
      <c r="E464" s="22"/>
      <c r="F464" s="22"/>
      <c r="G464" s="62"/>
      <c r="H464" s="22">
        <v>3</v>
      </c>
      <c r="I464" s="23">
        <v>5216</v>
      </c>
      <c r="J464" s="23">
        <v>136</v>
      </c>
      <c r="K464" s="23">
        <v>59</v>
      </c>
      <c r="L464" s="23">
        <v>1824</v>
      </c>
      <c r="M464" s="22">
        <v>48</v>
      </c>
      <c r="N464" s="23">
        <v>1514</v>
      </c>
      <c r="O464" s="23">
        <v>107</v>
      </c>
      <c r="P464" s="61">
        <v>2.0513803680981602E-2</v>
      </c>
      <c r="Q464" s="23">
        <v>0</v>
      </c>
      <c r="R464" s="22">
        <v>0</v>
      </c>
      <c r="S464" s="23">
        <v>3377</v>
      </c>
      <c r="T464" s="62">
        <v>98.17647058823529</v>
      </c>
      <c r="U464" s="28">
        <v>0</v>
      </c>
      <c r="V464" s="28">
        <v>0</v>
      </c>
      <c r="W464" s="28">
        <v>9975</v>
      </c>
      <c r="X464" s="28">
        <v>9975</v>
      </c>
      <c r="Y464" s="63">
        <v>1.9123849693251533</v>
      </c>
      <c r="Z464" s="28">
        <v>13352</v>
      </c>
      <c r="AA464" s="63">
        <v>2.55981595092025</v>
      </c>
      <c r="AB464" s="28">
        <v>164</v>
      </c>
    </row>
    <row r="465" spans="1:28" ht="15" customHeight="1">
      <c r="A465" s="42">
        <v>2017</v>
      </c>
      <c r="B465" s="42" t="s">
        <v>276</v>
      </c>
      <c r="C465" s="44" t="s">
        <v>203</v>
      </c>
      <c r="D465" s="50" t="s">
        <v>277</v>
      </c>
      <c r="E465" s="37"/>
      <c r="F465" s="37"/>
      <c r="G465" s="69"/>
      <c r="H465" s="23">
        <v>1</v>
      </c>
      <c r="I465" s="23">
        <v>500</v>
      </c>
      <c r="J465" s="23">
        <v>25</v>
      </c>
      <c r="K465" s="23">
        <v>9</v>
      </c>
      <c r="L465" s="22">
        <v>207</v>
      </c>
      <c r="M465" s="23">
        <v>1</v>
      </c>
      <c r="N465" s="22">
        <v>39</v>
      </c>
      <c r="O465" s="23">
        <v>10</v>
      </c>
      <c r="P465" s="61">
        <v>0.02</v>
      </c>
      <c r="Q465" s="23">
        <v>9</v>
      </c>
      <c r="R465" s="22">
        <v>90</v>
      </c>
      <c r="S465" s="22">
        <v>336</v>
      </c>
      <c r="T465" s="62">
        <v>30.8</v>
      </c>
      <c r="U465" s="22">
        <v>0</v>
      </c>
      <c r="V465" s="22">
        <v>0</v>
      </c>
      <c r="W465" s="22">
        <v>434</v>
      </c>
      <c r="X465" s="22">
        <v>434</v>
      </c>
      <c r="Y465" s="62">
        <v>0.86799999999999999</v>
      </c>
      <c r="Z465" s="22">
        <v>770</v>
      </c>
      <c r="AA465" s="62">
        <v>1.54</v>
      </c>
      <c r="AB465" s="22">
        <v>0</v>
      </c>
    </row>
    <row r="466" spans="1:28" ht="15" customHeight="1">
      <c r="A466" s="42">
        <v>2017</v>
      </c>
      <c r="B466" s="42" t="s">
        <v>276</v>
      </c>
      <c r="C466" s="44" t="s">
        <v>203</v>
      </c>
      <c r="D466" s="51" t="s">
        <v>365</v>
      </c>
      <c r="E466" s="38"/>
      <c r="F466" s="38"/>
      <c r="G466" s="70"/>
      <c r="H466" s="23">
        <v>5</v>
      </c>
      <c r="I466" s="23">
        <v>1200</v>
      </c>
      <c r="J466" s="23">
        <v>35</v>
      </c>
      <c r="K466" s="23">
        <v>14</v>
      </c>
      <c r="L466" s="22">
        <v>352</v>
      </c>
      <c r="M466" s="23">
        <v>11</v>
      </c>
      <c r="N466" s="22">
        <v>393</v>
      </c>
      <c r="O466" s="23">
        <v>25</v>
      </c>
      <c r="P466" s="61">
        <v>2.0833333333333332E-2</v>
      </c>
      <c r="Q466" s="23">
        <v>4</v>
      </c>
      <c r="R466" s="22">
        <v>40</v>
      </c>
      <c r="S466" s="22">
        <v>785</v>
      </c>
      <c r="T466" s="62">
        <v>32.371428571428574</v>
      </c>
      <c r="U466" s="22">
        <v>0</v>
      </c>
      <c r="V466" s="22">
        <v>0</v>
      </c>
      <c r="W466" s="22">
        <v>348</v>
      </c>
      <c r="X466" s="22">
        <v>348</v>
      </c>
      <c r="Y466" s="62">
        <v>0.28999999999999998</v>
      </c>
      <c r="Z466" s="22">
        <v>1133</v>
      </c>
      <c r="AA466" s="62">
        <v>0.94416666666666671</v>
      </c>
      <c r="AB466" s="22">
        <v>9</v>
      </c>
    </row>
    <row r="467" spans="1:28" ht="15" customHeight="1">
      <c r="A467" s="42">
        <v>2017</v>
      </c>
      <c r="B467" s="42" t="s">
        <v>276</v>
      </c>
      <c r="C467" s="44" t="s">
        <v>203</v>
      </c>
      <c r="D467" s="51" t="s">
        <v>366</v>
      </c>
      <c r="E467" s="38"/>
      <c r="F467" s="38"/>
      <c r="G467" s="70"/>
      <c r="H467" s="23">
        <v>3</v>
      </c>
      <c r="I467" s="23">
        <v>230</v>
      </c>
      <c r="J467" s="23">
        <v>9</v>
      </c>
      <c r="K467" s="23">
        <v>0</v>
      </c>
      <c r="L467" s="22">
        <v>0</v>
      </c>
      <c r="M467" s="23">
        <v>0</v>
      </c>
      <c r="N467" s="22">
        <v>0</v>
      </c>
      <c r="O467" s="23">
        <v>0</v>
      </c>
      <c r="P467" s="61">
        <v>0</v>
      </c>
      <c r="Q467" s="23">
        <v>0</v>
      </c>
      <c r="R467" s="22">
        <v>0</v>
      </c>
      <c r="S467" s="22">
        <v>0</v>
      </c>
      <c r="T467" s="62">
        <v>22.222222222222221</v>
      </c>
      <c r="U467" s="22">
        <v>0</v>
      </c>
      <c r="V467" s="22">
        <v>0</v>
      </c>
      <c r="W467" s="22">
        <v>200</v>
      </c>
      <c r="X467" s="22">
        <v>200</v>
      </c>
      <c r="Y467" s="62">
        <v>0.86956521739130432</v>
      </c>
      <c r="Z467" s="22">
        <v>200</v>
      </c>
      <c r="AA467" s="62">
        <v>0.86956521739130432</v>
      </c>
      <c r="AB467" s="22">
        <v>0</v>
      </c>
    </row>
    <row r="468" spans="1:28" ht="15" customHeight="1">
      <c r="A468" s="42">
        <v>2017</v>
      </c>
      <c r="B468" s="42" t="s">
        <v>276</v>
      </c>
      <c r="C468" s="44" t="s">
        <v>203</v>
      </c>
      <c r="D468" s="51" t="s">
        <v>367</v>
      </c>
      <c r="E468" s="38"/>
      <c r="F468" s="38"/>
      <c r="G468" s="70"/>
      <c r="H468" s="23">
        <v>3</v>
      </c>
      <c r="I468" s="23">
        <v>750</v>
      </c>
      <c r="J468" s="23">
        <v>10</v>
      </c>
      <c r="K468" s="23">
        <v>24</v>
      </c>
      <c r="L468" s="22">
        <v>670</v>
      </c>
      <c r="M468" s="23">
        <v>4</v>
      </c>
      <c r="N468" s="22">
        <v>156</v>
      </c>
      <c r="O468" s="23">
        <v>28</v>
      </c>
      <c r="P468" s="61">
        <v>3.7333333333333336E-2</v>
      </c>
      <c r="Q468" s="23">
        <v>5</v>
      </c>
      <c r="R468" s="22">
        <v>50</v>
      </c>
      <c r="S468" s="22">
        <v>876</v>
      </c>
      <c r="T468" s="62">
        <v>140.1</v>
      </c>
      <c r="U468" s="22">
        <v>0</v>
      </c>
      <c r="V468" s="22">
        <v>0</v>
      </c>
      <c r="W468" s="22">
        <v>525</v>
      </c>
      <c r="X468" s="22">
        <v>525</v>
      </c>
      <c r="Y468" s="62">
        <v>0.7</v>
      </c>
      <c r="Z468" s="22">
        <v>1401</v>
      </c>
      <c r="AA468" s="62">
        <v>1.8680000000000001</v>
      </c>
      <c r="AB468" s="22">
        <v>120</v>
      </c>
    </row>
    <row r="469" spans="1:28" ht="15" customHeight="1">
      <c r="A469" s="42">
        <v>2017</v>
      </c>
      <c r="B469" s="42" t="s">
        <v>276</v>
      </c>
      <c r="C469" s="44" t="s">
        <v>203</v>
      </c>
      <c r="D469" s="51" t="s">
        <v>368</v>
      </c>
      <c r="E469" s="38"/>
      <c r="F469" s="38"/>
      <c r="G469" s="70"/>
      <c r="H469" s="23">
        <v>3</v>
      </c>
      <c r="I469" s="23">
        <v>1200</v>
      </c>
      <c r="J469" s="23"/>
      <c r="K469" s="23">
        <v>50</v>
      </c>
      <c r="L469" s="22">
        <v>1350</v>
      </c>
      <c r="M469" s="23">
        <v>4</v>
      </c>
      <c r="N469" s="22">
        <v>138</v>
      </c>
      <c r="O469" s="23">
        <v>54</v>
      </c>
      <c r="P469" s="61">
        <v>4.4999999999999998E-2</v>
      </c>
      <c r="Q469" s="23">
        <v>21</v>
      </c>
      <c r="R469" s="22">
        <v>210</v>
      </c>
      <c r="S469" s="22">
        <v>1698</v>
      </c>
      <c r="T469" s="60" t="s">
        <v>764</v>
      </c>
      <c r="U469" s="22">
        <v>0</v>
      </c>
      <c r="V469" s="22">
        <v>0</v>
      </c>
      <c r="W469" s="22">
        <v>2147</v>
      </c>
      <c r="X469" s="22">
        <v>2147</v>
      </c>
      <c r="Y469" s="62">
        <v>1.7891666666666666</v>
      </c>
      <c r="Z469" s="22">
        <v>3845</v>
      </c>
      <c r="AA469" s="62">
        <v>3.2041666666666666</v>
      </c>
      <c r="AB469" s="22">
        <v>330</v>
      </c>
    </row>
    <row r="470" spans="1:28" ht="15" customHeight="1">
      <c r="A470" s="42">
        <v>2017</v>
      </c>
      <c r="B470" s="42" t="s">
        <v>276</v>
      </c>
      <c r="C470" s="44" t="s">
        <v>203</v>
      </c>
      <c r="D470" s="51" t="s">
        <v>369</v>
      </c>
      <c r="E470" s="38"/>
      <c r="F470" s="38"/>
      <c r="G470" s="70"/>
      <c r="H470" s="23">
        <v>4</v>
      </c>
      <c r="I470" s="23">
        <v>1200</v>
      </c>
      <c r="J470" s="23">
        <v>36</v>
      </c>
      <c r="K470" s="23">
        <v>56</v>
      </c>
      <c r="L470" s="22">
        <v>1375</v>
      </c>
      <c r="M470" s="23">
        <v>0</v>
      </c>
      <c r="N470" s="22">
        <v>0</v>
      </c>
      <c r="O470" s="23">
        <v>56</v>
      </c>
      <c r="P470" s="61">
        <v>4.6666666666666669E-2</v>
      </c>
      <c r="Q470" s="23">
        <v>3</v>
      </c>
      <c r="R470" s="22">
        <v>30</v>
      </c>
      <c r="S470" s="22">
        <v>1405</v>
      </c>
      <c r="T470" s="62">
        <v>67.622500000000002</v>
      </c>
      <c r="U470" s="22">
        <v>0</v>
      </c>
      <c r="V470" s="22">
        <v>0</v>
      </c>
      <c r="W470" s="22">
        <v>1029.4100000000001</v>
      </c>
      <c r="X470" s="22">
        <v>1029.4100000000001</v>
      </c>
      <c r="Y470" s="62">
        <v>0.85784166666666672</v>
      </c>
      <c r="Z470" s="22">
        <v>2434.41</v>
      </c>
      <c r="AA470" s="62">
        <v>2.0286749999999998</v>
      </c>
      <c r="AB470" s="22">
        <v>101.87</v>
      </c>
    </row>
    <row r="471" spans="1:28" ht="15" customHeight="1">
      <c r="A471" s="42">
        <v>2017</v>
      </c>
      <c r="B471" s="42" t="s">
        <v>276</v>
      </c>
      <c r="C471" s="44" t="s">
        <v>203</v>
      </c>
      <c r="D471" s="51" t="s">
        <v>370</v>
      </c>
      <c r="E471" s="38"/>
      <c r="F471" s="38"/>
      <c r="G471" s="70"/>
      <c r="H471" s="23">
        <v>9</v>
      </c>
      <c r="I471" s="23">
        <v>500</v>
      </c>
      <c r="J471" s="23">
        <v>133</v>
      </c>
      <c r="K471" s="23">
        <v>55</v>
      </c>
      <c r="L471" s="22">
        <v>1380</v>
      </c>
      <c r="M471" s="23">
        <v>19</v>
      </c>
      <c r="N471" s="22">
        <v>663</v>
      </c>
      <c r="O471" s="23">
        <v>74</v>
      </c>
      <c r="P471" s="61">
        <v>0.14799999999999999</v>
      </c>
      <c r="Q471" s="23">
        <v>0</v>
      </c>
      <c r="R471" s="22">
        <v>0</v>
      </c>
      <c r="S471" s="22">
        <v>2043</v>
      </c>
      <c r="T471" s="62">
        <v>17.69172932330827</v>
      </c>
      <c r="U471" s="22">
        <v>0</v>
      </c>
      <c r="V471" s="22">
        <v>0</v>
      </c>
      <c r="W471" s="22">
        <v>310</v>
      </c>
      <c r="X471" s="22">
        <v>310</v>
      </c>
      <c r="Y471" s="62">
        <v>0.62</v>
      </c>
      <c r="Z471" s="22">
        <v>2353</v>
      </c>
      <c r="AA471" s="62">
        <v>4.7060000000000004</v>
      </c>
      <c r="AB471" s="22">
        <v>0</v>
      </c>
    </row>
    <row r="472" spans="1:28" ht="15" customHeight="1">
      <c r="A472" s="42">
        <v>2017</v>
      </c>
      <c r="B472" s="42" t="s">
        <v>276</v>
      </c>
      <c r="C472" s="44" t="s">
        <v>203</v>
      </c>
      <c r="D472" s="51" t="s">
        <v>371</v>
      </c>
      <c r="E472" s="38"/>
      <c r="F472" s="38"/>
      <c r="G472" s="70"/>
      <c r="H472" s="23">
        <v>5</v>
      </c>
      <c r="I472" s="23">
        <v>230</v>
      </c>
      <c r="J472" s="23">
        <v>26</v>
      </c>
      <c r="K472" s="23">
        <v>4</v>
      </c>
      <c r="L472" s="22">
        <v>116</v>
      </c>
      <c r="M472" s="23">
        <v>0</v>
      </c>
      <c r="N472" s="22">
        <v>0</v>
      </c>
      <c r="O472" s="23">
        <v>4</v>
      </c>
      <c r="P472" s="61">
        <v>1.7391304347826087E-2</v>
      </c>
      <c r="Q472" s="23">
        <v>0</v>
      </c>
      <c r="R472" s="22">
        <v>0</v>
      </c>
      <c r="S472" s="22">
        <v>116</v>
      </c>
      <c r="T472" s="62">
        <v>21.307692307692307</v>
      </c>
      <c r="U472" s="22">
        <v>0</v>
      </c>
      <c r="V472" s="22">
        <v>0</v>
      </c>
      <c r="W472" s="22">
        <v>438</v>
      </c>
      <c r="X472" s="22">
        <v>438</v>
      </c>
      <c r="Y472" s="62">
        <v>1.9043478260869566</v>
      </c>
      <c r="Z472" s="22">
        <v>554</v>
      </c>
      <c r="AA472" s="62">
        <v>2.4086956521739129</v>
      </c>
      <c r="AB472" s="22">
        <v>68</v>
      </c>
    </row>
    <row r="473" spans="1:28" ht="15" customHeight="1">
      <c r="A473" s="42">
        <v>2017</v>
      </c>
      <c r="B473" s="42" t="s">
        <v>276</v>
      </c>
      <c r="C473" s="44" t="s">
        <v>204</v>
      </c>
      <c r="D473" s="51" t="s">
        <v>278</v>
      </c>
      <c r="E473" s="38"/>
      <c r="F473" s="38"/>
      <c r="G473" s="70"/>
      <c r="H473" s="23">
        <v>32</v>
      </c>
      <c r="I473" s="23">
        <v>9000</v>
      </c>
      <c r="J473" s="23">
        <v>932</v>
      </c>
      <c r="K473" s="23">
        <v>79</v>
      </c>
      <c r="L473" s="22">
        <v>2275</v>
      </c>
      <c r="M473" s="23">
        <v>0</v>
      </c>
      <c r="N473" s="22">
        <v>0</v>
      </c>
      <c r="O473" s="23">
        <v>79</v>
      </c>
      <c r="P473" s="61">
        <v>8.7777777777777784E-3</v>
      </c>
      <c r="Q473" s="23">
        <v>65</v>
      </c>
      <c r="R473" s="22">
        <v>650</v>
      </c>
      <c r="S473" s="22">
        <v>2925</v>
      </c>
      <c r="T473" s="62">
        <v>5.8703004291845495</v>
      </c>
      <c r="U473" s="22">
        <v>0</v>
      </c>
      <c r="V473" s="22">
        <v>0</v>
      </c>
      <c r="W473" s="22">
        <v>2546.12</v>
      </c>
      <c r="X473" s="22">
        <v>2546.12</v>
      </c>
      <c r="Y473" s="62">
        <v>0.28290222222222222</v>
      </c>
      <c r="Z473" s="22">
        <v>5471.12</v>
      </c>
      <c r="AA473" s="62">
        <v>0.60790222222222223</v>
      </c>
      <c r="AB473" s="22">
        <v>0</v>
      </c>
    </row>
    <row r="474" spans="1:28" ht="15" customHeight="1">
      <c r="A474" s="42">
        <v>2017</v>
      </c>
      <c r="B474" s="42" t="s">
        <v>276</v>
      </c>
      <c r="C474" s="44" t="s">
        <v>204</v>
      </c>
      <c r="D474" s="51" t="s">
        <v>279</v>
      </c>
      <c r="E474" s="38"/>
      <c r="F474" s="38"/>
      <c r="G474" s="70"/>
      <c r="H474" s="23">
        <v>11</v>
      </c>
      <c r="I474" s="23">
        <v>1600</v>
      </c>
      <c r="J474" s="23">
        <v>145</v>
      </c>
      <c r="K474" s="23">
        <v>55</v>
      </c>
      <c r="L474" s="22">
        <v>1627</v>
      </c>
      <c r="M474" s="23">
        <v>23</v>
      </c>
      <c r="N474" s="22">
        <v>451</v>
      </c>
      <c r="O474" s="23">
        <v>78</v>
      </c>
      <c r="P474" s="61">
        <v>4.8750000000000002E-2</v>
      </c>
      <c r="Q474" s="23">
        <v>1</v>
      </c>
      <c r="R474" s="22">
        <v>10</v>
      </c>
      <c r="S474" s="22">
        <v>2088</v>
      </c>
      <c r="T474" s="62">
        <v>22.482758620689655</v>
      </c>
      <c r="U474" s="22">
        <v>0</v>
      </c>
      <c r="V474" s="22">
        <v>0</v>
      </c>
      <c r="W474" s="22">
        <v>1172</v>
      </c>
      <c r="X474" s="22">
        <v>1172</v>
      </c>
      <c r="Y474" s="62">
        <v>0.73250000000000004</v>
      </c>
      <c r="Z474" s="22">
        <v>3260</v>
      </c>
      <c r="AA474" s="62">
        <v>2.0375000000000001</v>
      </c>
      <c r="AB474" s="22">
        <v>15</v>
      </c>
    </row>
    <row r="475" spans="1:28" ht="15" customHeight="1">
      <c r="A475" s="42">
        <v>2017</v>
      </c>
      <c r="B475" s="42" t="s">
        <v>276</v>
      </c>
      <c r="C475" s="44" t="s">
        <v>204</v>
      </c>
      <c r="D475" s="51" t="s">
        <v>372</v>
      </c>
      <c r="E475" s="38"/>
      <c r="F475" s="38"/>
      <c r="G475" s="70"/>
      <c r="H475" s="23">
        <v>8</v>
      </c>
      <c r="I475" s="23">
        <v>925</v>
      </c>
      <c r="J475" s="23">
        <v>167</v>
      </c>
      <c r="K475" s="23">
        <v>3</v>
      </c>
      <c r="L475" s="22">
        <v>87</v>
      </c>
      <c r="M475" s="23">
        <v>0</v>
      </c>
      <c r="N475" s="22">
        <v>0</v>
      </c>
      <c r="O475" s="23">
        <v>3</v>
      </c>
      <c r="P475" s="61">
        <v>3.2432432432432431E-3</v>
      </c>
      <c r="Q475" s="23">
        <v>0</v>
      </c>
      <c r="R475" s="22">
        <v>0</v>
      </c>
      <c r="S475" s="22">
        <v>87</v>
      </c>
      <c r="T475" s="62">
        <v>4.5967065868263468</v>
      </c>
      <c r="U475" s="22">
        <v>0</v>
      </c>
      <c r="V475" s="22">
        <v>0</v>
      </c>
      <c r="W475" s="22">
        <v>680.65</v>
      </c>
      <c r="X475" s="22">
        <v>680.65</v>
      </c>
      <c r="Y475" s="62">
        <v>0.73583783783783785</v>
      </c>
      <c r="Z475" s="22">
        <v>767.65</v>
      </c>
      <c r="AA475" s="62">
        <v>0.82989189189189183</v>
      </c>
      <c r="AB475" s="22">
        <v>0</v>
      </c>
    </row>
    <row r="476" spans="1:28" ht="15" customHeight="1">
      <c r="A476" s="42">
        <v>2017</v>
      </c>
      <c r="B476" s="42" t="s">
        <v>276</v>
      </c>
      <c r="C476" s="44" t="s">
        <v>205</v>
      </c>
      <c r="D476" s="51" t="s">
        <v>280</v>
      </c>
      <c r="E476" s="38"/>
      <c r="F476" s="38"/>
      <c r="G476" s="70"/>
      <c r="H476" s="23">
        <v>9</v>
      </c>
      <c r="I476" s="23">
        <v>600</v>
      </c>
      <c r="J476" s="23">
        <v>36</v>
      </c>
      <c r="K476" s="23">
        <v>44</v>
      </c>
      <c r="L476" s="22">
        <v>1235</v>
      </c>
      <c r="M476" s="23">
        <v>13</v>
      </c>
      <c r="N476" s="22">
        <v>459</v>
      </c>
      <c r="O476" s="23">
        <v>57</v>
      </c>
      <c r="P476" s="61">
        <v>9.5000000000000001E-2</v>
      </c>
      <c r="Q476" s="23">
        <v>7</v>
      </c>
      <c r="R476" s="22">
        <v>70</v>
      </c>
      <c r="S476" s="22">
        <v>1764</v>
      </c>
      <c r="T476" s="62">
        <v>56.888888888888886</v>
      </c>
      <c r="U476" s="22">
        <v>0</v>
      </c>
      <c r="V476" s="22">
        <v>0</v>
      </c>
      <c r="W476" s="22">
        <v>284</v>
      </c>
      <c r="X476" s="22">
        <v>284</v>
      </c>
      <c r="Y476" s="62">
        <v>0.47333333333333333</v>
      </c>
      <c r="Z476" s="22">
        <v>2048</v>
      </c>
      <c r="AA476" s="62">
        <v>3.4133333333333336</v>
      </c>
      <c r="AB476" s="22">
        <v>0</v>
      </c>
    </row>
    <row r="477" spans="1:28" ht="15" customHeight="1">
      <c r="A477" s="42">
        <v>2017</v>
      </c>
      <c r="B477" s="42" t="s">
        <v>276</v>
      </c>
      <c r="C477" s="44" t="s">
        <v>205</v>
      </c>
      <c r="D477" s="51" t="s">
        <v>281</v>
      </c>
      <c r="E477" s="38"/>
      <c r="F477" s="38"/>
      <c r="G477" s="70"/>
      <c r="H477" s="23">
        <v>10</v>
      </c>
      <c r="I477" s="23">
        <v>700</v>
      </c>
      <c r="J477" s="23">
        <v>20</v>
      </c>
      <c r="K477" s="23">
        <v>37</v>
      </c>
      <c r="L477" s="22">
        <v>996</v>
      </c>
      <c r="M477" s="23">
        <v>11</v>
      </c>
      <c r="N477" s="22">
        <v>411</v>
      </c>
      <c r="O477" s="23">
        <v>48</v>
      </c>
      <c r="P477" s="61">
        <v>6.8571428571428575E-2</v>
      </c>
      <c r="Q477" s="23">
        <v>0</v>
      </c>
      <c r="R477" s="22">
        <v>0</v>
      </c>
      <c r="S477" s="22">
        <v>1407</v>
      </c>
      <c r="T477" s="62">
        <v>115.75</v>
      </c>
      <c r="U477" s="22">
        <v>0</v>
      </c>
      <c r="V477" s="22">
        <v>0</v>
      </c>
      <c r="W477" s="22">
        <v>908</v>
      </c>
      <c r="X477" s="22">
        <v>908</v>
      </c>
      <c r="Y477" s="62">
        <v>1.2971428571428572</v>
      </c>
      <c r="Z477" s="22">
        <v>2315</v>
      </c>
      <c r="AA477" s="62">
        <v>3.3071428571428569</v>
      </c>
      <c r="AB477" s="22">
        <v>0</v>
      </c>
    </row>
    <row r="478" spans="1:28" ht="15" customHeight="1">
      <c r="A478" s="42">
        <v>2017</v>
      </c>
      <c r="B478" s="42" t="s">
        <v>276</v>
      </c>
      <c r="C478" s="44" t="s">
        <v>205</v>
      </c>
      <c r="D478" s="51" t="s">
        <v>282</v>
      </c>
      <c r="E478" s="38"/>
      <c r="F478" s="38"/>
      <c r="G478" s="70"/>
      <c r="H478" s="23">
        <v>6</v>
      </c>
      <c r="I478" s="23">
        <v>300</v>
      </c>
      <c r="J478" s="23">
        <v>45</v>
      </c>
      <c r="K478" s="23">
        <v>1</v>
      </c>
      <c r="L478" s="22">
        <v>29</v>
      </c>
      <c r="M478" s="23">
        <v>0</v>
      </c>
      <c r="N478" s="22">
        <v>0</v>
      </c>
      <c r="O478" s="23">
        <v>1</v>
      </c>
      <c r="P478" s="61">
        <v>3.3333333333333335E-3</v>
      </c>
      <c r="Q478" s="23">
        <v>0</v>
      </c>
      <c r="R478" s="22">
        <v>0</v>
      </c>
      <c r="S478" s="22">
        <v>29</v>
      </c>
      <c r="T478" s="62">
        <v>6.9333333333333336</v>
      </c>
      <c r="U478" s="22">
        <v>0</v>
      </c>
      <c r="V478" s="22">
        <v>0</v>
      </c>
      <c r="W478" s="22">
        <v>283</v>
      </c>
      <c r="X478" s="22">
        <v>283</v>
      </c>
      <c r="Y478" s="62">
        <v>0.94333333333333336</v>
      </c>
      <c r="Z478" s="22">
        <v>312</v>
      </c>
      <c r="AA478" s="62">
        <v>1.04</v>
      </c>
      <c r="AB478" s="22">
        <v>0</v>
      </c>
    </row>
    <row r="479" spans="1:28" ht="15" customHeight="1">
      <c r="A479" s="42">
        <v>2017</v>
      </c>
      <c r="B479" s="42" t="s">
        <v>276</v>
      </c>
      <c r="C479" s="44" t="s">
        <v>205</v>
      </c>
      <c r="D479" s="51" t="s">
        <v>373</v>
      </c>
      <c r="E479" s="38"/>
      <c r="F479" s="38"/>
      <c r="G479" s="70"/>
      <c r="H479" s="23">
        <v>1</v>
      </c>
      <c r="I479" s="23">
        <v>100</v>
      </c>
      <c r="J479" s="23">
        <v>91</v>
      </c>
      <c r="K479" s="23">
        <v>29</v>
      </c>
      <c r="L479" s="22">
        <v>762</v>
      </c>
      <c r="M479" s="23">
        <v>0</v>
      </c>
      <c r="N479" s="22">
        <v>0</v>
      </c>
      <c r="O479" s="23">
        <v>29</v>
      </c>
      <c r="P479" s="61">
        <v>0.28999999999999998</v>
      </c>
      <c r="Q479" s="23">
        <v>10</v>
      </c>
      <c r="R479" s="22">
        <v>100</v>
      </c>
      <c r="S479" s="22">
        <v>862</v>
      </c>
      <c r="T479" s="62">
        <v>15.351648351648352</v>
      </c>
      <c r="U479" s="22">
        <v>0</v>
      </c>
      <c r="V479" s="22">
        <v>0</v>
      </c>
      <c r="W479" s="22">
        <v>535</v>
      </c>
      <c r="X479" s="22">
        <v>535</v>
      </c>
      <c r="Y479" s="62">
        <v>5.35</v>
      </c>
      <c r="Z479" s="22">
        <v>1397</v>
      </c>
      <c r="AA479" s="62">
        <v>13.97</v>
      </c>
      <c r="AB479" s="22">
        <v>0</v>
      </c>
    </row>
    <row r="480" spans="1:28" ht="15" customHeight="1">
      <c r="A480" s="42">
        <v>2017</v>
      </c>
      <c r="B480" s="42" t="s">
        <v>276</v>
      </c>
      <c r="C480" s="44" t="s">
        <v>206</v>
      </c>
      <c r="D480" s="51" t="s">
        <v>374</v>
      </c>
      <c r="E480" s="38"/>
      <c r="F480" s="38"/>
      <c r="G480" s="70"/>
      <c r="H480" s="23">
        <v>7</v>
      </c>
      <c r="I480" s="23">
        <v>400</v>
      </c>
      <c r="J480" s="23">
        <v>25</v>
      </c>
      <c r="K480" s="23">
        <v>12</v>
      </c>
      <c r="L480" s="22">
        <v>352</v>
      </c>
      <c r="M480" s="23">
        <v>2</v>
      </c>
      <c r="N480" s="22">
        <v>80</v>
      </c>
      <c r="O480" s="23">
        <v>14</v>
      </c>
      <c r="P480" s="61">
        <v>3.5000000000000003E-2</v>
      </c>
      <c r="Q480" s="23">
        <v>4</v>
      </c>
      <c r="R480" s="22">
        <v>40</v>
      </c>
      <c r="S480" s="22">
        <v>472</v>
      </c>
      <c r="T480" s="62">
        <v>32.479999999999997</v>
      </c>
      <c r="U480" s="22">
        <v>0</v>
      </c>
      <c r="V480" s="22">
        <v>0</v>
      </c>
      <c r="W480" s="22">
        <v>340</v>
      </c>
      <c r="X480" s="22">
        <v>340</v>
      </c>
      <c r="Y480" s="62">
        <v>0.85</v>
      </c>
      <c r="Z480" s="22">
        <v>812</v>
      </c>
      <c r="AA480" s="62">
        <v>2.0299999999999998</v>
      </c>
      <c r="AB480" s="22">
        <v>0</v>
      </c>
    </row>
    <row r="481" spans="1:28" ht="15" customHeight="1">
      <c r="A481" s="42">
        <v>2017</v>
      </c>
      <c r="B481" s="42" t="s">
        <v>276</v>
      </c>
      <c r="C481" s="44" t="s">
        <v>206</v>
      </c>
      <c r="D481" s="51" t="s">
        <v>375</v>
      </c>
      <c r="E481" s="38"/>
      <c r="F481" s="38"/>
      <c r="G481" s="70"/>
      <c r="H481" s="23">
        <v>2</v>
      </c>
      <c r="I481" s="23">
        <v>700</v>
      </c>
      <c r="J481" s="23">
        <v>43</v>
      </c>
      <c r="K481" s="23">
        <v>12</v>
      </c>
      <c r="L481" s="22">
        <v>310</v>
      </c>
      <c r="M481" s="23">
        <v>0</v>
      </c>
      <c r="N481" s="22">
        <v>0</v>
      </c>
      <c r="O481" s="23">
        <v>12</v>
      </c>
      <c r="P481" s="61">
        <v>1.7142857142857144E-2</v>
      </c>
      <c r="Q481" s="23">
        <v>5</v>
      </c>
      <c r="R481" s="22">
        <v>50</v>
      </c>
      <c r="S481" s="22">
        <v>360</v>
      </c>
      <c r="T481" s="62">
        <v>12.86046511627907</v>
      </c>
      <c r="U481" s="22">
        <v>0</v>
      </c>
      <c r="V481" s="22">
        <v>0</v>
      </c>
      <c r="W481" s="22">
        <v>193</v>
      </c>
      <c r="X481" s="22">
        <v>193</v>
      </c>
      <c r="Y481" s="62">
        <v>0.27571428571428569</v>
      </c>
      <c r="Z481" s="22">
        <v>553</v>
      </c>
      <c r="AA481" s="62">
        <v>0.79</v>
      </c>
      <c r="AB481" s="22">
        <v>0</v>
      </c>
    </row>
    <row r="482" spans="1:28" ht="15" customHeight="1">
      <c r="A482" s="42">
        <v>2017</v>
      </c>
      <c r="B482" s="42" t="s">
        <v>276</v>
      </c>
      <c r="C482" s="44" t="s">
        <v>206</v>
      </c>
      <c r="D482" s="51" t="s">
        <v>283</v>
      </c>
      <c r="E482" s="38"/>
      <c r="F482" s="38"/>
      <c r="G482" s="70"/>
      <c r="H482" s="23">
        <v>8</v>
      </c>
      <c r="I482" s="23">
        <v>4020</v>
      </c>
      <c r="J482" s="23">
        <v>140</v>
      </c>
      <c r="K482" s="23">
        <v>92</v>
      </c>
      <c r="L482" s="22">
        <v>2334</v>
      </c>
      <c r="M482" s="23">
        <v>25</v>
      </c>
      <c r="N482" s="22">
        <v>837</v>
      </c>
      <c r="O482" s="23">
        <v>117</v>
      </c>
      <c r="P482" s="61">
        <v>2.9104477611940297E-2</v>
      </c>
      <c r="Q482" s="23">
        <v>24</v>
      </c>
      <c r="R482" s="22">
        <v>240</v>
      </c>
      <c r="S482" s="22">
        <v>3411</v>
      </c>
      <c r="T482" s="62">
        <v>39.264285714285712</v>
      </c>
      <c r="U482" s="22">
        <v>0</v>
      </c>
      <c r="V482" s="22">
        <v>0</v>
      </c>
      <c r="W482" s="22">
        <v>2086</v>
      </c>
      <c r="X482" s="22">
        <v>2086</v>
      </c>
      <c r="Y482" s="62">
        <v>0.51890547263681597</v>
      </c>
      <c r="Z482" s="22">
        <v>5497</v>
      </c>
      <c r="AA482" s="62">
        <v>1.367412935323383</v>
      </c>
      <c r="AB482" s="22">
        <v>304</v>
      </c>
    </row>
    <row r="483" spans="1:28" ht="15" customHeight="1">
      <c r="A483" s="42">
        <v>2017</v>
      </c>
      <c r="B483" s="42" t="s">
        <v>276</v>
      </c>
      <c r="C483" s="44" t="s">
        <v>206</v>
      </c>
      <c r="D483" s="51" t="s">
        <v>284</v>
      </c>
      <c r="E483" s="38"/>
      <c r="F483" s="38"/>
      <c r="G483" s="70"/>
      <c r="H483" s="23">
        <v>1</v>
      </c>
      <c r="I483" s="23">
        <v>1300</v>
      </c>
      <c r="J483" s="23">
        <v>78</v>
      </c>
      <c r="K483" s="23">
        <v>34</v>
      </c>
      <c r="L483" s="22">
        <v>1235</v>
      </c>
      <c r="M483" s="23">
        <v>19</v>
      </c>
      <c r="N483" s="22">
        <v>745</v>
      </c>
      <c r="O483" s="23">
        <v>53</v>
      </c>
      <c r="P483" s="61">
        <v>4.0769230769230766E-2</v>
      </c>
      <c r="Q483" s="23">
        <v>0</v>
      </c>
      <c r="R483" s="22">
        <v>0</v>
      </c>
      <c r="S483" s="22">
        <v>1980</v>
      </c>
      <c r="T483" s="62">
        <v>63.846153846153847</v>
      </c>
      <c r="U483" s="22">
        <v>0</v>
      </c>
      <c r="V483" s="22">
        <v>0</v>
      </c>
      <c r="W483" s="22">
        <v>3000</v>
      </c>
      <c r="X483" s="22">
        <v>3000</v>
      </c>
      <c r="Y483" s="62">
        <v>2.3076923076923075</v>
      </c>
      <c r="Z483" s="22">
        <v>4980</v>
      </c>
      <c r="AA483" s="62">
        <v>3.8307692307692309</v>
      </c>
      <c r="AB483" s="22">
        <v>0</v>
      </c>
    </row>
    <row r="484" spans="1:28" ht="15" customHeight="1">
      <c r="A484" s="42">
        <v>2017</v>
      </c>
      <c r="B484" s="42" t="s">
        <v>276</v>
      </c>
      <c r="C484" s="44" t="s">
        <v>206</v>
      </c>
      <c r="D484" s="51" t="s">
        <v>376</v>
      </c>
      <c r="E484" s="38"/>
      <c r="F484" s="38"/>
      <c r="G484" s="70"/>
      <c r="H484" s="23">
        <v>4</v>
      </c>
      <c r="I484" s="23">
        <v>2000</v>
      </c>
      <c r="J484" s="23">
        <v>70</v>
      </c>
      <c r="K484" s="23">
        <v>48</v>
      </c>
      <c r="L484" s="22">
        <v>1517</v>
      </c>
      <c r="M484" s="23">
        <v>0</v>
      </c>
      <c r="N484" s="22">
        <v>0</v>
      </c>
      <c r="O484" s="23">
        <v>48</v>
      </c>
      <c r="P484" s="61">
        <v>2.4E-2</v>
      </c>
      <c r="Q484" s="23">
        <v>1</v>
      </c>
      <c r="R484" s="22">
        <v>10</v>
      </c>
      <c r="S484" s="22">
        <v>1527</v>
      </c>
      <c r="T484" s="62">
        <v>28.814285714285713</v>
      </c>
      <c r="U484" s="22">
        <v>0</v>
      </c>
      <c r="V484" s="22">
        <v>0</v>
      </c>
      <c r="W484" s="22">
        <v>490</v>
      </c>
      <c r="X484" s="22">
        <v>490</v>
      </c>
      <c r="Y484" s="62">
        <v>0.245</v>
      </c>
      <c r="Z484" s="22">
        <v>2017</v>
      </c>
      <c r="AA484" s="62">
        <v>1.0085</v>
      </c>
      <c r="AB484" s="22">
        <v>0</v>
      </c>
    </row>
    <row r="485" spans="1:28" ht="15" customHeight="1">
      <c r="A485" s="42">
        <v>2017</v>
      </c>
      <c r="B485" s="42" t="s">
        <v>276</v>
      </c>
      <c r="C485" s="44" t="s">
        <v>220</v>
      </c>
      <c r="D485" s="51" t="s">
        <v>377</v>
      </c>
      <c r="E485" s="38"/>
      <c r="F485" s="38"/>
      <c r="G485" s="70"/>
      <c r="H485" s="23">
        <v>5</v>
      </c>
      <c r="I485" s="23">
        <v>6453</v>
      </c>
      <c r="J485" s="23">
        <v>93</v>
      </c>
      <c r="K485" s="23">
        <v>215</v>
      </c>
      <c r="L485" s="22">
        <v>5367</v>
      </c>
      <c r="M485" s="23">
        <v>37</v>
      </c>
      <c r="N485" s="22">
        <v>1215</v>
      </c>
      <c r="O485" s="23">
        <v>252</v>
      </c>
      <c r="P485" s="61">
        <v>3.9051603905160388E-2</v>
      </c>
      <c r="Q485" s="23">
        <v>0</v>
      </c>
      <c r="R485" s="22">
        <v>0</v>
      </c>
      <c r="S485" s="22">
        <v>6582</v>
      </c>
      <c r="T485" s="62">
        <v>178.30397849462366</v>
      </c>
      <c r="U485" s="22">
        <v>0</v>
      </c>
      <c r="V485" s="22">
        <v>3576.81</v>
      </c>
      <c r="W485" s="22">
        <v>6423.46</v>
      </c>
      <c r="X485" s="22">
        <v>10000.27</v>
      </c>
      <c r="Y485" s="62">
        <v>1.5497086626375329</v>
      </c>
      <c r="Z485" s="22">
        <v>16582.27</v>
      </c>
      <c r="AA485" s="62">
        <v>2.5696993646366031</v>
      </c>
      <c r="AB485" s="22">
        <v>3576.81</v>
      </c>
    </row>
    <row r="486" spans="1:28" ht="15" customHeight="1">
      <c r="A486" s="42">
        <v>2017</v>
      </c>
      <c r="B486" s="42" t="s">
        <v>276</v>
      </c>
      <c r="C486" s="44" t="s">
        <v>220</v>
      </c>
      <c r="D486" s="51" t="s">
        <v>340</v>
      </c>
      <c r="E486" s="38"/>
      <c r="F486" s="38"/>
      <c r="G486" s="70"/>
      <c r="H486" s="23">
        <v>4</v>
      </c>
      <c r="I486" s="23">
        <v>1002</v>
      </c>
      <c r="J486" s="23">
        <v>102</v>
      </c>
      <c r="K486" s="23">
        <v>14</v>
      </c>
      <c r="L486" s="22">
        <v>466</v>
      </c>
      <c r="M486" s="23">
        <v>2</v>
      </c>
      <c r="N486" s="22">
        <v>115</v>
      </c>
      <c r="O486" s="23">
        <v>16</v>
      </c>
      <c r="P486" s="61">
        <v>1.5968063872255488E-2</v>
      </c>
      <c r="Q486" s="23">
        <v>0</v>
      </c>
      <c r="R486" s="22">
        <v>0</v>
      </c>
      <c r="S486" s="22">
        <v>581</v>
      </c>
      <c r="T486" s="62">
        <v>25.352941176470587</v>
      </c>
      <c r="U486" s="22">
        <v>0</v>
      </c>
      <c r="V486" s="22">
        <v>0</v>
      </c>
      <c r="W486" s="22">
        <v>2005</v>
      </c>
      <c r="X486" s="22">
        <v>2005</v>
      </c>
      <c r="Y486" s="62">
        <v>2.0009980039920161</v>
      </c>
      <c r="Z486" s="22">
        <v>2586</v>
      </c>
      <c r="AA486" s="62">
        <v>2.5808383233532934</v>
      </c>
      <c r="AB486" s="22">
        <v>0</v>
      </c>
    </row>
    <row r="487" spans="1:28" ht="15" customHeight="1">
      <c r="A487" s="42">
        <v>2017</v>
      </c>
      <c r="B487" s="42" t="s">
        <v>276</v>
      </c>
      <c r="C487" s="44" t="s">
        <v>220</v>
      </c>
      <c r="D487" s="51" t="s">
        <v>378</v>
      </c>
      <c r="E487" s="38"/>
      <c r="F487" s="38"/>
      <c r="G487" s="70"/>
      <c r="H487" s="23">
        <v>4</v>
      </c>
      <c r="I487" s="23">
        <v>360</v>
      </c>
      <c r="J487" s="23">
        <v>7</v>
      </c>
      <c r="K487" s="23">
        <v>31</v>
      </c>
      <c r="L487" s="22">
        <v>823</v>
      </c>
      <c r="M487" s="23">
        <v>0</v>
      </c>
      <c r="N487" s="22">
        <v>0</v>
      </c>
      <c r="O487" s="23">
        <v>31</v>
      </c>
      <c r="P487" s="61">
        <v>8.611111111111111E-2</v>
      </c>
      <c r="Q487" s="23">
        <v>0</v>
      </c>
      <c r="R487" s="22">
        <v>0</v>
      </c>
      <c r="S487" s="22">
        <v>823</v>
      </c>
      <c r="T487" s="62">
        <v>155.42857142857142</v>
      </c>
      <c r="U487" s="22">
        <v>0</v>
      </c>
      <c r="V487" s="22">
        <v>0</v>
      </c>
      <c r="W487" s="22">
        <v>265</v>
      </c>
      <c r="X487" s="22">
        <v>265</v>
      </c>
      <c r="Y487" s="62">
        <v>0.73611111111111116</v>
      </c>
      <c r="Z487" s="22">
        <v>1088</v>
      </c>
      <c r="AA487" s="62">
        <v>3.0222222222222221</v>
      </c>
      <c r="AB487" s="22">
        <v>0</v>
      </c>
    </row>
    <row r="488" spans="1:28" ht="15" customHeight="1">
      <c r="A488" s="42">
        <v>2017</v>
      </c>
      <c r="B488" s="42" t="s">
        <v>276</v>
      </c>
      <c r="C488" s="44" t="s">
        <v>220</v>
      </c>
      <c r="D488" s="51" t="s">
        <v>339</v>
      </c>
      <c r="E488" s="38"/>
      <c r="F488" s="38"/>
      <c r="G488" s="70"/>
      <c r="H488" s="23">
        <v>1</v>
      </c>
      <c r="I488" s="23">
        <v>1000</v>
      </c>
      <c r="J488" s="23">
        <v>31</v>
      </c>
      <c r="K488" s="23">
        <v>65</v>
      </c>
      <c r="L488" s="22">
        <v>1693</v>
      </c>
      <c r="M488" s="23">
        <v>6</v>
      </c>
      <c r="N488" s="22">
        <v>198</v>
      </c>
      <c r="O488" s="23">
        <v>71</v>
      </c>
      <c r="P488" s="61">
        <v>7.0999999999999994E-2</v>
      </c>
      <c r="Q488" s="23">
        <v>0</v>
      </c>
      <c r="R488" s="22">
        <v>0</v>
      </c>
      <c r="S488" s="22">
        <v>1891</v>
      </c>
      <c r="T488" s="62">
        <v>148.78677419354841</v>
      </c>
      <c r="U488" s="22">
        <v>0</v>
      </c>
      <c r="V488" s="22">
        <v>0</v>
      </c>
      <c r="W488" s="22">
        <f>1575+1146.39</f>
        <v>2721.3900000000003</v>
      </c>
      <c r="X488" s="22">
        <v>2721.3900000000003</v>
      </c>
      <c r="Y488" s="62">
        <v>2.7213900000000004</v>
      </c>
      <c r="Z488" s="22">
        <v>4612.3900000000003</v>
      </c>
      <c r="AA488" s="62">
        <v>4.6123900000000004</v>
      </c>
      <c r="AB488" s="22">
        <v>0</v>
      </c>
    </row>
    <row r="489" spans="1:28" ht="15" customHeight="1">
      <c r="A489" s="42">
        <v>2017</v>
      </c>
      <c r="B489" s="42" t="s">
        <v>276</v>
      </c>
      <c r="C489" s="44" t="s">
        <v>220</v>
      </c>
      <c r="D489" s="51" t="s">
        <v>379</v>
      </c>
      <c r="E489" s="38"/>
      <c r="F489" s="38"/>
      <c r="G489" s="70"/>
      <c r="H489" s="23">
        <v>1</v>
      </c>
      <c r="I489" s="23">
        <v>282</v>
      </c>
      <c r="J489" s="23">
        <v>17</v>
      </c>
      <c r="K489" s="23">
        <v>3</v>
      </c>
      <c r="L489" s="22">
        <v>85</v>
      </c>
      <c r="M489" s="23">
        <v>0</v>
      </c>
      <c r="N489" s="22">
        <v>0</v>
      </c>
      <c r="O489" s="23">
        <v>3</v>
      </c>
      <c r="P489" s="61">
        <v>1.0638297872340425E-2</v>
      </c>
      <c r="Q489" s="23">
        <v>4</v>
      </c>
      <c r="R489" s="22">
        <v>40</v>
      </c>
      <c r="S489" s="22">
        <v>125</v>
      </c>
      <c r="T489" s="62">
        <v>33.017647058823528</v>
      </c>
      <c r="U489" s="22">
        <v>0</v>
      </c>
      <c r="V489" s="22">
        <v>0</v>
      </c>
      <c r="W489" s="22">
        <v>436.3</v>
      </c>
      <c r="X489" s="22">
        <v>436.3</v>
      </c>
      <c r="Y489" s="62">
        <v>1.5471631205673759</v>
      </c>
      <c r="Z489" s="22">
        <v>561.29999999999995</v>
      </c>
      <c r="AA489" s="62">
        <v>1.9904255319148934</v>
      </c>
      <c r="AB489" s="22">
        <v>0</v>
      </c>
    </row>
    <row r="490" spans="1:28" ht="15" customHeight="1">
      <c r="A490" s="42">
        <v>2017</v>
      </c>
      <c r="B490" s="42" t="s">
        <v>276</v>
      </c>
      <c r="C490" s="44" t="s">
        <v>220</v>
      </c>
      <c r="D490" s="51" t="s">
        <v>285</v>
      </c>
      <c r="E490" s="38"/>
      <c r="F490" s="38"/>
      <c r="G490" s="70"/>
      <c r="H490" s="23">
        <v>2</v>
      </c>
      <c r="I490" s="23">
        <v>500</v>
      </c>
      <c r="J490" s="23">
        <v>75</v>
      </c>
      <c r="K490" s="23">
        <v>10</v>
      </c>
      <c r="L490" s="22">
        <v>266</v>
      </c>
      <c r="M490" s="23">
        <v>9</v>
      </c>
      <c r="N490" s="22">
        <v>269</v>
      </c>
      <c r="O490" s="23">
        <v>19</v>
      </c>
      <c r="P490" s="61">
        <v>3.7999999999999999E-2</v>
      </c>
      <c r="Q490" s="23">
        <v>4</v>
      </c>
      <c r="R490" s="22">
        <v>40</v>
      </c>
      <c r="S490" s="22">
        <v>575</v>
      </c>
      <c r="T490" s="62">
        <v>19.133333333333333</v>
      </c>
      <c r="U490" s="22">
        <v>0</v>
      </c>
      <c r="V490" s="22">
        <v>0</v>
      </c>
      <c r="W490" s="22">
        <v>860</v>
      </c>
      <c r="X490" s="22">
        <v>860</v>
      </c>
      <c r="Y490" s="62">
        <v>1.72</v>
      </c>
      <c r="Z490" s="22">
        <v>1435</v>
      </c>
      <c r="AA490" s="62">
        <v>2.87</v>
      </c>
      <c r="AB490" s="22">
        <v>0</v>
      </c>
    </row>
    <row r="491" spans="1:28" ht="15" customHeight="1">
      <c r="A491" s="42">
        <v>2017</v>
      </c>
      <c r="B491" s="42" t="s">
        <v>276</v>
      </c>
      <c r="C491" s="44" t="s">
        <v>220</v>
      </c>
      <c r="D491" s="51" t="s">
        <v>341</v>
      </c>
      <c r="E491" s="38"/>
      <c r="F491" s="38"/>
      <c r="G491" s="70"/>
      <c r="H491" s="23">
        <v>3</v>
      </c>
      <c r="I491" s="23">
        <v>625</v>
      </c>
      <c r="J491" s="23">
        <v>47</v>
      </c>
      <c r="K491" s="23">
        <v>10</v>
      </c>
      <c r="L491" s="22">
        <v>264</v>
      </c>
      <c r="M491" s="23">
        <v>2</v>
      </c>
      <c r="N491" s="22">
        <v>50</v>
      </c>
      <c r="O491" s="23">
        <v>12</v>
      </c>
      <c r="P491" s="61">
        <v>1.9199999999999998E-2</v>
      </c>
      <c r="Q491" s="23">
        <v>8</v>
      </c>
      <c r="R491" s="22">
        <v>80</v>
      </c>
      <c r="S491" s="22">
        <v>394</v>
      </c>
      <c r="T491" s="62">
        <v>18.049787234042551</v>
      </c>
      <c r="U491" s="22">
        <v>0</v>
      </c>
      <c r="V491" s="22">
        <v>0</v>
      </c>
      <c r="W491" s="22">
        <v>454.34</v>
      </c>
      <c r="X491" s="22">
        <v>454.34</v>
      </c>
      <c r="Y491" s="62">
        <v>0.72694399999999992</v>
      </c>
      <c r="Z491" s="22">
        <v>848.33999999999992</v>
      </c>
      <c r="AA491" s="62">
        <v>1.3573439999999999</v>
      </c>
      <c r="AB491" s="22">
        <v>68.25</v>
      </c>
    </row>
    <row r="492" spans="1:28" ht="15" customHeight="1">
      <c r="A492" s="42">
        <v>2017</v>
      </c>
      <c r="B492" s="42" t="s">
        <v>276</v>
      </c>
      <c r="C492" s="44" t="s">
        <v>220</v>
      </c>
      <c r="D492" s="51" t="s">
        <v>342</v>
      </c>
      <c r="E492" s="38"/>
      <c r="F492" s="38"/>
      <c r="G492" s="70"/>
      <c r="H492" s="23">
        <v>3</v>
      </c>
      <c r="I492" s="23">
        <v>1409</v>
      </c>
      <c r="J492" s="23">
        <v>42</v>
      </c>
      <c r="K492" s="23">
        <v>28</v>
      </c>
      <c r="L492" s="22">
        <v>715</v>
      </c>
      <c r="M492" s="23">
        <v>24</v>
      </c>
      <c r="N492" s="22">
        <v>702</v>
      </c>
      <c r="O492" s="23">
        <v>52</v>
      </c>
      <c r="P492" s="61">
        <v>3.6905606813342796E-2</v>
      </c>
      <c r="Q492" s="23">
        <v>0</v>
      </c>
      <c r="R492" s="22">
        <v>0</v>
      </c>
      <c r="S492" s="22">
        <v>1417</v>
      </c>
      <c r="T492" s="62">
        <v>62.181904761904768</v>
      </c>
      <c r="U492" s="22">
        <v>0</v>
      </c>
      <c r="V492" s="22">
        <v>0</v>
      </c>
      <c r="W492" s="22">
        <v>1194.6400000000001</v>
      </c>
      <c r="X492" s="22">
        <v>1194.6400000000001</v>
      </c>
      <c r="Y492" s="62">
        <v>0.84786373314407393</v>
      </c>
      <c r="Z492" s="22">
        <v>2611.6400000000003</v>
      </c>
      <c r="AA492" s="62">
        <v>1.8535415188076652</v>
      </c>
      <c r="AB492" s="22">
        <v>0</v>
      </c>
    </row>
    <row r="493" spans="1:28" ht="15" customHeight="1">
      <c r="A493" s="42">
        <v>2017</v>
      </c>
      <c r="B493" s="42" t="s">
        <v>276</v>
      </c>
      <c r="C493" s="44" t="s">
        <v>220</v>
      </c>
      <c r="D493" s="43" t="s">
        <v>380</v>
      </c>
      <c r="E493" s="39"/>
      <c r="F493" s="39"/>
      <c r="G493" s="71"/>
      <c r="H493" s="23">
        <v>2</v>
      </c>
      <c r="I493" s="23">
        <v>2354</v>
      </c>
      <c r="J493" s="22">
        <v>68</v>
      </c>
      <c r="K493" s="23">
        <v>49</v>
      </c>
      <c r="L493" s="22">
        <v>1157</v>
      </c>
      <c r="M493" s="23">
        <v>9</v>
      </c>
      <c r="N493" s="22">
        <v>339</v>
      </c>
      <c r="O493" s="23">
        <v>58</v>
      </c>
      <c r="P493" s="61">
        <v>2.4638912489379779E-2</v>
      </c>
      <c r="Q493" s="23">
        <v>0</v>
      </c>
      <c r="R493" s="22">
        <v>0</v>
      </c>
      <c r="S493" s="22">
        <v>1496</v>
      </c>
      <c r="T493" s="62">
        <v>75.864117647058833</v>
      </c>
      <c r="U493" s="22">
        <v>0</v>
      </c>
      <c r="V493" s="22">
        <v>0</v>
      </c>
      <c r="W493" s="22">
        <v>3662.76</v>
      </c>
      <c r="X493" s="22">
        <v>3662.76</v>
      </c>
      <c r="Y493" s="62">
        <v>1.5559728122344945</v>
      </c>
      <c r="Z493" s="22">
        <v>5158.76</v>
      </c>
      <c r="AA493" s="62">
        <v>2.1914868309260833</v>
      </c>
      <c r="AB493" s="22">
        <v>140</v>
      </c>
    </row>
    <row r="494" spans="1:28" ht="15" customHeight="1">
      <c r="A494" s="42">
        <v>2017</v>
      </c>
      <c r="B494" s="42" t="s">
        <v>276</v>
      </c>
      <c r="C494" s="44" t="s">
        <v>220</v>
      </c>
      <c r="D494" s="51" t="s">
        <v>381</v>
      </c>
      <c r="E494" s="38"/>
      <c r="F494" s="38"/>
      <c r="G494" s="70"/>
      <c r="H494" s="23">
        <v>2</v>
      </c>
      <c r="I494" s="23">
        <v>1850</v>
      </c>
      <c r="J494" s="23">
        <v>30</v>
      </c>
      <c r="K494" s="23">
        <v>44</v>
      </c>
      <c r="L494" s="22">
        <v>1056</v>
      </c>
      <c r="M494" s="23">
        <v>9</v>
      </c>
      <c r="N494" s="22">
        <v>303</v>
      </c>
      <c r="O494" s="23">
        <v>53</v>
      </c>
      <c r="P494" s="61">
        <v>2.8648648648648647E-2</v>
      </c>
      <c r="Q494" s="23">
        <v>0</v>
      </c>
      <c r="R494" s="22">
        <v>0</v>
      </c>
      <c r="S494" s="22">
        <v>1359</v>
      </c>
      <c r="T494" s="62">
        <v>148.86299999999997</v>
      </c>
      <c r="U494" s="22">
        <v>0</v>
      </c>
      <c r="V494" s="22">
        <v>0</v>
      </c>
      <c r="W494" s="22">
        <v>3106.89</v>
      </c>
      <c r="X494" s="22">
        <v>3106.89</v>
      </c>
      <c r="Y494" s="62">
        <v>1.6794</v>
      </c>
      <c r="Z494" s="22">
        <v>4465.8899999999994</v>
      </c>
      <c r="AA494" s="62">
        <v>2.4139945945945942</v>
      </c>
      <c r="AB494" s="22">
        <v>0</v>
      </c>
    </row>
    <row r="495" spans="1:28" ht="15" customHeight="1">
      <c r="A495" s="42">
        <v>2017</v>
      </c>
      <c r="B495" s="42" t="s">
        <v>276</v>
      </c>
      <c r="C495" s="44" t="s">
        <v>220</v>
      </c>
      <c r="D495" s="51" t="s">
        <v>382</v>
      </c>
      <c r="E495" s="38"/>
      <c r="F495" s="38"/>
      <c r="G495" s="70"/>
      <c r="H495" s="23">
        <v>3</v>
      </c>
      <c r="I495" s="23">
        <v>500</v>
      </c>
      <c r="J495" s="23">
        <v>58</v>
      </c>
      <c r="K495" s="23">
        <v>10</v>
      </c>
      <c r="L495" s="22">
        <v>247</v>
      </c>
      <c r="M495" s="23">
        <v>9</v>
      </c>
      <c r="N495" s="22">
        <v>297</v>
      </c>
      <c r="O495" s="23">
        <v>19</v>
      </c>
      <c r="P495" s="61">
        <v>3.7999999999999999E-2</v>
      </c>
      <c r="Q495" s="23">
        <v>0</v>
      </c>
      <c r="R495" s="22">
        <v>0</v>
      </c>
      <c r="S495" s="22">
        <v>544</v>
      </c>
      <c r="T495" s="62">
        <v>44.344827586206897</v>
      </c>
      <c r="U495" s="22">
        <v>0</v>
      </c>
      <c r="V495" s="22">
        <v>0</v>
      </c>
      <c r="W495" s="22">
        <v>2028</v>
      </c>
      <c r="X495" s="22">
        <v>2028</v>
      </c>
      <c r="Y495" s="62">
        <v>4.056</v>
      </c>
      <c r="Z495" s="22">
        <v>2572</v>
      </c>
      <c r="AA495" s="62">
        <v>5.1440000000000001</v>
      </c>
      <c r="AB495" s="22">
        <v>0</v>
      </c>
    </row>
    <row r="496" spans="1:28" ht="15" customHeight="1">
      <c r="A496" s="42">
        <v>2017</v>
      </c>
      <c r="B496" s="42" t="s">
        <v>276</v>
      </c>
      <c r="C496" s="44" t="s">
        <v>220</v>
      </c>
      <c r="D496" s="51" t="s">
        <v>343</v>
      </c>
      <c r="E496" s="38"/>
      <c r="F496" s="38"/>
      <c r="G496" s="70"/>
      <c r="H496" s="23">
        <v>4</v>
      </c>
      <c r="I496" s="23">
        <v>170</v>
      </c>
      <c r="J496" s="23">
        <v>46</v>
      </c>
      <c r="K496" s="23">
        <v>7</v>
      </c>
      <c r="L496" s="22">
        <v>213</v>
      </c>
      <c r="M496" s="23">
        <v>0</v>
      </c>
      <c r="N496" s="22">
        <v>0</v>
      </c>
      <c r="O496" s="23">
        <v>7</v>
      </c>
      <c r="P496" s="61">
        <v>4.1176470588235294E-2</v>
      </c>
      <c r="Q496" s="23">
        <v>0</v>
      </c>
      <c r="R496" s="22">
        <v>0</v>
      </c>
      <c r="S496" s="22">
        <v>213</v>
      </c>
      <c r="T496" s="62">
        <v>17.021739130434781</v>
      </c>
      <c r="U496" s="22">
        <v>0</v>
      </c>
      <c r="V496" s="22">
        <v>0</v>
      </c>
      <c r="W496" s="22">
        <v>570</v>
      </c>
      <c r="X496" s="22">
        <v>570</v>
      </c>
      <c r="Y496" s="62">
        <v>3.3529411764705883</v>
      </c>
      <c r="Z496" s="22">
        <v>783</v>
      </c>
      <c r="AA496" s="62">
        <v>4.6058823529411761</v>
      </c>
      <c r="AB496" s="22">
        <v>0</v>
      </c>
    </row>
    <row r="497" spans="1:28" ht="15" customHeight="1">
      <c r="A497" s="42">
        <v>2017</v>
      </c>
      <c r="B497" s="42" t="s">
        <v>276</v>
      </c>
      <c r="C497" s="44" t="s">
        <v>220</v>
      </c>
      <c r="D497" s="52" t="s">
        <v>383</v>
      </c>
      <c r="E497" s="40"/>
      <c r="F497" s="40"/>
      <c r="G497" s="70"/>
      <c r="H497" s="23">
        <v>1</v>
      </c>
      <c r="I497" s="23">
        <v>1187</v>
      </c>
      <c r="J497" s="22">
        <v>36</v>
      </c>
      <c r="K497" s="23">
        <v>48</v>
      </c>
      <c r="L497" s="22">
        <v>2341</v>
      </c>
      <c r="M497" s="23">
        <v>13</v>
      </c>
      <c r="N497" s="22">
        <v>0</v>
      </c>
      <c r="O497" s="23">
        <v>61</v>
      </c>
      <c r="P497" s="61">
        <v>5.1390058972198824E-2</v>
      </c>
      <c r="Q497" s="23">
        <v>0</v>
      </c>
      <c r="R497" s="22">
        <v>0</v>
      </c>
      <c r="S497" s="22">
        <v>2341</v>
      </c>
      <c r="T497" s="62">
        <v>106.21111111111111</v>
      </c>
      <c r="U497" s="22">
        <v>0</v>
      </c>
      <c r="V497" s="22">
        <v>0</v>
      </c>
      <c r="W497" s="22">
        <v>1482.6</v>
      </c>
      <c r="X497" s="22">
        <v>1482.6</v>
      </c>
      <c r="Y497" s="62">
        <v>1.2490311710193764</v>
      </c>
      <c r="Z497" s="22">
        <v>3823.6</v>
      </c>
      <c r="AA497" s="62">
        <v>3.2212299915754001</v>
      </c>
      <c r="AB497" s="22">
        <v>549</v>
      </c>
    </row>
    <row r="498" spans="1:28" ht="15" customHeight="1">
      <c r="A498" s="42">
        <v>2017</v>
      </c>
      <c r="B498" s="42" t="s">
        <v>276</v>
      </c>
      <c r="C498" s="44" t="s">
        <v>220</v>
      </c>
      <c r="D498" s="51" t="s">
        <v>384</v>
      </c>
      <c r="E498" s="38"/>
      <c r="F498" s="38"/>
      <c r="G498" s="70"/>
      <c r="H498" s="23">
        <v>2</v>
      </c>
      <c r="I498" s="23">
        <v>480</v>
      </c>
      <c r="J498" s="23">
        <v>10</v>
      </c>
      <c r="K498" s="23">
        <v>9</v>
      </c>
      <c r="L498" s="22">
        <v>186</v>
      </c>
      <c r="M498" s="23">
        <v>0</v>
      </c>
      <c r="N498" s="22">
        <v>0</v>
      </c>
      <c r="O498" s="23">
        <v>9</v>
      </c>
      <c r="P498" s="61">
        <v>1.8749999999999999E-2</v>
      </c>
      <c r="Q498" s="23">
        <v>4</v>
      </c>
      <c r="R498" s="22">
        <v>40</v>
      </c>
      <c r="S498" s="22">
        <v>226</v>
      </c>
      <c r="T498" s="62">
        <v>101</v>
      </c>
      <c r="U498" s="22">
        <v>0</v>
      </c>
      <c r="V498" s="22">
        <v>0</v>
      </c>
      <c r="W498" s="22">
        <v>784</v>
      </c>
      <c r="X498" s="22">
        <v>784</v>
      </c>
      <c r="Y498" s="62">
        <v>1.6333333333333333</v>
      </c>
      <c r="Z498" s="22">
        <v>1010</v>
      </c>
      <c r="AA498" s="62">
        <v>2.1041666666666665</v>
      </c>
      <c r="AB498" s="22">
        <v>0</v>
      </c>
    </row>
    <row r="499" spans="1:28" ht="15" customHeight="1">
      <c r="A499" s="42">
        <v>2017</v>
      </c>
      <c r="B499" s="42" t="s">
        <v>276</v>
      </c>
      <c r="C499" s="44" t="s">
        <v>221</v>
      </c>
      <c r="D499" s="51" t="s">
        <v>385</v>
      </c>
      <c r="E499" s="38"/>
      <c r="F499" s="38"/>
      <c r="G499" s="70"/>
      <c r="H499" s="23">
        <v>2</v>
      </c>
      <c r="I499" s="23">
        <v>700</v>
      </c>
      <c r="J499" s="23">
        <v>34</v>
      </c>
      <c r="K499" s="23">
        <v>5</v>
      </c>
      <c r="L499" s="22">
        <v>157</v>
      </c>
      <c r="M499" s="23">
        <v>1</v>
      </c>
      <c r="N499" s="22">
        <v>29</v>
      </c>
      <c r="O499" s="23">
        <v>6</v>
      </c>
      <c r="P499" s="61">
        <v>8.5714285714285719E-3</v>
      </c>
      <c r="Q499" s="23">
        <v>6</v>
      </c>
      <c r="R499" s="22">
        <v>60</v>
      </c>
      <c r="S499" s="22">
        <v>246</v>
      </c>
      <c r="T499" s="62">
        <v>15.886764705882353</v>
      </c>
      <c r="U499" s="22">
        <v>0</v>
      </c>
      <c r="V499" s="22">
        <v>0</v>
      </c>
      <c r="W499" s="22">
        <v>294.14999999999998</v>
      </c>
      <c r="X499" s="22">
        <v>294.14999999999998</v>
      </c>
      <c r="Y499" s="62">
        <v>0.42021428571428571</v>
      </c>
      <c r="Z499" s="22">
        <v>540.15</v>
      </c>
      <c r="AA499" s="62">
        <v>0.77164285714285707</v>
      </c>
      <c r="AB499" s="22">
        <v>0</v>
      </c>
    </row>
    <row r="500" spans="1:28" ht="15" customHeight="1">
      <c r="A500" s="42">
        <v>2017</v>
      </c>
      <c r="B500" s="42" t="s">
        <v>276</v>
      </c>
      <c r="C500" s="44" t="s">
        <v>221</v>
      </c>
      <c r="D500" s="51" t="s">
        <v>386</v>
      </c>
      <c r="E500" s="38"/>
      <c r="F500" s="38"/>
      <c r="G500" s="70"/>
      <c r="H500" s="23">
        <v>6</v>
      </c>
      <c r="I500" s="23">
        <v>2300</v>
      </c>
      <c r="J500" s="23">
        <v>70</v>
      </c>
      <c r="K500" s="23">
        <v>43</v>
      </c>
      <c r="L500" s="22">
        <v>1458</v>
      </c>
      <c r="M500" s="23">
        <v>4</v>
      </c>
      <c r="N500" s="22">
        <v>190</v>
      </c>
      <c r="O500" s="23">
        <v>47</v>
      </c>
      <c r="P500" s="61">
        <v>2.0434782608695651E-2</v>
      </c>
      <c r="Q500" s="23">
        <v>0</v>
      </c>
      <c r="R500" s="22">
        <v>0</v>
      </c>
      <c r="S500" s="22">
        <v>1648</v>
      </c>
      <c r="T500" s="62">
        <v>78.471428571428575</v>
      </c>
      <c r="U500" s="22">
        <v>0</v>
      </c>
      <c r="V500" s="22">
        <v>0</v>
      </c>
      <c r="W500" s="22">
        <v>3845</v>
      </c>
      <c r="X500" s="22">
        <v>3845</v>
      </c>
      <c r="Y500" s="62">
        <v>1.6717391304347826</v>
      </c>
      <c r="Z500" s="22">
        <v>5493</v>
      </c>
      <c r="AA500" s="62">
        <v>2.3882608695652174</v>
      </c>
      <c r="AB500" s="22">
        <v>117</v>
      </c>
    </row>
    <row r="501" spans="1:28" ht="15" customHeight="1">
      <c r="A501" s="42">
        <v>2017</v>
      </c>
      <c r="B501" s="42" t="s">
        <v>276</v>
      </c>
      <c r="C501" s="44" t="s">
        <v>221</v>
      </c>
      <c r="D501" s="51" t="s">
        <v>387</v>
      </c>
      <c r="E501" s="38"/>
      <c r="F501" s="38"/>
      <c r="G501" s="70"/>
      <c r="H501" s="23">
        <v>2</v>
      </c>
      <c r="I501" s="23">
        <v>419</v>
      </c>
      <c r="J501" s="23">
        <v>14</v>
      </c>
      <c r="K501" s="23">
        <v>13</v>
      </c>
      <c r="L501" s="22">
        <v>353</v>
      </c>
      <c r="M501" s="23">
        <v>5</v>
      </c>
      <c r="N501" s="22">
        <v>159</v>
      </c>
      <c r="O501" s="23">
        <v>18</v>
      </c>
      <c r="P501" s="61">
        <v>4.2959427207637228E-2</v>
      </c>
      <c r="Q501" s="23">
        <v>4</v>
      </c>
      <c r="R501" s="22">
        <v>40</v>
      </c>
      <c r="S501" s="22">
        <v>552</v>
      </c>
      <c r="T501" s="62">
        <v>72.150000000000006</v>
      </c>
      <c r="U501" s="22">
        <v>0</v>
      </c>
      <c r="V501" s="22">
        <v>0</v>
      </c>
      <c r="W501" s="22">
        <v>458.1</v>
      </c>
      <c r="X501" s="22">
        <v>458.1</v>
      </c>
      <c r="Y501" s="62">
        <v>1.0933174224343676</v>
      </c>
      <c r="Z501" s="22">
        <v>1010.1</v>
      </c>
      <c r="AA501" s="62">
        <v>2.4107398568019094</v>
      </c>
      <c r="AB501" s="22">
        <v>0</v>
      </c>
    </row>
    <row r="502" spans="1:28" ht="15" customHeight="1">
      <c r="A502" s="42">
        <v>2017</v>
      </c>
      <c r="B502" s="42" t="s">
        <v>276</v>
      </c>
      <c r="C502" s="44" t="s">
        <v>221</v>
      </c>
      <c r="D502" s="51" t="s">
        <v>388</v>
      </c>
      <c r="E502" s="38"/>
      <c r="F502" s="38"/>
      <c r="G502" s="70"/>
      <c r="H502" s="23">
        <v>1</v>
      </c>
      <c r="I502" s="23">
        <v>250</v>
      </c>
      <c r="J502" s="23">
        <v>29</v>
      </c>
      <c r="K502" s="23">
        <v>18</v>
      </c>
      <c r="L502" s="22">
        <v>392</v>
      </c>
      <c r="M502" s="23">
        <v>3</v>
      </c>
      <c r="N502" s="22">
        <v>69</v>
      </c>
      <c r="O502" s="23">
        <v>21</v>
      </c>
      <c r="P502" s="61">
        <v>8.4000000000000005E-2</v>
      </c>
      <c r="Q502" s="23">
        <v>1</v>
      </c>
      <c r="R502" s="22">
        <v>10</v>
      </c>
      <c r="S502" s="22">
        <v>471</v>
      </c>
      <c r="T502" s="62">
        <v>35.062068965517241</v>
      </c>
      <c r="U502" s="22">
        <v>0</v>
      </c>
      <c r="V502" s="22">
        <v>0</v>
      </c>
      <c r="W502" s="22">
        <v>545.79999999999995</v>
      </c>
      <c r="X502" s="22">
        <v>545.79999999999995</v>
      </c>
      <c r="Y502" s="62">
        <v>2.1831999999999998</v>
      </c>
      <c r="Z502" s="22">
        <v>1016.8</v>
      </c>
      <c r="AA502" s="62">
        <v>4.0671999999999997</v>
      </c>
      <c r="AB502" s="22">
        <v>0</v>
      </c>
    </row>
    <row r="503" spans="1:28" ht="15" customHeight="1">
      <c r="A503" s="42">
        <v>2017</v>
      </c>
      <c r="B503" s="42" t="s">
        <v>276</v>
      </c>
      <c r="C503" s="44" t="s">
        <v>221</v>
      </c>
      <c r="D503" s="51" t="s">
        <v>344</v>
      </c>
      <c r="E503" s="38"/>
      <c r="F503" s="38"/>
      <c r="G503" s="70"/>
      <c r="H503" s="23">
        <v>1</v>
      </c>
      <c r="I503" s="23">
        <v>550</v>
      </c>
      <c r="J503" s="23">
        <v>28</v>
      </c>
      <c r="K503" s="23">
        <v>14</v>
      </c>
      <c r="L503" s="22">
        <v>311</v>
      </c>
      <c r="M503" s="23">
        <v>0</v>
      </c>
      <c r="N503" s="22">
        <v>0</v>
      </c>
      <c r="O503" s="23">
        <v>14</v>
      </c>
      <c r="P503" s="61">
        <v>2.5454545454545455E-2</v>
      </c>
      <c r="Q503" s="23">
        <v>10</v>
      </c>
      <c r="R503" s="22">
        <v>100</v>
      </c>
      <c r="S503" s="22">
        <v>411</v>
      </c>
      <c r="T503" s="62">
        <v>38.785714285714285</v>
      </c>
      <c r="U503" s="22">
        <v>0</v>
      </c>
      <c r="V503" s="22">
        <v>0</v>
      </c>
      <c r="W503" s="22">
        <v>675</v>
      </c>
      <c r="X503" s="22">
        <v>675</v>
      </c>
      <c r="Y503" s="62">
        <v>1.2272727272727273</v>
      </c>
      <c r="Z503" s="22">
        <v>1086</v>
      </c>
      <c r="AA503" s="62">
        <v>1.9745454545454546</v>
      </c>
      <c r="AB503" s="22">
        <v>0</v>
      </c>
    </row>
    <row r="504" spans="1:28" ht="15" customHeight="1">
      <c r="A504" s="42">
        <v>2017</v>
      </c>
      <c r="B504" s="42" t="s">
        <v>276</v>
      </c>
      <c r="C504" s="44" t="s">
        <v>221</v>
      </c>
      <c r="D504" s="51" t="s">
        <v>345</v>
      </c>
      <c r="E504" s="38"/>
      <c r="F504" s="38"/>
      <c r="G504" s="70"/>
      <c r="H504" s="23">
        <v>4</v>
      </c>
      <c r="I504" s="23">
        <v>450</v>
      </c>
      <c r="J504" s="23">
        <v>6</v>
      </c>
      <c r="K504" s="23">
        <v>2</v>
      </c>
      <c r="L504" s="22">
        <v>39</v>
      </c>
      <c r="M504" s="23">
        <v>1</v>
      </c>
      <c r="N504" s="22">
        <v>39</v>
      </c>
      <c r="O504" s="23">
        <v>3</v>
      </c>
      <c r="P504" s="61">
        <v>6.6666666666666671E-3</v>
      </c>
      <c r="Q504" s="23">
        <v>3</v>
      </c>
      <c r="R504" s="22">
        <v>30</v>
      </c>
      <c r="S504" s="22">
        <v>108</v>
      </c>
      <c r="T504" s="62">
        <v>111.16666666666667</v>
      </c>
      <c r="U504" s="22">
        <v>0</v>
      </c>
      <c r="V504" s="22">
        <v>0</v>
      </c>
      <c r="W504" s="22">
        <v>559</v>
      </c>
      <c r="X504" s="22">
        <v>559</v>
      </c>
      <c r="Y504" s="62">
        <v>1.2422222222222221</v>
      </c>
      <c r="Z504" s="22">
        <v>667</v>
      </c>
      <c r="AA504" s="62">
        <v>1.4822222222222223</v>
      </c>
      <c r="AB504" s="22">
        <v>0</v>
      </c>
    </row>
    <row r="505" spans="1:28" ht="15" customHeight="1">
      <c r="A505" s="42">
        <v>2017</v>
      </c>
      <c r="B505" s="42" t="s">
        <v>276</v>
      </c>
      <c r="C505" s="44" t="s">
        <v>207</v>
      </c>
      <c r="D505" s="51" t="s">
        <v>286</v>
      </c>
      <c r="E505" s="38"/>
      <c r="F505" s="38"/>
      <c r="G505" s="70"/>
      <c r="H505" s="23">
        <v>11</v>
      </c>
      <c r="I505" s="23">
        <v>2750</v>
      </c>
      <c r="J505" s="23">
        <v>332</v>
      </c>
      <c r="K505" s="23">
        <v>21</v>
      </c>
      <c r="L505" s="22">
        <v>569</v>
      </c>
      <c r="M505" s="23">
        <v>5</v>
      </c>
      <c r="N505" s="22">
        <v>177</v>
      </c>
      <c r="O505" s="23">
        <v>26</v>
      </c>
      <c r="P505" s="61">
        <v>9.4545454545454551E-3</v>
      </c>
      <c r="Q505" s="23">
        <v>2</v>
      </c>
      <c r="R505" s="22">
        <v>20</v>
      </c>
      <c r="S505" s="22">
        <v>766</v>
      </c>
      <c r="T505" s="62">
        <v>3.7801204819277108</v>
      </c>
      <c r="U505" s="22">
        <v>0</v>
      </c>
      <c r="V505" s="22">
        <v>0</v>
      </c>
      <c r="W505" s="22">
        <v>489</v>
      </c>
      <c r="X505" s="22">
        <v>489</v>
      </c>
      <c r="Y505" s="62">
        <v>0.17781818181818182</v>
      </c>
      <c r="Z505" s="22">
        <v>1255</v>
      </c>
      <c r="AA505" s="62">
        <v>0.45636363636363636</v>
      </c>
      <c r="AB505" s="22">
        <v>0</v>
      </c>
    </row>
    <row r="506" spans="1:28" ht="15" customHeight="1">
      <c r="A506" s="42">
        <v>2017</v>
      </c>
      <c r="B506" s="42" t="s">
        <v>276</v>
      </c>
      <c r="C506" s="44" t="s">
        <v>207</v>
      </c>
      <c r="D506" s="52" t="s">
        <v>389</v>
      </c>
      <c r="E506" s="40"/>
      <c r="F506" s="40"/>
      <c r="G506" s="70"/>
      <c r="H506" s="23">
        <v>1</v>
      </c>
      <c r="I506" s="23">
        <v>135</v>
      </c>
      <c r="J506" s="23">
        <v>4</v>
      </c>
      <c r="K506" s="23">
        <v>3</v>
      </c>
      <c r="L506" s="22">
        <v>79</v>
      </c>
      <c r="M506" s="23">
        <v>0</v>
      </c>
      <c r="N506" s="22">
        <v>0</v>
      </c>
      <c r="O506" s="23">
        <v>3</v>
      </c>
      <c r="P506" s="61">
        <v>2.2222222222222223E-2</v>
      </c>
      <c r="Q506" s="23">
        <v>0</v>
      </c>
      <c r="R506" s="22">
        <v>0</v>
      </c>
      <c r="S506" s="22">
        <v>79</v>
      </c>
      <c r="T506" s="62">
        <v>89.75</v>
      </c>
      <c r="U506" s="22">
        <v>0</v>
      </c>
      <c r="V506" s="22">
        <v>0</v>
      </c>
      <c r="W506" s="22">
        <v>280</v>
      </c>
      <c r="X506" s="22">
        <v>280</v>
      </c>
      <c r="Y506" s="62">
        <v>2.074074074074074</v>
      </c>
      <c r="Z506" s="22">
        <v>359</v>
      </c>
      <c r="AA506" s="62">
        <v>2.6592592592592594</v>
      </c>
      <c r="AB506" s="22">
        <v>0</v>
      </c>
    </row>
    <row r="507" spans="1:28" ht="15" customHeight="1">
      <c r="A507" s="42">
        <v>2017</v>
      </c>
      <c r="B507" s="42" t="s">
        <v>276</v>
      </c>
      <c r="C507" s="44" t="s">
        <v>207</v>
      </c>
      <c r="D507" s="52" t="s">
        <v>390</v>
      </c>
      <c r="E507" s="40"/>
      <c r="F507" s="40"/>
      <c r="G507" s="70"/>
      <c r="H507" s="23">
        <v>6</v>
      </c>
      <c r="I507" s="23">
        <v>13323</v>
      </c>
      <c r="J507" s="23">
        <v>452</v>
      </c>
      <c r="K507" s="23">
        <f>1128+141</f>
        <v>1269</v>
      </c>
      <c r="L507" s="22">
        <f>28117+3564</f>
        <v>31681</v>
      </c>
      <c r="M507" s="23">
        <f>124+17</f>
        <v>141</v>
      </c>
      <c r="N507" s="22">
        <f>4119+573</f>
        <v>4692</v>
      </c>
      <c r="O507" s="23">
        <v>1410</v>
      </c>
      <c r="P507" s="61">
        <v>0.10583201981535691</v>
      </c>
      <c r="Q507" s="23">
        <v>6</v>
      </c>
      <c r="R507" s="22">
        <v>60</v>
      </c>
      <c r="S507" s="22">
        <v>36433</v>
      </c>
      <c r="T507" s="62">
        <v>110.25535398230087</v>
      </c>
      <c r="U507" s="22">
        <v>0</v>
      </c>
      <c r="V507" s="22">
        <v>0</v>
      </c>
      <c r="W507" s="22">
        <v>13402.42</v>
      </c>
      <c r="X507" s="22">
        <v>13402.42</v>
      </c>
      <c r="Y507" s="62">
        <v>1.0059611198678977</v>
      </c>
      <c r="Z507" s="22">
        <v>49835.42</v>
      </c>
      <c r="AA507" s="62">
        <v>3.7405554304586053</v>
      </c>
      <c r="AB507" s="22">
        <v>1085.8</v>
      </c>
    </row>
    <row r="508" spans="1:28" ht="15" customHeight="1">
      <c r="A508" s="42">
        <v>2017</v>
      </c>
      <c r="B508" s="42" t="s">
        <v>276</v>
      </c>
      <c r="C508" s="44" t="s">
        <v>207</v>
      </c>
      <c r="D508" s="51" t="s">
        <v>287</v>
      </c>
      <c r="E508" s="38"/>
      <c r="F508" s="38"/>
      <c r="G508" s="70"/>
      <c r="H508" s="23">
        <v>1</v>
      </c>
      <c r="I508" s="23">
        <v>800</v>
      </c>
      <c r="J508" s="23">
        <v>15</v>
      </c>
      <c r="K508" s="23">
        <v>60</v>
      </c>
      <c r="L508" s="22">
        <v>1542</v>
      </c>
      <c r="M508" s="23">
        <v>5</v>
      </c>
      <c r="N508" s="22">
        <v>159</v>
      </c>
      <c r="O508" s="23">
        <v>65</v>
      </c>
      <c r="P508" s="61">
        <v>8.1250000000000003E-2</v>
      </c>
      <c r="Q508" s="23">
        <v>70</v>
      </c>
      <c r="R508" s="22">
        <v>700</v>
      </c>
      <c r="S508" s="22">
        <v>2401</v>
      </c>
      <c r="T508" s="62">
        <v>203.2</v>
      </c>
      <c r="U508" s="22">
        <v>0</v>
      </c>
      <c r="V508" s="22">
        <v>0</v>
      </c>
      <c r="W508" s="22">
        <v>647</v>
      </c>
      <c r="X508" s="22">
        <v>647</v>
      </c>
      <c r="Y508" s="62">
        <v>0.80874999999999997</v>
      </c>
      <c r="Z508" s="22">
        <v>3048</v>
      </c>
      <c r="AA508" s="62">
        <v>3.81</v>
      </c>
      <c r="AB508" s="22">
        <v>0</v>
      </c>
    </row>
    <row r="509" spans="1:28" ht="15" customHeight="1">
      <c r="A509" s="42">
        <v>2017</v>
      </c>
      <c r="B509" s="42" t="s">
        <v>276</v>
      </c>
      <c r="C509" s="44" t="s">
        <v>208</v>
      </c>
      <c r="D509" s="51" t="s">
        <v>391</v>
      </c>
      <c r="E509" s="38"/>
      <c r="F509" s="38"/>
      <c r="G509" s="70"/>
      <c r="H509" s="23">
        <v>2</v>
      </c>
      <c r="I509" s="23">
        <v>100</v>
      </c>
      <c r="J509" s="23">
        <v>11</v>
      </c>
      <c r="K509" s="23">
        <v>2</v>
      </c>
      <c r="L509" s="22">
        <v>58</v>
      </c>
      <c r="M509" s="23">
        <v>2</v>
      </c>
      <c r="N509" s="22">
        <v>78</v>
      </c>
      <c r="O509" s="23">
        <v>4</v>
      </c>
      <c r="P509" s="61">
        <v>0.04</v>
      </c>
      <c r="Q509" s="23">
        <v>9</v>
      </c>
      <c r="R509" s="22">
        <v>90</v>
      </c>
      <c r="S509" s="22">
        <v>226</v>
      </c>
      <c r="T509" s="62">
        <v>39.090909090909093</v>
      </c>
      <c r="U509" s="22">
        <v>0</v>
      </c>
      <c r="V509" s="22">
        <v>0</v>
      </c>
      <c r="W509" s="22">
        <v>204</v>
      </c>
      <c r="X509" s="22">
        <v>204</v>
      </c>
      <c r="Y509" s="62">
        <v>2.04</v>
      </c>
      <c r="Z509" s="22">
        <v>430</v>
      </c>
      <c r="AA509" s="62">
        <v>4.3</v>
      </c>
      <c r="AB509" s="22">
        <v>67.75</v>
      </c>
    </row>
    <row r="510" spans="1:28" ht="15" customHeight="1">
      <c r="A510" s="42">
        <v>2017</v>
      </c>
      <c r="B510" s="42" t="s">
        <v>276</v>
      </c>
      <c r="C510" s="44" t="s">
        <v>208</v>
      </c>
      <c r="D510" s="51" t="s">
        <v>392</v>
      </c>
      <c r="E510" s="38"/>
      <c r="F510" s="38"/>
      <c r="G510" s="70"/>
      <c r="H510" s="23">
        <v>2</v>
      </c>
      <c r="I510" s="23">
        <v>2515</v>
      </c>
      <c r="J510" s="23">
        <v>26</v>
      </c>
      <c r="K510" s="23">
        <v>47</v>
      </c>
      <c r="L510" s="22">
        <v>1292</v>
      </c>
      <c r="M510" s="23">
        <v>6</v>
      </c>
      <c r="N510" s="22">
        <v>216</v>
      </c>
      <c r="O510" s="23">
        <v>53</v>
      </c>
      <c r="P510" s="61">
        <v>2.1073558648111331E-2</v>
      </c>
      <c r="Q510" s="23">
        <v>0</v>
      </c>
      <c r="R510" s="22">
        <v>0</v>
      </c>
      <c r="S510" s="22">
        <v>1508</v>
      </c>
      <c r="T510" s="62">
        <v>151.75153846153847</v>
      </c>
      <c r="U510" s="22">
        <v>0</v>
      </c>
      <c r="V510" s="22">
        <v>0</v>
      </c>
      <c r="W510" s="22">
        <v>2437.54</v>
      </c>
      <c r="X510" s="22">
        <v>2437.54</v>
      </c>
      <c r="Y510" s="62">
        <v>0.96920079522862823</v>
      </c>
      <c r="Z510" s="22">
        <v>3945.54</v>
      </c>
      <c r="AA510" s="62">
        <v>1.5688031809145129</v>
      </c>
      <c r="AB510" s="22">
        <v>0</v>
      </c>
    </row>
    <row r="511" spans="1:28" ht="15" customHeight="1">
      <c r="A511" s="42">
        <v>2017</v>
      </c>
      <c r="B511" s="42" t="s">
        <v>276</v>
      </c>
      <c r="C511" s="44" t="s">
        <v>208</v>
      </c>
      <c r="D511" s="51" t="s">
        <v>393</v>
      </c>
      <c r="E511" s="38"/>
      <c r="F511" s="38"/>
      <c r="G511" s="70"/>
      <c r="H511" s="23">
        <v>8</v>
      </c>
      <c r="I511" s="23">
        <v>650</v>
      </c>
      <c r="J511" s="23">
        <v>43</v>
      </c>
      <c r="K511" s="23">
        <v>57</v>
      </c>
      <c r="L511" s="22">
        <v>1428</v>
      </c>
      <c r="M511" s="23">
        <v>17</v>
      </c>
      <c r="N511" s="22">
        <v>497</v>
      </c>
      <c r="O511" s="23">
        <v>74</v>
      </c>
      <c r="P511" s="61">
        <v>0.11384615384615385</v>
      </c>
      <c r="Q511" s="23">
        <v>32</v>
      </c>
      <c r="R511" s="22">
        <v>335</v>
      </c>
      <c r="S511" s="22">
        <v>2260</v>
      </c>
      <c r="T511" s="62">
        <v>92.441860465116278</v>
      </c>
      <c r="U511" s="22">
        <v>0</v>
      </c>
      <c r="V511" s="22">
        <v>0</v>
      </c>
      <c r="W511" s="22">
        <v>1715</v>
      </c>
      <c r="X511" s="22">
        <v>1715</v>
      </c>
      <c r="Y511" s="62">
        <v>2.6384615384615384</v>
      </c>
      <c r="Z511" s="22">
        <v>3975</v>
      </c>
      <c r="AA511" s="62">
        <v>6.115384615384615</v>
      </c>
      <c r="AB511" s="22">
        <v>0</v>
      </c>
    </row>
    <row r="512" spans="1:28" ht="15" customHeight="1">
      <c r="A512" s="42">
        <v>2017</v>
      </c>
      <c r="B512" s="42" t="s">
        <v>276</v>
      </c>
      <c r="C512" s="44" t="s">
        <v>208</v>
      </c>
      <c r="D512" s="51" t="s">
        <v>394</v>
      </c>
      <c r="E512" s="38"/>
      <c r="F512" s="38"/>
      <c r="G512" s="70"/>
      <c r="H512" s="23">
        <v>1</v>
      </c>
      <c r="I512" s="23">
        <v>400</v>
      </c>
      <c r="J512" s="23">
        <v>12</v>
      </c>
      <c r="K512" s="23">
        <v>20</v>
      </c>
      <c r="L512" s="22">
        <v>426</v>
      </c>
      <c r="M512" s="23">
        <v>3</v>
      </c>
      <c r="N512" s="22">
        <v>98</v>
      </c>
      <c r="O512" s="23">
        <v>23</v>
      </c>
      <c r="P512" s="61">
        <v>5.7500000000000002E-2</v>
      </c>
      <c r="Q512" s="23">
        <v>0</v>
      </c>
      <c r="R512" s="22">
        <v>0</v>
      </c>
      <c r="S512" s="22">
        <v>524</v>
      </c>
      <c r="T512" s="62">
        <v>97.416666666666671</v>
      </c>
      <c r="U512" s="22">
        <v>0</v>
      </c>
      <c r="V512" s="22">
        <v>0</v>
      </c>
      <c r="W512" s="22">
        <v>645</v>
      </c>
      <c r="X512" s="22">
        <v>645</v>
      </c>
      <c r="Y512" s="62">
        <v>1.6125</v>
      </c>
      <c r="Z512" s="22">
        <v>1169</v>
      </c>
      <c r="AA512" s="62">
        <v>2.9224999999999999</v>
      </c>
      <c r="AB512" s="22">
        <v>0</v>
      </c>
    </row>
    <row r="513" spans="1:28" ht="15" customHeight="1">
      <c r="A513" s="42">
        <v>2017</v>
      </c>
      <c r="B513" s="42" t="s">
        <v>276</v>
      </c>
      <c r="C513" s="44" t="s">
        <v>208</v>
      </c>
      <c r="D513" s="51" t="s">
        <v>288</v>
      </c>
      <c r="E513" s="38"/>
      <c r="F513" s="38"/>
      <c r="G513" s="70"/>
      <c r="H513" s="23">
        <v>3</v>
      </c>
      <c r="I513" s="23">
        <v>600</v>
      </c>
      <c r="J513" s="23">
        <v>180</v>
      </c>
      <c r="K513" s="23">
        <v>23</v>
      </c>
      <c r="L513" s="22">
        <v>596</v>
      </c>
      <c r="M513" s="23">
        <v>24</v>
      </c>
      <c r="N513" s="22">
        <v>882</v>
      </c>
      <c r="O513" s="23">
        <v>47</v>
      </c>
      <c r="P513" s="61">
        <v>7.8333333333333338E-2</v>
      </c>
      <c r="Q513" s="23">
        <v>19</v>
      </c>
      <c r="R513" s="22">
        <v>200</v>
      </c>
      <c r="S513" s="22">
        <v>1678</v>
      </c>
      <c r="T513" s="62">
        <v>14.027777777777779</v>
      </c>
      <c r="U513" s="22">
        <v>0</v>
      </c>
      <c r="V513" s="22">
        <v>0</v>
      </c>
      <c r="W513" s="22">
        <v>847</v>
      </c>
      <c r="X513" s="22">
        <v>847</v>
      </c>
      <c r="Y513" s="62">
        <v>1.4116666666666666</v>
      </c>
      <c r="Z513" s="22">
        <v>2525</v>
      </c>
      <c r="AA513" s="62">
        <v>4.208333333333333</v>
      </c>
      <c r="AB513" s="22">
        <v>0</v>
      </c>
    </row>
    <row r="514" spans="1:28" ht="15" customHeight="1">
      <c r="A514" s="42">
        <v>2017</v>
      </c>
      <c r="B514" s="42" t="s">
        <v>276</v>
      </c>
      <c r="C514" s="44" t="s">
        <v>208</v>
      </c>
      <c r="D514" s="51" t="s">
        <v>289</v>
      </c>
      <c r="E514" s="38"/>
      <c r="F514" s="38"/>
      <c r="G514" s="70"/>
      <c r="H514" s="23">
        <v>5</v>
      </c>
      <c r="I514" s="23">
        <v>700</v>
      </c>
      <c r="J514" s="23">
        <v>25</v>
      </c>
      <c r="K514" s="23">
        <v>48</v>
      </c>
      <c r="L514" s="22">
        <v>1273</v>
      </c>
      <c r="M514" s="23">
        <v>5</v>
      </c>
      <c r="N514" s="22">
        <v>177</v>
      </c>
      <c r="O514" s="23">
        <v>53</v>
      </c>
      <c r="P514" s="61">
        <v>7.571428571428572E-2</v>
      </c>
      <c r="Q514" s="23">
        <v>2</v>
      </c>
      <c r="R514" s="22">
        <v>20</v>
      </c>
      <c r="S514" s="22">
        <v>1470</v>
      </c>
      <c r="T514" s="62">
        <v>93.56</v>
      </c>
      <c r="U514" s="22">
        <v>0</v>
      </c>
      <c r="V514" s="22">
        <v>0</v>
      </c>
      <c r="W514" s="22">
        <v>869</v>
      </c>
      <c r="X514" s="22">
        <v>869</v>
      </c>
      <c r="Y514" s="62">
        <v>1.2414285714285713</v>
      </c>
      <c r="Z514" s="22">
        <v>2339</v>
      </c>
      <c r="AA514" s="62">
        <v>3.3414285714285716</v>
      </c>
      <c r="AB514" s="22">
        <v>0</v>
      </c>
    </row>
    <row r="515" spans="1:28" ht="15" customHeight="1">
      <c r="A515" s="42">
        <v>2017</v>
      </c>
      <c r="B515" s="42" t="s">
        <v>276</v>
      </c>
      <c r="C515" s="44" t="s">
        <v>209</v>
      </c>
      <c r="D515" s="51" t="s">
        <v>347</v>
      </c>
      <c r="E515" s="38"/>
      <c r="F515" s="38"/>
      <c r="G515" s="70"/>
      <c r="H515" s="23">
        <v>2</v>
      </c>
      <c r="I515" s="23">
        <v>650</v>
      </c>
      <c r="J515" s="23">
        <v>22</v>
      </c>
      <c r="K515" s="23">
        <v>25</v>
      </c>
      <c r="L515" s="22">
        <v>696</v>
      </c>
      <c r="M515" s="23">
        <v>2</v>
      </c>
      <c r="N515" s="22">
        <v>58</v>
      </c>
      <c r="O515" s="23">
        <v>27</v>
      </c>
      <c r="P515" s="61">
        <v>4.1538461538461538E-2</v>
      </c>
      <c r="Q515" s="23">
        <v>0</v>
      </c>
      <c r="R515" s="22">
        <v>0</v>
      </c>
      <c r="S515" s="22">
        <v>754</v>
      </c>
      <c r="T515" s="62">
        <v>84.181818181818187</v>
      </c>
      <c r="U515" s="22">
        <v>0</v>
      </c>
      <c r="V515" s="22">
        <v>0</v>
      </c>
      <c r="W515" s="22">
        <v>1098</v>
      </c>
      <c r="X515" s="22">
        <v>1098</v>
      </c>
      <c r="Y515" s="62">
        <v>1.6892307692307693</v>
      </c>
      <c r="Z515" s="22">
        <v>1852</v>
      </c>
      <c r="AA515" s="62">
        <v>2.8492307692307692</v>
      </c>
      <c r="AB515" s="22">
        <v>0</v>
      </c>
    </row>
    <row r="516" spans="1:28" ht="15" customHeight="1">
      <c r="A516" s="42">
        <v>2017</v>
      </c>
      <c r="B516" s="42" t="s">
        <v>276</v>
      </c>
      <c r="C516" s="44" t="s">
        <v>209</v>
      </c>
      <c r="D516" s="51" t="s">
        <v>395</v>
      </c>
      <c r="E516" s="38"/>
      <c r="F516" s="38"/>
      <c r="G516" s="70"/>
      <c r="H516" s="23">
        <v>6</v>
      </c>
      <c r="I516" s="23">
        <v>2900</v>
      </c>
      <c r="J516" s="23">
        <v>40</v>
      </c>
      <c r="K516" s="23">
        <v>40</v>
      </c>
      <c r="L516" s="22">
        <v>1021</v>
      </c>
      <c r="M516" s="23">
        <v>11</v>
      </c>
      <c r="N516" s="22">
        <v>357</v>
      </c>
      <c r="O516" s="23">
        <v>51</v>
      </c>
      <c r="P516" s="61">
        <v>1.7586206896551725E-2</v>
      </c>
      <c r="Q516" s="23">
        <v>0</v>
      </c>
      <c r="R516" s="22">
        <v>0</v>
      </c>
      <c r="S516" s="22">
        <v>1378</v>
      </c>
      <c r="T516" s="62">
        <v>76.508749999999992</v>
      </c>
      <c r="U516" s="22">
        <v>0</v>
      </c>
      <c r="V516" s="22">
        <v>0</v>
      </c>
      <c r="W516" s="22">
        <v>1682.35</v>
      </c>
      <c r="X516" s="22">
        <v>1682.35</v>
      </c>
      <c r="Y516" s="62">
        <v>0.58012068965517238</v>
      </c>
      <c r="Z516" s="22">
        <v>3060.35</v>
      </c>
      <c r="AA516" s="62">
        <v>1.0552931034482758</v>
      </c>
      <c r="AB516" s="22">
        <v>0</v>
      </c>
    </row>
    <row r="517" spans="1:28" ht="15" customHeight="1">
      <c r="A517" s="42">
        <v>2017</v>
      </c>
      <c r="B517" s="42" t="s">
        <v>276</v>
      </c>
      <c r="C517" s="44" t="s">
        <v>209</v>
      </c>
      <c r="D517" s="51" t="s">
        <v>291</v>
      </c>
      <c r="E517" s="38"/>
      <c r="F517" s="38"/>
      <c r="G517" s="70"/>
      <c r="H517" s="23">
        <v>5</v>
      </c>
      <c r="I517" s="23">
        <v>6120</v>
      </c>
      <c r="J517" s="23">
        <v>71</v>
      </c>
      <c r="K517" s="23">
        <v>198</v>
      </c>
      <c r="L517" s="22">
        <v>5081</v>
      </c>
      <c r="M517" s="23">
        <v>33</v>
      </c>
      <c r="N517" s="22">
        <v>1103</v>
      </c>
      <c r="O517" s="23">
        <v>231</v>
      </c>
      <c r="P517" s="61">
        <v>3.7745098039215684E-2</v>
      </c>
      <c r="Q517" s="23">
        <v>2</v>
      </c>
      <c r="R517" s="22">
        <v>20</v>
      </c>
      <c r="S517" s="22">
        <v>6204</v>
      </c>
      <c r="T517" s="62">
        <v>147.46211267605636</v>
      </c>
      <c r="U517" s="22">
        <v>0</v>
      </c>
      <c r="V517" s="22">
        <v>0</v>
      </c>
      <c r="W517" s="22">
        <v>4265.8100000000004</v>
      </c>
      <c r="X517" s="22">
        <v>4265.8100000000004</v>
      </c>
      <c r="Y517" s="62">
        <v>0.6970277777777778</v>
      </c>
      <c r="Z517" s="22">
        <v>10469.810000000001</v>
      </c>
      <c r="AA517" s="62">
        <v>1.7107532679738564</v>
      </c>
      <c r="AB517" s="22">
        <v>200.83</v>
      </c>
    </row>
    <row r="518" spans="1:28" ht="15" customHeight="1">
      <c r="A518" s="42">
        <v>2017</v>
      </c>
      <c r="B518" s="42" t="s">
        <v>276</v>
      </c>
      <c r="C518" s="44" t="s">
        <v>209</v>
      </c>
      <c r="D518" s="51" t="s">
        <v>292</v>
      </c>
      <c r="E518" s="38"/>
      <c r="F518" s="38"/>
      <c r="G518" s="70"/>
      <c r="H518" s="23">
        <v>2</v>
      </c>
      <c r="I518" s="23">
        <v>1200</v>
      </c>
      <c r="J518" s="23">
        <v>100</v>
      </c>
      <c r="K518" s="23">
        <v>62</v>
      </c>
      <c r="L518" s="22">
        <v>1575</v>
      </c>
      <c r="M518" s="23">
        <v>4</v>
      </c>
      <c r="N518" s="22">
        <v>144</v>
      </c>
      <c r="O518" s="23">
        <v>66</v>
      </c>
      <c r="P518" s="61">
        <v>5.5E-2</v>
      </c>
      <c r="Q518" s="23">
        <v>0</v>
      </c>
      <c r="R518" s="22">
        <v>0</v>
      </c>
      <c r="S518" s="22">
        <v>1719</v>
      </c>
      <c r="T518" s="62">
        <v>35.197600000000001</v>
      </c>
      <c r="U518" s="22">
        <v>0</v>
      </c>
      <c r="V518" s="22">
        <v>0</v>
      </c>
      <c r="W518" s="22">
        <f>1745.76+55</f>
        <v>1800.76</v>
      </c>
      <c r="X518" s="22">
        <v>1800.76</v>
      </c>
      <c r="Y518" s="62">
        <v>1.5006333333333333</v>
      </c>
      <c r="Z518" s="22">
        <v>3519.76</v>
      </c>
      <c r="AA518" s="62">
        <v>2.9331333333333336</v>
      </c>
      <c r="AB518" s="22">
        <v>75</v>
      </c>
    </row>
    <row r="519" spans="1:28" ht="15" customHeight="1">
      <c r="A519" s="42">
        <v>2017</v>
      </c>
      <c r="B519" s="42" t="s">
        <v>276</v>
      </c>
      <c r="C519" s="44" t="s">
        <v>209</v>
      </c>
      <c r="D519" s="51" t="s">
        <v>396</v>
      </c>
      <c r="E519" s="38"/>
      <c r="F519" s="38"/>
      <c r="G519" s="70"/>
      <c r="H519" s="23">
        <v>2</v>
      </c>
      <c r="I519" s="23">
        <v>825</v>
      </c>
      <c r="J519" s="23">
        <v>30</v>
      </c>
      <c r="K519" s="23">
        <v>36</v>
      </c>
      <c r="L519" s="22">
        <v>1199</v>
      </c>
      <c r="M519" s="23">
        <v>4</v>
      </c>
      <c r="N519" s="22">
        <v>177</v>
      </c>
      <c r="O519" s="23">
        <v>40</v>
      </c>
      <c r="P519" s="61">
        <v>4.8484848484848485E-2</v>
      </c>
      <c r="Q519" s="23">
        <v>16</v>
      </c>
      <c r="R519" s="22">
        <v>160</v>
      </c>
      <c r="S519" s="22">
        <v>1536</v>
      </c>
      <c r="T519" s="62">
        <v>99.216666666666669</v>
      </c>
      <c r="U519" s="22">
        <v>0</v>
      </c>
      <c r="V519" s="22">
        <v>0</v>
      </c>
      <c r="W519" s="22">
        <v>1440.5</v>
      </c>
      <c r="X519" s="22">
        <v>1440.5</v>
      </c>
      <c r="Y519" s="62">
        <v>1.7460606060606061</v>
      </c>
      <c r="Z519" s="22">
        <v>2976.5</v>
      </c>
      <c r="AA519" s="62">
        <v>3.6078787878787879</v>
      </c>
      <c r="AB519" s="22">
        <v>127.9</v>
      </c>
    </row>
    <row r="520" spans="1:28" ht="15" customHeight="1">
      <c r="A520" s="42">
        <v>2017</v>
      </c>
      <c r="B520" s="42" t="s">
        <v>276</v>
      </c>
      <c r="C520" s="44" t="s">
        <v>209</v>
      </c>
      <c r="D520" s="51" t="s">
        <v>293</v>
      </c>
      <c r="E520" s="38"/>
      <c r="F520" s="38"/>
      <c r="G520" s="70"/>
      <c r="H520" s="23">
        <v>2</v>
      </c>
      <c r="I520" s="23">
        <v>1070</v>
      </c>
      <c r="J520" s="23">
        <v>33</v>
      </c>
      <c r="K520" s="23">
        <v>25</v>
      </c>
      <c r="L520" s="22">
        <v>691</v>
      </c>
      <c r="M520" s="23">
        <v>15</v>
      </c>
      <c r="N520" s="22">
        <v>483</v>
      </c>
      <c r="O520" s="23">
        <v>40</v>
      </c>
      <c r="P520" s="61">
        <v>3.7383177570093455E-2</v>
      </c>
      <c r="Q520" s="23">
        <v>0</v>
      </c>
      <c r="R520" s="22">
        <v>0</v>
      </c>
      <c r="S520" s="22">
        <v>1174</v>
      </c>
      <c r="T520" s="62">
        <v>114.24545454545455</v>
      </c>
      <c r="U520" s="22">
        <v>0</v>
      </c>
      <c r="V520" s="22">
        <v>0</v>
      </c>
      <c r="W520" s="22">
        <v>2596.1</v>
      </c>
      <c r="X520" s="22">
        <v>2596.1</v>
      </c>
      <c r="Y520" s="62">
        <v>2.4262616822429908</v>
      </c>
      <c r="Z520" s="22">
        <v>3770.1</v>
      </c>
      <c r="AA520" s="62">
        <v>3.5234579439252336</v>
      </c>
      <c r="AB520" s="22">
        <v>0</v>
      </c>
    </row>
    <row r="521" spans="1:28" ht="15" customHeight="1">
      <c r="A521" s="42">
        <v>2017</v>
      </c>
      <c r="B521" s="42" t="s">
        <v>276</v>
      </c>
      <c r="C521" s="44" t="s">
        <v>209</v>
      </c>
      <c r="D521" s="51" t="s">
        <v>397</v>
      </c>
      <c r="E521" s="38"/>
      <c r="F521" s="38"/>
      <c r="G521" s="70"/>
      <c r="H521" s="23">
        <v>5</v>
      </c>
      <c r="I521" s="23">
        <v>1200</v>
      </c>
      <c r="J521" s="23">
        <v>45</v>
      </c>
      <c r="K521" s="23">
        <v>27</v>
      </c>
      <c r="L521" s="22">
        <v>997</v>
      </c>
      <c r="M521" s="23">
        <v>12</v>
      </c>
      <c r="N521" s="22">
        <v>575</v>
      </c>
      <c r="O521" s="23">
        <v>39</v>
      </c>
      <c r="P521" s="61">
        <v>3.2500000000000001E-2</v>
      </c>
      <c r="Q521" s="23">
        <v>0</v>
      </c>
      <c r="R521" s="22">
        <v>0</v>
      </c>
      <c r="S521" s="22">
        <v>1572</v>
      </c>
      <c r="T521" s="62">
        <v>74.488888888888894</v>
      </c>
      <c r="U521" s="22">
        <v>0</v>
      </c>
      <c r="V521" s="22">
        <v>0</v>
      </c>
      <c r="W521" s="22">
        <v>1780</v>
      </c>
      <c r="X521" s="22">
        <v>1780</v>
      </c>
      <c r="Y521" s="62">
        <v>1.4833333333333334</v>
      </c>
      <c r="Z521" s="22">
        <v>3352</v>
      </c>
      <c r="AA521" s="62">
        <v>2.7933333333333334</v>
      </c>
      <c r="AB521" s="22">
        <v>0</v>
      </c>
    </row>
    <row r="522" spans="1:28" ht="15" customHeight="1">
      <c r="A522" s="42">
        <v>2017</v>
      </c>
      <c r="B522" s="42" t="s">
        <v>276</v>
      </c>
      <c r="C522" s="44" t="s">
        <v>209</v>
      </c>
      <c r="D522" s="51" t="s">
        <v>398</v>
      </c>
      <c r="E522" s="38"/>
      <c r="F522" s="38"/>
      <c r="G522" s="70"/>
      <c r="H522" s="23">
        <v>3</v>
      </c>
      <c r="I522" s="23">
        <v>880</v>
      </c>
      <c r="J522" s="23">
        <v>30</v>
      </c>
      <c r="K522" s="23">
        <v>17</v>
      </c>
      <c r="L522" s="22">
        <v>459</v>
      </c>
      <c r="M522" s="23">
        <v>11</v>
      </c>
      <c r="N522" s="22">
        <v>319</v>
      </c>
      <c r="O522" s="23">
        <v>28</v>
      </c>
      <c r="P522" s="61">
        <v>3.1818181818181815E-2</v>
      </c>
      <c r="Q522" s="23">
        <v>4</v>
      </c>
      <c r="R522" s="22">
        <v>40</v>
      </c>
      <c r="S522" s="22">
        <v>818</v>
      </c>
      <c r="T522" s="62">
        <v>77.833333333333329</v>
      </c>
      <c r="U522" s="22">
        <v>0</v>
      </c>
      <c r="V522" s="22">
        <v>0</v>
      </c>
      <c r="W522" s="22">
        <v>1517</v>
      </c>
      <c r="X522" s="22">
        <v>1517</v>
      </c>
      <c r="Y522" s="62">
        <v>1.7238636363636364</v>
      </c>
      <c r="Z522" s="22">
        <v>2335</v>
      </c>
      <c r="AA522" s="62">
        <v>2.6534090909090908</v>
      </c>
      <c r="AB522" s="22">
        <v>636.5</v>
      </c>
    </row>
    <row r="523" spans="1:28" ht="15" customHeight="1">
      <c r="A523" s="42">
        <v>2017</v>
      </c>
      <c r="B523" s="42" t="s">
        <v>276</v>
      </c>
      <c r="C523" s="44" t="s">
        <v>209</v>
      </c>
      <c r="D523" s="51" t="s">
        <v>399</v>
      </c>
      <c r="E523" s="38"/>
      <c r="F523" s="38"/>
      <c r="G523" s="70"/>
      <c r="H523" s="23">
        <v>1</v>
      </c>
      <c r="I523" s="23">
        <v>400</v>
      </c>
      <c r="J523" s="23">
        <v>8</v>
      </c>
      <c r="K523" s="23">
        <v>12</v>
      </c>
      <c r="L523" s="22">
        <v>324</v>
      </c>
      <c r="M523" s="23">
        <v>1</v>
      </c>
      <c r="N523" s="22">
        <v>39</v>
      </c>
      <c r="O523" s="23">
        <v>13</v>
      </c>
      <c r="P523" s="61">
        <v>3.2500000000000001E-2</v>
      </c>
      <c r="Q523" s="23">
        <v>1</v>
      </c>
      <c r="R523" s="22">
        <v>10</v>
      </c>
      <c r="S523" s="22">
        <v>373</v>
      </c>
      <c r="T523" s="62">
        <v>109.125</v>
      </c>
      <c r="U523" s="22">
        <v>0</v>
      </c>
      <c r="V523" s="22">
        <v>0</v>
      </c>
      <c r="W523" s="22">
        <v>500</v>
      </c>
      <c r="X523" s="22">
        <v>500</v>
      </c>
      <c r="Y523" s="62">
        <v>1.25</v>
      </c>
      <c r="Z523" s="22">
        <v>873</v>
      </c>
      <c r="AA523" s="62">
        <v>2.1825000000000001</v>
      </c>
      <c r="AB523" s="22">
        <v>0</v>
      </c>
    </row>
    <row r="524" spans="1:28" ht="15" customHeight="1">
      <c r="A524" s="42">
        <v>2017</v>
      </c>
      <c r="B524" s="42" t="s">
        <v>276</v>
      </c>
      <c r="C524" s="44" t="s">
        <v>209</v>
      </c>
      <c r="D524" s="51" t="s">
        <v>294</v>
      </c>
      <c r="E524" s="38"/>
      <c r="F524" s="38"/>
      <c r="G524" s="70"/>
      <c r="H524" s="23">
        <v>3</v>
      </c>
      <c r="I524" s="23">
        <v>1279</v>
      </c>
      <c r="J524" s="23">
        <v>10</v>
      </c>
      <c r="K524" s="23">
        <v>16</v>
      </c>
      <c r="L524" s="22">
        <v>384</v>
      </c>
      <c r="M524" s="23">
        <v>5</v>
      </c>
      <c r="N524" s="22">
        <v>159</v>
      </c>
      <c r="O524" s="23">
        <v>21</v>
      </c>
      <c r="P524" s="61">
        <v>1.6419077404222049E-2</v>
      </c>
      <c r="Q524" s="23">
        <v>2</v>
      </c>
      <c r="R524" s="22">
        <v>20</v>
      </c>
      <c r="S524" s="22">
        <v>563</v>
      </c>
      <c r="T524" s="62">
        <v>176.3</v>
      </c>
      <c r="U524" s="22">
        <v>0</v>
      </c>
      <c r="V524" s="22">
        <v>0</v>
      </c>
      <c r="W524" s="22">
        <v>1200</v>
      </c>
      <c r="X524" s="22">
        <v>1200</v>
      </c>
      <c r="Y524" s="62">
        <v>0.93823299452697417</v>
      </c>
      <c r="Z524" s="22">
        <v>1763</v>
      </c>
      <c r="AA524" s="62">
        <v>1.3784206411258797</v>
      </c>
      <c r="AB524" s="22">
        <v>0</v>
      </c>
    </row>
    <row r="525" spans="1:28" ht="15" customHeight="1">
      <c r="A525" s="42">
        <v>2017</v>
      </c>
      <c r="B525" s="42" t="s">
        <v>276</v>
      </c>
      <c r="C525" s="44" t="s">
        <v>209</v>
      </c>
      <c r="D525" s="51" t="s">
        <v>295</v>
      </c>
      <c r="E525" s="38"/>
      <c r="F525" s="38"/>
      <c r="G525" s="70"/>
      <c r="H525" s="23">
        <v>2</v>
      </c>
      <c r="I525" s="23">
        <v>1500</v>
      </c>
      <c r="J525" s="23">
        <v>0</v>
      </c>
      <c r="K525" s="23">
        <v>27</v>
      </c>
      <c r="L525" s="22">
        <v>665</v>
      </c>
      <c r="M525" s="23">
        <v>4</v>
      </c>
      <c r="N525" s="22">
        <v>138</v>
      </c>
      <c r="O525" s="23">
        <v>31</v>
      </c>
      <c r="P525" s="61">
        <v>2.0666666666666667E-2</v>
      </c>
      <c r="Q525" s="23">
        <v>1</v>
      </c>
      <c r="R525" s="22">
        <v>10</v>
      </c>
      <c r="S525" s="22">
        <v>813</v>
      </c>
      <c r="T525" s="60" t="s">
        <v>764</v>
      </c>
      <c r="U525" s="22">
        <v>0</v>
      </c>
      <c r="V525" s="22">
        <v>0</v>
      </c>
      <c r="W525" s="22">
        <v>1330</v>
      </c>
      <c r="X525" s="22">
        <v>1330</v>
      </c>
      <c r="Y525" s="62">
        <v>0.88666666666666671</v>
      </c>
      <c r="Z525" s="22">
        <v>2143</v>
      </c>
      <c r="AA525" s="62">
        <v>1.4286666666666668</v>
      </c>
      <c r="AB525" s="22">
        <v>0</v>
      </c>
    </row>
    <row r="526" spans="1:28" ht="15" customHeight="1">
      <c r="A526" s="42">
        <v>2017</v>
      </c>
      <c r="B526" s="42" t="s">
        <v>276</v>
      </c>
      <c r="C526" s="44" t="s">
        <v>209</v>
      </c>
      <c r="D526" s="51" t="s">
        <v>296</v>
      </c>
      <c r="E526" s="38"/>
      <c r="F526" s="38"/>
      <c r="G526" s="70"/>
      <c r="H526" s="23">
        <v>9</v>
      </c>
      <c r="I526" s="23">
        <v>8631</v>
      </c>
      <c r="J526" s="23">
        <v>304</v>
      </c>
      <c r="K526" s="23">
        <v>515</v>
      </c>
      <c r="L526" s="22">
        <v>12687</v>
      </c>
      <c r="M526" s="23">
        <v>119</v>
      </c>
      <c r="N526" s="22">
        <v>3936</v>
      </c>
      <c r="O526" s="23">
        <v>634</v>
      </c>
      <c r="P526" s="61">
        <v>7.3456146448847182E-2</v>
      </c>
      <c r="Q526" s="23">
        <v>17</v>
      </c>
      <c r="R526" s="22">
        <v>170</v>
      </c>
      <c r="S526" s="22">
        <v>16793</v>
      </c>
      <c r="T526" s="62">
        <v>82.85526315789474</v>
      </c>
      <c r="U526" s="22">
        <v>0</v>
      </c>
      <c r="V526" s="22">
        <v>0</v>
      </c>
      <c r="W526" s="22">
        <v>8395</v>
      </c>
      <c r="X526" s="22">
        <v>8395</v>
      </c>
      <c r="Y526" s="62">
        <v>0.97265670258370984</v>
      </c>
      <c r="Z526" s="22">
        <v>25188</v>
      </c>
      <c r="AA526" s="62">
        <v>2.9183176920403198</v>
      </c>
      <c r="AB526" s="22">
        <v>0</v>
      </c>
    </row>
    <row r="527" spans="1:28" ht="15" customHeight="1">
      <c r="A527" s="42">
        <v>2017</v>
      </c>
      <c r="B527" s="42" t="s">
        <v>276</v>
      </c>
      <c r="C527" s="44" t="s">
        <v>209</v>
      </c>
      <c r="D527" s="51" t="s">
        <v>348</v>
      </c>
      <c r="E527" s="38"/>
      <c r="F527" s="38"/>
      <c r="G527" s="70"/>
      <c r="H527" s="23">
        <v>1</v>
      </c>
      <c r="I527" s="23">
        <v>210</v>
      </c>
      <c r="J527" s="23">
        <v>15</v>
      </c>
      <c r="K527" s="23">
        <v>13</v>
      </c>
      <c r="L527" s="22">
        <v>284</v>
      </c>
      <c r="M527" s="23">
        <v>0</v>
      </c>
      <c r="N527" s="22">
        <v>0</v>
      </c>
      <c r="O527" s="23">
        <v>13</v>
      </c>
      <c r="P527" s="61">
        <v>6.1904761904761907E-2</v>
      </c>
      <c r="Q527" s="23">
        <v>10</v>
      </c>
      <c r="R527" s="22">
        <v>100</v>
      </c>
      <c r="S527" s="22">
        <v>384</v>
      </c>
      <c r="T527" s="62">
        <v>36.333333333333336</v>
      </c>
      <c r="U527" s="22">
        <v>0</v>
      </c>
      <c r="V527" s="22">
        <v>0</v>
      </c>
      <c r="W527" s="22">
        <v>161</v>
      </c>
      <c r="X527" s="22">
        <v>161</v>
      </c>
      <c r="Y527" s="62">
        <v>0.76666666666666672</v>
      </c>
      <c r="Z527" s="22">
        <v>545</v>
      </c>
      <c r="AA527" s="62">
        <v>2.5952380952380953</v>
      </c>
      <c r="AB527" s="22">
        <v>0</v>
      </c>
    </row>
    <row r="528" spans="1:28" ht="15" customHeight="1">
      <c r="A528" s="42">
        <v>2017</v>
      </c>
      <c r="B528" s="42" t="s">
        <v>276</v>
      </c>
      <c r="C528" s="44" t="s">
        <v>209</v>
      </c>
      <c r="D528" s="51" t="s">
        <v>400</v>
      </c>
      <c r="E528" s="38"/>
      <c r="F528" s="38"/>
      <c r="G528" s="70"/>
      <c r="H528" s="23">
        <v>4</v>
      </c>
      <c r="I528" s="23">
        <v>1020</v>
      </c>
      <c r="J528" s="23">
        <v>12</v>
      </c>
      <c r="K528" s="23">
        <v>39</v>
      </c>
      <c r="L528" s="22">
        <v>1113</v>
      </c>
      <c r="M528" s="23">
        <v>13</v>
      </c>
      <c r="N528" s="22">
        <v>407</v>
      </c>
      <c r="O528" s="23">
        <v>52</v>
      </c>
      <c r="P528" s="61">
        <v>5.0980392156862744E-2</v>
      </c>
      <c r="Q528" s="23">
        <v>1</v>
      </c>
      <c r="R528" s="22">
        <v>10</v>
      </c>
      <c r="S528" s="22">
        <v>1530</v>
      </c>
      <c r="T528" s="62">
        <v>212.08333333333334</v>
      </c>
      <c r="U528" s="22">
        <v>0</v>
      </c>
      <c r="V528" s="22">
        <v>0</v>
      </c>
      <c r="W528" s="22">
        <v>1015</v>
      </c>
      <c r="X528" s="22">
        <v>1015</v>
      </c>
      <c r="Y528" s="62">
        <v>0.99509803921568629</v>
      </c>
      <c r="Z528" s="22">
        <v>2545</v>
      </c>
      <c r="AA528" s="62">
        <v>2.4950980392156863</v>
      </c>
      <c r="AB528" s="22">
        <v>0</v>
      </c>
    </row>
    <row r="529" spans="1:28" ht="15" customHeight="1">
      <c r="A529" s="42">
        <v>2017</v>
      </c>
      <c r="B529" s="42" t="s">
        <v>276</v>
      </c>
      <c r="C529" s="44" t="s">
        <v>209</v>
      </c>
      <c r="D529" s="51" t="s">
        <v>298</v>
      </c>
      <c r="E529" s="38"/>
      <c r="F529" s="38"/>
      <c r="G529" s="70"/>
      <c r="H529" s="23">
        <v>4</v>
      </c>
      <c r="I529" s="23">
        <v>1611</v>
      </c>
      <c r="J529" s="23">
        <v>78</v>
      </c>
      <c r="K529" s="23">
        <v>46</v>
      </c>
      <c r="L529" s="22">
        <v>1367</v>
      </c>
      <c r="M529" s="23">
        <v>8</v>
      </c>
      <c r="N529" s="22">
        <v>248</v>
      </c>
      <c r="O529" s="23">
        <v>54</v>
      </c>
      <c r="P529" s="61">
        <v>3.3519553072625698E-2</v>
      </c>
      <c r="Q529" s="23">
        <v>1</v>
      </c>
      <c r="R529" s="22">
        <v>10</v>
      </c>
      <c r="S529" s="22">
        <v>1625</v>
      </c>
      <c r="T529" s="62">
        <v>51.981282051282051</v>
      </c>
      <c r="U529" s="22">
        <v>0</v>
      </c>
      <c r="V529" s="22">
        <v>0</v>
      </c>
      <c r="W529" s="22">
        <v>2429.54</v>
      </c>
      <c r="X529" s="22">
        <v>2429.54</v>
      </c>
      <c r="Y529" s="62">
        <v>1.5080943513345748</v>
      </c>
      <c r="Z529" s="22">
        <v>4054.54</v>
      </c>
      <c r="AA529" s="62">
        <v>2.5167846058348853</v>
      </c>
      <c r="AB529" s="22">
        <v>254.54</v>
      </c>
    </row>
    <row r="530" spans="1:28" ht="15" customHeight="1">
      <c r="A530" s="42">
        <v>2017</v>
      </c>
      <c r="B530" s="42" t="s">
        <v>276</v>
      </c>
      <c r="C530" s="44" t="s">
        <v>209</v>
      </c>
      <c r="D530" s="51" t="s">
        <v>401</v>
      </c>
      <c r="E530" s="38"/>
      <c r="F530" s="38"/>
      <c r="G530" s="70"/>
      <c r="H530" s="23">
        <v>2</v>
      </c>
      <c r="I530" s="23">
        <v>680</v>
      </c>
      <c r="J530" s="23">
        <v>36</v>
      </c>
      <c r="K530" s="23">
        <v>41</v>
      </c>
      <c r="L530" s="22">
        <v>1101</v>
      </c>
      <c r="M530" s="23">
        <v>11</v>
      </c>
      <c r="N530" s="22">
        <v>337</v>
      </c>
      <c r="O530" s="23">
        <v>52</v>
      </c>
      <c r="P530" s="61">
        <v>7.6470588235294124E-2</v>
      </c>
      <c r="Q530" s="23">
        <v>0</v>
      </c>
      <c r="R530" s="22">
        <v>0</v>
      </c>
      <c r="S530" s="22">
        <v>1438</v>
      </c>
      <c r="T530" s="62">
        <v>87.838888888888889</v>
      </c>
      <c r="U530" s="22">
        <v>0</v>
      </c>
      <c r="V530" s="22">
        <v>0</v>
      </c>
      <c r="W530" s="22">
        <v>1724.2</v>
      </c>
      <c r="X530" s="22">
        <v>1724.2</v>
      </c>
      <c r="Y530" s="62">
        <v>2.5355882352941177</v>
      </c>
      <c r="Z530" s="22">
        <v>3162.2</v>
      </c>
      <c r="AA530" s="62">
        <v>4.6502941176470589</v>
      </c>
      <c r="AB530" s="22">
        <v>27.2</v>
      </c>
    </row>
    <row r="531" spans="1:28" ht="15" customHeight="1">
      <c r="A531" s="42">
        <v>2017</v>
      </c>
      <c r="B531" s="42" t="s">
        <v>276</v>
      </c>
      <c r="C531" s="44" t="s">
        <v>209</v>
      </c>
      <c r="D531" s="51" t="s">
        <v>402</v>
      </c>
      <c r="E531" s="38"/>
      <c r="F531" s="38"/>
      <c r="G531" s="70"/>
      <c r="H531" s="23">
        <v>5</v>
      </c>
      <c r="I531" s="23">
        <v>645</v>
      </c>
      <c r="J531" s="23">
        <v>39</v>
      </c>
      <c r="K531" s="23">
        <v>9</v>
      </c>
      <c r="L531" s="22">
        <v>237</v>
      </c>
      <c r="M531" s="23">
        <v>4</v>
      </c>
      <c r="N531" s="22">
        <v>138</v>
      </c>
      <c r="O531" s="23">
        <v>13</v>
      </c>
      <c r="P531" s="61">
        <v>2.0155038759689922E-2</v>
      </c>
      <c r="Q531" s="23">
        <v>1</v>
      </c>
      <c r="R531" s="22">
        <v>10</v>
      </c>
      <c r="S531" s="22">
        <v>385</v>
      </c>
      <c r="T531" s="62">
        <v>48.948717948717949</v>
      </c>
      <c r="U531" s="22">
        <v>0</v>
      </c>
      <c r="V531" s="22">
        <v>0</v>
      </c>
      <c r="W531" s="22">
        <v>1524</v>
      </c>
      <c r="X531" s="22">
        <v>1524</v>
      </c>
      <c r="Y531" s="62">
        <v>2.3627906976744186</v>
      </c>
      <c r="Z531" s="22">
        <v>1909</v>
      </c>
      <c r="AA531" s="62">
        <v>2.9596899224806203</v>
      </c>
      <c r="AB531" s="22">
        <v>0</v>
      </c>
    </row>
    <row r="532" spans="1:28" ht="15" customHeight="1">
      <c r="A532" s="42">
        <v>2017</v>
      </c>
      <c r="B532" s="42" t="s">
        <v>276</v>
      </c>
      <c r="C532" s="44" t="s">
        <v>209</v>
      </c>
      <c r="D532" s="51" t="s">
        <v>299</v>
      </c>
      <c r="E532" s="38"/>
      <c r="F532" s="38"/>
      <c r="G532" s="70"/>
      <c r="H532" s="23">
        <v>1</v>
      </c>
      <c r="I532" s="23">
        <v>577</v>
      </c>
      <c r="J532" s="23">
        <v>50</v>
      </c>
      <c r="K532" s="23">
        <v>26</v>
      </c>
      <c r="L532" s="22">
        <v>514</v>
      </c>
      <c r="M532" s="23">
        <v>6</v>
      </c>
      <c r="N532" s="22">
        <v>192</v>
      </c>
      <c r="O532" s="23">
        <v>32</v>
      </c>
      <c r="P532" s="61">
        <v>5.5459272097053723E-2</v>
      </c>
      <c r="Q532" s="23">
        <v>0</v>
      </c>
      <c r="R532" s="22">
        <v>0</v>
      </c>
      <c r="S532" s="22">
        <v>706</v>
      </c>
      <c r="T532" s="62">
        <v>44.996399999999994</v>
      </c>
      <c r="U532" s="22">
        <v>0</v>
      </c>
      <c r="V532" s="22">
        <v>0</v>
      </c>
      <c r="W532" s="22">
        <v>1543.82</v>
      </c>
      <c r="X532" s="22">
        <v>1543.82</v>
      </c>
      <c r="Y532" s="62">
        <v>2.6755979202772964</v>
      </c>
      <c r="Z532" s="22">
        <v>2249.8199999999997</v>
      </c>
      <c r="AA532" s="62">
        <v>3.8991681109185437</v>
      </c>
      <c r="AB532" s="22">
        <v>0</v>
      </c>
    </row>
    <row r="533" spans="1:28" ht="15" customHeight="1">
      <c r="A533" s="42">
        <v>2017</v>
      </c>
      <c r="B533" s="42" t="s">
        <v>276</v>
      </c>
      <c r="C533" s="44" t="s">
        <v>209</v>
      </c>
      <c r="D533" s="51" t="s">
        <v>300</v>
      </c>
      <c r="E533" s="38"/>
      <c r="F533" s="38"/>
      <c r="G533" s="70"/>
      <c r="H533" s="23">
        <v>4</v>
      </c>
      <c r="I533" s="23">
        <v>579</v>
      </c>
      <c r="J533" s="23">
        <v>0</v>
      </c>
      <c r="K533" s="23">
        <v>18</v>
      </c>
      <c r="L533" s="22">
        <v>463</v>
      </c>
      <c r="M533" s="23">
        <v>5</v>
      </c>
      <c r="N533" s="22">
        <v>100</v>
      </c>
      <c r="O533" s="23">
        <v>23</v>
      </c>
      <c r="P533" s="61">
        <v>3.9723661485319514E-2</v>
      </c>
      <c r="Q533" s="23">
        <v>0</v>
      </c>
      <c r="R533" s="22">
        <v>0</v>
      </c>
      <c r="S533" s="22">
        <v>563</v>
      </c>
      <c r="T533" s="60" t="s">
        <v>764</v>
      </c>
      <c r="U533" s="22">
        <v>0</v>
      </c>
      <c r="V533" s="22">
        <v>0</v>
      </c>
      <c r="W533" s="22">
        <v>658</v>
      </c>
      <c r="X533" s="22">
        <v>658</v>
      </c>
      <c r="Y533" s="62">
        <v>1.1364421416234887</v>
      </c>
      <c r="Z533" s="22">
        <v>1221</v>
      </c>
      <c r="AA533" s="62">
        <v>2.1088082901554404</v>
      </c>
      <c r="AB533" s="22">
        <v>100</v>
      </c>
    </row>
    <row r="534" spans="1:28" ht="15" customHeight="1">
      <c r="A534" s="42">
        <v>2017</v>
      </c>
      <c r="B534" s="42" t="s">
        <v>276</v>
      </c>
      <c r="C534" s="44" t="s">
        <v>209</v>
      </c>
      <c r="D534" s="51" t="s">
        <v>403</v>
      </c>
      <c r="E534" s="38"/>
      <c r="F534" s="38"/>
      <c r="G534" s="70"/>
      <c r="H534" s="23">
        <v>6</v>
      </c>
      <c r="I534" s="23">
        <v>1100</v>
      </c>
      <c r="J534" s="23">
        <v>41</v>
      </c>
      <c r="K534" s="23">
        <v>61</v>
      </c>
      <c r="L534" s="22">
        <v>1533</v>
      </c>
      <c r="M534" s="23">
        <v>24</v>
      </c>
      <c r="N534" s="22">
        <v>795</v>
      </c>
      <c r="O534" s="23">
        <v>85</v>
      </c>
      <c r="P534" s="61">
        <v>7.7272727272727271E-2</v>
      </c>
      <c r="Q534" s="23">
        <v>5</v>
      </c>
      <c r="R534" s="22">
        <v>50</v>
      </c>
      <c r="S534" s="22">
        <v>2378</v>
      </c>
      <c r="T534" s="62">
        <v>114.04878048780488</v>
      </c>
      <c r="U534" s="22">
        <v>0</v>
      </c>
      <c r="V534" s="22">
        <v>0</v>
      </c>
      <c r="W534" s="22">
        <v>2298</v>
      </c>
      <c r="X534" s="22">
        <v>2298</v>
      </c>
      <c r="Y534" s="62">
        <v>2.0890909090909089</v>
      </c>
      <c r="Z534" s="22">
        <v>4676</v>
      </c>
      <c r="AA534" s="62">
        <v>4.250909090909091</v>
      </c>
      <c r="AB534" s="22">
        <v>0</v>
      </c>
    </row>
    <row r="535" spans="1:28" ht="15" customHeight="1">
      <c r="A535" s="42">
        <v>2017</v>
      </c>
      <c r="B535" s="42" t="s">
        <v>276</v>
      </c>
      <c r="C535" s="44" t="s">
        <v>209</v>
      </c>
      <c r="D535" s="51" t="s">
        <v>301</v>
      </c>
      <c r="E535" s="38"/>
      <c r="F535" s="38"/>
      <c r="G535" s="70"/>
      <c r="H535" s="23">
        <v>4</v>
      </c>
      <c r="I535" s="23">
        <v>295</v>
      </c>
      <c r="J535" s="23">
        <v>52</v>
      </c>
      <c r="K535" s="23">
        <v>19</v>
      </c>
      <c r="L535" s="22">
        <v>495</v>
      </c>
      <c r="M535" s="23">
        <v>8</v>
      </c>
      <c r="N535" s="22">
        <v>230</v>
      </c>
      <c r="O535" s="23">
        <v>27</v>
      </c>
      <c r="P535" s="61">
        <v>9.152542372881356E-2</v>
      </c>
      <c r="Q535" s="23">
        <v>3</v>
      </c>
      <c r="R535" s="22">
        <v>40</v>
      </c>
      <c r="S535" s="22">
        <v>765</v>
      </c>
      <c r="T535" s="62">
        <v>24.346153846153847</v>
      </c>
      <c r="U535" s="22">
        <v>0</v>
      </c>
      <c r="V535" s="22">
        <v>0</v>
      </c>
      <c r="W535" s="22">
        <v>501</v>
      </c>
      <c r="X535" s="22">
        <v>501</v>
      </c>
      <c r="Y535" s="62">
        <v>1.6983050847457628</v>
      </c>
      <c r="Z535" s="22">
        <v>1266</v>
      </c>
      <c r="AA535" s="62">
        <v>4.2915254237288138</v>
      </c>
      <c r="AB535" s="22">
        <v>0</v>
      </c>
    </row>
    <row r="536" spans="1:28" ht="15" customHeight="1">
      <c r="A536" s="42">
        <v>2017</v>
      </c>
      <c r="B536" s="42" t="s">
        <v>276</v>
      </c>
      <c r="C536" s="44" t="s">
        <v>209</v>
      </c>
      <c r="D536" s="51" t="s">
        <v>302</v>
      </c>
      <c r="E536" s="38"/>
      <c r="F536" s="38"/>
      <c r="G536" s="70"/>
      <c r="H536" s="23">
        <v>1</v>
      </c>
      <c r="I536" s="23">
        <v>900</v>
      </c>
      <c r="J536" s="23">
        <v>69</v>
      </c>
      <c r="K536" s="23">
        <v>61</v>
      </c>
      <c r="L536" s="22">
        <v>1408</v>
      </c>
      <c r="M536" s="23">
        <v>6</v>
      </c>
      <c r="N536" s="22">
        <v>204</v>
      </c>
      <c r="O536" s="23">
        <v>67</v>
      </c>
      <c r="P536" s="61">
        <v>7.4444444444444438E-2</v>
      </c>
      <c r="Q536" s="23">
        <v>1</v>
      </c>
      <c r="R536" s="22">
        <v>10</v>
      </c>
      <c r="S536" s="22">
        <v>1622</v>
      </c>
      <c r="T536" s="62">
        <v>77.565217391304344</v>
      </c>
      <c r="U536" s="22">
        <v>0</v>
      </c>
      <c r="V536" s="22">
        <v>1600</v>
      </c>
      <c r="W536" s="22">
        <v>2130</v>
      </c>
      <c r="X536" s="22">
        <v>3730</v>
      </c>
      <c r="Y536" s="62">
        <v>4.1444444444444448</v>
      </c>
      <c r="Z536" s="22">
        <v>5352</v>
      </c>
      <c r="AA536" s="62">
        <v>5.9466666666666663</v>
      </c>
      <c r="AB536" s="22">
        <v>1600</v>
      </c>
    </row>
    <row r="537" spans="1:28" ht="15" customHeight="1">
      <c r="A537" s="42">
        <v>2017</v>
      </c>
      <c r="B537" s="42" t="s">
        <v>276</v>
      </c>
      <c r="C537" s="44" t="s">
        <v>210</v>
      </c>
      <c r="D537" s="51" t="s">
        <v>404</v>
      </c>
      <c r="E537" s="38"/>
      <c r="F537" s="38"/>
      <c r="G537" s="70"/>
      <c r="H537" s="23">
        <v>2</v>
      </c>
      <c r="I537" s="23">
        <v>1350</v>
      </c>
      <c r="J537" s="23">
        <v>56</v>
      </c>
      <c r="K537" s="23">
        <v>22</v>
      </c>
      <c r="L537" s="22">
        <v>574</v>
      </c>
      <c r="M537" s="23">
        <v>3</v>
      </c>
      <c r="N537" s="22">
        <v>117</v>
      </c>
      <c r="O537" s="23">
        <v>25</v>
      </c>
      <c r="P537" s="61">
        <v>1.8518518518518517E-2</v>
      </c>
      <c r="Q537" s="23">
        <v>1</v>
      </c>
      <c r="R537" s="22">
        <v>10</v>
      </c>
      <c r="S537" s="22">
        <v>701</v>
      </c>
      <c r="T537" s="62">
        <v>44.978571428571435</v>
      </c>
      <c r="U537" s="22">
        <v>0</v>
      </c>
      <c r="V537" s="22">
        <v>0</v>
      </c>
      <c r="W537" s="22">
        <v>1817.8</v>
      </c>
      <c r="X537" s="22">
        <v>1817.8</v>
      </c>
      <c r="Y537" s="62">
        <v>1.3465185185185184</v>
      </c>
      <c r="Z537" s="22">
        <v>2518.8000000000002</v>
      </c>
      <c r="AA537" s="62">
        <v>1.865777777777778</v>
      </c>
      <c r="AB537" s="22">
        <v>0</v>
      </c>
    </row>
    <row r="538" spans="1:28" ht="15" customHeight="1">
      <c r="A538" s="42">
        <v>2017</v>
      </c>
      <c r="B538" s="42" t="s">
        <v>276</v>
      </c>
      <c r="C538" s="44" t="s">
        <v>210</v>
      </c>
      <c r="D538" s="51" t="s">
        <v>303</v>
      </c>
      <c r="E538" s="41"/>
      <c r="F538" s="41"/>
      <c r="G538" s="72"/>
      <c r="H538" s="23">
        <v>4</v>
      </c>
      <c r="I538" s="23">
        <v>1200</v>
      </c>
      <c r="J538" s="23">
        <v>32</v>
      </c>
      <c r="K538" s="23">
        <v>33</v>
      </c>
      <c r="L538" s="22">
        <v>844</v>
      </c>
      <c r="M538" s="23">
        <v>4</v>
      </c>
      <c r="N538" s="22">
        <v>108</v>
      </c>
      <c r="O538" s="23">
        <v>37</v>
      </c>
      <c r="P538" s="61">
        <v>3.0833333333333334E-2</v>
      </c>
      <c r="Q538" s="23">
        <v>5</v>
      </c>
      <c r="R538" s="22">
        <v>50</v>
      </c>
      <c r="S538" s="22">
        <v>1002</v>
      </c>
      <c r="T538" s="62">
        <v>65.724999999999994</v>
      </c>
      <c r="U538" s="22">
        <v>0</v>
      </c>
      <c r="V538" s="22">
        <v>0</v>
      </c>
      <c r="W538" s="22">
        <v>1101.2</v>
      </c>
      <c r="X538" s="22">
        <v>1101.2</v>
      </c>
      <c r="Y538" s="62">
        <v>0.91766666666666674</v>
      </c>
      <c r="Z538" s="22">
        <v>2103.1999999999998</v>
      </c>
      <c r="AA538" s="62">
        <v>1.7526666666666666</v>
      </c>
      <c r="AB538" s="22">
        <v>0</v>
      </c>
    </row>
    <row r="539" spans="1:28" ht="15" customHeight="1">
      <c r="A539" s="42">
        <v>2017</v>
      </c>
      <c r="B539" s="42" t="s">
        <v>276</v>
      </c>
      <c r="C539" s="44" t="s">
        <v>210</v>
      </c>
      <c r="D539" s="51" t="s">
        <v>405</v>
      </c>
      <c r="E539" s="38"/>
      <c r="F539" s="38"/>
      <c r="G539" s="70"/>
      <c r="H539" s="23">
        <v>4</v>
      </c>
      <c r="I539" s="23">
        <v>1500</v>
      </c>
      <c r="J539" s="23">
        <v>66</v>
      </c>
      <c r="K539" s="23">
        <v>58</v>
      </c>
      <c r="L539" s="22">
        <v>1445</v>
      </c>
      <c r="M539" s="23">
        <v>2</v>
      </c>
      <c r="N539" s="22">
        <v>78</v>
      </c>
      <c r="O539" s="23">
        <v>60</v>
      </c>
      <c r="P539" s="61">
        <v>0.04</v>
      </c>
      <c r="Q539" s="23">
        <v>13</v>
      </c>
      <c r="R539" s="22">
        <v>130</v>
      </c>
      <c r="S539" s="22">
        <v>1653</v>
      </c>
      <c r="T539" s="62">
        <v>44.190454545454543</v>
      </c>
      <c r="U539" s="22">
        <v>0</v>
      </c>
      <c r="V539" s="22">
        <v>0</v>
      </c>
      <c r="W539" s="22">
        <v>1263.57</v>
      </c>
      <c r="X539" s="22">
        <v>1263.57</v>
      </c>
      <c r="Y539" s="62">
        <v>0.84237999999999991</v>
      </c>
      <c r="Z539" s="22">
        <v>2916.5699999999997</v>
      </c>
      <c r="AA539" s="62">
        <v>1.9443799999999998</v>
      </c>
      <c r="AB539" s="22">
        <v>0</v>
      </c>
    </row>
    <row r="540" spans="1:28" ht="15" customHeight="1">
      <c r="A540" s="42">
        <v>2017</v>
      </c>
      <c r="B540" s="42" t="s">
        <v>276</v>
      </c>
      <c r="C540" s="44" t="s">
        <v>210</v>
      </c>
      <c r="D540" s="51" t="s">
        <v>406</v>
      </c>
      <c r="E540" s="38"/>
      <c r="F540" s="38"/>
      <c r="G540" s="70"/>
      <c r="H540" s="23">
        <v>4</v>
      </c>
      <c r="I540" s="23">
        <v>1250</v>
      </c>
      <c r="J540" s="23">
        <v>42</v>
      </c>
      <c r="K540" s="23">
        <v>57</v>
      </c>
      <c r="L540" s="22">
        <v>1478</v>
      </c>
      <c r="M540" s="23">
        <v>20</v>
      </c>
      <c r="N540" s="22">
        <v>624</v>
      </c>
      <c r="O540" s="23">
        <v>77</v>
      </c>
      <c r="P540" s="61">
        <v>6.1600000000000002E-2</v>
      </c>
      <c r="Q540" s="23">
        <v>1</v>
      </c>
      <c r="R540" s="22">
        <v>10</v>
      </c>
      <c r="S540" s="22">
        <v>2112</v>
      </c>
      <c r="T540" s="62">
        <v>67.476190476190482</v>
      </c>
      <c r="U540" s="22">
        <v>0</v>
      </c>
      <c r="V540" s="22">
        <v>0</v>
      </c>
      <c r="W540" s="22">
        <v>722</v>
      </c>
      <c r="X540" s="22">
        <v>722</v>
      </c>
      <c r="Y540" s="62">
        <v>0.5776</v>
      </c>
      <c r="Z540" s="22">
        <v>2834</v>
      </c>
      <c r="AA540" s="62">
        <v>2.2671999999999999</v>
      </c>
      <c r="AB540" s="22">
        <v>58</v>
      </c>
    </row>
    <row r="541" spans="1:28" ht="15" customHeight="1">
      <c r="A541" s="42">
        <v>2017</v>
      </c>
      <c r="B541" s="42" t="s">
        <v>276</v>
      </c>
      <c r="C541" s="44" t="s">
        <v>210</v>
      </c>
      <c r="D541" s="51" t="s">
        <v>39</v>
      </c>
      <c r="E541" s="38"/>
      <c r="F541" s="38"/>
      <c r="G541" s="70"/>
      <c r="H541" s="23">
        <v>1</v>
      </c>
      <c r="I541" s="23">
        <v>400</v>
      </c>
      <c r="J541" s="23">
        <v>34</v>
      </c>
      <c r="K541" s="23">
        <v>4</v>
      </c>
      <c r="L541" s="22">
        <v>108</v>
      </c>
      <c r="M541" s="23">
        <v>0</v>
      </c>
      <c r="N541" s="22">
        <v>0</v>
      </c>
      <c r="O541" s="23">
        <v>4</v>
      </c>
      <c r="P541" s="61">
        <v>0.01</v>
      </c>
      <c r="Q541" s="23">
        <v>0</v>
      </c>
      <c r="R541" s="22">
        <v>0</v>
      </c>
      <c r="S541" s="22">
        <v>108</v>
      </c>
      <c r="T541" s="62">
        <v>9.0588235294117645</v>
      </c>
      <c r="U541" s="22">
        <v>0</v>
      </c>
      <c r="V541" s="22">
        <v>0</v>
      </c>
      <c r="W541" s="22">
        <v>200</v>
      </c>
      <c r="X541" s="22">
        <v>200</v>
      </c>
      <c r="Y541" s="62">
        <v>0.5</v>
      </c>
      <c r="Z541" s="22">
        <v>308</v>
      </c>
      <c r="AA541" s="62">
        <v>0.77</v>
      </c>
      <c r="AB541" s="22">
        <v>0</v>
      </c>
    </row>
    <row r="542" spans="1:28" ht="15" customHeight="1">
      <c r="A542" s="42">
        <v>2017</v>
      </c>
      <c r="B542" s="42" t="s">
        <v>276</v>
      </c>
      <c r="C542" s="44" t="s">
        <v>210</v>
      </c>
      <c r="D542" s="51" t="s">
        <v>351</v>
      </c>
      <c r="E542" s="38"/>
      <c r="F542" s="38"/>
      <c r="G542" s="70"/>
      <c r="H542" s="23">
        <v>1</v>
      </c>
      <c r="I542" s="23">
        <v>2000</v>
      </c>
      <c r="J542" s="23">
        <v>15</v>
      </c>
      <c r="K542" s="23">
        <v>39</v>
      </c>
      <c r="L542" s="22">
        <v>1305</v>
      </c>
      <c r="M542" s="23">
        <v>9</v>
      </c>
      <c r="N542" s="22">
        <v>372</v>
      </c>
      <c r="O542" s="23">
        <v>48</v>
      </c>
      <c r="P542" s="61">
        <v>2.4E-2</v>
      </c>
      <c r="Q542" s="23">
        <v>12</v>
      </c>
      <c r="R542" s="22">
        <v>120</v>
      </c>
      <c r="S542" s="22">
        <v>1797</v>
      </c>
      <c r="T542" s="62">
        <v>351.18</v>
      </c>
      <c r="U542" s="22">
        <v>0</v>
      </c>
      <c r="V542" s="22">
        <v>0</v>
      </c>
      <c r="W542" s="22">
        <v>3470.7</v>
      </c>
      <c r="X542" s="22">
        <v>3470.7</v>
      </c>
      <c r="Y542" s="62">
        <v>1.7353499999999999</v>
      </c>
      <c r="Z542" s="22">
        <v>5267.7</v>
      </c>
      <c r="AA542" s="62">
        <v>2.6338499999999998</v>
      </c>
      <c r="AB542" s="22">
        <v>0</v>
      </c>
    </row>
    <row r="543" spans="1:28" ht="15" customHeight="1">
      <c r="A543" s="42">
        <v>2017</v>
      </c>
      <c r="B543" s="42" t="s">
        <v>276</v>
      </c>
      <c r="C543" s="44" t="s">
        <v>210</v>
      </c>
      <c r="D543" s="51" t="s">
        <v>40</v>
      </c>
      <c r="E543" s="38"/>
      <c r="F543" s="38"/>
      <c r="G543" s="70"/>
      <c r="H543" s="23">
        <v>1</v>
      </c>
      <c r="I543" s="23">
        <v>240</v>
      </c>
      <c r="J543" s="23">
        <v>69</v>
      </c>
      <c r="K543" s="23">
        <v>18</v>
      </c>
      <c r="L543" s="22">
        <v>435</v>
      </c>
      <c r="M543" s="23">
        <v>5</v>
      </c>
      <c r="N543" s="22">
        <v>159</v>
      </c>
      <c r="O543" s="23">
        <v>23</v>
      </c>
      <c r="P543" s="61">
        <v>9.583333333333334E-2</v>
      </c>
      <c r="Q543" s="23">
        <v>8</v>
      </c>
      <c r="R543" s="22">
        <v>80</v>
      </c>
      <c r="S543" s="22">
        <v>674</v>
      </c>
      <c r="T543" s="62">
        <v>14.985507246376812</v>
      </c>
      <c r="U543" s="22">
        <v>0</v>
      </c>
      <c r="V543" s="22">
        <v>0</v>
      </c>
      <c r="W543" s="22">
        <v>360</v>
      </c>
      <c r="X543" s="22">
        <v>360</v>
      </c>
      <c r="Y543" s="62">
        <v>1.5</v>
      </c>
      <c r="Z543" s="22">
        <v>1034</v>
      </c>
      <c r="AA543" s="62">
        <v>4.3083333333333336</v>
      </c>
      <c r="AB543" s="22">
        <v>68.5</v>
      </c>
    </row>
    <row r="544" spans="1:28" ht="15" customHeight="1">
      <c r="A544" s="42">
        <v>2017</v>
      </c>
      <c r="B544" s="42" t="s">
        <v>276</v>
      </c>
      <c r="C544" s="44" t="s">
        <v>212</v>
      </c>
      <c r="D544" s="51" t="s">
        <v>304</v>
      </c>
      <c r="E544" s="38"/>
      <c r="F544" s="38"/>
      <c r="G544" s="70"/>
      <c r="H544" s="23">
        <v>3</v>
      </c>
      <c r="I544" s="23">
        <v>320</v>
      </c>
      <c r="J544" s="23">
        <v>7</v>
      </c>
      <c r="K544" s="23">
        <v>4</v>
      </c>
      <c r="L544" s="22">
        <v>100</v>
      </c>
      <c r="M544" s="23">
        <v>0</v>
      </c>
      <c r="N544" s="22">
        <v>0</v>
      </c>
      <c r="O544" s="23">
        <v>4</v>
      </c>
      <c r="P544" s="61">
        <v>1.2500000000000001E-2</v>
      </c>
      <c r="Q544" s="23">
        <v>2</v>
      </c>
      <c r="R544" s="22">
        <v>20</v>
      </c>
      <c r="S544" s="22">
        <v>120</v>
      </c>
      <c r="T544" s="62">
        <v>58.114285714285714</v>
      </c>
      <c r="U544" s="22">
        <v>0</v>
      </c>
      <c r="V544" s="22">
        <v>0</v>
      </c>
      <c r="W544" s="22">
        <v>286.8</v>
      </c>
      <c r="X544" s="22">
        <v>286.8</v>
      </c>
      <c r="Y544" s="62">
        <v>0.89624999999999999</v>
      </c>
      <c r="Z544" s="22">
        <v>406.8</v>
      </c>
      <c r="AA544" s="62">
        <v>1.27125</v>
      </c>
      <c r="AB544" s="22">
        <v>0</v>
      </c>
    </row>
    <row r="545" spans="1:28" ht="15" customHeight="1">
      <c r="A545" s="42">
        <v>2017</v>
      </c>
      <c r="B545" s="42" t="s">
        <v>276</v>
      </c>
      <c r="C545" s="44" t="s">
        <v>213</v>
      </c>
      <c r="D545" s="51" t="s">
        <v>305</v>
      </c>
      <c r="E545" s="38"/>
      <c r="F545" s="38"/>
      <c r="G545" s="70"/>
      <c r="H545" s="23">
        <v>1</v>
      </c>
      <c r="I545" s="23">
        <v>350</v>
      </c>
      <c r="J545" s="23">
        <v>25</v>
      </c>
      <c r="K545" s="23">
        <v>9</v>
      </c>
      <c r="L545" s="22">
        <v>351</v>
      </c>
      <c r="M545" s="23">
        <v>3</v>
      </c>
      <c r="N545" s="22">
        <v>138</v>
      </c>
      <c r="O545" s="23">
        <v>12</v>
      </c>
      <c r="P545" s="61">
        <v>3.4285714285714287E-2</v>
      </c>
      <c r="Q545" s="23">
        <v>0</v>
      </c>
      <c r="R545" s="22">
        <v>0</v>
      </c>
      <c r="S545" s="22">
        <v>489</v>
      </c>
      <c r="T545" s="62">
        <v>47.76</v>
      </c>
      <c r="U545" s="22">
        <v>0</v>
      </c>
      <c r="V545" s="22">
        <v>0</v>
      </c>
      <c r="W545" s="22">
        <v>705</v>
      </c>
      <c r="X545" s="22">
        <v>705</v>
      </c>
      <c r="Y545" s="62">
        <v>2.0142857142857142</v>
      </c>
      <c r="Z545" s="22">
        <v>1194</v>
      </c>
      <c r="AA545" s="62">
        <v>3.4114285714285715</v>
      </c>
      <c r="AB545" s="22">
        <v>0</v>
      </c>
    </row>
    <row r="546" spans="1:28" ht="15" customHeight="1">
      <c r="A546" s="42">
        <v>2017</v>
      </c>
      <c r="B546" s="42" t="s">
        <v>276</v>
      </c>
      <c r="C546" s="44" t="s">
        <v>213</v>
      </c>
      <c r="D546" s="51" t="s">
        <v>407</v>
      </c>
      <c r="E546" s="38"/>
      <c r="F546" s="38"/>
      <c r="G546" s="70"/>
      <c r="H546" s="23">
        <v>12</v>
      </c>
      <c r="I546" s="23">
        <v>280</v>
      </c>
      <c r="J546" s="23">
        <v>11</v>
      </c>
      <c r="K546" s="23">
        <v>12</v>
      </c>
      <c r="L546" s="22">
        <v>313</v>
      </c>
      <c r="M546" s="23">
        <v>2</v>
      </c>
      <c r="N546" s="22">
        <v>78</v>
      </c>
      <c r="O546" s="23">
        <v>14</v>
      </c>
      <c r="P546" s="61">
        <v>0.05</v>
      </c>
      <c r="Q546" s="23">
        <v>0</v>
      </c>
      <c r="R546" s="22">
        <v>0</v>
      </c>
      <c r="S546" s="22">
        <v>391</v>
      </c>
      <c r="T546" s="62">
        <v>86</v>
      </c>
      <c r="U546" s="22">
        <v>0</v>
      </c>
      <c r="V546" s="22">
        <v>0</v>
      </c>
      <c r="W546" s="22">
        <v>555</v>
      </c>
      <c r="X546" s="22">
        <v>555</v>
      </c>
      <c r="Y546" s="62">
        <v>1.9821428571428572</v>
      </c>
      <c r="Z546" s="22">
        <v>946</v>
      </c>
      <c r="AA546" s="62">
        <v>3.3785714285714286</v>
      </c>
      <c r="AB546" s="22">
        <v>0</v>
      </c>
    </row>
    <row r="547" spans="1:28" ht="15" customHeight="1">
      <c r="A547" s="42">
        <v>2017</v>
      </c>
      <c r="B547" s="42" t="s">
        <v>276</v>
      </c>
      <c r="C547" s="44" t="s">
        <v>213</v>
      </c>
      <c r="D547" s="51" t="s">
        <v>306</v>
      </c>
      <c r="E547" s="38"/>
      <c r="F547" s="38"/>
      <c r="G547" s="70"/>
      <c r="H547" s="23">
        <v>3</v>
      </c>
      <c r="I547" s="23">
        <v>660</v>
      </c>
      <c r="J547" s="23">
        <v>44</v>
      </c>
      <c r="K547" s="23">
        <v>15</v>
      </c>
      <c r="L547" s="22">
        <v>374</v>
      </c>
      <c r="M547" s="23">
        <v>3</v>
      </c>
      <c r="N547" s="22">
        <v>99</v>
      </c>
      <c r="O547" s="23">
        <v>18</v>
      </c>
      <c r="P547" s="61">
        <v>2.7272727272727271E-2</v>
      </c>
      <c r="Q547" s="23">
        <v>0</v>
      </c>
      <c r="R547" s="22">
        <v>0</v>
      </c>
      <c r="S547" s="22">
        <v>473</v>
      </c>
      <c r="T547" s="62">
        <v>33.43181818181818</v>
      </c>
      <c r="U547" s="22">
        <v>0</v>
      </c>
      <c r="V547" s="22">
        <v>0</v>
      </c>
      <c r="W547" s="22">
        <v>998</v>
      </c>
      <c r="X547" s="22">
        <v>998</v>
      </c>
      <c r="Y547" s="62">
        <v>1.5121212121212122</v>
      </c>
      <c r="Z547" s="22">
        <v>1471</v>
      </c>
      <c r="AA547" s="62">
        <v>2.228787878787879</v>
      </c>
      <c r="AB547" s="22">
        <v>0</v>
      </c>
    </row>
    <row r="548" spans="1:28" ht="15" customHeight="1">
      <c r="A548" s="42">
        <v>2017</v>
      </c>
      <c r="B548" s="42" t="s">
        <v>276</v>
      </c>
      <c r="C548" s="44" t="s">
        <v>213</v>
      </c>
      <c r="D548" s="52" t="s">
        <v>408</v>
      </c>
      <c r="E548" s="40"/>
      <c r="F548" s="40"/>
      <c r="G548" s="70"/>
      <c r="H548" s="23">
        <v>1</v>
      </c>
      <c r="I548" s="23">
        <v>320</v>
      </c>
      <c r="J548" s="22">
        <v>16</v>
      </c>
      <c r="K548" s="23">
        <v>6</v>
      </c>
      <c r="L548" s="22">
        <v>158</v>
      </c>
      <c r="M548" s="23">
        <v>1</v>
      </c>
      <c r="N548" s="22">
        <v>40</v>
      </c>
      <c r="O548" s="23">
        <v>7</v>
      </c>
      <c r="P548" s="61">
        <v>2.1874999999999999E-2</v>
      </c>
      <c r="Q548" s="23">
        <v>0</v>
      </c>
      <c r="R548" s="22">
        <v>0</v>
      </c>
      <c r="S548" s="22">
        <v>198</v>
      </c>
      <c r="T548" s="62">
        <v>24.875</v>
      </c>
      <c r="U548" s="22">
        <v>0</v>
      </c>
      <c r="V548" s="22">
        <v>0</v>
      </c>
      <c r="W548" s="22">
        <v>200</v>
      </c>
      <c r="X548" s="22">
        <v>200</v>
      </c>
      <c r="Y548" s="62">
        <v>0.625</v>
      </c>
      <c r="Z548" s="22">
        <v>398</v>
      </c>
      <c r="AA548" s="62">
        <v>1.2437499999999999</v>
      </c>
      <c r="AB548" s="22">
        <v>0</v>
      </c>
    </row>
    <row r="549" spans="1:28" ht="15" customHeight="1">
      <c r="A549" s="42">
        <v>2017</v>
      </c>
      <c r="B549" s="42" t="s">
        <v>276</v>
      </c>
      <c r="C549" s="44" t="s">
        <v>213</v>
      </c>
      <c r="D549" s="51" t="s">
        <v>409</v>
      </c>
      <c r="E549" s="38"/>
      <c r="F549" s="38"/>
      <c r="G549" s="70"/>
      <c r="H549" s="23">
        <v>6</v>
      </c>
      <c r="I549" s="23">
        <v>1007</v>
      </c>
      <c r="J549" s="23">
        <v>22</v>
      </c>
      <c r="K549" s="23">
        <v>21</v>
      </c>
      <c r="L549" s="22">
        <v>551</v>
      </c>
      <c r="M549" s="23">
        <v>3</v>
      </c>
      <c r="N549" s="22">
        <v>99</v>
      </c>
      <c r="O549" s="23">
        <v>24</v>
      </c>
      <c r="P549" s="61">
        <v>2.3833167825223437E-2</v>
      </c>
      <c r="Q549" s="23">
        <v>1</v>
      </c>
      <c r="R549" s="22">
        <v>10</v>
      </c>
      <c r="S549" s="22">
        <v>660</v>
      </c>
      <c r="T549" s="62">
        <v>66.86363636363636</v>
      </c>
      <c r="U549" s="22">
        <v>0</v>
      </c>
      <c r="V549" s="22">
        <v>0</v>
      </c>
      <c r="W549" s="22">
        <v>811</v>
      </c>
      <c r="X549" s="22">
        <v>811</v>
      </c>
      <c r="Y549" s="62">
        <v>0.80536246276067525</v>
      </c>
      <c r="Z549" s="22">
        <v>1471</v>
      </c>
      <c r="AA549" s="62">
        <v>1.4607745779543198</v>
      </c>
      <c r="AB549" s="22">
        <v>0</v>
      </c>
    </row>
    <row r="550" spans="1:28" ht="15" customHeight="1">
      <c r="A550" s="42">
        <v>2017</v>
      </c>
      <c r="B550" s="42" t="s">
        <v>276</v>
      </c>
      <c r="C550" s="44" t="s">
        <v>213</v>
      </c>
      <c r="D550" s="51" t="s">
        <v>410</v>
      </c>
      <c r="E550" s="38"/>
      <c r="F550" s="38"/>
      <c r="G550" s="70"/>
      <c r="H550" s="23">
        <v>3</v>
      </c>
      <c r="I550" s="23">
        <v>850</v>
      </c>
      <c r="J550" s="23">
        <v>32</v>
      </c>
      <c r="K550" s="23">
        <v>17</v>
      </c>
      <c r="L550" s="22">
        <v>429</v>
      </c>
      <c r="M550" s="23">
        <v>10</v>
      </c>
      <c r="N550" s="22">
        <v>306</v>
      </c>
      <c r="O550" s="23">
        <v>27</v>
      </c>
      <c r="P550" s="61">
        <v>3.1764705882352938E-2</v>
      </c>
      <c r="Q550" s="23">
        <v>12</v>
      </c>
      <c r="R550" s="22">
        <v>120</v>
      </c>
      <c r="S550" s="22">
        <v>855</v>
      </c>
      <c r="T550" s="62">
        <v>51.9371875</v>
      </c>
      <c r="U550" s="22">
        <v>0</v>
      </c>
      <c r="V550" s="22">
        <v>0</v>
      </c>
      <c r="W550" s="22">
        <v>806.99</v>
      </c>
      <c r="X550" s="22">
        <v>806.99</v>
      </c>
      <c r="Y550" s="62">
        <v>0.94940000000000002</v>
      </c>
      <c r="Z550" s="22">
        <v>1661.99</v>
      </c>
      <c r="AA550" s="62">
        <v>1.9552823529411765</v>
      </c>
      <c r="AB550" s="22">
        <v>0</v>
      </c>
    </row>
    <row r="551" spans="1:28" ht="15" customHeight="1">
      <c r="A551" s="42">
        <v>2017</v>
      </c>
      <c r="B551" s="42" t="s">
        <v>276</v>
      </c>
      <c r="C551" s="44" t="s">
        <v>213</v>
      </c>
      <c r="D551" s="51" t="s">
        <v>307</v>
      </c>
      <c r="E551" s="38"/>
      <c r="F551" s="38"/>
      <c r="G551" s="70"/>
      <c r="H551" s="23">
        <v>3</v>
      </c>
      <c r="I551" s="23">
        <v>5000</v>
      </c>
      <c r="J551" s="23">
        <v>30</v>
      </c>
      <c r="K551" s="23">
        <v>12</v>
      </c>
      <c r="L551" s="22">
        <v>352</v>
      </c>
      <c r="M551" s="23">
        <v>7</v>
      </c>
      <c r="N551" s="22">
        <v>315</v>
      </c>
      <c r="O551" s="23">
        <v>19</v>
      </c>
      <c r="P551" s="61">
        <v>3.8E-3</v>
      </c>
      <c r="Q551" s="23">
        <v>0</v>
      </c>
      <c r="R551" s="22">
        <v>0</v>
      </c>
      <c r="S551" s="22">
        <v>667</v>
      </c>
      <c r="T551" s="62">
        <v>168.1</v>
      </c>
      <c r="U551" s="22">
        <v>0</v>
      </c>
      <c r="V551" s="22">
        <v>0</v>
      </c>
      <c r="W551" s="22">
        <v>4376</v>
      </c>
      <c r="X551" s="22">
        <v>4376</v>
      </c>
      <c r="Y551" s="62">
        <v>0.87519999999999998</v>
      </c>
      <c r="Z551" s="22">
        <v>5043</v>
      </c>
      <c r="AA551" s="62">
        <v>1.0085999999999999</v>
      </c>
      <c r="AB551" s="22">
        <v>0</v>
      </c>
    </row>
    <row r="552" spans="1:28" ht="15" customHeight="1">
      <c r="A552" s="42">
        <v>2017</v>
      </c>
      <c r="B552" s="42" t="s">
        <v>276</v>
      </c>
      <c r="C552" s="44" t="s">
        <v>213</v>
      </c>
      <c r="D552" s="51" t="s">
        <v>309</v>
      </c>
      <c r="E552" s="38"/>
      <c r="F552" s="38"/>
      <c r="G552" s="70"/>
      <c r="H552" s="23">
        <v>3</v>
      </c>
      <c r="I552" s="23">
        <v>3828</v>
      </c>
      <c r="J552" s="23">
        <v>49</v>
      </c>
      <c r="K552" s="23">
        <v>146</v>
      </c>
      <c r="L552" s="22">
        <v>2470</v>
      </c>
      <c r="M552" s="23">
        <v>27</v>
      </c>
      <c r="N552" s="22">
        <v>1791</v>
      </c>
      <c r="O552" s="23">
        <v>173</v>
      </c>
      <c r="P552" s="61">
        <v>4.5193312434691747E-2</v>
      </c>
      <c r="Q552" s="23">
        <v>7</v>
      </c>
      <c r="R552" s="22">
        <v>100</v>
      </c>
      <c r="S552" s="22">
        <v>4361</v>
      </c>
      <c r="T552" s="62">
        <v>163.35020408163265</v>
      </c>
      <c r="U552" s="22">
        <v>0</v>
      </c>
      <c r="V552" s="22">
        <v>0</v>
      </c>
      <c r="W552" s="22">
        <v>3643.16</v>
      </c>
      <c r="X552" s="22">
        <v>3643.16</v>
      </c>
      <c r="Y552" s="62">
        <v>0.9517136886102403</v>
      </c>
      <c r="Z552" s="22">
        <v>8004.16</v>
      </c>
      <c r="AA552" s="62">
        <v>2.0909508881922676</v>
      </c>
      <c r="AB552" s="22">
        <v>192.73</v>
      </c>
    </row>
    <row r="553" spans="1:28" ht="15" customHeight="1">
      <c r="A553" s="42">
        <v>2017</v>
      </c>
      <c r="B553" s="42" t="s">
        <v>276</v>
      </c>
      <c r="C553" s="44" t="s">
        <v>213</v>
      </c>
      <c r="D553" s="51" t="s">
        <v>310</v>
      </c>
      <c r="E553" s="38"/>
      <c r="F553" s="38"/>
      <c r="G553" s="70"/>
      <c r="H553" s="23">
        <v>1</v>
      </c>
      <c r="I553" s="23">
        <v>400</v>
      </c>
      <c r="J553" s="23">
        <v>28</v>
      </c>
      <c r="K553" s="23">
        <v>6</v>
      </c>
      <c r="L553" s="22">
        <v>158</v>
      </c>
      <c r="M553" s="23">
        <v>2</v>
      </c>
      <c r="N553" s="22">
        <v>60</v>
      </c>
      <c r="O553" s="23">
        <v>8</v>
      </c>
      <c r="P553" s="61">
        <v>0.02</v>
      </c>
      <c r="Q553" s="23">
        <v>0</v>
      </c>
      <c r="R553" s="22">
        <v>0</v>
      </c>
      <c r="S553" s="22">
        <v>218</v>
      </c>
      <c r="T553" s="62">
        <v>24.678571428571427</v>
      </c>
      <c r="U553" s="22">
        <v>0</v>
      </c>
      <c r="V553" s="22">
        <v>0</v>
      </c>
      <c r="W553" s="22">
        <v>473</v>
      </c>
      <c r="X553" s="22">
        <v>473</v>
      </c>
      <c r="Y553" s="62">
        <v>1.1825000000000001</v>
      </c>
      <c r="Z553" s="22">
        <v>691</v>
      </c>
      <c r="AA553" s="62">
        <v>1.7275</v>
      </c>
      <c r="AB553" s="22">
        <v>0</v>
      </c>
    </row>
    <row r="554" spans="1:28" ht="15" customHeight="1">
      <c r="A554" s="42">
        <v>2017</v>
      </c>
      <c r="B554" s="42" t="s">
        <v>276</v>
      </c>
      <c r="C554" s="44" t="s">
        <v>213</v>
      </c>
      <c r="D554" s="51" t="s">
        <v>411</v>
      </c>
      <c r="E554" s="38"/>
      <c r="F554" s="38"/>
      <c r="G554" s="70"/>
      <c r="H554" s="23">
        <v>2</v>
      </c>
      <c r="I554" s="23">
        <v>430</v>
      </c>
      <c r="J554" s="23">
        <v>19</v>
      </c>
      <c r="K554" s="23">
        <v>7</v>
      </c>
      <c r="L554" s="22">
        <v>195</v>
      </c>
      <c r="M554" s="23">
        <v>0</v>
      </c>
      <c r="N554" s="22">
        <v>0</v>
      </c>
      <c r="O554" s="23">
        <v>7</v>
      </c>
      <c r="P554" s="61">
        <v>1.627906976744186E-2</v>
      </c>
      <c r="Q554" s="23">
        <v>0</v>
      </c>
      <c r="R554" s="22">
        <v>0</v>
      </c>
      <c r="S554" s="22">
        <v>195</v>
      </c>
      <c r="T554" s="62">
        <v>44.263157894736842</v>
      </c>
      <c r="U554" s="22">
        <v>0</v>
      </c>
      <c r="V554" s="22">
        <v>0</v>
      </c>
      <c r="W554" s="22">
        <v>646</v>
      </c>
      <c r="X554" s="22">
        <v>646</v>
      </c>
      <c r="Y554" s="62">
        <v>1.5023255813953489</v>
      </c>
      <c r="Z554" s="22">
        <v>841</v>
      </c>
      <c r="AA554" s="62">
        <v>1.9558139534883721</v>
      </c>
      <c r="AB554" s="22">
        <v>0</v>
      </c>
    </row>
    <row r="555" spans="1:28" ht="15" customHeight="1">
      <c r="A555" s="42">
        <v>2017</v>
      </c>
      <c r="B555" s="42" t="s">
        <v>276</v>
      </c>
      <c r="C555" s="44" t="s">
        <v>213</v>
      </c>
      <c r="D555" s="51" t="s">
        <v>311</v>
      </c>
      <c r="E555" s="38"/>
      <c r="F555" s="38"/>
      <c r="G555" s="70"/>
      <c r="H555" s="23">
        <v>4</v>
      </c>
      <c r="I555" s="23">
        <v>897</v>
      </c>
      <c r="J555" s="23">
        <v>35</v>
      </c>
      <c r="K555" s="23">
        <v>33</v>
      </c>
      <c r="L555" s="22">
        <v>1235</v>
      </c>
      <c r="M555" s="23">
        <v>12</v>
      </c>
      <c r="N555" s="22">
        <v>0</v>
      </c>
      <c r="O555" s="23">
        <v>45</v>
      </c>
      <c r="P555" s="61">
        <v>5.016722408026756E-2</v>
      </c>
      <c r="Q555" s="23">
        <v>0</v>
      </c>
      <c r="R555" s="22">
        <v>0</v>
      </c>
      <c r="S555" s="22">
        <v>1235</v>
      </c>
      <c r="T555" s="62">
        <v>74.428571428571431</v>
      </c>
      <c r="U555" s="22">
        <v>0</v>
      </c>
      <c r="V555" s="22">
        <v>0</v>
      </c>
      <c r="W555" s="22">
        <v>1370</v>
      </c>
      <c r="X555" s="22">
        <v>1370</v>
      </c>
      <c r="Y555" s="62">
        <v>1.5273132664437012</v>
      </c>
      <c r="Z555" s="22">
        <v>2605</v>
      </c>
      <c r="AA555" s="62">
        <v>2.9041248606465997</v>
      </c>
      <c r="AB555" s="22">
        <v>0</v>
      </c>
    </row>
    <row r="556" spans="1:28" ht="15" customHeight="1">
      <c r="A556" s="42">
        <v>2017</v>
      </c>
      <c r="B556" s="42" t="s">
        <v>276</v>
      </c>
      <c r="C556" s="44" t="s">
        <v>213</v>
      </c>
      <c r="D556" s="51" t="s">
        <v>308</v>
      </c>
      <c r="E556" s="38"/>
      <c r="F556" s="38"/>
      <c r="G556" s="70"/>
      <c r="H556" s="23">
        <v>4</v>
      </c>
      <c r="I556" s="23">
        <v>500</v>
      </c>
      <c r="J556" s="23">
        <v>26</v>
      </c>
      <c r="K556" s="23">
        <v>11</v>
      </c>
      <c r="L556" s="22">
        <v>284</v>
      </c>
      <c r="M556" s="23">
        <v>9</v>
      </c>
      <c r="N556" s="22">
        <v>295</v>
      </c>
      <c r="O556" s="23">
        <v>20</v>
      </c>
      <c r="P556" s="61">
        <v>0.04</v>
      </c>
      <c r="Q556" s="23">
        <v>3</v>
      </c>
      <c r="R556" s="22">
        <v>30</v>
      </c>
      <c r="S556" s="22">
        <v>609</v>
      </c>
      <c r="T556" s="62">
        <v>58.230769230769234</v>
      </c>
      <c r="U556" s="22">
        <v>0</v>
      </c>
      <c r="V556" s="22">
        <v>0</v>
      </c>
      <c r="W556" s="22">
        <v>905</v>
      </c>
      <c r="X556" s="22">
        <v>905</v>
      </c>
      <c r="Y556" s="62">
        <v>1.81</v>
      </c>
      <c r="Z556" s="22">
        <v>1514</v>
      </c>
      <c r="AA556" s="62">
        <v>3.028</v>
      </c>
      <c r="AB556" s="22">
        <v>0</v>
      </c>
    </row>
    <row r="557" spans="1:28" ht="15" customHeight="1">
      <c r="A557" s="42">
        <v>2017</v>
      </c>
      <c r="B557" s="42" t="s">
        <v>276</v>
      </c>
      <c r="C557" s="44" t="s">
        <v>213</v>
      </c>
      <c r="D557" s="51" t="s">
        <v>358</v>
      </c>
      <c r="E557" s="38"/>
      <c r="F557" s="38"/>
      <c r="G557" s="70"/>
      <c r="H557" s="23">
        <v>1</v>
      </c>
      <c r="I557" s="23">
        <v>60</v>
      </c>
      <c r="J557" s="23">
        <v>7</v>
      </c>
      <c r="K557" s="23">
        <v>4</v>
      </c>
      <c r="L557" s="22">
        <v>89</v>
      </c>
      <c r="M557" s="23">
        <v>2</v>
      </c>
      <c r="N557" s="22">
        <v>59</v>
      </c>
      <c r="O557" s="23">
        <v>6</v>
      </c>
      <c r="P557" s="61">
        <v>0.1</v>
      </c>
      <c r="Q557" s="23">
        <v>0</v>
      </c>
      <c r="R557" s="22">
        <v>0</v>
      </c>
      <c r="S557" s="22">
        <v>148</v>
      </c>
      <c r="T557" s="62">
        <v>25.428571428571427</v>
      </c>
      <c r="U557" s="22">
        <v>0</v>
      </c>
      <c r="V557" s="22">
        <v>0</v>
      </c>
      <c r="W557" s="22">
        <v>30</v>
      </c>
      <c r="X557" s="22">
        <v>30</v>
      </c>
      <c r="Y557" s="62">
        <v>0.5</v>
      </c>
      <c r="Z557" s="22">
        <v>178</v>
      </c>
      <c r="AA557" s="62">
        <v>2.9666666666666668</v>
      </c>
      <c r="AB557" s="22">
        <v>0</v>
      </c>
    </row>
    <row r="558" spans="1:28" ht="15" customHeight="1">
      <c r="A558" s="42">
        <v>2017</v>
      </c>
      <c r="B558" s="42" t="s">
        <v>276</v>
      </c>
      <c r="C558" s="44" t="s">
        <v>213</v>
      </c>
      <c r="D558" s="51" t="s">
        <v>360</v>
      </c>
      <c r="E558" s="38"/>
      <c r="F558" s="38"/>
      <c r="G558" s="70"/>
      <c r="H558" s="23">
        <v>1</v>
      </c>
      <c r="I558" s="23">
        <v>360</v>
      </c>
      <c r="J558" s="23">
        <v>9</v>
      </c>
      <c r="K558" s="23">
        <v>11</v>
      </c>
      <c r="L558" s="22">
        <v>432</v>
      </c>
      <c r="M558" s="23">
        <v>1</v>
      </c>
      <c r="N558" s="22">
        <v>50</v>
      </c>
      <c r="O558" s="23">
        <v>12</v>
      </c>
      <c r="P558" s="61">
        <v>3.3333333333333333E-2</v>
      </c>
      <c r="Q558" s="23">
        <v>4</v>
      </c>
      <c r="R558" s="22">
        <v>40</v>
      </c>
      <c r="S558" s="22">
        <v>522</v>
      </c>
      <c r="T558" s="62">
        <v>87.722222222222229</v>
      </c>
      <c r="U558" s="22">
        <v>0</v>
      </c>
      <c r="V558" s="22">
        <v>0</v>
      </c>
      <c r="W558" s="22">
        <v>267.5</v>
      </c>
      <c r="X558" s="22">
        <v>267.5</v>
      </c>
      <c r="Y558" s="62">
        <v>0.74305555555555558</v>
      </c>
      <c r="Z558" s="22">
        <v>789.5</v>
      </c>
      <c r="AA558" s="62">
        <v>2.1930555555555555</v>
      </c>
      <c r="AB558" s="22">
        <v>0</v>
      </c>
    </row>
    <row r="559" spans="1:28" ht="15" customHeight="1">
      <c r="A559" s="42">
        <v>2017</v>
      </c>
      <c r="B559" s="42" t="s">
        <v>276</v>
      </c>
      <c r="C559" s="44" t="s">
        <v>213</v>
      </c>
      <c r="D559" s="51" t="s">
        <v>353</v>
      </c>
      <c r="E559" s="38"/>
      <c r="F559" s="38"/>
      <c r="G559" s="70"/>
      <c r="H559" s="23">
        <v>5</v>
      </c>
      <c r="I559" s="23">
        <v>250</v>
      </c>
      <c r="J559" s="23">
        <v>38</v>
      </c>
      <c r="K559" s="23">
        <v>8</v>
      </c>
      <c r="L559" s="22">
        <v>234</v>
      </c>
      <c r="M559" s="23">
        <v>1</v>
      </c>
      <c r="N559" s="22">
        <v>39</v>
      </c>
      <c r="O559" s="23">
        <v>9</v>
      </c>
      <c r="P559" s="61">
        <v>3.5999999999999997E-2</v>
      </c>
      <c r="Q559" s="23">
        <v>7</v>
      </c>
      <c r="R559" s="22">
        <v>70</v>
      </c>
      <c r="S559" s="22">
        <v>343</v>
      </c>
      <c r="T559" s="62">
        <v>24.94736842105263</v>
      </c>
      <c r="U559" s="22">
        <v>0</v>
      </c>
      <c r="V559" s="22">
        <v>0</v>
      </c>
      <c r="W559" s="22">
        <v>605</v>
      </c>
      <c r="X559" s="22">
        <v>605</v>
      </c>
      <c r="Y559" s="62">
        <v>2.42</v>
      </c>
      <c r="Z559" s="22">
        <v>948</v>
      </c>
      <c r="AA559" s="62">
        <v>3.7919999999999998</v>
      </c>
      <c r="AB559" s="22">
        <v>0</v>
      </c>
    </row>
    <row r="560" spans="1:28" ht="15" customHeight="1">
      <c r="A560" s="42">
        <v>2017</v>
      </c>
      <c r="B560" s="42" t="s">
        <v>276</v>
      </c>
      <c r="C560" s="44" t="s">
        <v>213</v>
      </c>
      <c r="D560" s="51" t="s">
        <v>354</v>
      </c>
      <c r="E560" s="38"/>
      <c r="F560" s="38"/>
      <c r="G560" s="70"/>
      <c r="H560" s="23">
        <v>1</v>
      </c>
      <c r="I560" s="23">
        <v>150</v>
      </c>
      <c r="J560" s="23">
        <v>7</v>
      </c>
      <c r="K560" s="23">
        <v>0</v>
      </c>
      <c r="L560" s="22">
        <v>0</v>
      </c>
      <c r="M560" s="23">
        <v>0</v>
      </c>
      <c r="N560" s="22">
        <v>0</v>
      </c>
      <c r="O560" s="23">
        <v>0</v>
      </c>
      <c r="P560" s="61">
        <v>0</v>
      </c>
      <c r="Q560" s="23">
        <v>0</v>
      </c>
      <c r="R560" s="22">
        <v>0</v>
      </c>
      <c r="S560" s="22">
        <v>0</v>
      </c>
      <c r="T560" s="62">
        <v>57.142857142857146</v>
      </c>
      <c r="U560" s="22">
        <v>0</v>
      </c>
      <c r="V560" s="22">
        <v>0</v>
      </c>
      <c r="W560" s="22">
        <v>400</v>
      </c>
      <c r="X560" s="22">
        <v>400</v>
      </c>
      <c r="Y560" s="62">
        <v>2.6666666666666665</v>
      </c>
      <c r="Z560" s="22">
        <v>400</v>
      </c>
      <c r="AA560" s="62">
        <v>2.6666666666666665</v>
      </c>
      <c r="AB560" s="22">
        <v>97.6</v>
      </c>
    </row>
    <row r="561" spans="1:28" ht="15" customHeight="1">
      <c r="A561" s="42">
        <v>2017</v>
      </c>
      <c r="B561" s="42" t="s">
        <v>276</v>
      </c>
      <c r="C561" s="44" t="s">
        <v>213</v>
      </c>
      <c r="D561" s="51" t="s">
        <v>355</v>
      </c>
      <c r="E561" s="38"/>
      <c r="F561" s="38"/>
      <c r="G561" s="70"/>
      <c r="H561" s="23">
        <v>1</v>
      </c>
      <c r="I561" s="23">
        <v>420</v>
      </c>
      <c r="J561" s="23">
        <v>3</v>
      </c>
      <c r="K561" s="23">
        <v>8</v>
      </c>
      <c r="L561" s="22">
        <v>208</v>
      </c>
      <c r="M561" s="23">
        <v>2</v>
      </c>
      <c r="N561" s="22">
        <v>99</v>
      </c>
      <c r="O561" s="23">
        <v>10</v>
      </c>
      <c r="P561" s="61">
        <v>2.3809523809523808E-2</v>
      </c>
      <c r="Q561" s="23">
        <v>0</v>
      </c>
      <c r="R561" s="22">
        <v>0</v>
      </c>
      <c r="S561" s="22">
        <v>307</v>
      </c>
      <c r="T561" s="62">
        <v>436.66666666666669</v>
      </c>
      <c r="U561" s="22">
        <v>0</v>
      </c>
      <c r="V561" s="22">
        <v>0</v>
      </c>
      <c r="W561" s="22">
        <v>1003</v>
      </c>
      <c r="X561" s="22">
        <v>1003</v>
      </c>
      <c r="Y561" s="62">
        <v>2.388095238095238</v>
      </c>
      <c r="Z561" s="22">
        <v>1310</v>
      </c>
      <c r="AA561" s="62">
        <v>3.1190476190476191</v>
      </c>
      <c r="AB561" s="22">
        <v>0</v>
      </c>
    </row>
    <row r="562" spans="1:28" ht="15" customHeight="1">
      <c r="A562" s="42">
        <v>2017</v>
      </c>
      <c r="B562" s="42" t="s">
        <v>276</v>
      </c>
      <c r="C562" s="44" t="s">
        <v>213</v>
      </c>
      <c r="D562" s="51" t="s">
        <v>359</v>
      </c>
      <c r="E562" s="38"/>
      <c r="F562" s="38"/>
      <c r="G562" s="70"/>
      <c r="H562" s="23">
        <v>2</v>
      </c>
      <c r="I562" s="23">
        <v>100</v>
      </c>
      <c r="J562" s="23">
        <v>13</v>
      </c>
      <c r="K562" s="23">
        <v>4</v>
      </c>
      <c r="L562" s="22">
        <v>97</v>
      </c>
      <c r="M562" s="23">
        <v>1</v>
      </c>
      <c r="N562" s="22">
        <v>39</v>
      </c>
      <c r="O562" s="23">
        <v>5</v>
      </c>
      <c r="P562" s="61">
        <v>0.05</v>
      </c>
      <c r="Q562" s="23">
        <v>1</v>
      </c>
      <c r="R562" s="22">
        <v>10</v>
      </c>
      <c r="S562" s="22">
        <v>146</v>
      </c>
      <c r="T562" s="62">
        <v>23</v>
      </c>
      <c r="U562" s="22">
        <v>0</v>
      </c>
      <c r="V562" s="22">
        <v>0</v>
      </c>
      <c r="W562" s="22">
        <v>153</v>
      </c>
      <c r="X562" s="22">
        <v>153</v>
      </c>
      <c r="Y562" s="62">
        <v>1.53</v>
      </c>
      <c r="Z562" s="22">
        <v>299</v>
      </c>
      <c r="AA562" s="62">
        <v>2.99</v>
      </c>
      <c r="AB562" s="22">
        <v>0</v>
      </c>
    </row>
    <row r="563" spans="1:28" ht="15" customHeight="1">
      <c r="A563" s="42">
        <v>2017</v>
      </c>
      <c r="B563" s="42" t="s">
        <v>276</v>
      </c>
      <c r="C563" s="44" t="s">
        <v>213</v>
      </c>
      <c r="D563" s="51" t="s">
        <v>46</v>
      </c>
      <c r="E563" s="38"/>
      <c r="F563" s="38"/>
      <c r="G563" s="70"/>
      <c r="H563" s="23">
        <v>4</v>
      </c>
      <c r="I563" s="23">
        <v>4800</v>
      </c>
      <c r="J563" s="23">
        <v>140</v>
      </c>
      <c r="K563" s="23">
        <v>20</v>
      </c>
      <c r="L563" s="22">
        <v>584</v>
      </c>
      <c r="M563" s="23">
        <v>9</v>
      </c>
      <c r="N563" s="22">
        <v>414</v>
      </c>
      <c r="O563" s="23">
        <v>29</v>
      </c>
      <c r="P563" s="61">
        <v>6.0416666666666665E-3</v>
      </c>
      <c r="Q563" s="23">
        <v>3</v>
      </c>
      <c r="R563" s="22">
        <v>30</v>
      </c>
      <c r="S563" s="22">
        <v>1028</v>
      </c>
      <c r="T563" s="62">
        <v>36.085714285714289</v>
      </c>
      <c r="U563" s="22">
        <v>0</v>
      </c>
      <c r="V563" s="22">
        <v>0</v>
      </c>
      <c r="W563" s="22">
        <v>4024</v>
      </c>
      <c r="X563" s="22">
        <v>4024</v>
      </c>
      <c r="Y563" s="62">
        <v>0.83833333333333337</v>
      </c>
      <c r="Z563" s="22">
        <v>5052</v>
      </c>
      <c r="AA563" s="62">
        <v>1.0525</v>
      </c>
      <c r="AB563" s="22">
        <v>0</v>
      </c>
    </row>
    <row r="564" spans="1:28" ht="15" customHeight="1">
      <c r="A564" s="42">
        <v>2017</v>
      </c>
      <c r="B564" s="42" t="s">
        <v>276</v>
      </c>
      <c r="C564" s="44" t="s">
        <v>213</v>
      </c>
      <c r="D564" s="51" t="s">
        <v>412</v>
      </c>
      <c r="E564" s="38"/>
      <c r="F564" s="38"/>
      <c r="G564" s="70"/>
      <c r="H564" s="23">
        <v>3</v>
      </c>
      <c r="I564" s="23">
        <v>300</v>
      </c>
      <c r="J564" s="23">
        <v>35</v>
      </c>
      <c r="K564" s="23">
        <v>62</v>
      </c>
      <c r="L564" s="22">
        <v>1564</v>
      </c>
      <c r="M564" s="23">
        <v>2</v>
      </c>
      <c r="N564" s="22">
        <v>78</v>
      </c>
      <c r="O564" s="23">
        <v>64</v>
      </c>
      <c r="P564" s="61">
        <v>0.21333333333333335</v>
      </c>
      <c r="Q564" s="23">
        <v>0</v>
      </c>
      <c r="R564" s="22">
        <v>0</v>
      </c>
      <c r="S564" s="22">
        <v>1642</v>
      </c>
      <c r="T564" s="62">
        <v>67.2</v>
      </c>
      <c r="U564" s="22">
        <v>0</v>
      </c>
      <c r="V564" s="22">
        <v>0</v>
      </c>
      <c r="W564" s="22">
        <v>710</v>
      </c>
      <c r="X564" s="22">
        <v>710</v>
      </c>
      <c r="Y564" s="62">
        <v>2.3666666666666667</v>
      </c>
      <c r="Z564" s="22">
        <v>2352</v>
      </c>
      <c r="AA564" s="62">
        <v>7.84</v>
      </c>
      <c r="AB564" s="22">
        <v>0</v>
      </c>
    </row>
    <row r="565" spans="1:28" ht="15" customHeight="1">
      <c r="A565" s="42">
        <v>2017</v>
      </c>
      <c r="B565" s="42" t="s">
        <v>276</v>
      </c>
      <c r="C565" s="44" t="s">
        <v>213</v>
      </c>
      <c r="D565" s="51" t="s">
        <v>356</v>
      </c>
      <c r="E565" s="38"/>
      <c r="F565" s="38"/>
      <c r="G565" s="70"/>
      <c r="H565" s="23">
        <v>4</v>
      </c>
      <c r="I565" s="23">
        <v>22</v>
      </c>
      <c r="J565" s="23">
        <v>11</v>
      </c>
      <c r="K565" s="23">
        <v>1</v>
      </c>
      <c r="L565" s="22">
        <v>0</v>
      </c>
      <c r="M565" s="23">
        <v>0</v>
      </c>
      <c r="N565" s="22">
        <v>0</v>
      </c>
      <c r="O565" s="23">
        <v>1</v>
      </c>
      <c r="P565" s="61">
        <v>4.5454545454545456E-2</v>
      </c>
      <c r="Q565" s="23">
        <v>0</v>
      </c>
      <c r="R565" s="22">
        <v>0</v>
      </c>
      <c r="S565" s="22">
        <v>0</v>
      </c>
      <c r="T565" s="62">
        <v>6.4545454545454541</v>
      </c>
      <c r="U565" s="22">
        <v>0</v>
      </c>
      <c r="V565" s="22">
        <v>0</v>
      </c>
      <c r="W565" s="22">
        <v>71</v>
      </c>
      <c r="X565" s="22">
        <v>71</v>
      </c>
      <c r="Y565" s="62">
        <v>3.2272727272727271</v>
      </c>
      <c r="Z565" s="22">
        <v>71</v>
      </c>
      <c r="AA565" s="62">
        <v>3.2272727272727271</v>
      </c>
      <c r="AB565" s="22">
        <v>0</v>
      </c>
    </row>
    <row r="566" spans="1:28" ht="15" customHeight="1">
      <c r="A566" s="42">
        <v>2017</v>
      </c>
      <c r="B566" s="42" t="s">
        <v>276</v>
      </c>
      <c r="C566" s="44" t="s">
        <v>213</v>
      </c>
      <c r="D566" s="52" t="s">
        <v>413</v>
      </c>
      <c r="E566" s="40"/>
      <c r="F566" s="40"/>
      <c r="G566" s="70"/>
      <c r="H566" s="23">
        <v>2</v>
      </c>
      <c r="I566" s="23">
        <v>490</v>
      </c>
      <c r="J566" s="22">
        <v>9</v>
      </c>
      <c r="K566" s="23">
        <v>15</v>
      </c>
      <c r="L566" s="22">
        <v>305</v>
      </c>
      <c r="M566" s="23">
        <v>0</v>
      </c>
      <c r="N566" s="22">
        <v>0</v>
      </c>
      <c r="O566" s="23">
        <v>15</v>
      </c>
      <c r="P566" s="61">
        <v>3.0612244897959183E-2</v>
      </c>
      <c r="Q566" s="23">
        <v>0</v>
      </c>
      <c r="R566" s="22">
        <v>0</v>
      </c>
      <c r="S566" s="22">
        <v>305</v>
      </c>
      <c r="T566" s="62">
        <v>62.13333333333334</v>
      </c>
      <c r="U566" s="22">
        <v>0</v>
      </c>
      <c r="V566" s="22">
        <v>0</v>
      </c>
      <c r="W566" s="22">
        <v>254.2</v>
      </c>
      <c r="X566" s="22">
        <v>254.2</v>
      </c>
      <c r="Y566" s="62">
        <v>0.51877551020408164</v>
      </c>
      <c r="Z566" s="22">
        <v>559.20000000000005</v>
      </c>
      <c r="AA566" s="62">
        <v>1.1412244897959185</v>
      </c>
      <c r="AB566" s="22">
        <v>0</v>
      </c>
    </row>
    <row r="567" spans="1:28" ht="15" customHeight="1">
      <c r="A567" s="42">
        <v>2017</v>
      </c>
      <c r="B567" s="42" t="s">
        <v>276</v>
      </c>
      <c r="C567" s="44" t="s">
        <v>213</v>
      </c>
      <c r="D567" s="51" t="s">
        <v>357</v>
      </c>
      <c r="E567" s="38"/>
      <c r="F567" s="38"/>
      <c r="G567" s="70"/>
      <c r="H567" s="23">
        <v>2</v>
      </c>
      <c r="I567" s="23">
        <v>400</v>
      </c>
      <c r="J567" s="23">
        <v>9</v>
      </c>
      <c r="K567" s="23">
        <v>0</v>
      </c>
      <c r="L567" s="22">
        <v>0</v>
      </c>
      <c r="M567" s="23">
        <v>2</v>
      </c>
      <c r="N567" s="22">
        <v>78</v>
      </c>
      <c r="O567" s="23">
        <v>2</v>
      </c>
      <c r="P567" s="61">
        <v>5.0000000000000001E-3</v>
      </c>
      <c r="Q567" s="23">
        <v>0</v>
      </c>
      <c r="R567" s="22">
        <v>0</v>
      </c>
      <c r="S567" s="22">
        <v>78</v>
      </c>
      <c r="T567" s="62">
        <v>65.755555555555546</v>
      </c>
      <c r="U567" s="22">
        <v>0</v>
      </c>
      <c r="V567" s="22">
        <v>0</v>
      </c>
      <c r="W567" s="22">
        <v>513.79999999999995</v>
      </c>
      <c r="X567" s="22">
        <v>513.79999999999995</v>
      </c>
      <c r="Y567" s="62">
        <v>1.2845</v>
      </c>
      <c r="Z567" s="22">
        <v>591.79999999999995</v>
      </c>
      <c r="AA567" s="62">
        <v>1.4794999999999998</v>
      </c>
      <c r="AB567" s="22">
        <v>0</v>
      </c>
    </row>
    <row r="568" spans="1:28" ht="15" customHeight="1">
      <c r="A568" s="42">
        <v>2017</v>
      </c>
      <c r="B568" s="42" t="s">
        <v>276</v>
      </c>
      <c r="C568" s="44" t="s">
        <v>211</v>
      </c>
      <c r="D568" s="52" t="s">
        <v>312</v>
      </c>
      <c r="E568" s="40"/>
      <c r="F568" s="40"/>
      <c r="G568" s="70"/>
      <c r="H568" s="23">
        <v>1</v>
      </c>
      <c r="I568" s="23">
        <v>1000</v>
      </c>
      <c r="J568" s="22">
        <v>87</v>
      </c>
      <c r="K568" s="23">
        <v>36</v>
      </c>
      <c r="L568" s="22">
        <v>1058</v>
      </c>
      <c r="M568" s="23">
        <v>8</v>
      </c>
      <c r="N568" s="22">
        <v>294</v>
      </c>
      <c r="O568" s="23">
        <v>44</v>
      </c>
      <c r="P568" s="61">
        <v>4.3999999999999997E-2</v>
      </c>
      <c r="Q568" s="23">
        <v>40</v>
      </c>
      <c r="R568" s="22">
        <v>400</v>
      </c>
      <c r="S568" s="22">
        <v>1752</v>
      </c>
      <c r="T568" s="62">
        <v>31.418735632183907</v>
      </c>
      <c r="U568" s="22">
        <v>0</v>
      </c>
      <c r="V568" s="22">
        <v>0</v>
      </c>
      <c r="W568" s="22">
        <v>981.43</v>
      </c>
      <c r="X568" s="22">
        <v>981.43</v>
      </c>
      <c r="Y568" s="62">
        <v>0.98142999999999991</v>
      </c>
      <c r="Z568" s="22">
        <v>2733.43</v>
      </c>
      <c r="AA568" s="62">
        <v>2.7334299999999998</v>
      </c>
      <c r="AB568" s="22">
        <v>0</v>
      </c>
    </row>
    <row r="569" spans="1:28" ht="15" customHeight="1">
      <c r="A569" s="42">
        <v>2017</v>
      </c>
      <c r="B569" s="42" t="s">
        <v>276</v>
      </c>
      <c r="C569" s="44" t="s">
        <v>211</v>
      </c>
      <c r="D569" s="52" t="s">
        <v>414</v>
      </c>
      <c r="E569" s="40"/>
      <c r="F569" s="40"/>
      <c r="G569" s="70"/>
      <c r="H569" s="23">
        <v>3</v>
      </c>
      <c r="I569" s="23">
        <v>4760</v>
      </c>
      <c r="J569" s="22">
        <v>331</v>
      </c>
      <c r="K569" s="23">
        <v>104</v>
      </c>
      <c r="L569" s="22">
        <v>2403</v>
      </c>
      <c r="M569" s="23">
        <v>19</v>
      </c>
      <c r="N569" s="22">
        <v>629</v>
      </c>
      <c r="O569" s="23">
        <v>123</v>
      </c>
      <c r="P569" s="61">
        <v>2.584033613445378E-2</v>
      </c>
      <c r="Q569" s="23">
        <v>7</v>
      </c>
      <c r="R569" s="22">
        <v>70</v>
      </c>
      <c r="S569" s="22">
        <v>3102</v>
      </c>
      <c r="T569" s="62">
        <v>19.089425981873113</v>
      </c>
      <c r="U569" s="22">
        <v>0</v>
      </c>
      <c r="V569" s="22">
        <v>0</v>
      </c>
      <c r="W569" s="22">
        <v>3216.6</v>
      </c>
      <c r="X569" s="22">
        <v>3216.6</v>
      </c>
      <c r="Y569" s="62">
        <v>0.67575630252100838</v>
      </c>
      <c r="Z569" s="22">
        <v>6318.6</v>
      </c>
      <c r="AA569" s="62">
        <v>1.327436974789916</v>
      </c>
      <c r="AB569" s="22">
        <v>108.9</v>
      </c>
    </row>
    <row r="570" spans="1:28" ht="15" customHeight="1">
      <c r="A570" s="42">
        <v>2017</v>
      </c>
      <c r="B570" s="42" t="s">
        <v>276</v>
      </c>
      <c r="C570" s="44" t="s">
        <v>211</v>
      </c>
      <c r="D570" s="51" t="s">
        <v>313</v>
      </c>
      <c r="E570" s="38"/>
      <c r="F570" s="38"/>
      <c r="G570" s="70"/>
      <c r="H570" s="23">
        <v>2</v>
      </c>
      <c r="I570" s="23">
        <v>600</v>
      </c>
      <c r="J570" s="23">
        <v>42</v>
      </c>
      <c r="K570" s="23">
        <v>8</v>
      </c>
      <c r="L570" s="22">
        <v>167</v>
      </c>
      <c r="M570" s="23">
        <v>4</v>
      </c>
      <c r="N570" s="22">
        <v>138</v>
      </c>
      <c r="O570" s="23">
        <v>12</v>
      </c>
      <c r="P570" s="61">
        <v>0.02</v>
      </c>
      <c r="Q570" s="23">
        <v>19</v>
      </c>
      <c r="R570" s="22">
        <v>190</v>
      </c>
      <c r="S570" s="22">
        <v>495</v>
      </c>
      <c r="T570" s="62">
        <v>19.523809523809526</v>
      </c>
      <c r="U570" s="22">
        <v>0</v>
      </c>
      <c r="V570" s="22">
        <v>0</v>
      </c>
      <c r="W570" s="22">
        <v>325</v>
      </c>
      <c r="X570" s="22">
        <v>325</v>
      </c>
      <c r="Y570" s="62">
        <v>0.54166666666666663</v>
      </c>
      <c r="Z570" s="22">
        <v>820</v>
      </c>
      <c r="AA570" s="62">
        <v>1.3666666666666667</v>
      </c>
      <c r="AB570" s="22">
        <v>0</v>
      </c>
    </row>
    <row r="571" spans="1:28" ht="15" customHeight="1">
      <c r="A571" s="42">
        <v>2017</v>
      </c>
      <c r="B571" s="42" t="s">
        <v>276</v>
      </c>
      <c r="C571" s="44" t="s">
        <v>211</v>
      </c>
      <c r="D571" s="51" t="s">
        <v>314</v>
      </c>
      <c r="E571" s="38"/>
      <c r="F571" s="38"/>
      <c r="G571" s="70"/>
      <c r="H571" s="23">
        <v>4</v>
      </c>
      <c r="I571" s="23">
        <v>1788</v>
      </c>
      <c r="J571" s="23">
        <v>164</v>
      </c>
      <c r="K571" s="23">
        <v>64</v>
      </c>
      <c r="L571" s="22">
        <v>1389</v>
      </c>
      <c r="M571" s="23">
        <v>7</v>
      </c>
      <c r="N571" s="22">
        <v>309</v>
      </c>
      <c r="O571" s="23">
        <v>71</v>
      </c>
      <c r="P571" s="61">
        <v>3.9709172259507833E-2</v>
      </c>
      <c r="Q571" s="23">
        <v>18</v>
      </c>
      <c r="R571" s="22">
        <v>180</v>
      </c>
      <c r="S571" s="22">
        <v>1878</v>
      </c>
      <c r="T571" s="62">
        <v>30.689634146341465</v>
      </c>
      <c r="U571" s="22">
        <v>0</v>
      </c>
      <c r="V571" s="22">
        <v>0</v>
      </c>
      <c r="W571" s="22">
        <v>3155.1</v>
      </c>
      <c r="X571" s="22">
        <v>3155.1</v>
      </c>
      <c r="Y571" s="62">
        <v>1.7645973154362415</v>
      </c>
      <c r="Z571" s="22">
        <v>5033.1000000000004</v>
      </c>
      <c r="AA571" s="62">
        <v>2.8149328859060403</v>
      </c>
      <c r="AB571" s="22">
        <v>0</v>
      </c>
    </row>
    <row r="572" spans="1:28" ht="15" customHeight="1">
      <c r="A572" s="42">
        <v>2017</v>
      </c>
      <c r="B572" s="42" t="s">
        <v>276</v>
      </c>
      <c r="C572" s="44" t="s">
        <v>211</v>
      </c>
      <c r="D572" s="51" t="s">
        <v>315</v>
      </c>
      <c r="E572" s="38"/>
      <c r="F572" s="38"/>
      <c r="G572" s="70"/>
      <c r="H572" s="23">
        <v>4</v>
      </c>
      <c r="I572" s="23">
        <v>1250</v>
      </c>
      <c r="J572" s="23">
        <v>95</v>
      </c>
      <c r="K572" s="23">
        <v>22</v>
      </c>
      <c r="L572" s="22">
        <v>558</v>
      </c>
      <c r="M572" s="23">
        <v>11</v>
      </c>
      <c r="N572" s="22">
        <v>411</v>
      </c>
      <c r="O572" s="23">
        <v>33</v>
      </c>
      <c r="P572" s="61">
        <v>2.64E-2</v>
      </c>
      <c r="Q572" s="23">
        <v>20</v>
      </c>
      <c r="R572" s="22">
        <v>200</v>
      </c>
      <c r="S572" s="22">
        <v>1169</v>
      </c>
      <c r="T572" s="62">
        <v>18.942526315789472</v>
      </c>
      <c r="U572" s="22">
        <v>0</v>
      </c>
      <c r="V572" s="22">
        <v>0</v>
      </c>
      <c r="W572" s="22">
        <v>630.54</v>
      </c>
      <c r="X572" s="22">
        <v>630.54</v>
      </c>
      <c r="Y572" s="62">
        <v>0.50443199999999999</v>
      </c>
      <c r="Z572" s="22">
        <v>1799.54</v>
      </c>
      <c r="AA572" s="62">
        <v>1.439632</v>
      </c>
      <c r="AB572" s="22">
        <v>0</v>
      </c>
    </row>
    <row r="573" spans="1:28" ht="15" customHeight="1">
      <c r="A573" s="42">
        <v>2017</v>
      </c>
      <c r="B573" s="42" t="s">
        <v>276</v>
      </c>
      <c r="C573" s="44" t="s">
        <v>211</v>
      </c>
      <c r="D573" s="51" t="s">
        <v>415</v>
      </c>
      <c r="E573" s="38"/>
      <c r="F573" s="38"/>
      <c r="G573" s="70"/>
      <c r="H573" s="23">
        <v>1</v>
      </c>
      <c r="I573" s="23">
        <v>332</v>
      </c>
      <c r="J573" s="23">
        <v>36</v>
      </c>
      <c r="K573" s="23">
        <v>2</v>
      </c>
      <c r="L573" s="22">
        <v>58</v>
      </c>
      <c r="M573" s="23">
        <v>0</v>
      </c>
      <c r="N573" s="22">
        <v>0</v>
      </c>
      <c r="O573" s="23">
        <v>2</v>
      </c>
      <c r="P573" s="61">
        <v>6.024096385542169E-3</v>
      </c>
      <c r="Q573" s="23">
        <v>0</v>
      </c>
      <c r="R573" s="22">
        <v>0</v>
      </c>
      <c r="S573" s="22">
        <v>58</v>
      </c>
      <c r="T573" s="62">
        <v>14.722222222222221</v>
      </c>
      <c r="U573" s="22">
        <v>0</v>
      </c>
      <c r="V573" s="22">
        <v>0</v>
      </c>
      <c r="W573" s="22">
        <v>472</v>
      </c>
      <c r="X573" s="22">
        <v>472</v>
      </c>
      <c r="Y573" s="62">
        <v>1.4216867469879517</v>
      </c>
      <c r="Z573" s="22">
        <v>530</v>
      </c>
      <c r="AA573" s="62">
        <v>1.5963855421686748</v>
      </c>
      <c r="AB573" s="22">
        <v>0</v>
      </c>
    </row>
    <row r="574" spans="1:28" ht="15" customHeight="1">
      <c r="A574" s="42">
        <v>2017</v>
      </c>
      <c r="B574" s="42" t="s">
        <v>276</v>
      </c>
      <c r="C574" s="44" t="s">
        <v>214</v>
      </c>
      <c r="D574" s="51" t="s">
        <v>317</v>
      </c>
      <c r="E574" s="38"/>
      <c r="F574" s="38"/>
      <c r="G574" s="70"/>
      <c r="H574" s="23">
        <v>1</v>
      </c>
      <c r="I574" s="23">
        <v>400</v>
      </c>
      <c r="J574" s="23">
        <v>30</v>
      </c>
      <c r="K574" s="23">
        <v>25</v>
      </c>
      <c r="L574" s="22">
        <v>717</v>
      </c>
      <c r="M574" s="23">
        <v>57</v>
      </c>
      <c r="N574" s="22">
        <v>1965</v>
      </c>
      <c r="O574" s="23">
        <v>82</v>
      </c>
      <c r="P574" s="61">
        <v>0.20499999999999999</v>
      </c>
      <c r="Q574" s="23">
        <v>0</v>
      </c>
      <c r="R574" s="22">
        <v>0</v>
      </c>
      <c r="S574" s="22">
        <v>2682</v>
      </c>
      <c r="T574" s="62">
        <v>120.4</v>
      </c>
      <c r="U574" s="22">
        <v>0</v>
      </c>
      <c r="V574" s="22">
        <v>0</v>
      </c>
      <c r="W574" s="22">
        <v>930</v>
      </c>
      <c r="X574" s="22">
        <v>930</v>
      </c>
      <c r="Y574" s="62">
        <v>2.3250000000000002</v>
      </c>
      <c r="Z574" s="22">
        <v>3612</v>
      </c>
      <c r="AA574" s="62">
        <v>9.0299999999999994</v>
      </c>
      <c r="AB574" s="22">
        <v>320</v>
      </c>
    </row>
    <row r="575" spans="1:28" ht="15" customHeight="1">
      <c r="A575" s="42">
        <v>2017</v>
      </c>
      <c r="B575" s="42" t="s">
        <v>276</v>
      </c>
      <c r="C575" s="44" t="s">
        <v>214</v>
      </c>
      <c r="D575" s="51" t="s">
        <v>416</v>
      </c>
      <c r="E575" s="38"/>
      <c r="F575" s="38"/>
      <c r="G575" s="70"/>
      <c r="H575" s="23">
        <v>1</v>
      </c>
      <c r="I575" s="23">
        <v>540</v>
      </c>
      <c r="J575" s="23">
        <v>91</v>
      </c>
      <c r="K575" s="23">
        <v>16</v>
      </c>
      <c r="L575" s="22">
        <v>611</v>
      </c>
      <c r="M575" s="23">
        <v>8</v>
      </c>
      <c r="N575" s="22">
        <v>333</v>
      </c>
      <c r="O575" s="23">
        <v>24</v>
      </c>
      <c r="P575" s="61">
        <v>4.4444444444444446E-2</v>
      </c>
      <c r="Q575" s="23">
        <v>13</v>
      </c>
      <c r="R575" s="22">
        <v>130</v>
      </c>
      <c r="S575" s="22">
        <v>1074</v>
      </c>
      <c r="T575" s="62">
        <v>22.021978021978022</v>
      </c>
      <c r="U575" s="22">
        <v>0</v>
      </c>
      <c r="V575" s="22">
        <v>0</v>
      </c>
      <c r="W575" s="22">
        <v>930</v>
      </c>
      <c r="X575" s="22">
        <v>930</v>
      </c>
      <c r="Y575" s="62">
        <v>1.7222222222222223</v>
      </c>
      <c r="Z575" s="22">
        <v>2004</v>
      </c>
      <c r="AA575" s="62">
        <v>3.7111111111111112</v>
      </c>
      <c r="AB575" s="22">
        <v>380</v>
      </c>
    </row>
    <row r="576" spans="1:28" ht="15" customHeight="1">
      <c r="A576" s="42">
        <v>2017</v>
      </c>
      <c r="B576" s="42" t="s">
        <v>276</v>
      </c>
      <c r="C576" s="44" t="s">
        <v>215</v>
      </c>
      <c r="D576" s="51" t="s">
        <v>318</v>
      </c>
      <c r="E576" s="38"/>
      <c r="F576" s="38"/>
      <c r="G576" s="70"/>
      <c r="H576" s="23">
        <v>4</v>
      </c>
      <c r="I576" s="23">
        <v>350</v>
      </c>
      <c r="J576" s="23">
        <v>10</v>
      </c>
      <c r="K576" s="23">
        <v>19</v>
      </c>
      <c r="L576" s="22">
        <v>537</v>
      </c>
      <c r="M576" s="23">
        <v>1</v>
      </c>
      <c r="N576" s="22">
        <v>20</v>
      </c>
      <c r="O576" s="23">
        <v>20</v>
      </c>
      <c r="P576" s="61">
        <v>5.7142857142857141E-2</v>
      </c>
      <c r="Q576" s="23">
        <v>0</v>
      </c>
      <c r="R576" s="22">
        <v>0</v>
      </c>
      <c r="S576" s="22">
        <v>557</v>
      </c>
      <c r="T576" s="62">
        <v>115.8</v>
      </c>
      <c r="U576" s="22">
        <v>0</v>
      </c>
      <c r="V576" s="22">
        <v>0</v>
      </c>
      <c r="W576" s="22">
        <v>601</v>
      </c>
      <c r="X576" s="22">
        <v>601</v>
      </c>
      <c r="Y576" s="62">
        <v>1.7171428571428571</v>
      </c>
      <c r="Z576" s="22">
        <v>1158</v>
      </c>
      <c r="AA576" s="62">
        <v>3.3085714285714287</v>
      </c>
      <c r="AB576" s="22">
        <v>0</v>
      </c>
    </row>
    <row r="577" spans="1:28" ht="15" customHeight="1">
      <c r="A577" s="42">
        <v>2017</v>
      </c>
      <c r="B577" s="42" t="s">
        <v>276</v>
      </c>
      <c r="C577" s="44" t="s">
        <v>215</v>
      </c>
      <c r="D577" s="51" t="s">
        <v>417</v>
      </c>
      <c r="E577" s="38"/>
      <c r="F577" s="38"/>
      <c r="G577" s="70"/>
      <c r="H577" s="23">
        <v>1</v>
      </c>
      <c r="I577" s="23">
        <v>200</v>
      </c>
      <c r="J577" s="23">
        <v>80</v>
      </c>
      <c r="K577" s="23">
        <v>4</v>
      </c>
      <c r="L577" s="22">
        <v>134</v>
      </c>
      <c r="M577" s="23">
        <v>0</v>
      </c>
      <c r="N577" s="22">
        <v>0</v>
      </c>
      <c r="O577" s="23">
        <v>4</v>
      </c>
      <c r="P577" s="61">
        <v>0.02</v>
      </c>
      <c r="Q577" s="23">
        <v>10</v>
      </c>
      <c r="R577" s="22">
        <v>100</v>
      </c>
      <c r="S577" s="22">
        <v>234</v>
      </c>
      <c r="T577" s="62">
        <v>4</v>
      </c>
      <c r="U577" s="22">
        <v>0</v>
      </c>
      <c r="V577" s="22">
        <v>0</v>
      </c>
      <c r="W577" s="22">
        <v>86</v>
      </c>
      <c r="X577" s="22">
        <v>86</v>
      </c>
      <c r="Y577" s="62">
        <v>0.43</v>
      </c>
      <c r="Z577" s="22">
        <v>320</v>
      </c>
      <c r="AA577" s="62">
        <v>1.6</v>
      </c>
      <c r="AB577" s="22">
        <v>0</v>
      </c>
    </row>
    <row r="578" spans="1:28" ht="15" customHeight="1">
      <c r="A578" s="42">
        <v>2017</v>
      </c>
      <c r="B578" s="42" t="s">
        <v>276</v>
      </c>
      <c r="C578" s="44" t="s">
        <v>215</v>
      </c>
      <c r="D578" s="52" t="s">
        <v>418</v>
      </c>
      <c r="E578" s="40"/>
      <c r="F578" s="40"/>
      <c r="G578" s="70"/>
      <c r="H578" s="23">
        <v>4</v>
      </c>
      <c r="I578" s="23">
        <v>4500</v>
      </c>
      <c r="J578" s="22">
        <v>104</v>
      </c>
      <c r="K578" s="23">
        <v>159</v>
      </c>
      <c r="L578" s="22">
        <v>3164</v>
      </c>
      <c r="M578" s="23">
        <v>31</v>
      </c>
      <c r="N578" s="22">
        <v>890</v>
      </c>
      <c r="O578" s="23">
        <v>190</v>
      </c>
      <c r="P578" s="61">
        <v>4.2222222222222223E-2</v>
      </c>
      <c r="Q578" s="23">
        <v>21</v>
      </c>
      <c r="R578" s="22">
        <v>210</v>
      </c>
      <c r="S578" s="22">
        <v>4264</v>
      </c>
      <c r="T578" s="62">
        <v>121.50961538461539</v>
      </c>
      <c r="U578" s="22">
        <v>0</v>
      </c>
      <c r="V578" s="22">
        <v>0</v>
      </c>
      <c r="W578" s="22">
        <v>8373</v>
      </c>
      <c r="X578" s="22">
        <v>8373</v>
      </c>
      <c r="Y578" s="62">
        <v>1.8606666666666667</v>
      </c>
      <c r="Z578" s="22">
        <v>12637</v>
      </c>
      <c r="AA578" s="62">
        <v>2.8082222222222222</v>
      </c>
      <c r="AB578" s="22">
        <v>0</v>
      </c>
    </row>
    <row r="579" spans="1:28" ht="15" customHeight="1">
      <c r="A579" s="42">
        <v>2017</v>
      </c>
      <c r="B579" s="42" t="s">
        <v>276</v>
      </c>
      <c r="C579" s="44" t="s">
        <v>215</v>
      </c>
      <c r="D579" s="51" t="s">
        <v>319</v>
      </c>
      <c r="E579" s="38"/>
      <c r="F579" s="38"/>
      <c r="G579" s="70"/>
      <c r="H579" s="23">
        <v>3</v>
      </c>
      <c r="I579" s="23">
        <v>550</v>
      </c>
      <c r="J579" s="23">
        <v>85</v>
      </c>
      <c r="K579" s="23">
        <v>11</v>
      </c>
      <c r="L579" s="22">
        <f>184+38</f>
        <v>222</v>
      </c>
      <c r="M579" s="23">
        <v>6</v>
      </c>
      <c r="N579" s="22">
        <f>154+39</f>
        <v>193</v>
      </c>
      <c r="O579" s="23">
        <v>17</v>
      </c>
      <c r="P579" s="61">
        <v>3.090909090909091E-2</v>
      </c>
      <c r="Q579" s="23">
        <v>0</v>
      </c>
      <c r="R579" s="22">
        <v>0</v>
      </c>
      <c r="S579" s="22">
        <v>415</v>
      </c>
      <c r="T579" s="62">
        <v>5.6552941176470588</v>
      </c>
      <c r="U579" s="22">
        <v>0</v>
      </c>
      <c r="V579" s="22">
        <v>0</v>
      </c>
      <c r="W579" s="22">
        <v>65.7</v>
      </c>
      <c r="X579" s="22">
        <v>65.7</v>
      </c>
      <c r="Y579" s="62">
        <v>0.11945454545454547</v>
      </c>
      <c r="Z579" s="22">
        <v>480.7</v>
      </c>
      <c r="AA579" s="62">
        <v>0.874</v>
      </c>
      <c r="AB579" s="22">
        <v>0</v>
      </c>
    </row>
    <row r="580" spans="1:28" ht="15" customHeight="1">
      <c r="A580" s="42">
        <v>2017</v>
      </c>
      <c r="B580" s="42" t="s">
        <v>276</v>
      </c>
      <c r="C580" s="44" t="s">
        <v>215</v>
      </c>
      <c r="D580" s="51" t="s">
        <v>419</v>
      </c>
      <c r="E580" s="38"/>
      <c r="F580" s="38"/>
      <c r="G580" s="70"/>
      <c r="H580" s="23">
        <v>13</v>
      </c>
      <c r="I580" s="23">
        <v>3300</v>
      </c>
      <c r="J580" s="23">
        <v>105</v>
      </c>
      <c r="K580" s="23">
        <v>45</v>
      </c>
      <c r="L580" s="22">
        <v>1022</v>
      </c>
      <c r="M580" s="23">
        <v>2</v>
      </c>
      <c r="N580" s="22">
        <v>78</v>
      </c>
      <c r="O580" s="23">
        <v>47</v>
      </c>
      <c r="P580" s="61">
        <v>1.4242424242424242E-2</v>
      </c>
      <c r="Q580" s="23">
        <v>0</v>
      </c>
      <c r="R580" s="22">
        <v>0</v>
      </c>
      <c r="S580" s="22">
        <v>1100</v>
      </c>
      <c r="T580" s="62">
        <v>19.671428571428571</v>
      </c>
      <c r="U580" s="22">
        <v>0</v>
      </c>
      <c r="V580" s="22">
        <v>0</v>
      </c>
      <c r="W580" s="22">
        <v>965.5</v>
      </c>
      <c r="X580" s="22">
        <v>965.5</v>
      </c>
      <c r="Y580" s="62">
        <v>0.2925757575757576</v>
      </c>
      <c r="Z580" s="22">
        <v>2065.5</v>
      </c>
      <c r="AA580" s="62">
        <v>0.62590909090909086</v>
      </c>
      <c r="AB580" s="22">
        <v>0</v>
      </c>
    </row>
    <row r="581" spans="1:28" ht="15" customHeight="1">
      <c r="A581" s="42">
        <v>2017</v>
      </c>
      <c r="B581" s="42" t="s">
        <v>276</v>
      </c>
      <c r="C581" s="44" t="s">
        <v>215</v>
      </c>
      <c r="D581" s="52" t="s">
        <v>321</v>
      </c>
      <c r="E581" s="40"/>
      <c r="F581" s="40"/>
      <c r="G581" s="70"/>
      <c r="H581" s="23">
        <v>2</v>
      </c>
      <c r="I581" s="23">
        <v>1100</v>
      </c>
      <c r="J581" s="23">
        <v>20</v>
      </c>
      <c r="K581" s="23">
        <v>23</v>
      </c>
      <c r="L581" s="22">
        <v>585</v>
      </c>
      <c r="M581" s="23">
        <v>4</v>
      </c>
      <c r="N581" s="22">
        <v>156</v>
      </c>
      <c r="O581" s="23">
        <v>27</v>
      </c>
      <c r="P581" s="61">
        <v>2.4545454545454544E-2</v>
      </c>
      <c r="Q581" s="23">
        <v>17</v>
      </c>
      <c r="R581" s="22">
        <v>170</v>
      </c>
      <c r="S581" s="22">
        <v>911</v>
      </c>
      <c r="T581" s="62">
        <v>129.65</v>
      </c>
      <c r="U581" s="22">
        <v>0</v>
      </c>
      <c r="V581" s="22">
        <v>0</v>
      </c>
      <c r="W581" s="22">
        <v>1682</v>
      </c>
      <c r="X581" s="22">
        <v>1682</v>
      </c>
      <c r="Y581" s="62">
        <v>1.5290909090909091</v>
      </c>
      <c r="Z581" s="22">
        <v>2593</v>
      </c>
      <c r="AA581" s="62">
        <v>2.3572727272727274</v>
      </c>
      <c r="AB581" s="22">
        <v>412.8</v>
      </c>
    </row>
    <row r="582" spans="1:28" ht="15" customHeight="1">
      <c r="A582" s="42">
        <v>2017</v>
      </c>
      <c r="B582" s="42" t="s">
        <v>276</v>
      </c>
      <c r="C582" s="44" t="s">
        <v>215</v>
      </c>
      <c r="D582" s="52" t="s">
        <v>420</v>
      </c>
      <c r="E582" s="40"/>
      <c r="F582" s="40"/>
      <c r="G582" s="70"/>
      <c r="H582" s="23">
        <v>2</v>
      </c>
      <c r="I582" s="23">
        <v>430</v>
      </c>
      <c r="J582" s="23">
        <v>47</v>
      </c>
      <c r="K582" s="23">
        <v>10</v>
      </c>
      <c r="L582" s="22">
        <v>308</v>
      </c>
      <c r="M582" s="23">
        <v>0</v>
      </c>
      <c r="N582" s="22">
        <v>0</v>
      </c>
      <c r="O582" s="23">
        <v>10</v>
      </c>
      <c r="P582" s="61">
        <v>2.3255813953488372E-2</v>
      </c>
      <c r="Q582" s="23">
        <v>0</v>
      </c>
      <c r="R582" s="22">
        <v>0</v>
      </c>
      <c r="S582" s="22">
        <v>308</v>
      </c>
      <c r="T582" s="62">
        <v>10.820425531914895</v>
      </c>
      <c r="U582" s="22">
        <v>0</v>
      </c>
      <c r="V582" s="22">
        <v>0</v>
      </c>
      <c r="W582" s="22">
        <v>200.56</v>
      </c>
      <c r="X582" s="22">
        <v>200.56</v>
      </c>
      <c r="Y582" s="62">
        <v>0.4664186046511628</v>
      </c>
      <c r="Z582" s="22">
        <v>508.56</v>
      </c>
      <c r="AA582" s="62">
        <v>1.1826976744186046</v>
      </c>
      <c r="AB582" s="22">
        <v>0</v>
      </c>
    </row>
    <row r="583" spans="1:28" ht="15" customHeight="1">
      <c r="A583" s="42">
        <v>2017</v>
      </c>
      <c r="B583" s="42" t="s">
        <v>276</v>
      </c>
      <c r="C583" s="44" t="s">
        <v>215</v>
      </c>
      <c r="D583" s="51" t="s">
        <v>322</v>
      </c>
      <c r="E583" s="38"/>
      <c r="F583" s="38"/>
      <c r="G583" s="70"/>
      <c r="H583" s="23">
        <v>1</v>
      </c>
      <c r="I583" s="23">
        <v>750</v>
      </c>
      <c r="J583" s="23">
        <v>21</v>
      </c>
      <c r="K583" s="23">
        <v>5</v>
      </c>
      <c r="L583" s="22">
        <v>143</v>
      </c>
      <c r="M583" s="23">
        <v>4</v>
      </c>
      <c r="N583" s="22">
        <v>137</v>
      </c>
      <c r="O583" s="23">
        <v>9</v>
      </c>
      <c r="P583" s="61">
        <v>1.2E-2</v>
      </c>
      <c r="Q583" s="23">
        <v>12</v>
      </c>
      <c r="R583" s="22">
        <v>120</v>
      </c>
      <c r="S583" s="22">
        <v>400</v>
      </c>
      <c r="T583" s="62">
        <v>59.790476190476184</v>
      </c>
      <c r="U583" s="22">
        <v>0</v>
      </c>
      <c r="V583" s="22">
        <v>0</v>
      </c>
      <c r="W583" s="22">
        <v>855.6</v>
      </c>
      <c r="X583" s="22">
        <v>855.6</v>
      </c>
      <c r="Y583" s="62">
        <v>1.1408</v>
      </c>
      <c r="Z583" s="22">
        <v>1255.5999999999999</v>
      </c>
      <c r="AA583" s="62">
        <v>1.6741333333333333</v>
      </c>
      <c r="AB583" s="22">
        <v>285.60000000000002</v>
      </c>
    </row>
    <row r="584" spans="1:28" ht="15" customHeight="1">
      <c r="A584" s="42">
        <v>2017</v>
      </c>
      <c r="B584" s="42" t="s">
        <v>276</v>
      </c>
      <c r="C584" s="44" t="s">
        <v>215</v>
      </c>
      <c r="D584" s="52" t="s">
        <v>421</v>
      </c>
      <c r="E584" s="40"/>
      <c r="F584" s="40"/>
      <c r="G584" s="70"/>
      <c r="H584" s="23">
        <v>3</v>
      </c>
      <c r="I584" s="23">
        <v>600</v>
      </c>
      <c r="J584" s="23">
        <v>40</v>
      </c>
      <c r="K584" s="23">
        <v>7</v>
      </c>
      <c r="L584" s="22">
        <v>165</v>
      </c>
      <c r="M584" s="23">
        <v>7</v>
      </c>
      <c r="N584" s="22">
        <v>255</v>
      </c>
      <c r="O584" s="23">
        <v>14</v>
      </c>
      <c r="P584" s="61">
        <v>2.3333333333333334E-2</v>
      </c>
      <c r="Q584" s="23">
        <v>0</v>
      </c>
      <c r="R584" s="22">
        <v>0</v>
      </c>
      <c r="S584" s="22">
        <v>420</v>
      </c>
      <c r="T584" s="62">
        <v>33</v>
      </c>
      <c r="U584" s="22">
        <v>0</v>
      </c>
      <c r="V584" s="22">
        <v>0</v>
      </c>
      <c r="W584" s="22">
        <v>900</v>
      </c>
      <c r="X584" s="22">
        <v>900</v>
      </c>
      <c r="Y584" s="62">
        <v>1.5</v>
      </c>
      <c r="Z584" s="22">
        <v>1320</v>
      </c>
      <c r="AA584" s="62">
        <v>2.2000000000000002</v>
      </c>
      <c r="AB584" s="22">
        <v>0</v>
      </c>
    </row>
    <row r="585" spans="1:28" ht="15" customHeight="1">
      <c r="A585" s="42">
        <v>2017</v>
      </c>
      <c r="B585" s="42" t="s">
        <v>276</v>
      </c>
      <c r="C585" s="44" t="s">
        <v>215</v>
      </c>
      <c r="D585" s="52" t="s">
        <v>362</v>
      </c>
      <c r="E585" s="40"/>
      <c r="F585" s="40"/>
      <c r="G585" s="70"/>
      <c r="H585" s="23">
        <v>4</v>
      </c>
      <c r="I585" s="23">
        <v>800</v>
      </c>
      <c r="J585" s="23">
        <v>70</v>
      </c>
      <c r="K585" s="23">
        <v>8</v>
      </c>
      <c r="L585" s="22">
        <v>194</v>
      </c>
      <c r="M585" s="23">
        <v>13</v>
      </c>
      <c r="N585" s="22">
        <v>471</v>
      </c>
      <c r="O585" s="23">
        <v>21</v>
      </c>
      <c r="P585" s="61">
        <v>2.6249999999999999E-2</v>
      </c>
      <c r="Q585" s="23">
        <v>0</v>
      </c>
      <c r="R585" s="22">
        <v>0</v>
      </c>
      <c r="S585" s="22">
        <v>665</v>
      </c>
      <c r="T585" s="62">
        <v>12.428571428571429</v>
      </c>
      <c r="U585" s="22">
        <v>0</v>
      </c>
      <c r="V585" s="22">
        <v>0</v>
      </c>
      <c r="W585" s="22">
        <v>205</v>
      </c>
      <c r="X585" s="22">
        <v>205</v>
      </c>
      <c r="Y585" s="62">
        <v>0.25624999999999998</v>
      </c>
      <c r="Z585" s="22">
        <v>870</v>
      </c>
      <c r="AA585" s="62">
        <v>1.0874999999999999</v>
      </c>
      <c r="AB585" s="22">
        <v>0</v>
      </c>
    </row>
    <row r="586" spans="1:28" ht="15" customHeight="1">
      <c r="A586" s="42">
        <v>2017</v>
      </c>
      <c r="B586" s="42" t="s">
        <v>276</v>
      </c>
      <c r="C586" s="44" t="s">
        <v>215</v>
      </c>
      <c r="D586" s="51" t="s">
        <v>86</v>
      </c>
      <c r="E586" s="38"/>
      <c r="F586" s="38"/>
      <c r="G586" s="70"/>
      <c r="H586" s="23">
        <v>3</v>
      </c>
      <c r="I586" s="23">
        <v>400</v>
      </c>
      <c r="J586" s="23">
        <v>223</v>
      </c>
      <c r="K586" s="23">
        <v>23</v>
      </c>
      <c r="L586" s="22">
        <f>541+50</f>
        <v>591</v>
      </c>
      <c r="M586" s="23">
        <v>8</v>
      </c>
      <c r="N586" s="22">
        <v>236</v>
      </c>
      <c r="O586" s="23">
        <v>31</v>
      </c>
      <c r="P586" s="61">
        <v>7.7499999999999999E-2</v>
      </c>
      <c r="Q586" s="23">
        <v>6</v>
      </c>
      <c r="R586" s="22">
        <v>60</v>
      </c>
      <c r="S586" s="22">
        <v>887</v>
      </c>
      <c r="T586" s="62">
        <v>5.8609865470852016</v>
      </c>
      <c r="U586" s="22">
        <v>0</v>
      </c>
      <c r="V586" s="22">
        <v>0</v>
      </c>
      <c r="W586" s="22">
        <v>420</v>
      </c>
      <c r="X586" s="22">
        <v>420</v>
      </c>
      <c r="Y586" s="62">
        <v>1.05</v>
      </c>
      <c r="Z586" s="22">
        <v>1307</v>
      </c>
      <c r="AA586" s="62">
        <v>3.2675000000000001</v>
      </c>
      <c r="AB586" s="22">
        <v>0</v>
      </c>
    </row>
    <row r="587" spans="1:28" ht="15" customHeight="1">
      <c r="A587" s="42">
        <v>2017</v>
      </c>
      <c r="B587" s="42" t="s">
        <v>276</v>
      </c>
      <c r="C587" s="44" t="s">
        <v>215</v>
      </c>
      <c r="D587" s="51" t="s">
        <v>320</v>
      </c>
      <c r="E587" s="38"/>
      <c r="F587" s="38"/>
      <c r="G587" s="70"/>
      <c r="H587" s="23">
        <v>4</v>
      </c>
      <c r="I587" s="23">
        <v>300</v>
      </c>
      <c r="J587" s="23">
        <v>35</v>
      </c>
      <c r="K587" s="23">
        <v>9</v>
      </c>
      <c r="L587" s="22">
        <v>261</v>
      </c>
      <c r="M587" s="23">
        <v>9</v>
      </c>
      <c r="N587" s="22">
        <v>259</v>
      </c>
      <c r="O587" s="23">
        <v>18</v>
      </c>
      <c r="P587" s="61">
        <v>0.06</v>
      </c>
      <c r="Q587" s="23">
        <v>5</v>
      </c>
      <c r="R587" s="22">
        <v>50</v>
      </c>
      <c r="S587" s="22">
        <v>570</v>
      </c>
      <c r="T587" s="62">
        <v>16.285714285714285</v>
      </c>
      <c r="U587" s="22">
        <v>0</v>
      </c>
      <c r="V587" s="22">
        <v>0</v>
      </c>
      <c r="W587" s="22">
        <v>0</v>
      </c>
      <c r="X587" s="22">
        <v>0</v>
      </c>
      <c r="Y587" s="62">
        <v>0</v>
      </c>
      <c r="Z587" s="22">
        <v>570</v>
      </c>
      <c r="AA587" s="62">
        <v>1.9</v>
      </c>
      <c r="AB587" s="22">
        <v>0</v>
      </c>
    </row>
    <row r="588" spans="1:28" ht="15" customHeight="1">
      <c r="A588" s="42">
        <v>2017</v>
      </c>
      <c r="B588" s="42" t="s">
        <v>276</v>
      </c>
      <c r="C588" s="44" t="s">
        <v>216</v>
      </c>
      <c r="D588" s="51" t="s">
        <v>422</v>
      </c>
      <c r="E588" s="38"/>
      <c r="F588" s="38"/>
      <c r="G588" s="70"/>
      <c r="H588" s="23">
        <v>1</v>
      </c>
      <c r="I588" s="23">
        <v>820</v>
      </c>
      <c r="J588" s="23">
        <v>60</v>
      </c>
      <c r="K588" s="23">
        <v>12</v>
      </c>
      <c r="L588" s="22">
        <v>332</v>
      </c>
      <c r="M588" s="23">
        <v>19</v>
      </c>
      <c r="N588" s="22">
        <v>651</v>
      </c>
      <c r="O588" s="23">
        <v>31</v>
      </c>
      <c r="P588" s="61">
        <v>3.7804878048780487E-2</v>
      </c>
      <c r="Q588" s="23">
        <v>0</v>
      </c>
      <c r="R588" s="22">
        <v>0</v>
      </c>
      <c r="S588" s="22">
        <v>983</v>
      </c>
      <c r="T588" s="62">
        <v>38.083333333333336</v>
      </c>
      <c r="U588" s="22">
        <v>0</v>
      </c>
      <c r="V588" s="22">
        <v>0</v>
      </c>
      <c r="W588" s="22">
        <v>1302</v>
      </c>
      <c r="X588" s="22">
        <v>1302</v>
      </c>
      <c r="Y588" s="62">
        <v>1.5878048780487806</v>
      </c>
      <c r="Z588" s="22">
        <v>2285</v>
      </c>
      <c r="AA588" s="62">
        <v>2.7865853658536586</v>
      </c>
      <c r="AB588" s="22">
        <v>0</v>
      </c>
    </row>
    <row r="589" spans="1:28" ht="15" customHeight="1">
      <c r="A589" s="42">
        <v>2017</v>
      </c>
      <c r="B589" s="42" t="s">
        <v>276</v>
      </c>
      <c r="C589" s="44" t="s">
        <v>216</v>
      </c>
      <c r="D589" s="51" t="s">
        <v>323</v>
      </c>
      <c r="E589" s="38"/>
      <c r="F589" s="38"/>
      <c r="G589" s="70"/>
      <c r="H589" s="23">
        <v>4</v>
      </c>
      <c r="I589" s="23">
        <v>5340</v>
      </c>
      <c r="J589" s="23">
        <v>117</v>
      </c>
      <c r="K589" s="23">
        <v>276</v>
      </c>
      <c r="L589" s="22">
        <v>6896</v>
      </c>
      <c r="M589" s="23">
        <v>24</v>
      </c>
      <c r="N589" s="22">
        <v>759</v>
      </c>
      <c r="O589" s="23">
        <v>300</v>
      </c>
      <c r="P589" s="61">
        <v>5.6179775280898875E-2</v>
      </c>
      <c r="Q589" s="23">
        <v>6</v>
      </c>
      <c r="R589" s="22">
        <v>60</v>
      </c>
      <c r="S589" s="22">
        <v>7715</v>
      </c>
      <c r="T589" s="62">
        <v>157.5</v>
      </c>
      <c r="U589" s="22">
        <v>0</v>
      </c>
      <c r="V589" s="22">
        <v>5000</v>
      </c>
      <c r="W589" s="22">
        <v>5712.5</v>
      </c>
      <c r="X589" s="22">
        <v>10712.5</v>
      </c>
      <c r="Y589" s="62">
        <v>2.0060861423220975</v>
      </c>
      <c r="Z589" s="22">
        <v>18427.5</v>
      </c>
      <c r="AA589" s="62">
        <v>3.4508426966292136</v>
      </c>
      <c r="AB589" s="22">
        <v>40.5</v>
      </c>
    </row>
    <row r="590" spans="1:28" ht="15" customHeight="1">
      <c r="A590" s="42">
        <v>2017</v>
      </c>
      <c r="B590" s="42" t="s">
        <v>276</v>
      </c>
      <c r="C590" s="44" t="s">
        <v>216</v>
      </c>
      <c r="D590" s="51" t="s">
        <v>324</v>
      </c>
      <c r="E590" s="38"/>
      <c r="F590" s="38"/>
      <c r="G590" s="70"/>
      <c r="H590" s="23">
        <v>1</v>
      </c>
      <c r="I590" s="23">
        <v>550</v>
      </c>
      <c r="J590" s="23">
        <v>11</v>
      </c>
      <c r="K590" s="23">
        <v>39</v>
      </c>
      <c r="L590" s="22">
        <v>1065</v>
      </c>
      <c r="M590" s="23">
        <v>21</v>
      </c>
      <c r="N590" s="22">
        <v>711</v>
      </c>
      <c r="O590" s="23">
        <v>60</v>
      </c>
      <c r="P590" s="61">
        <v>0.10909090909090909</v>
      </c>
      <c r="Q590" s="23">
        <v>62</v>
      </c>
      <c r="R590" s="22">
        <v>620</v>
      </c>
      <c r="S590" s="22">
        <v>2396</v>
      </c>
      <c r="T590" s="62">
        <v>313.72727272727275</v>
      </c>
      <c r="U590" s="22">
        <v>0</v>
      </c>
      <c r="V590" s="22">
        <v>0</v>
      </c>
      <c r="W590" s="22">
        <v>1055</v>
      </c>
      <c r="X590" s="22">
        <v>1055</v>
      </c>
      <c r="Y590" s="62">
        <v>1.9181818181818182</v>
      </c>
      <c r="Z590" s="22">
        <v>3451</v>
      </c>
      <c r="AA590" s="62">
        <v>6.2745454545454544</v>
      </c>
      <c r="AB590" s="22">
        <v>0</v>
      </c>
    </row>
    <row r="591" spans="1:28" ht="15" customHeight="1">
      <c r="A591" s="42">
        <v>2017</v>
      </c>
      <c r="B591" s="42" t="s">
        <v>276</v>
      </c>
      <c r="C591" s="44" t="s">
        <v>216</v>
      </c>
      <c r="D591" s="51" t="s">
        <v>325</v>
      </c>
      <c r="E591" s="38"/>
      <c r="F591" s="38"/>
      <c r="G591" s="70"/>
      <c r="H591" s="23">
        <v>4</v>
      </c>
      <c r="I591" s="23">
        <v>1862</v>
      </c>
      <c r="J591" s="23">
        <v>20</v>
      </c>
      <c r="K591" s="23">
        <v>126</v>
      </c>
      <c r="L591" s="22">
        <f>2629+335</f>
        <v>2964</v>
      </c>
      <c r="M591" s="23">
        <v>20</v>
      </c>
      <c r="N591" s="22">
        <f>554+60</f>
        <v>614</v>
      </c>
      <c r="O591" s="23">
        <v>146</v>
      </c>
      <c r="P591" s="61">
        <v>7.8410311493018262E-2</v>
      </c>
      <c r="Q591" s="23">
        <v>4</v>
      </c>
      <c r="R591" s="22">
        <v>40</v>
      </c>
      <c r="S591" s="22">
        <v>3618</v>
      </c>
      <c r="T591" s="62">
        <v>512.04999999999995</v>
      </c>
      <c r="U591" s="22">
        <v>0</v>
      </c>
      <c r="V591" s="22">
        <v>0</v>
      </c>
      <c r="W591" s="22">
        <v>6623</v>
      </c>
      <c r="X591" s="22">
        <v>6623</v>
      </c>
      <c r="Y591" s="62">
        <v>3.5569280343716434</v>
      </c>
      <c r="Z591" s="22">
        <v>10241</v>
      </c>
      <c r="AA591" s="62">
        <v>5.5</v>
      </c>
      <c r="AB591" s="22">
        <v>213</v>
      </c>
    </row>
    <row r="592" spans="1:28" ht="15" customHeight="1">
      <c r="A592" s="42">
        <v>2017</v>
      </c>
      <c r="B592" s="42" t="s">
        <v>276</v>
      </c>
      <c r="C592" s="44" t="s">
        <v>216</v>
      </c>
      <c r="D592" s="51" t="s">
        <v>326</v>
      </c>
      <c r="E592" s="38"/>
      <c r="F592" s="38"/>
      <c r="G592" s="70"/>
      <c r="H592" s="23">
        <v>4</v>
      </c>
      <c r="I592" s="23">
        <v>1770</v>
      </c>
      <c r="J592" s="23">
        <v>76</v>
      </c>
      <c r="K592" s="23">
        <v>71</v>
      </c>
      <c r="L592" s="22">
        <v>1866</v>
      </c>
      <c r="M592" s="23">
        <v>6</v>
      </c>
      <c r="N592" s="22">
        <v>0</v>
      </c>
      <c r="O592" s="23">
        <v>77</v>
      </c>
      <c r="P592" s="61">
        <v>4.3502824858757061E-2</v>
      </c>
      <c r="Q592" s="23">
        <v>5</v>
      </c>
      <c r="R592" s="22">
        <v>50</v>
      </c>
      <c r="S592" s="22">
        <v>1916</v>
      </c>
      <c r="T592" s="62">
        <v>47.907894736842103</v>
      </c>
      <c r="U592" s="22">
        <v>0</v>
      </c>
      <c r="V592" s="22">
        <v>0</v>
      </c>
      <c r="W592" s="22">
        <v>1725</v>
      </c>
      <c r="X592" s="22">
        <v>1725</v>
      </c>
      <c r="Y592" s="62">
        <v>0.97457627118644063</v>
      </c>
      <c r="Z592" s="22">
        <v>3641</v>
      </c>
      <c r="AA592" s="62">
        <v>2.0570621468926555</v>
      </c>
      <c r="AB592" s="22">
        <v>259</v>
      </c>
    </row>
    <row r="593" spans="1:28" ht="15" customHeight="1">
      <c r="A593" s="42">
        <v>2017</v>
      </c>
      <c r="B593" s="42" t="s">
        <v>276</v>
      </c>
      <c r="C593" s="44" t="s">
        <v>216</v>
      </c>
      <c r="D593" s="51" t="s">
        <v>423</v>
      </c>
      <c r="E593" s="38"/>
      <c r="F593" s="38"/>
      <c r="G593" s="70"/>
      <c r="H593" s="23">
        <v>4</v>
      </c>
      <c r="I593" s="23">
        <v>2120</v>
      </c>
      <c r="J593" s="23">
        <v>25</v>
      </c>
      <c r="K593" s="23">
        <v>147</v>
      </c>
      <c r="L593" s="22">
        <v>3732</v>
      </c>
      <c r="M593" s="23">
        <v>8</v>
      </c>
      <c r="N593" s="22">
        <v>300</v>
      </c>
      <c r="O593" s="23">
        <v>155</v>
      </c>
      <c r="P593" s="61">
        <v>7.3113207547169809E-2</v>
      </c>
      <c r="Q593" s="23">
        <v>4</v>
      </c>
      <c r="R593" s="22">
        <v>40</v>
      </c>
      <c r="S593" s="22">
        <v>4072</v>
      </c>
      <c r="T593" s="62">
        <v>237.32400000000001</v>
      </c>
      <c r="U593" s="22">
        <v>0</v>
      </c>
      <c r="V593" s="22">
        <v>0</v>
      </c>
      <c r="W593" s="22">
        <v>1861.1</v>
      </c>
      <c r="X593" s="22">
        <v>1861.1</v>
      </c>
      <c r="Y593" s="62">
        <v>0.87787735849056603</v>
      </c>
      <c r="Z593" s="22">
        <v>5933.1</v>
      </c>
      <c r="AA593" s="62">
        <v>2.7986320754716982</v>
      </c>
      <c r="AB593" s="22">
        <v>0</v>
      </c>
    </row>
    <row r="594" spans="1:28" ht="15" customHeight="1">
      <c r="A594" s="42">
        <v>2017</v>
      </c>
      <c r="B594" s="42" t="s">
        <v>276</v>
      </c>
      <c r="C594" s="44" t="s">
        <v>216</v>
      </c>
      <c r="D594" s="51" t="s">
        <v>424</v>
      </c>
      <c r="E594" s="38"/>
      <c r="F594" s="38"/>
      <c r="G594" s="70"/>
      <c r="H594" s="23">
        <v>3</v>
      </c>
      <c r="I594" s="23">
        <v>3420</v>
      </c>
      <c r="J594" s="23">
        <v>35</v>
      </c>
      <c r="K594" s="23">
        <v>91</v>
      </c>
      <c r="L594" s="22">
        <v>2315</v>
      </c>
      <c r="M594" s="23">
        <v>26</v>
      </c>
      <c r="N594" s="22">
        <v>904</v>
      </c>
      <c r="O594" s="23">
        <v>117</v>
      </c>
      <c r="P594" s="61">
        <v>3.4210526315789476E-2</v>
      </c>
      <c r="Q594" s="23">
        <v>2</v>
      </c>
      <c r="R594" s="22">
        <v>20</v>
      </c>
      <c r="S594" s="22">
        <v>3239</v>
      </c>
      <c r="T594" s="62">
        <v>284.76</v>
      </c>
      <c r="U594" s="22">
        <v>0</v>
      </c>
      <c r="V594" s="22">
        <v>0</v>
      </c>
      <c r="W594" s="22">
        <v>6727.6</v>
      </c>
      <c r="X594" s="22">
        <v>6727.6</v>
      </c>
      <c r="Y594" s="62">
        <v>1.9671345029239766</v>
      </c>
      <c r="Z594" s="22">
        <v>9966.6</v>
      </c>
      <c r="AA594" s="62">
        <v>2.9142105263157894</v>
      </c>
      <c r="AB594" s="22">
        <v>0</v>
      </c>
    </row>
    <row r="595" spans="1:28" ht="15" customHeight="1">
      <c r="A595" s="42">
        <v>2017</v>
      </c>
      <c r="B595" s="42" t="s">
        <v>276</v>
      </c>
      <c r="C595" s="44" t="s">
        <v>216</v>
      </c>
      <c r="D595" s="51" t="s">
        <v>327</v>
      </c>
      <c r="E595" s="38"/>
      <c r="F595" s="38"/>
      <c r="G595" s="70"/>
      <c r="H595" s="23">
        <v>6</v>
      </c>
      <c r="I595" s="23">
        <v>365</v>
      </c>
      <c r="J595" s="23">
        <v>36</v>
      </c>
      <c r="K595" s="23">
        <v>16</v>
      </c>
      <c r="L595" s="22">
        <v>342</v>
      </c>
      <c r="M595" s="23">
        <v>19</v>
      </c>
      <c r="N595" s="22">
        <v>632</v>
      </c>
      <c r="O595" s="23">
        <v>35</v>
      </c>
      <c r="P595" s="61">
        <v>9.5890410958904104E-2</v>
      </c>
      <c r="Q595" s="23">
        <v>0</v>
      </c>
      <c r="R595" s="22">
        <v>0</v>
      </c>
      <c r="S595" s="22">
        <v>974</v>
      </c>
      <c r="T595" s="62">
        <v>55.61944444444444</v>
      </c>
      <c r="U595" s="22">
        <v>0</v>
      </c>
      <c r="V595" s="22">
        <v>0</v>
      </c>
      <c r="W595" s="22">
        <v>1028.3</v>
      </c>
      <c r="X595" s="22">
        <v>1028.3</v>
      </c>
      <c r="Y595" s="62">
        <v>2.8172602739726025</v>
      </c>
      <c r="Z595" s="22">
        <v>2002.3</v>
      </c>
      <c r="AA595" s="62">
        <v>5.4857534246575339</v>
      </c>
      <c r="AB595" s="22">
        <v>104.5</v>
      </c>
    </row>
    <row r="596" spans="1:28" ht="15" customHeight="1">
      <c r="A596" s="42">
        <v>2017</v>
      </c>
      <c r="B596" s="42" t="s">
        <v>276</v>
      </c>
      <c r="C596" s="44" t="s">
        <v>216</v>
      </c>
      <c r="D596" s="51" t="s">
        <v>363</v>
      </c>
      <c r="E596" s="38"/>
      <c r="F596" s="38"/>
      <c r="G596" s="70"/>
      <c r="H596" s="23">
        <v>2</v>
      </c>
      <c r="I596" s="23">
        <v>320</v>
      </c>
      <c r="J596" s="23">
        <v>11</v>
      </c>
      <c r="K596" s="23">
        <v>23</v>
      </c>
      <c r="L596" s="22">
        <v>630</v>
      </c>
      <c r="M596" s="23">
        <v>2</v>
      </c>
      <c r="N596" s="22">
        <v>66</v>
      </c>
      <c r="O596" s="23">
        <v>25</v>
      </c>
      <c r="P596" s="61">
        <v>7.8125E-2</v>
      </c>
      <c r="Q596" s="23">
        <v>2</v>
      </c>
      <c r="R596" s="22">
        <v>20</v>
      </c>
      <c r="S596" s="22">
        <v>716</v>
      </c>
      <c r="T596" s="62">
        <v>149.54545454545453</v>
      </c>
      <c r="U596" s="22">
        <v>0</v>
      </c>
      <c r="V596" s="22">
        <v>0</v>
      </c>
      <c r="W596" s="22">
        <v>929</v>
      </c>
      <c r="X596" s="22">
        <v>929</v>
      </c>
      <c r="Y596" s="62">
        <v>2.9031250000000002</v>
      </c>
      <c r="Z596" s="22">
        <v>1645</v>
      </c>
      <c r="AA596" s="62">
        <v>5.140625</v>
      </c>
      <c r="AB596" s="22">
        <v>0</v>
      </c>
    </row>
    <row r="597" spans="1:28" ht="15" customHeight="1">
      <c r="A597" s="42">
        <v>2017</v>
      </c>
      <c r="B597" s="42" t="s">
        <v>276</v>
      </c>
      <c r="C597" s="44" t="s">
        <v>216</v>
      </c>
      <c r="D597" s="51" t="s">
        <v>425</v>
      </c>
      <c r="E597" s="38"/>
      <c r="F597" s="38"/>
      <c r="G597" s="70"/>
      <c r="H597" s="23">
        <v>4</v>
      </c>
      <c r="I597" s="23">
        <v>650</v>
      </c>
      <c r="J597" s="23">
        <v>0</v>
      </c>
      <c r="K597" s="23">
        <v>26</v>
      </c>
      <c r="L597" s="22">
        <v>651</v>
      </c>
      <c r="M597" s="23">
        <v>4</v>
      </c>
      <c r="N597" s="22">
        <v>110</v>
      </c>
      <c r="O597" s="23">
        <v>30</v>
      </c>
      <c r="P597" s="61">
        <v>4.6153846153846156E-2</v>
      </c>
      <c r="Q597" s="23">
        <v>27</v>
      </c>
      <c r="R597" s="22">
        <v>270</v>
      </c>
      <c r="S597" s="22">
        <v>1031</v>
      </c>
      <c r="T597" s="60" t="s">
        <v>764</v>
      </c>
      <c r="U597" s="22">
        <v>0</v>
      </c>
      <c r="V597" s="22">
        <v>0</v>
      </c>
      <c r="W597" s="22">
        <v>670</v>
      </c>
      <c r="X597" s="22">
        <v>670</v>
      </c>
      <c r="Y597" s="62">
        <v>1.0307692307692307</v>
      </c>
      <c r="Z597" s="22">
        <v>1701</v>
      </c>
      <c r="AA597" s="62">
        <v>2.6169230769230771</v>
      </c>
      <c r="AB597" s="22">
        <v>0</v>
      </c>
    </row>
    <row r="598" spans="1:28" ht="15" customHeight="1">
      <c r="A598" s="42">
        <v>2017</v>
      </c>
      <c r="B598" s="42" t="s">
        <v>276</v>
      </c>
      <c r="C598" s="44" t="s">
        <v>216</v>
      </c>
      <c r="D598" s="51" t="s">
        <v>426</v>
      </c>
      <c r="E598" s="38"/>
      <c r="F598" s="38"/>
      <c r="G598" s="70"/>
      <c r="H598" s="23">
        <v>2</v>
      </c>
      <c r="I598" s="23">
        <v>350</v>
      </c>
      <c r="J598" s="23">
        <v>13</v>
      </c>
      <c r="K598" s="23">
        <v>4</v>
      </c>
      <c r="L598" s="22">
        <v>138</v>
      </c>
      <c r="M598" s="23">
        <v>25</v>
      </c>
      <c r="N598" s="22">
        <v>677</v>
      </c>
      <c r="O598" s="23">
        <v>29</v>
      </c>
      <c r="P598" s="61">
        <v>8.2857142857142851E-2</v>
      </c>
      <c r="Q598" s="23">
        <v>0</v>
      </c>
      <c r="R598" s="22">
        <v>0</v>
      </c>
      <c r="S598" s="22">
        <v>815</v>
      </c>
      <c r="T598" s="62">
        <v>127.92307692307692</v>
      </c>
      <c r="U598" s="22">
        <v>0</v>
      </c>
      <c r="V598" s="22">
        <v>0</v>
      </c>
      <c r="W598" s="22">
        <v>848</v>
      </c>
      <c r="X598" s="22">
        <v>848</v>
      </c>
      <c r="Y598" s="62">
        <v>2.422857142857143</v>
      </c>
      <c r="Z598" s="22">
        <v>1663</v>
      </c>
      <c r="AA598" s="62">
        <v>4.7514285714285718</v>
      </c>
      <c r="AB598" s="22">
        <v>0</v>
      </c>
    </row>
    <row r="599" spans="1:28" ht="15" customHeight="1">
      <c r="A599" s="42">
        <v>2017</v>
      </c>
      <c r="B599" s="42" t="s">
        <v>276</v>
      </c>
      <c r="C599" s="44" t="s">
        <v>219</v>
      </c>
      <c r="D599" s="51" t="s">
        <v>427</v>
      </c>
      <c r="E599" s="38"/>
      <c r="F599" s="38"/>
      <c r="G599" s="70"/>
      <c r="H599" s="23">
        <v>2</v>
      </c>
      <c r="I599" s="23">
        <v>200</v>
      </c>
      <c r="J599" s="22">
        <v>52</v>
      </c>
      <c r="K599" s="23">
        <v>13</v>
      </c>
      <c r="L599" s="22">
        <v>270</v>
      </c>
      <c r="M599" s="23">
        <v>1</v>
      </c>
      <c r="N599" s="22">
        <v>60</v>
      </c>
      <c r="O599" s="23">
        <v>14</v>
      </c>
      <c r="P599" s="61">
        <v>7.0000000000000007E-2</v>
      </c>
      <c r="Q599" s="23">
        <v>0</v>
      </c>
      <c r="R599" s="22">
        <v>0</v>
      </c>
      <c r="S599" s="22">
        <v>330</v>
      </c>
      <c r="T599" s="62">
        <v>15.76923076923077</v>
      </c>
      <c r="U599" s="22">
        <v>0</v>
      </c>
      <c r="V599" s="22">
        <v>0</v>
      </c>
      <c r="W599" s="22">
        <v>490</v>
      </c>
      <c r="X599" s="22">
        <v>490</v>
      </c>
      <c r="Y599" s="62">
        <v>2.4500000000000002</v>
      </c>
      <c r="Z599" s="22">
        <v>820</v>
      </c>
      <c r="AA599" s="62">
        <v>4.0999999999999996</v>
      </c>
      <c r="AB599" s="22">
        <v>0</v>
      </c>
    </row>
    <row r="600" spans="1:28" ht="15" customHeight="1">
      <c r="A600" s="42">
        <v>2017</v>
      </c>
      <c r="B600" s="42" t="s">
        <v>276</v>
      </c>
      <c r="C600" s="44" t="s">
        <v>219</v>
      </c>
      <c r="D600" s="51" t="s">
        <v>428</v>
      </c>
      <c r="E600" s="38"/>
      <c r="F600" s="38"/>
      <c r="G600" s="70"/>
      <c r="H600" s="23">
        <v>6</v>
      </c>
      <c r="I600" s="23">
        <v>1150</v>
      </c>
      <c r="J600" s="22">
        <v>32</v>
      </c>
      <c r="K600" s="23">
        <v>23</v>
      </c>
      <c r="L600" s="22">
        <f>724+50</f>
        <v>774</v>
      </c>
      <c r="M600" s="23">
        <v>11</v>
      </c>
      <c r="N600" s="22">
        <v>513</v>
      </c>
      <c r="O600" s="23">
        <v>34</v>
      </c>
      <c r="P600" s="61">
        <v>2.9565217391304348E-2</v>
      </c>
      <c r="Q600" s="23">
        <v>11</v>
      </c>
      <c r="R600" s="22">
        <v>110</v>
      </c>
      <c r="S600" s="22">
        <v>1397</v>
      </c>
      <c r="T600" s="62">
        <v>116.9453125</v>
      </c>
      <c r="U600" s="22">
        <v>0</v>
      </c>
      <c r="V600" s="22">
        <v>0</v>
      </c>
      <c r="W600" s="22">
        <v>2345.25</v>
      </c>
      <c r="X600" s="22">
        <v>2345.25</v>
      </c>
      <c r="Y600" s="62">
        <v>2.0393478260869564</v>
      </c>
      <c r="Z600" s="22">
        <v>3742.25</v>
      </c>
      <c r="AA600" s="62">
        <v>3.2541304347826085</v>
      </c>
      <c r="AB600" s="22">
        <v>0</v>
      </c>
    </row>
    <row r="601" spans="1:28" ht="15" customHeight="1">
      <c r="A601" s="42">
        <v>2017</v>
      </c>
      <c r="B601" s="42" t="s">
        <v>276</v>
      </c>
      <c r="C601" s="44" t="s">
        <v>217</v>
      </c>
      <c r="D601" s="52" t="s">
        <v>429</v>
      </c>
      <c r="E601" s="40"/>
      <c r="F601" s="40"/>
      <c r="G601" s="70"/>
      <c r="H601" s="23">
        <v>1</v>
      </c>
      <c r="I601" s="23">
        <v>300</v>
      </c>
      <c r="J601" s="22">
        <v>9</v>
      </c>
      <c r="K601" s="23">
        <v>0</v>
      </c>
      <c r="L601" s="22">
        <v>0</v>
      </c>
      <c r="M601" s="23">
        <v>4</v>
      </c>
      <c r="N601" s="22">
        <v>136</v>
      </c>
      <c r="O601" s="23">
        <v>4</v>
      </c>
      <c r="P601" s="61">
        <v>1.3333333333333334E-2</v>
      </c>
      <c r="Q601" s="23">
        <v>1</v>
      </c>
      <c r="R601" s="22">
        <v>10</v>
      </c>
      <c r="S601" s="22">
        <v>146</v>
      </c>
      <c r="T601" s="62">
        <v>63.444444444444443</v>
      </c>
      <c r="U601" s="22">
        <v>0</v>
      </c>
      <c r="V601" s="22">
        <v>0</v>
      </c>
      <c r="W601" s="22">
        <v>425</v>
      </c>
      <c r="X601" s="22">
        <v>425</v>
      </c>
      <c r="Y601" s="62">
        <v>1.4166666666666667</v>
      </c>
      <c r="Z601" s="22">
        <v>571</v>
      </c>
      <c r="AA601" s="62">
        <v>1.9033333333333333</v>
      </c>
      <c r="AB601" s="22">
        <v>0</v>
      </c>
    </row>
    <row r="602" spans="1:28" ht="15" customHeight="1">
      <c r="A602" s="42">
        <v>2017</v>
      </c>
      <c r="B602" s="42" t="s">
        <v>276</v>
      </c>
      <c r="C602" s="44" t="s">
        <v>217</v>
      </c>
      <c r="D602" s="51" t="s">
        <v>85</v>
      </c>
      <c r="E602" s="38"/>
      <c r="F602" s="38"/>
      <c r="G602" s="70"/>
      <c r="H602" s="23">
        <v>3</v>
      </c>
      <c r="I602" s="23">
        <v>1500</v>
      </c>
      <c r="J602" s="22"/>
      <c r="K602" s="23">
        <v>26</v>
      </c>
      <c r="L602" s="22">
        <f>585+79</f>
        <v>664</v>
      </c>
      <c r="M602" s="23">
        <v>7</v>
      </c>
      <c r="N602" s="22">
        <v>237</v>
      </c>
      <c r="O602" s="23">
        <v>33</v>
      </c>
      <c r="P602" s="61">
        <v>2.1999999999999999E-2</v>
      </c>
      <c r="Q602" s="23">
        <v>0</v>
      </c>
      <c r="R602" s="22">
        <v>0</v>
      </c>
      <c r="S602" s="22">
        <v>901</v>
      </c>
      <c r="T602" s="60" t="s">
        <v>764</v>
      </c>
      <c r="U602" s="22">
        <v>0</v>
      </c>
      <c r="V602" s="22">
        <v>0</v>
      </c>
      <c r="W602" s="22">
        <v>3073.54</v>
      </c>
      <c r="X602" s="22">
        <v>3073.54</v>
      </c>
      <c r="Y602" s="62">
        <v>2.0490266666666668</v>
      </c>
      <c r="Z602" s="22">
        <v>3974.54</v>
      </c>
      <c r="AA602" s="62">
        <v>2.6496933333333335</v>
      </c>
      <c r="AB602" s="22">
        <v>141</v>
      </c>
    </row>
    <row r="603" spans="1:28" ht="15" customHeight="1">
      <c r="A603" s="42">
        <v>2017</v>
      </c>
      <c r="B603" s="42" t="s">
        <v>276</v>
      </c>
      <c r="C603" s="44" t="s">
        <v>217</v>
      </c>
      <c r="D603" s="51" t="s">
        <v>430</v>
      </c>
      <c r="E603" s="38"/>
      <c r="F603" s="38"/>
      <c r="G603" s="70"/>
      <c r="H603" s="23">
        <v>3</v>
      </c>
      <c r="I603" s="23">
        <v>1100</v>
      </c>
      <c r="J603" s="22">
        <v>23</v>
      </c>
      <c r="K603" s="23">
        <v>14</v>
      </c>
      <c r="L603" s="22">
        <v>431</v>
      </c>
      <c r="M603" s="23">
        <v>3</v>
      </c>
      <c r="N603" s="22">
        <v>117</v>
      </c>
      <c r="O603" s="23">
        <v>17</v>
      </c>
      <c r="P603" s="61">
        <v>1.5454545454545455E-2</v>
      </c>
      <c r="Q603" s="23">
        <v>8</v>
      </c>
      <c r="R603" s="22">
        <v>80</v>
      </c>
      <c r="S603" s="22">
        <v>628</v>
      </c>
      <c r="T603" s="62">
        <v>75.602173913043472</v>
      </c>
      <c r="U603" s="22">
        <v>0</v>
      </c>
      <c r="V603" s="22">
        <v>0</v>
      </c>
      <c r="W603" s="22">
        <v>1110.8499999999999</v>
      </c>
      <c r="X603" s="22">
        <v>1110.8499999999999</v>
      </c>
      <c r="Y603" s="62">
        <v>1.0098636363636362</v>
      </c>
      <c r="Z603" s="22">
        <v>1738.85</v>
      </c>
      <c r="AA603" s="62">
        <v>1.5807727272727272</v>
      </c>
      <c r="AB603" s="22">
        <v>15</v>
      </c>
    </row>
    <row r="604" spans="1:28" ht="15" customHeight="1">
      <c r="A604" s="42">
        <v>2017</v>
      </c>
      <c r="B604" s="42" t="s">
        <v>276</v>
      </c>
      <c r="C604" s="44" t="s">
        <v>217</v>
      </c>
      <c r="D604" s="51" t="s">
        <v>69</v>
      </c>
      <c r="E604" s="38"/>
      <c r="F604" s="38"/>
      <c r="G604" s="70"/>
      <c r="H604" s="23">
        <v>6</v>
      </c>
      <c r="I604" s="23">
        <v>200</v>
      </c>
      <c r="J604" s="22">
        <v>15</v>
      </c>
      <c r="K604" s="23">
        <v>3</v>
      </c>
      <c r="L604" s="22">
        <v>87</v>
      </c>
      <c r="M604" s="23">
        <v>0</v>
      </c>
      <c r="N604" s="22">
        <v>0</v>
      </c>
      <c r="O604" s="23">
        <v>3</v>
      </c>
      <c r="P604" s="61">
        <v>1.4999999999999999E-2</v>
      </c>
      <c r="Q604" s="23">
        <v>1</v>
      </c>
      <c r="R604" s="22">
        <v>10</v>
      </c>
      <c r="S604" s="22">
        <v>97</v>
      </c>
      <c r="T604" s="62">
        <v>34.873333333333335</v>
      </c>
      <c r="U604" s="22">
        <v>0</v>
      </c>
      <c r="V604" s="22">
        <v>0</v>
      </c>
      <c r="W604" s="22">
        <v>426.1</v>
      </c>
      <c r="X604" s="22">
        <v>426.1</v>
      </c>
      <c r="Y604" s="62">
        <v>2.1305000000000001</v>
      </c>
      <c r="Z604" s="22">
        <v>523.1</v>
      </c>
      <c r="AA604" s="62">
        <v>2.6154999999999999</v>
      </c>
      <c r="AB604" s="22">
        <v>0</v>
      </c>
    </row>
    <row r="605" spans="1:28" ht="15" customHeight="1">
      <c r="A605" s="42">
        <v>2017</v>
      </c>
      <c r="B605" s="42" t="s">
        <v>276</v>
      </c>
      <c r="C605" s="44" t="s">
        <v>217</v>
      </c>
      <c r="D605" s="51" t="s">
        <v>328</v>
      </c>
      <c r="E605" s="38"/>
      <c r="F605" s="38"/>
      <c r="G605" s="70"/>
      <c r="H605" s="23">
        <v>3</v>
      </c>
      <c r="I605" s="23">
        <v>2000</v>
      </c>
      <c r="J605" s="22">
        <v>27</v>
      </c>
      <c r="K605" s="23">
        <v>4</v>
      </c>
      <c r="L605" s="22">
        <v>158</v>
      </c>
      <c r="M605" s="23">
        <v>2</v>
      </c>
      <c r="N605" s="22">
        <v>78</v>
      </c>
      <c r="O605" s="23">
        <v>6</v>
      </c>
      <c r="P605" s="61">
        <v>3.0000000000000001E-3</v>
      </c>
      <c r="Q605" s="23">
        <v>0</v>
      </c>
      <c r="R605" s="22">
        <v>0</v>
      </c>
      <c r="S605" s="22">
        <v>236</v>
      </c>
      <c r="T605" s="62">
        <v>101.58777777777777</v>
      </c>
      <c r="U605" s="22">
        <v>0</v>
      </c>
      <c r="V605" s="22">
        <v>500</v>
      </c>
      <c r="W605" s="22">
        <v>2006.87</v>
      </c>
      <c r="X605" s="22">
        <v>2506.87</v>
      </c>
      <c r="Y605" s="62">
        <v>1.2534349999999999</v>
      </c>
      <c r="Z605" s="22">
        <v>2742.87</v>
      </c>
      <c r="AA605" s="62">
        <v>1.371435</v>
      </c>
      <c r="AB605" s="22">
        <v>329.78999999999996</v>
      </c>
    </row>
    <row r="606" spans="1:28" ht="15" customHeight="1">
      <c r="A606" s="42">
        <v>2017</v>
      </c>
      <c r="B606" s="42" t="s">
        <v>276</v>
      </c>
      <c r="C606" s="44" t="s">
        <v>217</v>
      </c>
      <c r="D606" s="51" t="s">
        <v>70</v>
      </c>
      <c r="E606" s="38"/>
      <c r="F606" s="38"/>
      <c r="G606" s="70"/>
      <c r="H606" s="23">
        <v>4</v>
      </c>
      <c r="I606" s="23">
        <v>1200</v>
      </c>
      <c r="J606" s="22">
        <v>90</v>
      </c>
      <c r="K606" s="23">
        <v>19</v>
      </c>
      <c r="L606" s="22">
        <v>527</v>
      </c>
      <c r="M606" s="23">
        <v>2</v>
      </c>
      <c r="N606" s="22">
        <v>78</v>
      </c>
      <c r="O606" s="23">
        <v>21</v>
      </c>
      <c r="P606" s="61">
        <v>1.7500000000000002E-2</v>
      </c>
      <c r="Q606" s="23">
        <v>23</v>
      </c>
      <c r="R606" s="22">
        <v>230</v>
      </c>
      <c r="S606" s="22">
        <v>835</v>
      </c>
      <c r="T606" s="62">
        <v>17.522222222222222</v>
      </c>
      <c r="U606" s="22">
        <v>0</v>
      </c>
      <c r="V606" s="22">
        <v>0</v>
      </c>
      <c r="W606" s="22">
        <v>742</v>
      </c>
      <c r="X606" s="22">
        <v>742</v>
      </c>
      <c r="Y606" s="62">
        <v>0.61833333333333329</v>
      </c>
      <c r="Z606" s="22">
        <v>1577</v>
      </c>
      <c r="AA606" s="62">
        <v>1.3141666666666667</v>
      </c>
      <c r="AB606" s="22">
        <v>56</v>
      </c>
    </row>
    <row r="607" spans="1:28" ht="15" customHeight="1">
      <c r="A607" s="42">
        <v>2017</v>
      </c>
      <c r="B607" s="42" t="s">
        <v>276</v>
      </c>
      <c r="C607" s="44" t="s">
        <v>217</v>
      </c>
      <c r="D607" s="52" t="s">
        <v>71</v>
      </c>
      <c r="E607" s="40"/>
      <c r="F607" s="40"/>
      <c r="G607" s="70"/>
      <c r="H607" s="23">
        <v>4</v>
      </c>
      <c r="I607" s="23">
        <v>400</v>
      </c>
      <c r="J607" s="22">
        <v>32</v>
      </c>
      <c r="K607" s="23">
        <v>15</v>
      </c>
      <c r="L607" s="22">
        <v>343</v>
      </c>
      <c r="M607" s="23">
        <v>3</v>
      </c>
      <c r="N607" s="22">
        <v>98</v>
      </c>
      <c r="O607" s="23">
        <v>18</v>
      </c>
      <c r="P607" s="61">
        <v>4.4999999999999998E-2</v>
      </c>
      <c r="Q607" s="23">
        <v>4</v>
      </c>
      <c r="R607" s="22">
        <v>40</v>
      </c>
      <c r="S607" s="22">
        <v>481</v>
      </c>
      <c r="T607" s="62">
        <v>29.625</v>
      </c>
      <c r="U607" s="22">
        <v>0</v>
      </c>
      <c r="V607" s="22">
        <v>0</v>
      </c>
      <c r="W607" s="22">
        <v>467</v>
      </c>
      <c r="X607" s="22">
        <v>467</v>
      </c>
      <c r="Y607" s="62">
        <v>1.1675</v>
      </c>
      <c r="Z607" s="22">
        <v>948</v>
      </c>
      <c r="AA607" s="62">
        <v>2.37</v>
      </c>
      <c r="AB607" s="22">
        <v>0</v>
      </c>
    </row>
    <row r="608" spans="1:28" ht="15" customHeight="1">
      <c r="A608" s="42">
        <v>2017</v>
      </c>
      <c r="B608" s="42" t="s">
        <v>276</v>
      </c>
      <c r="C608" s="44" t="s">
        <v>217</v>
      </c>
      <c r="D608" s="51" t="s">
        <v>431</v>
      </c>
      <c r="E608" s="38"/>
      <c r="F608" s="38"/>
      <c r="G608" s="70"/>
      <c r="H608" s="23">
        <v>5</v>
      </c>
      <c r="I608" s="23">
        <v>600</v>
      </c>
      <c r="J608" s="22">
        <v>131</v>
      </c>
      <c r="K608" s="23">
        <v>14</v>
      </c>
      <c r="L608" s="22">
        <v>360</v>
      </c>
      <c r="M608" s="23">
        <v>3</v>
      </c>
      <c r="N608" s="22">
        <v>99</v>
      </c>
      <c r="O608" s="23">
        <v>17</v>
      </c>
      <c r="P608" s="61">
        <v>2.8333333333333332E-2</v>
      </c>
      <c r="Q608" s="23">
        <v>1</v>
      </c>
      <c r="R608" s="22">
        <v>10</v>
      </c>
      <c r="S608" s="22">
        <v>469</v>
      </c>
      <c r="T608" s="62">
        <v>8.9404580152671755</v>
      </c>
      <c r="U608" s="22">
        <v>0</v>
      </c>
      <c r="V608" s="22">
        <v>0</v>
      </c>
      <c r="W608" s="22">
        <v>702.2</v>
      </c>
      <c r="X608" s="22">
        <v>702.2</v>
      </c>
      <c r="Y608" s="62">
        <v>1.1703333333333334</v>
      </c>
      <c r="Z608" s="22">
        <v>1171.2</v>
      </c>
      <c r="AA608" s="62">
        <v>1.9520000000000002</v>
      </c>
      <c r="AB608" s="22">
        <v>0</v>
      </c>
    </row>
    <row r="609" spans="1:28" ht="15" customHeight="1">
      <c r="A609" s="42">
        <v>2017</v>
      </c>
      <c r="B609" s="42" t="s">
        <v>276</v>
      </c>
      <c r="C609" s="44" t="s">
        <v>217</v>
      </c>
      <c r="D609" s="51" t="s">
        <v>74</v>
      </c>
      <c r="E609" s="38"/>
      <c r="F609" s="38"/>
      <c r="G609" s="70"/>
      <c r="H609" s="23">
        <v>2</v>
      </c>
      <c r="I609" s="23">
        <v>200</v>
      </c>
      <c r="J609" s="22">
        <v>13</v>
      </c>
      <c r="K609" s="23">
        <v>13</v>
      </c>
      <c r="L609" s="22">
        <v>345</v>
      </c>
      <c r="M609" s="23">
        <v>0</v>
      </c>
      <c r="N609" s="22">
        <v>0</v>
      </c>
      <c r="O609" s="23">
        <v>13</v>
      </c>
      <c r="P609" s="61">
        <v>6.5000000000000002E-2</v>
      </c>
      <c r="Q609" s="23">
        <v>4</v>
      </c>
      <c r="R609" s="22">
        <v>40</v>
      </c>
      <c r="S609" s="22">
        <v>385</v>
      </c>
      <c r="T609" s="62">
        <v>40.384615384615387</v>
      </c>
      <c r="U609" s="22">
        <v>0</v>
      </c>
      <c r="V609" s="22">
        <v>0</v>
      </c>
      <c r="W609" s="22">
        <v>140</v>
      </c>
      <c r="X609" s="22">
        <v>140</v>
      </c>
      <c r="Y609" s="62">
        <v>0.7</v>
      </c>
      <c r="Z609" s="22">
        <v>525</v>
      </c>
      <c r="AA609" s="62">
        <v>2.625</v>
      </c>
      <c r="AB609" s="22">
        <v>0</v>
      </c>
    </row>
    <row r="610" spans="1:28" ht="15" customHeight="1">
      <c r="A610" s="42">
        <v>2017</v>
      </c>
      <c r="B610" s="42" t="s">
        <v>276</v>
      </c>
      <c r="C610" s="44" t="s">
        <v>218</v>
      </c>
      <c r="D610" s="51" t="s">
        <v>432</v>
      </c>
      <c r="E610" s="38"/>
      <c r="F610" s="38"/>
      <c r="G610" s="70"/>
      <c r="H610" s="23">
        <v>4</v>
      </c>
      <c r="I610" s="23">
        <v>150</v>
      </c>
      <c r="J610" s="22">
        <v>6</v>
      </c>
      <c r="K610" s="23">
        <v>12</v>
      </c>
      <c r="L610" s="22">
        <v>329</v>
      </c>
      <c r="M610" s="23">
        <v>1</v>
      </c>
      <c r="N610" s="22">
        <v>39</v>
      </c>
      <c r="O610" s="23">
        <v>13</v>
      </c>
      <c r="P610" s="61">
        <v>8.666666666666667E-2</v>
      </c>
      <c r="Q610" s="23">
        <v>0</v>
      </c>
      <c r="R610" s="22">
        <v>0</v>
      </c>
      <c r="S610" s="22">
        <v>368</v>
      </c>
      <c r="T610" s="62">
        <v>94.666666666666671</v>
      </c>
      <c r="U610" s="22">
        <v>0</v>
      </c>
      <c r="V610" s="22">
        <v>0</v>
      </c>
      <c r="W610" s="22">
        <v>200</v>
      </c>
      <c r="X610" s="22">
        <v>200</v>
      </c>
      <c r="Y610" s="62">
        <v>1.3333333333333333</v>
      </c>
      <c r="Z610" s="22">
        <v>568</v>
      </c>
      <c r="AA610" s="62">
        <v>3.7866666666666666</v>
      </c>
      <c r="AB610" s="22">
        <v>0</v>
      </c>
    </row>
    <row r="611" spans="1:28" ht="15" customHeight="1">
      <c r="A611" s="42">
        <v>2017</v>
      </c>
      <c r="B611" s="42" t="s">
        <v>276</v>
      </c>
      <c r="C611" s="44" t="s">
        <v>222</v>
      </c>
      <c r="D611" s="51" t="s">
        <v>329</v>
      </c>
      <c r="E611" s="38"/>
      <c r="F611" s="38"/>
      <c r="G611" s="70"/>
      <c r="H611" s="23">
        <v>6</v>
      </c>
      <c r="I611" s="23">
        <v>101</v>
      </c>
      <c r="J611" s="22">
        <v>63</v>
      </c>
      <c r="K611" s="23">
        <v>9</v>
      </c>
      <c r="L611" s="22">
        <v>205</v>
      </c>
      <c r="M611" s="23">
        <v>3</v>
      </c>
      <c r="N611" s="22">
        <v>119</v>
      </c>
      <c r="O611" s="23">
        <v>12</v>
      </c>
      <c r="P611" s="61">
        <v>0.11881188118811881</v>
      </c>
      <c r="Q611" s="23">
        <v>0</v>
      </c>
      <c r="R611" s="22">
        <v>0</v>
      </c>
      <c r="S611" s="22">
        <v>324</v>
      </c>
      <c r="T611" s="62">
        <v>10.74920634920635</v>
      </c>
      <c r="U611" s="22">
        <v>0</v>
      </c>
      <c r="V611" s="22">
        <v>0</v>
      </c>
      <c r="W611" s="22">
        <v>353.2</v>
      </c>
      <c r="X611" s="22">
        <v>353.2</v>
      </c>
      <c r="Y611" s="62">
        <v>3.497029702970297</v>
      </c>
      <c r="Z611" s="22">
        <v>677.2</v>
      </c>
      <c r="AA611" s="62">
        <v>6.7049504950495056</v>
      </c>
      <c r="AB611" s="22">
        <v>30</v>
      </c>
    </row>
    <row r="612" spans="1:28" ht="15" customHeight="1">
      <c r="A612" s="42">
        <v>2017</v>
      </c>
      <c r="B612" s="42" t="s">
        <v>276</v>
      </c>
      <c r="C612" s="44" t="s">
        <v>222</v>
      </c>
      <c r="D612" s="51" t="s">
        <v>330</v>
      </c>
      <c r="E612" s="38"/>
      <c r="F612" s="38"/>
      <c r="G612" s="70"/>
      <c r="H612" s="23">
        <v>3</v>
      </c>
      <c r="I612" s="23">
        <v>1530</v>
      </c>
      <c r="J612" s="22">
        <v>32</v>
      </c>
      <c r="K612" s="23">
        <v>107</v>
      </c>
      <c r="L612" s="22">
        <v>2588</v>
      </c>
      <c r="M612" s="23">
        <v>13</v>
      </c>
      <c r="N612" s="22">
        <f>377+29</f>
        <v>406</v>
      </c>
      <c r="O612" s="23">
        <v>120</v>
      </c>
      <c r="P612" s="61">
        <v>7.8431372549019607E-2</v>
      </c>
      <c r="Q612" s="23">
        <v>1</v>
      </c>
      <c r="R612" s="22">
        <v>10</v>
      </c>
      <c r="S612" s="22">
        <v>3004</v>
      </c>
      <c r="T612" s="62">
        <v>189.66249999999999</v>
      </c>
      <c r="U612" s="22">
        <v>0</v>
      </c>
      <c r="V612" s="22">
        <v>0</v>
      </c>
      <c r="W612" s="22">
        <v>3065.2</v>
      </c>
      <c r="X612" s="22">
        <v>3065.2</v>
      </c>
      <c r="Y612" s="62">
        <v>2.0033986928104572</v>
      </c>
      <c r="Z612" s="22">
        <v>6069.2</v>
      </c>
      <c r="AA612" s="62">
        <v>3.9667973856209149</v>
      </c>
      <c r="AB612" s="22">
        <v>0</v>
      </c>
    </row>
    <row r="613" spans="1:28" ht="15" customHeight="1">
      <c r="A613" s="42">
        <v>2017</v>
      </c>
      <c r="B613" s="42" t="s">
        <v>276</v>
      </c>
      <c r="C613" s="44" t="s">
        <v>222</v>
      </c>
      <c r="D613" s="51" t="s">
        <v>331</v>
      </c>
      <c r="E613" s="38"/>
      <c r="F613" s="38"/>
      <c r="G613" s="70"/>
      <c r="H613" s="23">
        <v>12</v>
      </c>
      <c r="I613" s="23">
        <v>800</v>
      </c>
      <c r="J613" s="22">
        <v>177</v>
      </c>
      <c r="K613" s="23">
        <v>38</v>
      </c>
      <c r="L613" s="22">
        <v>909</v>
      </c>
      <c r="M613" s="23">
        <v>10</v>
      </c>
      <c r="N613" s="22">
        <v>341</v>
      </c>
      <c r="O613" s="23">
        <v>48</v>
      </c>
      <c r="P613" s="61">
        <v>0.06</v>
      </c>
      <c r="Q613" s="23">
        <v>0</v>
      </c>
      <c r="R613" s="22">
        <v>0</v>
      </c>
      <c r="S613" s="22">
        <v>1250</v>
      </c>
      <c r="T613" s="62">
        <v>11.140112994350282</v>
      </c>
      <c r="U613" s="22">
        <v>0</v>
      </c>
      <c r="V613" s="22">
        <v>0</v>
      </c>
      <c r="W613" s="22">
        <v>721.8</v>
      </c>
      <c r="X613" s="22">
        <v>721.8</v>
      </c>
      <c r="Y613" s="62">
        <v>0.90225</v>
      </c>
      <c r="Z613" s="22">
        <v>1971.8</v>
      </c>
      <c r="AA613" s="62">
        <v>2.46475</v>
      </c>
      <c r="AB613" s="22">
        <v>0</v>
      </c>
    </row>
    <row r="614" spans="1:28" ht="15" customHeight="1">
      <c r="A614" s="42">
        <v>2017</v>
      </c>
      <c r="B614" s="42" t="s">
        <v>276</v>
      </c>
      <c r="C614" s="44" t="s">
        <v>222</v>
      </c>
      <c r="D614" s="51" t="s">
        <v>433</v>
      </c>
      <c r="E614" s="38"/>
      <c r="F614" s="38"/>
      <c r="G614" s="70"/>
      <c r="H614" s="23">
        <v>4</v>
      </c>
      <c r="I614" s="23">
        <v>650</v>
      </c>
      <c r="J614" s="22">
        <v>31</v>
      </c>
      <c r="K614" s="23">
        <v>25</v>
      </c>
      <c r="L614" s="22">
        <v>615</v>
      </c>
      <c r="M614" s="23">
        <v>10</v>
      </c>
      <c r="N614" s="22">
        <v>36</v>
      </c>
      <c r="O614" s="23">
        <v>35</v>
      </c>
      <c r="P614" s="61">
        <v>5.3846153846153849E-2</v>
      </c>
      <c r="Q614" s="23">
        <v>11</v>
      </c>
      <c r="R614" s="22">
        <v>110</v>
      </c>
      <c r="S614" s="22">
        <v>761</v>
      </c>
      <c r="T614" s="62">
        <v>67.741935483870961</v>
      </c>
      <c r="U614" s="22">
        <v>0</v>
      </c>
      <c r="V614" s="22">
        <v>0</v>
      </c>
      <c r="W614" s="22">
        <v>1339</v>
      </c>
      <c r="X614" s="22">
        <v>1339</v>
      </c>
      <c r="Y614" s="62">
        <v>2.06</v>
      </c>
      <c r="Z614" s="22">
        <v>2100</v>
      </c>
      <c r="AA614" s="62">
        <v>3.2307692307692308</v>
      </c>
      <c r="AB614" s="22">
        <v>0</v>
      </c>
    </row>
    <row r="615" spans="1:28" ht="15" customHeight="1">
      <c r="A615" s="42">
        <v>2017</v>
      </c>
      <c r="B615" s="42" t="s">
        <v>276</v>
      </c>
      <c r="C615" s="44" t="s">
        <v>222</v>
      </c>
      <c r="D615" s="51" t="s">
        <v>434</v>
      </c>
      <c r="E615" s="38"/>
      <c r="F615" s="38"/>
      <c r="G615" s="70"/>
      <c r="H615" s="23">
        <v>3</v>
      </c>
      <c r="I615" s="23">
        <v>1800</v>
      </c>
      <c r="J615" s="22">
        <v>53</v>
      </c>
      <c r="K615" s="23">
        <v>49</v>
      </c>
      <c r="L615" s="22">
        <v>1257</v>
      </c>
      <c r="M615" s="23">
        <v>11</v>
      </c>
      <c r="N615" s="22">
        <v>320</v>
      </c>
      <c r="O615" s="23">
        <v>60</v>
      </c>
      <c r="P615" s="61">
        <v>3.3333333333333333E-2</v>
      </c>
      <c r="Q615" s="23">
        <v>0</v>
      </c>
      <c r="R615" s="22">
        <v>0</v>
      </c>
      <c r="S615" s="22">
        <v>1577</v>
      </c>
      <c r="T615" s="62">
        <v>78.943396226415089</v>
      </c>
      <c r="U615" s="22">
        <v>0</v>
      </c>
      <c r="V615" s="22">
        <v>0</v>
      </c>
      <c r="W615" s="22">
        <v>2607</v>
      </c>
      <c r="X615" s="22">
        <v>2607</v>
      </c>
      <c r="Y615" s="62">
        <v>1.4483333333333333</v>
      </c>
      <c r="Z615" s="22">
        <v>4184</v>
      </c>
      <c r="AA615" s="62">
        <v>2.3244444444444445</v>
      </c>
      <c r="AB615" s="22">
        <v>85</v>
      </c>
    </row>
    <row r="616" spans="1:28" ht="15" customHeight="1">
      <c r="A616" s="42">
        <v>2017</v>
      </c>
      <c r="B616" s="42" t="s">
        <v>276</v>
      </c>
      <c r="C616" s="44" t="s">
        <v>222</v>
      </c>
      <c r="D616" s="51" t="s">
        <v>332</v>
      </c>
      <c r="E616" s="38"/>
      <c r="F616" s="38"/>
      <c r="G616" s="70"/>
      <c r="H616" s="23">
        <v>3</v>
      </c>
      <c r="I616" s="23">
        <v>4350</v>
      </c>
      <c r="J616" s="22">
        <v>40</v>
      </c>
      <c r="K616" s="23">
        <v>154</v>
      </c>
      <c r="L616" s="22">
        <f>4188+963</f>
        <v>5151</v>
      </c>
      <c r="M616" s="23">
        <v>32</v>
      </c>
      <c r="N616" s="22">
        <v>0</v>
      </c>
      <c r="O616" s="23">
        <v>186</v>
      </c>
      <c r="P616" s="61">
        <v>4.275862068965517E-2</v>
      </c>
      <c r="Q616" s="23">
        <v>0</v>
      </c>
      <c r="R616" s="22">
        <v>0</v>
      </c>
      <c r="S616" s="22">
        <v>5151</v>
      </c>
      <c r="T616" s="62">
        <v>292.67500000000001</v>
      </c>
      <c r="U616" s="22">
        <v>0</v>
      </c>
      <c r="V616" s="22">
        <v>0</v>
      </c>
      <c r="W616" s="22">
        <v>6556</v>
      </c>
      <c r="X616" s="22">
        <v>6556</v>
      </c>
      <c r="Y616" s="62">
        <v>1.5071264367816093</v>
      </c>
      <c r="Z616" s="22">
        <v>11707</v>
      </c>
      <c r="AA616" s="62">
        <v>2.6912643678160921</v>
      </c>
      <c r="AB616" s="22">
        <v>300</v>
      </c>
    </row>
    <row r="617" spans="1:28" ht="15" customHeight="1">
      <c r="A617" s="42">
        <v>2017</v>
      </c>
      <c r="B617" s="42" t="s">
        <v>276</v>
      </c>
      <c r="C617" s="44" t="s">
        <v>222</v>
      </c>
      <c r="D617" s="51" t="s">
        <v>333</v>
      </c>
      <c r="E617" s="38"/>
      <c r="F617" s="38"/>
      <c r="G617" s="70"/>
      <c r="H617" s="23">
        <v>6</v>
      </c>
      <c r="I617" s="23">
        <v>920</v>
      </c>
      <c r="J617" s="22">
        <v>35</v>
      </c>
      <c r="K617" s="23">
        <v>56</v>
      </c>
      <c r="L617" s="22">
        <v>2310</v>
      </c>
      <c r="M617" s="23">
        <v>30</v>
      </c>
      <c r="N617" s="22">
        <v>1411</v>
      </c>
      <c r="O617" s="23">
        <v>86</v>
      </c>
      <c r="P617" s="61">
        <v>9.3478260869565219E-2</v>
      </c>
      <c r="Q617" s="23">
        <v>27</v>
      </c>
      <c r="R617" s="22">
        <v>270</v>
      </c>
      <c r="S617" s="22">
        <v>3991</v>
      </c>
      <c r="T617" s="62">
        <v>205.97142857142856</v>
      </c>
      <c r="U617" s="22">
        <v>0</v>
      </c>
      <c r="V617" s="22">
        <v>0</v>
      </c>
      <c r="W617" s="22">
        <v>3218</v>
      </c>
      <c r="X617" s="22">
        <v>3218</v>
      </c>
      <c r="Y617" s="62">
        <v>3.4978260869565219</v>
      </c>
      <c r="Z617" s="22">
        <v>7209</v>
      </c>
      <c r="AA617" s="62">
        <v>7.8358695652173909</v>
      </c>
      <c r="AB617" s="22">
        <v>207.5</v>
      </c>
    </row>
    <row r="618" spans="1:28" ht="15" customHeight="1">
      <c r="A618" s="42">
        <v>2017</v>
      </c>
      <c r="B618" s="42" t="s">
        <v>276</v>
      </c>
      <c r="C618" s="44" t="s">
        <v>222</v>
      </c>
      <c r="D618" s="51" t="s">
        <v>334</v>
      </c>
      <c r="E618" s="38"/>
      <c r="F618" s="38"/>
      <c r="G618" s="70"/>
      <c r="H618" s="23">
        <v>3</v>
      </c>
      <c r="I618" s="23">
        <v>4499</v>
      </c>
      <c r="J618" s="22">
        <v>40</v>
      </c>
      <c r="K618" s="23">
        <v>63</v>
      </c>
      <c r="L618" s="22">
        <v>2910</v>
      </c>
      <c r="M618" s="23">
        <v>5</v>
      </c>
      <c r="N618" s="22">
        <v>0</v>
      </c>
      <c r="O618" s="23">
        <v>68</v>
      </c>
      <c r="P618" s="61">
        <v>1.5114469882196044E-2</v>
      </c>
      <c r="Q618" s="23">
        <v>0</v>
      </c>
      <c r="R618" s="22">
        <v>0</v>
      </c>
      <c r="S618" s="22">
        <v>2910</v>
      </c>
      <c r="T618" s="62">
        <v>341.5</v>
      </c>
      <c r="U618" s="22">
        <v>0</v>
      </c>
      <c r="V618" s="22">
        <v>0</v>
      </c>
      <c r="W618" s="22">
        <v>10750</v>
      </c>
      <c r="X618" s="22">
        <v>10750</v>
      </c>
      <c r="Y618" s="62">
        <v>2.3894198710824628</v>
      </c>
      <c r="Z618" s="22">
        <v>13660</v>
      </c>
      <c r="AA618" s="62">
        <v>3.0362302733940876</v>
      </c>
      <c r="AB618" s="22">
        <v>0</v>
      </c>
    </row>
    <row r="619" spans="1:28" ht="15" customHeight="1">
      <c r="A619" s="42">
        <v>2018</v>
      </c>
      <c r="B619" s="42" t="s">
        <v>241</v>
      </c>
      <c r="C619" s="54" t="s">
        <v>203</v>
      </c>
      <c r="D619" s="52" t="s">
        <v>435</v>
      </c>
      <c r="E619" s="40"/>
      <c r="F619" s="40"/>
      <c r="G619" s="70"/>
      <c r="H619" s="23">
        <v>13</v>
      </c>
      <c r="I619" s="23">
        <v>960</v>
      </c>
      <c r="J619" s="23">
        <v>132</v>
      </c>
      <c r="K619" s="23">
        <v>21</v>
      </c>
      <c r="L619" s="22">
        <v>598</v>
      </c>
      <c r="M619" s="23">
        <v>12</v>
      </c>
      <c r="N619" s="22">
        <v>408</v>
      </c>
      <c r="O619" s="23">
        <v>33</v>
      </c>
      <c r="P619" s="61">
        <v>3.4375000000000003E-2</v>
      </c>
      <c r="Q619" s="23">
        <v>17</v>
      </c>
      <c r="R619" s="22">
        <v>170</v>
      </c>
      <c r="S619" s="22">
        <v>1176</v>
      </c>
      <c r="T619" s="62">
        <v>15.734848484848484</v>
      </c>
      <c r="U619" s="22">
        <v>0</v>
      </c>
      <c r="V619" s="22">
        <v>0</v>
      </c>
      <c r="W619" s="22">
        <v>901</v>
      </c>
      <c r="X619" s="22">
        <v>901</v>
      </c>
      <c r="Y619" s="62">
        <v>0.93854166666666672</v>
      </c>
      <c r="Z619" s="22">
        <v>2077</v>
      </c>
      <c r="AA619" s="62">
        <v>2.1635416666666667</v>
      </c>
      <c r="AB619" s="22">
        <v>100</v>
      </c>
    </row>
    <row r="620" spans="1:28" ht="15" customHeight="1">
      <c r="A620" s="42">
        <v>2018</v>
      </c>
      <c r="B620" s="42" t="s">
        <v>241</v>
      </c>
      <c r="C620" s="54" t="s">
        <v>203</v>
      </c>
      <c r="D620" s="50" t="s">
        <v>1</v>
      </c>
      <c r="E620" s="37"/>
      <c r="F620" s="37"/>
      <c r="G620" s="69"/>
      <c r="H620" s="23">
        <v>3</v>
      </c>
      <c r="I620" s="23">
        <v>1800</v>
      </c>
      <c r="J620" s="23">
        <v>156</v>
      </c>
      <c r="K620" s="23">
        <v>26</v>
      </c>
      <c r="L620" s="22">
        <v>821</v>
      </c>
      <c r="M620" s="23">
        <v>7</v>
      </c>
      <c r="N620" s="22">
        <v>218</v>
      </c>
      <c r="O620" s="23">
        <v>33</v>
      </c>
      <c r="P620" s="61">
        <v>1.8333333333333333E-2</v>
      </c>
      <c r="Q620" s="23">
        <v>48</v>
      </c>
      <c r="R620" s="22">
        <v>480</v>
      </c>
      <c r="S620" s="22">
        <v>1519</v>
      </c>
      <c r="T620" s="62">
        <v>13.525641025641026</v>
      </c>
      <c r="U620" s="22">
        <v>0</v>
      </c>
      <c r="V620" s="22">
        <v>0</v>
      </c>
      <c r="W620" s="22">
        <v>591</v>
      </c>
      <c r="X620" s="22">
        <v>591</v>
      </c>
      <c r="Y620" s="62">
        <v>0.32833333333333331</v>
      </c>
      <c r="Z620" s="22">
        <v>2110</v>
      </c>
      <c r="AA620" s="62">
        <v>1.1722222222222223</v>
      </c>
      <c r="AB620" s="22">
        <v>0</v>
      </c>
    </row>
    <row r="621" spans="1:28" ht="15" customHeight="1">
      <c r="A621" s="42">
        <v>2018</v>
      </c>
      <c r="B621" s="42" t="s">
        <v>241</v>
      </c>
      <c r="C621" s="54" t="s">
        <v>203</v>
      </c>
      <c r="D621" s="52" t="s">
        <v>2</v>
      </c>
      <c r="E621" s="40"/>
      <c r="F621" s="40"/>
      <c r="G621" s="70"/>
      <c r="H621" s="23">
        <v>6</v>
      </c>
      <c r="I621" s="23">
        <v>650</v>
      </c>
      <c r="J621" s="23">
        <v>50</v>
      </c>
      <c r="K621" s="23">
        <v>2</v>
      </c>
      <c r="L621" s="22">
        <v>78</v>
      </c>
      <c r="M621" s="23">
        <v>1</v>
      </c>
      <c r="N621" s="22">
        <v>29</v>
      </c>
      <c r="O621" s="23">
        <v>3</v>
      </c>
      <c r="P621" s="61">
        <v>4.6153846153846158E-3</v>
      </c>
      <c r="Q621" s="23">
        <v>0</v>
      </c>
      <c r="R621" s="22">
        <v>0</v>
      </c>
      <c r="S621" s="22">
        <v>107</v>
      </c>
      <c r="T621" s="62">
        <v>22.22</v>
      </c>
      <c r="U621" s="22">
        <v>0</v>
      </c>
      <c r="V621" s="22">
        <v>0</v>
      </c>
      <c r="W621" s="22">
        <v>1004</v>
      </c>
      <c r="X621" s="22">
        <v>1004</v>
      </c>
      <c r="Y621" s="62">
        <v>1.5446153846153847</v>
      </c>
      <c r="Z621" s="22">
        <v>1111</v>
      </c>
      <c r="AA621" s="62">
        <v>1.7092307692307693</v>
      </c>
      <c r="AB621" s="22">
        <v>250</v>
      </c>
    </row>
    <row r="622" spans="1:28" ht="15" customHeight="1">
      <c r="A622" s="42">
        <v>2018</v>
      </c>
      <c r="B622" s="42" t="s">
        <v>241</v>
      </c>
      <c r="C622" s="54" t="s">
        <v>203</v>
      </c>
      <c r="D622" s="51" t="s">
        <v>3</v>
      </c>
      <c r="E622" s="38"/>
      <c r="F622" s="38"/>
      <c r="G622" s="70"/>
      <c r="H622" s="23">
        <v>5</v>
      </c>
      <c r="I622" s="23">
        <v>1050</v>
      </c>
      <c r="J622" s="23">
        <v>114</v>
      </c>
      <c r="K622" s="23">
        <v>11</v>
      </c>
      <c r="L622" s="22">
        <v>352</v>
      </c>
      <c r="M622" s="23">
        <v>2</v>
      </c>
      <c r="N622" s="22">
        <v>78</v>
      </c>
      <c r="O622" s="23">
        <v>13</v>
      </c>
      <c r="P622" s="61">
        <v>1.2380952380952381E-2</v>
      </c>
      <c r="Q622" s="23">
        <v>11</v>
      </c>
      <c r="R622" s="22">
        <v>110</v>
      </c>
      <c r="S622" s="22">
        <v>540</v>
      </c>
      <c r="T622" s="62">
        <v>10.517543859649123</v>
      </c>
      <c r="U622" s="22">
        <v>0</v>
      </c>
      <c r="V622" s="22">
        <v>0</v>
      </c>
      <c r="W622" s="22">
        <v>659</v>
      </c>
      <c r="X622" s="22">
        <v>659</v>
      </c>
      <c r="Y622" s="62">
        <v>0.62761904761904763</v>
      </c>
      <c r="Z622" s="22">
        <v>1199</v>
      </c>
      <c r="AA622" s="62">
        <v>1.141904761904762</v>
      </c>
      <c r="AB622" s="22">
        <v>70</v>
      </c>
    </row>
    <row r="623" spans="1:28" ht="15" customHeight="1">
      <c r="A623" s="42">
        <v>2018</v>
      </c>
      <c r="B623" s="42" t="s">
        <v>241</v>
      </c>
      <c r="C623" s="54" t="s">
        <v>203</v>
      </c>
      <c r="D623" s="51" t="s">
        <v>436</v>
      </c>
      <c r="E623" s="38"/>
      <c r="F623" s="38"/>
      <c r="G623" s="70"/>
      <c r="H623" s="23">
        <v>6</v>
      </c>
      <c r="I623" s="23">
        <v>2000</v>
      </c>
      <c r="J623" s="23">
        <v>131</v>
      </c>
      <c r="K623" s="23">
        <v>23</v>
      </c>
      <c r="L623" s="22">
        <v>776</v>
      </c>
      <c r="M623" s="23">
        <v>21</v>
      </c>
      <c r="N623" s="22">
        <v>705</v>
      </c>
      <c r="O623" s="23">
        <v>44</v>
      </c>
      <c r="P623" s="61">
        <v>2.1999999999999999E-2</v>
      </c>
      <c r="Q623" s="23">
        <v>33</v>
      </c>
      <c r="R623" s="22">
        <v>330</v>
      </c>
      <c r="S623" s="22">
        <v>1811</v>
      </c>
      <c r="T623" s="62">
        <v>21.885496183206108</v>
      </c>
      <c r="U623" s="22">
        <v>2500</v>
      </c>
      <c r="V623" s="22">
        <v>500</v>
      </c>
      <c r="W623" s="22">
        <v>1056</v>
      </c>
      <c r="X623" s="22">
        <v>4056</v>
      </c>
      <c r="Y623" s="62">
        <v>2.028</v>
      </c>
      <c r="Z623" s="22">
        <v>2867</v>
      </c>
      <c r="AA623" s="62">
        <v>1.4335</v>
      </c>
      <c r="AB623" s="22">
        <v>1319</v>
      </c>
    </row>
    <row r="624" spans="1:28" ht="15" customHeight="1">
      <c r="A624" s="42">
        <v>2018</v>
      </c>
      <c r="B624" s="42" t="s">
        <v>241</v>
      </c>
      <c r="C624" s="54" t="s">
        <v>203</v>
      </c>
      <c r="D624" s="52" t="s">
        <v>5</v>
      </c>
      <c r="E624" s="40"/>
      <c r="F624" s="40"/>
      <c r="G624" s="70"/>
      <c r="H624" s="23">
        <v>6</v>
      </c>
      <c r="I624" s="23">
        <v>3000</v>
      </c>
      <c r="J624" s="23">
        <v>52</v>
      </c>
      <c r="K624" s="23">
        <v>26</v>
      </c>
      <c r="L624" s="22">
        <v>812</v>
      </c>
      <c r="M624" s="23">
        <v>10</v>
      </c>
      <c r="N624" s="22">
        <v>336</v>
      </c>
      <c r="O624" s="23">
        <v>36</v>
      </c>
      <c r="P624" s="61">
        <v>1.2E-2</v>
      </c>
      <c r="Q624" s="23">
        <v>1</v>
      </c>
      <c r="R624" s="22">
        <v>10</v>
      </c>
      <c r="S624" s="22">
        <v>1158</v>
      </c>
      <c r="T624" s="62">
        <v>50.358846153846152</v>
      </c>
      <c r="U624" s="22">
        <v>0</v>
      </c>
      <c r="V624" s="22">
        <v>0</v>
      </c>
      <c r="W624" s="22">
        <v>1460.66</v>
      </c>
      <c r="X624" s="22">
        <v>1460.66</v>
      </c>
      <c r="Y624" s="62">
        <v>0.48688666666666669</v>
      </c>
      <c r="Z624" s="22">
        <v>2618.66</v>
      </c>
      <c r="AA624" s="62">
        <v>0.87288666666666659</v>
      </c>
      <c r="AB624" s="22">
        <v>60</v>
      </c>
    </row>
    <row r="625" spans="1:28" ht="15" customHeight="1">
      <c r="A625" s="42">
        <v>2018</v>
      </c>
      <c r="B625" s="42" t="s">
        <v>241</v>
      </c>
      <c r="C625" s="54" t="s">
        <v>203</v>
      </c>
      <c r="D625" s="52" t="s">
        <v>437</v>
      </c>
      <c r="E625" s="40"/>
      <c r="F625" s="40"/>
      <c r="G625" s="70"/>
      <c r="H625" s="23">
        <v>9</v>
      </c>
      <c r="I625" s="23">
        <v>1190</v>
      </c>
      <c r="J625" s="23">
        <v>187</v>
      </c>
      <c r="K625" s="23">
        <v>9</v>
      </c>
      <c r="L625" s="22">
        <v>333</v>
      </c>
      <c r="M625" s="23">
        <v>5</v>
      </c>
      <c r="N625" s="22">
        <v>159</v>
      </c>
      <c r="O625" s="23">
        <v>14</v>
      </c>
      <c r="P625" s="61">
        <v>1.1764705882352941E-2</v>
      </c>
      <c r="Q625" s="23">
        <v>11</v>
      </c>
      <c r="R625" s="22">
        <v>110</v>
      </c>
      <c r="S625" s="22">
        <v>602</v>
      </c>
      <c r="T625" s="62">
        <v>6.4919786096256686</v>
      </c>
      <c r="U625" s="22">
        <v>0</v>
      </c>
      <c r="V625" s="22">
        <v>0</v>
      </c>
      <c r="W625" s="22">
        <v>612</v>
      </c>
      <c r="X625" s="22">
        <v>612</v>
      </c>
      <c r="Y625" s="62">
        <v>0.51428571428571423</v>
      </c>
      <c r="Z625" s="22">
        <v>1214</v>
      </c>
      <c r="AA625" s="62">
        <v>1.0201680672268907</v>
      </c>
      <c r="AB625" s="22">
        <v>0</v>
      </c>
    </row>
    <row r="626" spans="1:28" ht="15" customHeight="1">
      <c r="A626" s="42">
        <v>2018</v>
      </c>
      <c r="B626" s="42" t="s">
        <v>241</v>
      </c>
      <c r="C626" s="54" t="s">
        <v>203</v>
      </c>
      <c r="D626" s="51" t="s">
        <v>438</v>
      </c>
      <c r="E626" s="38"/>
      <c r="F626" s="38"/>
      <c r="G626" s="70"/>
      <c r="H626" s="23">
        <v>6</v>
      </c>
      <c r="I626" s="23">
        <v>600</v>
      </c>
      <c r="J626" s="23">
        <v>252</v>
      </c>
      <c r="K626" s="23">
        <v>5</v>
      </c>
      <c r="L626" s="22">
        <v>158</v>
      </c>
      <c r="M626" s="23">
        <v>1</v>
      </c>
      <c r="N626" s="22">
        <v>39</v>
      </c>
      <c r="O626" s="23">
        <v>6</v>
      </c>
      <c r="P626" s="61">
        <v>0.01</v>
      </c>
      <c r="Q626" s="23">
        <v>0</v>
      </c>
      <c r="R626" s="22">
        <v>0</v>
      </c>
      <c r="S626" s="22">
        <v>197</v>
      </c>
      <c r="T626" s="62">
        <v>2.7423412698412695</v>
      </c>
      <c r="U626" s="22">
        <v>0</v>
      </c>
      <c r="V626" s="22">
        <v>0</v>
      </c>
      <c r="W626" s="22">
        <v>494.07</v>
      </c>
      <c r="X626" s="22">
        <v>494.07</v>
      </c>
      <c r="Y626" s="62">
        <v>0.82345000000000002</v>
      </c>
      <c r="Z626" s="22">
        <v>691.06999999999994</v>
      </c>
      <c r="AA626" s="62">
        <v>1.1517833333333332</v>
      </c>
      <c r="AB626" s="22">
        <v>102.25</v>
      </c>
    </row>
    <row r="627" spans="1:28" ht="15" customHeight="1">
      <c r="A627" s="42">
        <v>2018</v>
      </c>
      <c r="B627" s="42" t="s">
        <v>241</v>
      </c>
      <c r="C627" s="54" t="s">
        <v>204</v>
      </c>
      <c r="D627" s="51" t="s">
        <v>439</v>
      </c>
      <c r="E627" s="38"/>
      <c r="F627" s="38"/>
      <c r="G627" s="70"/>
      <c r="H627" s="23">
        <v>13</v>
      </c>
      <c r="I627" s="23">
        <v>1660</v>
      </c>
      <c r="J627" s="23">
        <v>549</v>
      </c>
      <c r="K627" s="23">
        <v>14</v>
      </c>
      <c r="L627" s="22">
        <v>476</v>
      </c>
      <c r="M627" s="23">
        <v>1</v>
      </c>
      <c r="N627" s="22">
        <v>39</v>
      </c>
      <c r="O627" s="23">
        <v>15</v>
      </c>
      <c r="P627" s="61">
        <v>9.11854103343465E-3</v>
      </c>
      <c r="Q627" s="23">
        <v>25</v>
      </c>
      <c r="R627" s="22">
        <v>250</v>
      </c>
      <c r="S627" s="22">
        <v>765</v>
      </c>
      <c r="T627" s="62">
        <v>2.6885245901639343</v>
      </c>
      <c r="U627" s="22">
        <v>0</v>
      </c>
      <c r="V627" s="22">
        <v>0</v>
      </c>
      <c r="W627" s="22">
        <v>711</v>
      </c>
      <c r="X627" s="22">
        <v>711</v>
      </c>
      <c r="Y627" s="62">
        <v>0.4283132530120482</v>
      </c>
      <c r="Z627" s="22">
        <v>1476</v>
      </c>
      <c r="AA627" s="62">
        <v>0.89726443768996955</v>
      </c>
      <c r="AB627" s="22">
        <v>0</v>
      </c>
    </row>
    <row r="628" spans="1:28" ht="15" customHeight="1">
      <c r="A628" s="42">
        <v>2018</v>
      </c>
      <c r="B628" s="42" t="s">
        <v>241</v>
      </c>
      <c r="C628" s="54" t="s">
        <v>204</v>
      </c>
      <c r="D628" s="52" t="s">
        <v>440</v>
      </c>
      <c r="E628" s="40"/>
      <c r="F628" s="40"/>
      <c r="G628" s="70"/>
      <c r="H628" s="23">
        <v>20</v>
      </c>
      <c r="I628" s="23">
        <v>9227</v>
      </c>
      <c r="J628" s="23">
        <v>940</v>
      </c>
      <c r="K628" s="23">
        <v>31</v>
      </c>
      <c r="L628" s="22">
        <v>1032</v>
      </c>
      <c r="M628" s="23">
        <v>23</v>
      </c>
      <c r="N628" s="22">
        <v>782</v>
      </c>
      <c r="O628" s="23">
        <v>54</v>
      </c>
      <c r="P628" s="61">
        <v>5.9491021262531672E-3</v>
      </c>
      <c r="Q628" s="23">
        <v>79</v>
      </c>
      <c r="R628" s="22">
        <v>810</v>
      </c>
      <c r="S628" s="22">
        <v>2624</v>
      </c>
      <c r="T628" s="62">
        <v>8.0770851063829792</v>
      </c>
      <c r="U628" s="22">
        <v>0</v>
      </c>
      <c r="V628" s="22">
        <v>0</v>
      </c>
      <c r="W628" s="22">
        <v>4968.46</v>
      </c>
      <c r="X628" s="22">
        <v>4968.46</v>
      </c>
      <c r="Y628" s="62">
        <v>0.53846970846428954</v>
      </c>
      <c r="Z628" s="22">
        <v>7592.46</v>
      </c>
      <c r="AA628" s="62">
        <v>0.83645036906466896</v>
      </c>
      <c r="AB628" s="22">
        <v>721.06</v>
      </c>
    </row>
    <row r="629" spans="1:28" ht="15" customHeight="1">
      <c r="A629" s="42">
        <v>2018</v>
      </c>
      <c r="B629" s="42" t="s">
        <v>241</v>
      </c>
      <c r="C629" s="54" t="s">
        <v>204</v>
      </c>
      <c r="D629" s="52" t="s">
        <v>441</v>
      </c>
      <c r="E629" s="40"/>
      <c r="F629" s="40"/>
      <c r="G629" s="70"/>
      <c r="H629" s="23">
        <v>19</v>
      </c>
      <c r="I629" s="23">
        <v>1300</v>
      </c>
      <c r="J629" s="23">
        <v>330</v>
      </c>
      <c r="K629" s="23">
        <v>22</v>
      </c>
      <c r="L629" s="22">
        <v>550</v>
      </c>
      <c r="M629" s="23">
        <v>2</v>
      </c>
      <c r="N629" s="22">
        <v>68</v>
      </c>
      <c r="O629" s="23">
        <v>24</v>
      </c>
      <c r="P629" s="61">
        <v>1.867704280155642E-2</v>
      </c>
      <c r="Q629" s="23">
        <v>10</v>
      </c>
      <c r="R629" s="22">
        <v>100</v>
      </c>
      <c r="S629" s="22">
        <v>718</v>
      </c>
      <c r="T629" s="62">
        <v>4.7454545454545451</v>
      </c>
      <c r="U629" s="22">
        <v>0</v>
      </c>
      <c r="V629" s="22">
        <v>0</v>
      </c>
      <c r="W629" s="22">
        <v>848</v>
      </c>
      <c r="X629" s="22">
        <v>848</v>
      </c>
      <c r="Y629" s="62">
        <v>0.65230769230769226</v>
      </c>
      <c r="Z629" s="22">
        <v>1566</v>
      </c>
      <c r="AA629" s="62">
        <v>1.2186770428015563</v>
      </c>
      <c r="AB629" s="22">
        <v>17</v>
      </c>
    </row>
    <row r="630" spans="1:28" ht="15" customHeight="1">
      <c r="A630" s="42">
        <v>2018</v>
      </c>
      <c r="B630" s="42" t="s">
        <v>241</v>
      </c>
      <c r="C630" s="54" t="s">
        <v>204</v>
      </c>
      <c r="D630" s="52" t="s">
        <v>442</v>
      </c>
      <c r="E630" s="40"/>
      <c r="F630" s="40"/>
      <c r="G630" s="70"/>
      <c r="H630" s="23">
        <v>11</v>
      </c>
      <c r="I630" s="23">
        <v>1826</v>
      </c>
      <c r="J630" s="23">
        <v>211</v>
      </c>
      <c r="K630" s="23">
        <v>15</v>
      </c>
      <c r="L630" s="22">
        <v>430</v>
      </c>
      <c r="M630" s="23">
        <v>3</v>
      </c>
      <c r="N630" s="22">
        <v>90</v>
      </c>
      <c r="O630" s="23">
        <v>18</v>
      </c>
      <c r="P630" s="61">
        <v>9.8576122672508221E-3</v>
      </c>
      <c r="Q630" s="23">
        <v>26</v>
      </c>
      <c r="R630" s="22">
        <v>260</v>
      </c>
      <c r="S630" s="22">
        <v>780</v>
      </c>
      <c r="T630" s="62">
        <v>7.7725118483412325</v>
      </c>
      <c r="U630" s="22">
        <v>0</v>
      </c>
      <c r="V630" s="22">
        <v>0</v>
      </c>
      <c r="W630" s="22">
        <v>860</v>
      </c>
      <c r="X630" s="22">
        <v>860</v>
      </c>
      <c r="Y630" s="62">
        <v>0.47097480832420591</v>
      </c>
      <c r="Z630" s="22">
        <v>1640</v>
      </c>
      <c r="AA630" s="62">
        <v>0.89813800657174148</v>
      </c>
      <c r="AB630" s="22">
        <v>0</v>
      </c>
    </row>
    <row r="631" spans="1:28" ht="15" customHeight="1">
      <c r="A631" s="42">
        <v>2018</v>
      </c>
      <c r="B631" s="42" t="s">
        <v>241</v>
      </c>
      <c r="C631" s="54" t="s">
        <v>205</v>
      </c>
      <c r="D631" s="51" t="s">
        <v>443</v>
      </c>
      <c r="E631" s="38"/>
      <c r="F631" s="38"/>
      <c r="G631" s="70"/>
      <c r="H631" s="23">
        <v>3</v>
      </c>
      <c r="I631" s="23">
        <v>130</v>
      </c>
      <c r="J631" s="23">
        <v>108</v>
      </c>
      <c r="K631" s="23">
        <v>10</v>
      </c>
      <c r="L631" s="22">
        <v>333</v>
      </c>
      <c r="M631" s="23">
        <v>6</v>
      </c>
      <c r="N631" s="22">
        <v>234</v>
      </c>
      <c r="O631" s="23">
        <v>16</v>
      </c>
      <c r="P631" s="61">
        <v>0.12307692307692308</v>
      </c>
      <c r="Q631" s="23">
        <v>1</v>
      </c>
      <c r="R631" s="22">
        <v>10</v>
      </c>
      <c r="S631" s="22">
        <v>577</v>
      </c>
      <c r="T631" s="62">
        <v>6.1296296296296298</v>
      </c>
      <c r="U631" s="22">
        <v>0</v>
      </c>
      <c r="V631" s="22">
        <v>0</v>
      </c>
      <c r="W631" s="22">
        <v>85</v>
      </c>
      <c r="X631" s="22">
        <v>85</v>
      </c>
      <c r="Y631" s="62">
        <v>0.65384615384615385</v>
      </c>
      <c r="Z631" s="22">
        <v>662</v>
      </c>
      <c r="AA631" s="62">
        <v>5.092307692307692</v>
      </c>
      <c r="AB631" s="22">
        <v>0</v>
      </c>
    </row>
    <row r="632" spans="1:28" ht="15" customHeight="1">
      <c r="A632" s="42">
        <v>2018</v>
      </c>
      <c r="B632" s="42" t="s">
        <v>241</v>
      </c>
      <c r="C632" s="54" t="s">
        <v>205</v>
      </c>
      <c r="D632" s="51" t="s">
        <v>444</v>
      </c>
      <c r="E632" s="38"/>
      <c r="F632" s="38"/>
      <c r="G632" s="70"/>
      <c r="H632" s="23">
        <v>2</v>
      </c>
      <c r="I632" s="23">
        <v>1700</v>
      </c>
      <c r="J632" s="23">
        <v>110</v>
      </c>
      <c r="K632" s="23">
        <v>44</v>
      </c>
      <c r="L632" s="22">
        <v>1371</v>
      </c>
      <c r="M632" s="23">
        <v>50</v>
      </c>
      <c r="N632" s="22">
        <v>1659</v>
      </c>
      <c r="O632" s="23">
        <v>94</v>
      </c>
      <c r="P632" s="61">
        <v>5.5294117647058827E-2</v>
      </c>
      <c r="Q632" s="23">
        <v>37</v>
      </c>
      <c r="R632" s="22">
        <v>370</v>
      </c>
      <c r="S632" s="22">
        <v>3400</v>
      </c>
      <c r="T632" s="62">
        <v>34.063636363636363</v>
      </c>
      <c r="U632" s="22">
        <v>0</v>
      </c>
      <c r="V632" s="22">
        <v>0</v>
      </c>
      <c r="W632" s="22">
        <v>347</v>
      </c>
      <c r="X632" s="22">
        <v>347</v>
      </c>
      <c r="Y632" s="62">
        <v>0.20411764705882354</v>
      </c>
      <c r="Z632" s="22">
        <v>3747</v>
      </c>
      <c r="AA632" s="62">
        <v>2.2041176470588235</v>
      </c>
      <c r="AB632" s="22">
        <v>0</v>
      </c>
    </row>
    <row r="633" spans="1:28" ht="15" customHeight="1">
      <c r="A633" s="42">
        <v>2018</v>
      </c>
      <c r="B633" s="42" t="s">
        <v>241</v>
      </c>
      <c r="C633" s="54" t="s">
        <v>205</v>
      </c>
      <c r="D633" s="51" t="s">
        <v>445</v>
      </c>
      <c r="E633" s="38"/>
      <c r="F633" s="38"/>
      <c r="G633" s="70"/>
      <c r="H633" s="23">
        <v>10</v>
      </c>
      <c r="I633" s="23">
        <v>850</v>
      </c>
      <c r="J633" s="23">
        <v>180</v>
      </c>
      <c r="K633" s="23">
        <v>30</v>
      </c>
      <c r="L633" s="22">
        <v>979</v>
      </c>
      <c r="M633" s="23">
        <v>47</v>
      </c>
      <c r="N633" s="22">
        <v>1500</v>
      </c>
      <c r="O633" s="23">
        <v>77</v>
      </c>
      <c r="P633" s="61">
        <v>9.058823529411765E-2</v>
      </c>
      <c r="Q633" s="23">
        <v>6</v>
      </c>
      <c r="R633" s="22">
        <v>60</v>
      </c>
      <c r="S633" s="22">
        <v>2539</v>
      </c>
      <c r="T633" s="62">
        <v>23.644444444444446</v>
      </c>
      <c r="U633" s="22">
        <v>0</v>
      </c>
      <c r="V633" s="22">
        <v>0</v>
      </c>
      <c r="W633" s="22">
        <v>1717</v>
      </c>
      <c r="X633" s="22">
        <v>1717</v>
      </c>
      <c r="Y633" s="62">
        <v>2.02</v>
      </c>
      <c r="Z633" s="22">
        <v>4256</v>
      </c>
      <c r="AA633" s="62">
        <v>5.0070588235294116</v>
      </c>
      <c r="AB633" s="22">
        <v>0</v>
      </c>
    </row>
    <row r="634" spans="1:28" ht="15" customHeight="1">
      <c r="A634" s="42">
        <v>2018</v>
      </c>
      <c r="B634" s="42" t="s">
        <v>241</v>
      </c>
      <c r="C634" s="54" t="s">
        <v>205</v>
      </c>
      <c r="D634" s="51" t="s">
        <v>446</v>
      </c>
      <c r="E634" s="38"/>
      <c r="F634" s="38"/>
      <c r="G634" s="70"/>
      <c r="H634" s="23">
        <v>4</v>
      </c>
      <c r="I634" s="23">
        <v>1200</v>
      </c>
      <c r="J634" s="23">
        <v>143</v>
      </c>
      <c r="K634" s="23">
        <v>19</v>
      </c>
      <c r="L634" s="22">
        <v>662</v>
      </c>
      <c r="M634" s="23">
        <v>68</v>
      </c>
      <c r="N634" s="22">
        <v>2329</v>
      </c>
      <c r="O634" s="23">
        <v>87</v>
      </c>
      <c r="P634" s="61">
        <v>7.2499999999999995E-2</v>
      </c>
      <c r="Q634" s="23">
        <v>0</v>
      </c>
      <c r="R634" s="22">
        <v>0</v>
      </c>
      <c r="S634" s="22">
        <v>2991</v>
      </c>
      <c r="T634" s="62">
        <v>31.60839160839161</v>
      </c>
      <c r="U634" s="22">
        <v>0</v>
      </c>
      <c r="V634" s="22">
        <v>0</v>
      </c>
      <c r="W634" s="22">
        <v>1529</v>
      </c>
      <c r="X634" s="22">
        <v>1529</v>
      </c>
      <c r="Y634" s="62">
        <v>1.2741666666666667</v>
      </c>
      <c r="Z634" s="22">
        <v>4520</v>
      </c>
      <c r="AA634" s="62">
        <v>3.7666666666666666</v>
      </c>
      <c r="AB634" s="22">
        <v>0</v>
      </c>
    </row>
    <row r="635" spans="1:28" ht="15" customHeight="1">
      <c r="A635" s="42">
        <v>2018</v>
      </c>
      <c r="B635" s="42" t="s">
        <v>241</v>
      </c>
      <c r="C635" s="54" t="s">
        <v>205</v>
      </c>
      <c r="D635" s="51" t="s">
        <v>447</v>
      </c>
      <c r="E635" s="38"/>
      <c r="F635" s="38"/>
      <c r="G635" s="70"/>
      <c r="H635" s="23">
        <v>2</v>
      </c>
      <c r="I635" s="23">
        <v>358</v>
      </c>
      <c r="J635" s="23">
        <v>145</v>
      </c>
      <c r="K635" s="23">
        <v>7</v>
      </c>
      <c r="L635" s="22">
        <v>215</v>
      </c>
      <c r="M635" s="23">
        <v>6</v>
      </c>
      <c r="N635" s="22">
        <v>196</v>
      </c>
      <c r="O635" s="23">
        <v>13</v>
      </c>
      <c r="P635" s="61">
        <v>3.6312849162011177E-2</v>
      </c>
      <c r="Q635" s="23">
        <v>12</v>
      </c>
      <c r="R635" s="22">
        <v>120</v>
      </c>
      <c r="S635" s="22">
        <v>531</v>
      </c>
      <c r="T635" s="62">
        <v>5.4206896551724135</v>
      </c>
      <c r="U635" s="22">
        <v>0</v>
      </c>
      <c r="V635" s="22">
        <v>0</v>
      </c>
      <c r="W635" s="22">
        <f>182+73</f>
        <v>255</v>
      </c>
      <c r="X635" s="22">
        <v>255</v>
      </c>
      <c r="Y635" s="62">
        <v>0.71229050279329609</v>
      </c>
      <c r="Z635" s="22">
        <v>786</v>
      </c>
      <c r="AA635" s="62">
        <v>2.1955307262569832</v>
      </c>
      <c r="AB635" s="22">
        <v>36.799999999999997</v>
      </c>
    </row>
    <row r="636" spans="1:28" ht="15" customHeight="1">
      <c r="A636" s="42">
        <v>2018</v>
      </c>
      <c r="B636" s="42" t="s">
        <v>241</v>
      </c>
      <c r="C636" s="54" t="s">
        <v>205</v>
      </c>
      <c r="D636" s="51" t="s">
        <v>448</v>
      </c>
      <c r="E636" s="38"/>
      <c r="F636" s="38"/>
      <c r="G636" s="70"/>
      <c r="H636" s="23">
        <v>6</v>
      </c>
      <c r="I636" s="23">
        <v>615</v>
      </c>
      <c r="J636" s="23">
        <v>132</v>
      </c>
      <c r="K636" s="23">
        <v>9</v>
      </c>
      <c r="L636" s="22">
        <v>344</v>
      </c>
      <c r="M636" s="23">
        <v>5</v>
      </c>
      <c r="N636" s="22">
        <v>148</v>
      </c>
      <c r="O636" s="23">
        <v>14</v>
      </c>
      <c r="P636" s="61">
        <v>2.3333333333333334E-2</v>
      </c>
      <c r="Q636" s="23">
        <v>11</v>
      </c>
      <c r="R636" s="22">
        <v>110</v>
      </c>
      <c r="S636" s="22">
        <v>602</v>
      </c>
      <c r="T636" s="62">
        <v>6.1287878787878789</v>
      </c>
      <c r="U636" s="22">
        <v>0</v>
      </c>
      <c r="V636" s="22">
        <v>0</v>
      </c>
      <c r="W636" s="22">
        <v>207</v>
      </c>
      <c r="X636" s="22">
        <v>207</v>
      </c>
      <c r="Y636" s="62">
        <v>0.33658536585365856</v>
      </c>
      <c r="Z636" s="22">
        <v>809</v>
      </c>
      <c r="AA636" s="62">
        <v>1.3483333333333334</v>
      </c>
      <c r="AB636" s="22">
        <v>0</v>
      </c>
    </row>
    <row r="637" spans="1:28" ht="15" customHeight="1">
      <c r="A637" s="42">
        <v>2018</v>
      </c>
      <c r="B637" s="42" t="s">
        <v>241</v>
      </c>
      <c r="C637" s="54" t="s">
        <v>205</v>
      </c>
      <c r="D637" s="51" t="s">
        <v>449</v>
      </c>
      <c r="E637" s="38"/>
      <c r="F637" s="38"/>
      <c r="G637" s="70"/>
      <c r="H637" s="23">
        <v>4</v>
      </c>
      <c r="I637" s="23">
        <v>80</v>
      </c>
      <c r="J637" s="23">
        <v>26</v>
      </c>
      <c r="K637" s="23">
        <v>9</v>
      </c>
      <c r="L637" s="22">
        <v>283</v>
      </c>
      <c r="M637" s="23">
        <v>5</v>
      </c>
      <c r="N637" s="22">
        <v>168</v>
      </c>
      <c r="O637" s="23">
        <v>14</v>
      </c>
      <c r="P637" s="61">
        <v>0.17499999999999999</v>
      </c>
      <c r="Q637" s="23">
        <v>4</v>
      </c>
      <c r="R637" s="22">
        <v>40</v>
      </c>
      <c r="S637" s="22">
        <v>491</v>
      </c>
      <c r="T637" s="62">
        <v>23.03846153846154</v>
      </c>
      <c r="U637" s="22">
        <v>0</v>
      </c>
      <c r="V637" s="22">
        <v>0</v>
      </c>
      <c r="W637" s="22">
        <v>108</v>
      </c>
      <c r="X637" s="22">
        <v>108</v>
      </c>
      <c r="Y637" s="62">
        <v>1.35</v>
      </c>
      <c r="Z637" s="22">
        <v>599</v>
      </c>
      <c r="AA637" s="62">
        <v>7.4874999999999998</v>
      </c>
      <c r="AB637" s="22">
        <v>1.1200000000000001</v>
      </c>
    </row>
    <row r="638" spans="1:28" ht="15" customHeight="1">
      <c r="A638" s="42">
        <v>2018</v>
      </c>
      <c r="B638" s="42" t="s">
        <v>241</v>
      </c>
      <c r="C638" s="54" t="s">
        <v>205</v>
      </c>
      <c r="D638" s="51" t="s">
        <v>450</v>
      </c>
      <c r="E638" s="38"/>
      <c r="F638" s="38"/>
      <c r="G638" s="70"/>
      <c r="H638" s="23">
        <v>3</v>
      </c>
      <c r="I638" s="23">
        <v>160</v>
      </c>
      <c r="J638" s="23">
        <v>60</v>
      </c>
      <c r="K638" s="23">
        <v>1</v>
      </c>
      <c r="L638" s="22">
        <v>39</v>
      </c>
      <c r="M638" s="23">
        <v>4</v>
      </c>
      <c r="N638" s="22">
        <v>156</v>
      </c>
      <c r="O638" s="23">
        <v>5</v>
      </c>
      <c r="P638" s="61">
        <v>3.125E-2</v>
      </c>
      <c r="Q638" s="23">
        <v>0</v>
      </c>
      <c r="R638" s="22">
        <v>0</v>
      </c>
      <c r="S638" s="22">
        <v>195</v>
      </c>
      <c r="T638" s="62">
        <v>4.083333333333333</v>
      </c>
      <c r="U638" s="22">
        <v>0</v>
      </c>
      <c r="V638" s="22">
        <v>0</v>
      </c>
      <c r="W638" s="22">
        <v>50</v>
      </c>
      <c r="X638" s="22">
        <v>50</v>
      </c>
      <c r="Y638" s="62">
        <v>0.3125</v>
      </c>
      <c r="Z638" s="22">
        <v>245</v>
      </c>
      <c r="AA638" s="62">
        <v>1.53125</v>
      </c>
      <c r="AB638" s="22">
        <v>0</v>
      </c>
    </row>
    <row r="639" spans="1:28" ht="15" customHeight="1">
      <c r="A639" s="42">
        <v>2018</v>
      </c>
      <c r="B639" s="42" t="s">
        <v>241</v>
      </c>
      <c r="C639" s="54" t="s">
        <v>206</v>
      </c>
      <c r="D639" s="51" t="s">
        <v>451</v>
      </c>
      <c r="E639" s="38"/>
      <c r="F639" s="38"/>
      <c r="G639" s="70"/>
      <c r="H639" s="23">
        <v>6</v>
      </c>
      <c r="I639" s="23">
        <v>1200</v>
      </c>
      <c r="J639" s="23">
        <v>127</v>
      </c>
      <c r="K639" s="23">
        <v>6</v>
      </c>
      <c r="L639" s="22">
        <v>197</v>
      </c>
      <c r="M639" s="23">
        <v>1</v>
      </c>
      <c r="N639" s="22">
        <v>39</v>
      </c>
      <c r="O639" s="23">
        <v>7</v>
      </c>
      <c r="P639" s="61">
        <v>5.8333333333333336E-3</v>
      </c>
      <c r="Q639" s="23">
        <v>28</v>
      </c>
      <c r="R639" s="22">
        <v>280</v>
      </c>
      <c r="S639" s="22">
        <v>516</v>
      </c>
      <c r="T639" s="62">
        <v>14.023622047244094</v>
      </c>
      <c r="U639" s="22">
        <v>0</v>
      </c>
      <c r="V639" s="22">
        <v>0</v>
      </c>
      <c r="W639" s="22">
        <v>1265</v>
      </c>
      <c r="X639" s="22">
        <v>1265</v>
      </c>
      <c r="Y639" s="62">
        <v>1.0541666666666667</v>
      </c>
      <c r="Z639" s="22">
        <v>1781</v>
      </c>
      <c r="AA639" s="62">
        <v>1.4841666666666666</v>
      </c>
      <c r="AB639" s="22">
        <v>0</v>
      </c>
    </row>
    <row r="640" spans="1:28" ht="15" customHeight="1">
      <c r="A640" s="42">
        <v>2018</v>
      </c>
      <c r="B640" s="42" t="s">
        <v>241</v>
      </c>
      <c r="C640" s="54" t="s">
        <v>206</v>
      </c>
      <c r="D640" s="52" t="s">
        <v>452</v>
      </c>
      <c r="E640" s="40"/>
      <c r="F640" s="40"/>
      <c r="G640" s="70"/>
      <c r="H640" s="23">
        <v>15</v>
      </c>
      <c r="I640" s="23">
        <v>350</v>
      </c>
      <c r="J640" s="23">
        <v>110</v>
      </c>
      <c r="K640" s="23">
        <v>6</v>
      </c>
      <c r="L640" s="22">
        <v>177</v>
      </c>
      <c r="M640" s="23">
        <v>4</v>
      </c>
      <c r="N640" s="22">
        <v>138</v>
      </c>
      <c r="O640" s="23">
        <v>10</v>
      </c>
      <c r="P640" s="61">
        <v>2.8571428571428571E-2</v>
      </c>
      <c r="Q640" s="23">
        <v>3</v>
      </c>
      <c r="R640" s="22">
        <v>30</v>
      </c>
      <c r="S640" s="22">
        <v>345</v>
      </c>
      <c r="T640" s="62">
        <v>3.1363636363636362</v>
      </c>
      <c r="U640" s="22">
        <v>0</v>
      </c>
      <c r="V640" s="22">
        <v>0</v>
      </c>
      <c r="W640" s="22">
        <v>0</v>
      </c>
      <c r="X640" s="22">
        <v>0</v>
      </c>
      <c r="Y640" s="62">
        <v>0</v>
      </c>
      <c r="Z640" s="22">
        <v>345</v>
      </c>
      <c r="AA640" s="62">
        <v>0.98571428571428577</v>
      </c>
      <c r="AB640" s="22">
        <v>0</v>
      </c>
    </row>
    <row r="641" spans="1:28" ht="15" customHeight="1">
      <c r="A641" s="42">
        <v>2018</v>
      </c>
      <c r="B641" s="42" t="s">
        <v>241</v>
      </c>
      <c r="C641" s="54" t="s">
        <v>206</v>
      </c>
      <c r="D641" s="52" t="s">
        <v>453</v>
      </c>
      <c r="E641" s="40"/>
      <c r="F641" s="40"/>
      <c r="G641" s="70"/>
      <c r="H641" s="23">
        <v>10</v>
      </c>
      <c r="I641" s="23">
        <v>2000</v>
      </c>
      <c r="J641" s="23">
        <v>450</v>
      </c>
      <c r="K641" s="23">
        <v>42</v>
      </c>
      <c r="L641" s="22">
        <v>1466</v>
      </c>
      <c r="M641" s="23">
        <v>20</v>
      </c>
      <c r="N641" s="22">
        <v>677</v>
      </c>
      <c r="O641" s="23">
        <v>62</v>
      </c>
      <c r="P641" s="61">
        <v>3.1E-2</v>
      </c>
      <c r="Q641" s="23">
        <v>8</v>
      </c>
      <c r="R641" s="22">
        <v>80</v>
      </c>
      <c r="S641" s="22">
        <v>2223</v>
      </c>
      <c r="T641" s="62">
        <v>5.6066666666666665</v>
      </c>
      <c r="U641" s="22">
        <v>0</v>
      </c>
      <c r="V641" s="22">
        <v>0</v>
      </c>
      <c r="W641" s="22">
        <v>300</v>
      </c>
      <c r="X641" s="22">
        <v>300</v>
      </c>
      <c r="Y641" s="62">
        <v>0.15</v>
      </c>
      <c r="Z641" s="22">
        <v>2523</v>
      </c>
      <c r="AA641" s="62">
        <v>1.2615000000000001</v>
      </c>
      <c r="AB641" s="22">
        <v>0</v>
      </c>
    </row>
    <row r="642" spans="1:28" ht="15" customHeight="1">
      <c r="A642" s="42">
        <v>2018</v>
      </c>
      <c r="B642" s="42" t="s">
        <v>241</v>
      </c>
      <c r="C642" s="54" t="s">
        <v>206</v>
      </c>
      <c r="D642" s="51" t="s">
        <v>454</v>
      </c>
      <c r="E642" s="38"/>
      <c r="F642" s="38"/>
      <c r="G642" s="70"/>
      <c r="H642" s="23">
        <v>14</v>
      </c>
      <c r="I642" s="23">
        <v>23278</v>
      </c>
      <c r="J642" s="23">
        <v>3106</v>
      </c>
      <c r="K642" s="23">
        <v>316</v>
      </c>
      <c r="L642" s="22">
        <v>10093</v>
      </c>
      <c r="M642" s="23">
        <v>82</v>
      </c>
      <c r="N642" s="22">
        <v>2651</v>
      </c>
      <c r="O642" s="23">
        <v>398</v>
      </c>
      <c r="P642" s="61">
        <v>1.7119752236751547E-2</v>
      </c>
      <c r="Q642" s="23">
        <v>136</v>
      </c>
      <c r="R642" s="22">
        <v>1385</v>
      </c>
      <c r="S642" s="22">
        <v>14129</v>
      </c>
      <c r="T642" s="62">
        <v>5.9452672247263365</v>
      </c>
      <c r="U642" s="22">
        <v>0</v>
      </c>
      <c r="V642" s="22">
        <v>0</v>
      </c>
      <c r="W642" s="22">
        <v>4337</v>
      </c>
      <c r="X642" s="22">
        <v>4337</v>
      </c>
      <c r="Y642" s="62">
        <v>0.18631325715267635</v>
      </c>
      <c r="Z642" s="22">
        <v>18466</v>
      </c>
      <c r="AA642" s="62">
        <v>0.79430488644184449</v>
      </c>
      <c r="AB642" s="22">
        <v>428.5</v>
      </c>
    </row>
    <row r="643" spans="1:28" ht="15" customHeight="1">
      <c r="A643" s="42">
        <v>2018</v>
      </c>
      <c r="B643" s="42" t="s">
        <v>241</v>
      </c>
      <c r="C643" s="54" t="s">
        <v>206</v>
      </c>
      <c r="D643" s="51" t="s">
        <v>455</v>
      </c>
      <c r="E643" s="38"/>
      <c r="F643" s="38"/>
      <c r="G643" s="70"/>
      <c r="H643" s="23">
        <v>13</v>
      </c>
      <c r="I643" s="23">
        <v>2200</v>
      </c>
      <c r="J643" s="23">
        <v>515</v>
      </c>
      <c r="K643" s="23">
        <v>68</v>
      </c>
      <c r="L643" s="22">
        <v>2312</v>
      </c>
      <c r="M643" s="23">
        <v>58</v>
      </c>
      <c r="N643" s="22">
        <v>1974</v>
      </c>
      <c r="O643" s="23">
        <v>126</v>
      </c>
      <c r="P643" s="61">
        <v>5.7272727272727274E-2</v>
      </c>
      <c r="Q643" s="23">
        <v>13</v>
      </c>
      <c r="R643" s="22">
        <v>130</v>
      </c>
      <c r="S643" s="22">
        <v>4416</v>
      </c>
      <c r="T643" s="62">
        <v>13.431067961165049</v>
      </c>
      <c r="U643" s="22">
        <v>0</v>
      </c>
      <c r="V643" s="22">
        <v>0</v>
      </c>
      <c r="W643" s="22">
        <v>2501</v>
      </c>
      <c r="X643" s="22">
        <v>2501</v>
      </c>
      <c r="Y643" s="62">
        <v>1.1368181818181817</v>
      </c>
      <c r="Z643" s="22">
        <v>6917</v>
      </c>
      <c r="AA643" s="62">
        <v>3.144090909090909</v>
      </c>
      <c r="AB643" s="22">
        <v>0</v>
      </c>
    </row>
    <row r="644" spans="1:28" ht="15" customHeight="1">
      <c r="A644" s="42">
        <v>2018</v>
      </c>
      <c r="B644" s="42" t="s">
        <v>241</v>
      </c>
      <c r="C644" s="54" t="s">
        <v>206</v>
      </c>
      <c r="D644" s="52" t="s">
        <v>456</v>
      </c>
      <c r="E644" s="40"/>
      <c r="F644" s="40"/>
      <c r="G644" s="70"/>
      <c r="H644" s="23">
        <v>4</v>
      </c>
      <c r="I644" s="23">
        <v>1000</v>
      </c>
      <c r="J644" s="23">
        <v>232</v>
      </c>
      <c r="K644" s="23">
        <v>23</v>
      </c>
      <c r="L644" s="22">
        <v>830</v>
      </c>
      <c r="M644" s="23">
        <v>1</v>
      </c>
      <c r="N644" s="22">
        <v>39</v>
      </c>
      <c r="O644" s="23">
        <v>24</v>
      </c>
      <c r="P644" s="61">
        <v>2.4E-2</v>
      </c>
      <c r="Q644" s="23">
        <v>0</v>
      </c>
      <c r="R644" s="22">
        <v>0</v>
      </c>
      <c r="S644" s="22">
        <v>869</v>
      </c>
      <c r="T644" s="62">
        <v>5.4698275862068968</v>
      </c>
      <c r="U644" s="22">
        <v>0</v>
      </c>
      <c r="V644" s="22">
        <v>0</v>
      </c>
      <c r="W644" s="22">
        <v>400</v>
      </c>
      <c r="X644" s="22">
        <v>400</v>
      </c>
      <c r="Y644" s="62">
        <v>0.4</v>
      </c>
      <c r="Z644" s="22">
        <v>1269</v>
      </c>
      <c r="AA644" s="62">
        <v>1.2689999999999999</v>
      </c>
      <c r="AB644" s="22">
        <v>0</v>
      </c>
    </row>
    <row r="645" spans="1:28" ht="15" customHeight="1">
      <c r="A645" s="42">
        <v>2018</v>
      </c>
      <c r="B645" s="42" t="s">
        <v>241</v>
      </c>
      <c r="C645" s="54" t="s">
        <v>206</v>
      </c>
      <c r="D645" s="52" t="s">
        <v>457</v>
      </c>
      <c r="E645" s="40"/>
      <c r="F645" s="40"/>
      <c r="G645" s="70"/>
      <c r="H645" s="23">
        <v>3</v>
      </c>
      <c r="I645" s="23">
        <v>2600</v>
      </c>
      <c r="J645" s="23">
        <v>30</v>
      </c>
      <c r="K645" s="23">
        <v>2</v>
      </c>
      <c r="L645" s="22">
        <v>66</v>
      </c>
      <c r="M645" s="23">
        <v>1</v>
      </c>
      <c r="N645" s="22">
        <v>39</v>
      </c>
      <c r="O645" s="23">
        <v>3</v>
      </c>
      <c r="P645" s="61">
        <v>1.153846153846154E-3</v>
      </c>
      <c r="Q645" s="23">
        <v>7</v>
      </c>
      <c r="R645" s="22">
        <v>70</v>
      </c>
      <c r="S645" s="22">
        <v>175</v>
      </c>
      <c r="T645" s="62">
        <v>26.785</v>
      </c>
      <c r="U645" s="22">
        <v>0</v>
      </c>
      <c r="V645" s="22">
        <v>0</v>
      </c>
      <c r="W645" s="22">
        <v>628.54999999999995</v>
      </c>
      <c r="X645" s="22">
        <v>628.54999999999995</v>
      </c>
      <c r="Y645" s="62">
        <v>0.24174999999999999</v>
      </c>
      <c r="Z645" s="22">
        <v>803.55</v>
      </c>
      <c r="AA645" s="62">
        <v>0.30905769230769231</v>
      </c>
      <c r="AB645" s="22">
        <v>0</v>
      </c>
    </row>
    <row r="646" spans="1:28" ht="15" customHeight="1">
      <c r="A646" s="42">
        <v>2018</v>
      </c>
      <c r="B646" s="42" t="s">
        <v>241</v>
      </c>
      <c r="C646" s="54" t="s">
        <v>220</v>
      </c>
      <c r="D646" s="51" t="s">
        <v>458</v>
      </c>
      <c r="E646" s="38"/>
      <c r="F646" s="38"/>
      <c r="G646" s="70"/>
      <c r="H646" s="23">
        <v>5</v>
      </c>
      <c r="I646" s="23">
        <v>7434</v>
      </c>
      <c r="J646" s="23">
        <v>459</v>
      </c>
      <c r="K646" s="23">
        <v>137</v>
      </c>
      <c r="L646" s="22">
        <v>4374</v>
      </c>
      <c r="M646" s="23">
        <v>187</v>
      </c>
      <c r="N646" s="22">
        <v>6139</v>
      </c>
      <c r="O646" s="23">
        <v>324</v>
      </c>
      <c r="P646" s="61">
        <v>4.3760129659643439E-2</v>
      </c>
      <c r="Q646" s="23">
        <v>11</v>
      </c>
      <c r="R646" s="22">
        <v>130</v>
      </c>
      <c r="S646" s="22">
        <v>10643</v>
      </c>
      <c r="T646" s="62">
        <v>49.928104575163395</v>
      </c>
      <c r="U646" s="22">
        <v>0</v>
      </c>
      <c r="V646" s="22">
        <v>0</v>
      </c>
      <c r="W646" s="22">
        <v>12274</v>
      </c>
      <c r="X646" s="22">
        <v>12274</v>
      </c>
      <c r="Y646" s="62">
        <v>1.65106268496099</v>
      </c>
      <c r="Z646" s="22">
        <v>22917</v>
      </c>
      <c r="AA646" s="62">
        <v>3.0952188006482984</v>
      </c>
      <c r="AB646" s="22">
        <v>32</v>
      </c>
    </row>
    <row r="647" spans="1:28" ht="15" customHeight="1">
      <c r="A647" s="42">
        <v>2018</v>
      </c>
      <c r="B647" s="42" t="s">
        <v>241</v>
      </c>
      <c r="C647" s="54" t="s">
        <v>220</v>
      </c>
      <c r="D647" s="51" t="s">
        <v>459</v>
      </c>
      <c r="E647" s="38"/>
      <c r="F647" s="38"/>
      <c r="G647" s="70"/>
      <c r="H647" s="23">
        <v>3</v>
      </c>
      <c r="I647" s="23">
        <v>3000</v>
      </c>
      <c r="J647" s="23">
        <v>66</v>
      </c>
      <c r="K647" s="23">
        <v>24</v>
      </c>
      <c r="L647" s="22">
        <v>757</v>
      </c>
      <c r="M647" s="23">
        <v>18</v>
      </c>
      <c r="N647" s="22">
        <v>616</v>
      </c>
      <c r="O647" s="23">
        <v>42</v>
      </c>
      <c r="P647" s="61">
        <v>1.4E-2</v>
      </c>
      <c r="Q647" s="23">
        <v>17</v>
      </c>
      <c r="R647" s="22">
        <v>170</v>
      </c>
      <c r="S647" s="22">
        <v>1543</v>
      </c>
      <c r="T647" s="62">
        <v>103.17787878787878</v>
      </c>
      <c r="U647" s="22">
        <v>0</v>
      </c>
      <c r="V647" s="22">
        <v>0</v>
      </c>
      <c r="W647" s="22">
        <v>5266.74</v>
      </c>
      <c r="X647" s="22">
        <v>5266.74</v>
      </c>
      <c r="Y647" s="62">
        <v>1.7555799999999999</v>
      </c>
      <c r="Z647" s="22">
        <v>6809.74</v>
      </c>
      <c r="AA647" s="62">
        <v>2.2699133333333332</v>
      </c>
      <c r="AB647" s="22">
        <v>95</v>
      </c>
    </row>
    <row r="648" spans="1:28" ht="15" customHeight="1">
      <c r="A648" s="42">
        <v>2018</v>
      </c>
      <c r="B648" s="42" t="s">
        <v>241</v>
      </c>
      <c r="C648" s="54" t="s">
        <v>220</v>
      </c>
      <c r="D648" s="51" t="s">
        <v>460</v>
      </c>
      <c r="E648" s="38"/>
      <c r="F648" s="38"/>
      <c r="G648" s="70"/>
      <c r="H648" s="23">
        <v>2</v>
      </c>
      <c r="I648" s="23">
        <v>4250</v>
      </c>
      <c r="J648" s="23">
        <v>55</v>
      </c>
      <c r="K648" s="23">
        <v>74</v>
      </c>
      <c r="L648" s="22">
        <v>2514</v>
      </c>
      <c r="M648" s="23">
        <v>104</v>
      </c>
      <c r="N648" s="22">
        <v>3438</v>
      </c>
      <c r="O648" s="23">
        <v>178</v>
      </c>
      <c r="P648" s="61">
        <v>4.1882352941176468E-2</v>
      </c>
      <c r="Q648" s="23">
        <v>0</v>
      </c>
      <c r="R648" s="22">
        <v>0</v>
      </c>
      <c r="S648" s="22">
        <v>5952</v>
      </c>
      <c r="T648" s="62">
        <v>248.24745454545456</v>
      </c>
      <c r="U648" s="22">
        <v>0</v>
      </c>
      <c r="V648" s="22">
        <v>1000</v>
      </c>
      <c r="W648" s="22">
        <v>7701.61</v>
      </c>
      <c r="X648" s="22">
        <v>8701.61</v>
      </c>
      <c r="Y648" s="62">
        <v>2.0474376470588238</v>
      </c>
      <c r="Z648" s="22">
        <v>13653.61</v>
      </c>
      <c r="AA648" s="62">
        <v>3.2126141176470591</v>
      </c>
      <c r="AB648" s="22">
        <v>0</v>
      </c>
    </row>
    <row r="649" spans="1:28" ht="15" customHeight="1">
      <c r="A649" s="42">
        <v>2018</v>
      </c>
      <c r="B649" s="42" t="s">
        <v>241</v>
      </c>
      <c r="C649" s="54" t="s">
        <v>220</v>
      </c>
      <c r="D649" s="51" t="s">
        <v>461</v>
      </c>
      <c r="E649" s="38"/>
      <c r="F649" s="38"/>
      <c r="G649" s="70"/>
      <c r="H649" s="23">
        <v>6</v>
      </c>
      <c r="I649" s="23">
        <v>3020</v>
      </c>
      <c r="J649" s="23">
        <v>133</v>
      </c>
      <c r="K649" s="23">
        <v>34</v>
      </c>
      <c r="L649" s="22">
        <v>1033</v>
      </c>
      <c r="M649" s="23">
        <v>21</v>
      </c>
      <c r="N649" s="22">
        <v>729</v>
      </c>
      <c r="O649" s="23">
        <v>55</v>
      </c>
      <c r="P649" s="61">
        <v>1.8211920529801324E-2</v>
      </c>
      <c r="Q649" s="23">
        <v>6</v>
      </c>
      <c r="R649" s="22">
        <v>60</v>
      </c>
      <c r="S649" s="22">
        <v>1822</v>
      </c>
      <c r="T649" s="62">
        <v>69.067669172932327</v>
      </c>
      <c r="U649" s="22">
        <v>0</v>
      </c>
      <c r="V649" s="22">
        <v>0</v>
      </c>
      <c r="W649" s="22">
        <v>7364</v>
      </c>
      <c r="X649" s="22">
        <v>7364</v>
      </c>
      <c r="Y649" s="62">
        <v>2.4384105960264901</v>
      </c>
      <c r="Z649" s="22">
        <v>9186</v>
      </c>
      <c r="AA649" s="62">
        <v>3.0417218543046358</v>
      </c>
      <c r="AB649" s="22">
        <v>0</v>
      </c>
    </row>
    <row r="650" spans="1:28" ht="15" customHeight="1">
      <c r="A650" s="42">
        <v>2018</v>
      </c>
      <c r="B650" s="42" t="s">
        <v>241</v>
      </c>
      <c r="C650" s="54" t="s">
        <v>220</v>
      </c>
      <c r="D650" s="51" t="s">
        <v>462</v>
      </c>
      <c r="E650" s="38"/>
      <c r="F650" s="38"/>
      <c r="G650" s="70"/>
      <c r="H650" s="23">
        <v>2</v>
      </c>
      <c r="I650" s="23">
        <v>5230</v>
      </c>
      <c r="J650" s="23">
        <v>180</v>
      </c>
      <c r="K650" s="23">
        <v>146</v>
      </c>
      <c r="L650" s="22">
        <v>4664</v>
      </c>
      <c r="M650" s="23">
        <v>91</v>
      </c>
      <c r="N650" s="22">
        <v>2854</v>
      </c>
      <c r="O650" s="23">
        <v>237</v>
      </c>
      <c r="P650" s="61">
        <v>4.5315487571701722E-2</v>
      </c>
      <c r="Q650" s="23">
        <v>6</v>
      </c>
      <c r="R650" s="22">
        <v>60</v>
      </c>
      <c r="S650" s="22">
        <v>7578</v>
      </c>
      <c r="T650" s="62">
        <v>104.04444444444445</v>
      </c>
      <c r="U650" s="22">
        <v>0</v>
      </c>
      <c r="V650" s="22">
        <v>0</v>
      </c>
      <c r="W650" s="22">
        <v>11150</v>
      </c>
      <c r="X650" s="22">
        <v>11150</v>
      </c>
      <c r="Y650" s="62">
        <v>2.1319311663479925</v>
      </c>
      <c r="Z650" s="22">
        <v>18728</v>
      </c>
      <c r="AA650" s="62">
        <v>3.5808795411089864</v>
      </c>
      <c r="AB650" s="22">
        <v>209.8</v>
      </c>
    </row>
    <row r="651" spans="1:28" ht="15" customHeight="1">
      <c r="A651" s="42">
        <v>2018</v>
      </c>
      <c r="B651" s="42" t="s">
        <v>241</v>
      </c>
      <c r="C651" s="54" t="s">
        <v>220</v>
      </c>
      <c r="D651" s="52" t="s">
        <v>463</v>
      </c>
      <c r="E651" s="40"/>
      <c r="F651" s="40"/>
      <c r="G651" s="70"/>
      <c r="H651" s="23">
        <v>3</v>
      </c>
      <c r="I651" s="23">
        <v>19852</v>
      </c>
      <c r="J651" s="23">
        <v>128</v>
      </c>
      <c r="K651" s="23">
        <v>249</v>
      </c>
      <c r="L651" s="22">
        <v>7866</v>
      </c>
      <c r="M651" s="23">
        <v>45</v>
      </c>
      <c r="N651" s="22">
        <v>1530</v>
      </c>
      <c r="O651" s="23">
        <v>294</v>
      </c>
      <c r="P651" s="61">
        <v>1.4809590973201692E-2</v>
      </c>
      <c r="Q651" s="23">
        <v>22</v>
      </c>
      <c r="R651" s="22">
        <v>220</v>
      </c>
      <c r="S651" s="22">
        <v>9616</v>
      </c>
      <c r="T651" s="62">
        <v>267.30054687500001</v>
      </c>
      <c r="U651" s="22">
        <v>0</v>
      </c>
      <c r="V651" s="22">
        <v>0</v>
      </c>
      <c r="W651" s="22">
        <v>24598.47</v>
      </c>
      <c r="X651" s="22">
        <v>24598.47</v>
      </c>
      <c r="Y651" s="62">
        <v>1.2390927866209955</v>
      </c>
      <c r="Z651" s="22">
        <v>34214.47</v>
      </c>
      <c r="AA651" s="62">
        <v>1.7234772315131976</v>
      </c>
      <c r="AB651" s="22">
        <v>2292.42</v>
      </c>
    </row>
    <row r="652" spans="1:28" ht="15" customHeight="1">
      <c r="A652" s="42">
        <v>2018</v>
      </c>
      <c r="B652" s="42" t="s">
        <v>241</v>
      </c>
      <c r="C652" s="54" t="s">
        <v>220</v>
      </c>
      <c r="D652" s="51" t="s">
        <v>464</v>
      </c>
      <c r="E652" s="38"/>
      <c r="F652" s="38"/>
      <c r="G652" s="70"/>
      <c r="H652" s="23">
        <v>4</v>
      </c>
      <c r="I652" s="23">
        <v>370</v>
      </c>
      <c r="J652" s="23">
        <v>44</v>
      </c>
      <c r="K652" s="23">
        <v>36</v>
      </c>
      <c r="L652" s="22">
        <v>1201</v>
      </c>
      <c r="M652" s="23">
        <v>23</v>
      </c>
      <c r="N652" s="22">
        <v>752</v>
      </c>
      <c r="O652" s="23">
        <v>59</v>
      </c>
      <c r="P652" s="61">
        <v>0.15945945945945947</v>
      </c>
      <c r="Q652" s="23">
        <v>4</v>
      </c>
      <c r="R652" s="22">
        <v>40</v>
      </c>
      <c r="S652" s="22">
        <v>1993</v>
      </c>
      <c r="T652" s="62">
        <v>96.13636363636364</v>
      </c>
      <c r="U652" s="22">
        <v>0</v>
      </c>
      <c r="V652" s="22">
        <v>0</v>
      </c>
      <c r="W652" s="22">
        <v>2237</v>
      </c>
      <c r="X652" s="22">
        <v>2237</v>
      </c>
      <c r="Y652" s="62">
        <v>6.0459459459459461</v>
      </c>
      <c r="Z652" s="22">
        <v>4230</v>
      </c>
      <c r="AA652" s="62">
        <v>11.432432432432432</v>
      </c>
      <c r="AB652" s="22">
        <v>0</v>
      </c>
    </row>
    <row r="653" spans="1:28" ht="15" customHeight="1">
      <c r="A653" s="42">
        <v>2018</v>
      </c>
      <c r="B653" s="42" t="s">
        <v>241</v>
      </c>
      <c r="C653" s="54" t="s">
        <v>220</v>
      </c>
      <c r="D653" s="51" t="s">
        <v>465</v>
      </c>
      <c r="E653" s="38"/>
      <c r="F653" s="38"/>
      <c r="G653" s="70"/>
      <c r="H653" s="23">
        <v>1</v>
      </c>
      <c r="I653" s="23">
        <v>1230</v>
      </c>
      <c r="J653" s="23">
        <v>154</v>
      </c>
      <c r="K653" s="23">
        <v>31</v>
      </c>
      <c r="L653" s="22">
        <v>1008</v>
      </c>
      <c r="M653" s="23">
        <v>36</v>
      </c>
      <c r="N653" s="22">
        <v>1229</v>
      </c>
      <c r="O653" s="23">
        <v>67</v>
      </c>
      <c r="P653" s="61">
        <v>5.5833333333333332E-2</v>
      </c>
      <c r="Q653" s="23">
        <v>0</v>
      </c>
      <c r="R653" s="22">
        <v>0</v>
      </c>
      <c r="S653" s="22">
        <v>2237</v>
      </c>
      <c r="T653" s="62">
        <v>48.091558441558441</v>
      </c>
      <c r="U653" s="22">
        <v>0</v>
      </c>
      <c r="V653" s="22">
        <v>0</v>
      </c>
      <c r="W653" s="22">
        <v>5169.1000000000004</v>
      </c>
      <c r="X653" s="22">
        <v>5169.1000000000004</v>
      </c>
      <c r="Y653" s="62">
        <v>4.2025203252032526</v>
      </c>
      <c r="Z653" s="22">
        <v>7406.1</v>
      </c>
      <c r="AA653" s="62">
        <v>6.1717500000000003</v>
      </c>
      <c r="AB653" s="22">
        <v>0</v>
      </c>
    </row>
    <row r="654" spans="1:28" ht="15" customHeight="1">
      <c r="A654" s="42">
        <v>2018</v>
      </c>
      <c r="B654" s="42" t="s">
        <v>241</v>
      </c>
      <c r="C654" s="54" t="s">
        <v>220</v>
      </c>
      <c r="D654" s="51" t="s">
        <v>466</v>
      </c>
      <c r="E654" s="38"/>
      <c r="F654" s="38"/>
      <c r="G654" s="70"/>
      <c r="H654" s="23">
        <v>2</v>
      </c>
      <c r="I654" s="23">
        <v>4783</v>
      </c>
      <c r="J654" s="23">
        <v>182</v>
      </c>
      <c r="K654" s="23">
        <v>83</v>
      </c>
      <c r="L654" s="22">
        <v>2720</v>
      </c>
      <c r="M654" s="23">
        <v>81</v>
      </c>
      <c r="N654" s="22">
        <v>2571</v>
      </c>
      <c r="O654" s="23">
        <v>164</v>
      </c>
      <c r="P654" s="61">
        <v>3.4288103700606316E-2</v>
      </c>
      <c r="Q654" s="23">
        <v>0</v>
      </c>
      <c r="R654" s="22">
        <v>0</v>
      </c>
      <c r="S654" s="22">
        <v>5291</v>
      </c>
      <c r="T654" s="62">
        <v>49.529670329670324</v>
      </c>
      <c r="U654" s="22">
        <v>0</v>
      </c>
      <c r="V654" s="22">
        <v>5250</v>
      </c>
      <c r="W654" s="22">
        <v>3723.4</v>
      </c>
      <c r="X654" s="22">
        <v>8973.4</v>
      </c>
      <c r="Y654" s="62">
        <v>1.8761028643111017</v>
      </c>
      <c r="Z654" s="22">
        <v>9014.4</v>
      </c>
      <c r="AA654" s="62">
        <v>1.8846748902362533</v>
      </c>
      <c r="AB654" s="22">
        <v>2064.6999999999998</v>
      </c>
    </row>
    <row r="655" spans="1:28" ht="15" customHeight="1">
      <c r="A655" s="42">
        <v>2018</v>
      </c>
      <c r="B655" s="42" t="s">
        <v>241</v>
      </c>
      <c r="C655" s="54" t="s">
        <v>220</v>
      </c>
      <c r="D655" s="51" t="s">
        <v>467</v>
      </c>
      <c r="E655" s="38"/>
      <c r="F655" s="38"/>
      <c r="G655" s="70"/>
      <c r="H655" s="23">
        <v>3</v>
      </c>
      <c r="I655" s="23">
        <v>3322</v>
      </c>
      <c r="J655" s="23">
        <v>127</v>
      </c>
      <c r="K655" s="23">
        <v>16</v>
      </c>
      <c r="L655" s="22">
        <v>558</v>
      </c>
      <c r="M655" s="23">
        <v>13</v>
      </c>
      <c r="N655" s="22">
        <v>399</v>
      </c>
      <c r="O655" s="23">
        <v>29</v>
      </c>
      <c r="P655" s="61">
        <v>8.7296809151113791E-3</v>
      </c>
      <c r="Q655" s="23">
        <v>0</v>
      </c>
      <c r="R655" s="22">
        <v>0</v>
      </c>
      <c r="S655" s="22">
        <v>957</v>
      </c>
      <c r="T655" s="62">
        <v>43.275590551181104</v>
      </c>
      <c r="U655" s="22">
        <v>0</v>
      </c>
      <c r="V655" s="22">
        <v>0</v>
      </c>
      <c r="W655" s="22">
        <v>4539</v>
      </c>
      <c r="X655" s="22">
        <v>4539</v>
      </c>
      <c r="Y655" s="62">
        <v>1.3663455749548465</v>
      </c>
      <c r="Z655" s="22">
        <v>5496</v>
      </c>
      <c r="AA655" s="62">
        <v>1.6544250451535221</v>
      </c>
      <c r="AB655" s="22">
        <v>0</v>
      </c>
    </row>
    <row r="656" spans="1:28" ht="15" customHeight="1">
      <c r="A656" s="42">
        <v>2018</v>
      </c>
      <c r="B656" s="42" t="s">
        <v>241</v>
      </c>
      <c r="C656" s="54" t="s">
        <v>220</v>
      </c>
      <c r="D656" s="51" t="s">
        <v>468</v>
      </c>
      <c r="E656" s="38"/>
      <c r="F656" s="38"/>
      <c r="G656" s="70"/>
      <c r="H656" s="23">
        <v>1</v>
      </c>
      <c r="I656" s="23">
        <v>2012</v>
      </c>
      <c r="J656" s="23">
        <v>137</v>
      </c>
      <c r="K656" s="23">
        <v>13</v>
      </c>
      <c r="L656" s="22">
        <v>423</v>
      </c>
      <c r="M656" s="23">
        <v>10</v>
      </c>
      <c r="N656" s="22">
        <v>353</v>
      </c>
      <c r="O656" s="23">
        <v>23</v>
      </c>
      <c r="P656" s="61">
        <v>1.143141153081511E-2</v>
      </c>
      <c r="Q656" s="23">
        <v>36</v>
      </c>
      <c r="R656" s="22">
        <v>360</v>
      </c>
      <c r="S656" s="22">
        <v>1136</v>
      </c>
      <c r="T656" s="62">
        <v>35.092189781021901</v>
      </c>
      <c r="U656" s="22">
        <v>0</v>
      </c>
      <c r="V656" s="22">
        <v>0</v>
      </c>
      <c r="W656" s="22">
        <v>3671.63</v>
      </c>
      <c r="X656" s="22">
        <v>3671.63</v>
      </c>
      <c r="Y656" s="62">
        <v>1.8248658051689861</v>
      </c>
      <c r="Z656" s="22">
        <v>4807.63</v>
      </c>
      <c r="AA656" s="62">
        <v>2.3894781312127238</v>
      </c>
      <c r="AB656" s="22">
        <v>223.33</v>
      </c>
    </row>
    <row r="657" spans="1:28" ht="15" customHeight="1">
      <c r="A657" s="42">
        <v>2018</v>
      </c>
      <c r="B657" s="42" t="s">
        <v>241</v>
      </c>
      <c r="C657" s="54" t="s">
        <v>220</v>
      </c>
      <c r="D657" s="51" t="s">
        <v>469</v>
      </c>
      <c r="E657" s="38"/>
      <c r="F657" s="38"/>
      <c r="G657" s="70"/>
      <c r="H657" s="23">
        <v>1</v>
      </c>
      <c r="I657" s="23">
        <v>495</v>
      </c>
      <c r="J657" s="23">
        <v>15</v>
      </c>
      <c r="K657" s="23">
        <v>5</v>
      </c>
      <c r="L657" s="22">
        <v>176</v>
      </c>
      <c r="M657" s="23">
        <v>6</v>
      </c>
      <c r="N657" s="22">
        <v>159</v>
      </c>
      <c r="O657" s="23">
        <v>11</v>
      </c>
      <c r="P657" s="61">
        <v>2.2222222222222223E-2</v>
      </c>
      <c r="Q657" s="23">
        <v>13</v>
      </c>
      <c r="R657" s="22">
        <v>130</v>
      </c>
      <c r="S657" s="22">
        <v>465</v>
      </c>
      <c r="T657" s="62">
        <v>123.66666666666667</v>
      </c>
      <c r="U657" s="22">
        <v>0</v>
      </c>
      <c r="V657" s="22">
        <v>0</v>
      </c>
      <c r="W657" s="22">
        <v>1390</v>
      </c>
      <c r="X657" s="22">
        <v>1390</v>
      </c>
      <c r="Y657" s="62">
        <v>2.808080808080808</v>
      </c>
      <c r="Z657" s="22">
        <v>1855</v>
      </c>
      <c r="AA657" s="62">
        <v>3.7474747474747474</v>
      </c>
      <c r="AB657" s="22">
        <v>0</v>
      </c>
    </row>
    <row r="658" spans="1:28" ht="15" customHeight="1">
      <c r="A658" s="42">
        <v>2018</v>
      </c>
      <c r="B658" s="42" t="s">
        <v>241</v>
      </c>
      <c r="C658" s="54" t="s">
        <v>220</v>
      </c>
      <c r="D658" s="51" t="s">
        <v>470</v>
      </c>
      <c r="E658" s="38"/>
      <c r="F658" s="38"/>
      <c r="G658" s="70"/>
      <c r="H658" s="23">
        <v>1</v>
      </c>
      <c r="I658" s="23">
        <v>380</v>
      </c>
      <c r="J658" s="23">
        <v>24</v>
      </c>
      <c r="K658" s="23">
        <v>3</v>
      </c>
      <c r="L658" s="22">
        <v>99</v>
      </c>
      <c r="M658" s="23">
        <v>3</v>
      </c>
      <c r="N658" s="22">
        <v>99</v>
      </c>
      <c r="O658" s="23">
        <v>6</v>
      </c>
      <c r="P658" s="61">
        <v>1.5789473684210527E-2</v>
      </c>
      <c r="Q658" s="23">
        <v>4</v>
      </c>
      <c r="R658" s="22">
        <v>40</v>
      </c>
      <c r="S658" s="22">
        <v>238</v>
      </c>
      <c r="T658" s="62">
        <v>37.083333333333336</v>
      </c>
      <c r="U658" s="22">
        <v>0</v>
      </c>
      <c r="V658" s="22">
        <v>0</v>
      </c>
      <c r="W658" s="22">
        <v>652</v>
      </c>
      <c r="X658" s="22">
        <v>652</v>
      </c>
      <c r="Y658" s="62">
        <v>1.7157894736842105</v>
      </c>
      <c r="Z658" s="22">
        <v>890</v>
      </c>
      <c r="AA658" s="62">
        <v>2.3421052631578947</v>
      </c>
      <c r="AB658" s="22">
        <v>0</v>
      </c>
    </row>
    <row r="659" spans="1:28" ht="15" customHeight="1">
      <c r="A659" s="42">
        <v>2018</v>
      </c>
      <c r="B659" s="42" t="s">
        <v>241</v>
      </c>
      <c r="C659" s="54" t="s">
        <v>220</v>
      </c>
      <c r="D659" s="51" t="s">
        <v>471</v>
      </c>
      <c r="E659" s="38"/>
      <c r="F659" s="38"/>
      <c r="G659" s="70"/>
      <c r="H659" s="23">
        <v>3</v>
      </c>
      <c r="I659" s="23">
        <v>2550</v>
      </c>
      <c r="J659" s="23">
        <v>95</v>
      </c>
      <c r="K659" s="23">
        <v>40</v>
      </c>
      <c r="L659" s="22">
        <v>1338</v>
      </c>
      <c r="M659" s="23">
        <v>11</v>
      </c>
      <c r="N659" s="22">
        <v>345</v>
      </c>
      <c r="O659" s="23">
        <v>51</v>
      </c>
      <c r="P659" s="61">
        <v>0.02</v>
      </c>
      <c r="Q659" s="23">
        <v>15</v>
      </c>
      <c r="R659" s="22">
        <v>150</v>
      </c>
      <c r="S659" s="22">
        <v>1833</v>
      </c>
      <c r="T659" s="62">
        <v>62.505263157894738</v>
      </c>
      <c r="U659" s="22">
        <v>0</v>
      </c>
      <c r="V659" s="22">
        <v>0</v>
      </c>
      <c r="W659" s="22">
        <v>4105</v>
      </c>
      <c r="X659" s="22">
        <v>4105</v>
      </c>
      <c r="Y659" s="62">
        <v>1.6098039215686275</v>
      </c>
      <c r="Z659" s="22">
        <v>5938</v>
      </c>
      <c r="AA659" s="62">
        <v>2.3286274509803921</v>
      </c>
      <c r="AB659" s="22">
        <v>0</v>
      </c>
    </row>
    <row r="660" spans="1:28" ht="15" customHeight="1">
      <c r="A660" s="42">
        <v>2018</v>
      </c>
      <c r="B660" s="42" t="s">
        <v>241</v>
      </c>
      <c r="C660" s="54" t="s">
        <v>220</v>
      </c>
      <c r="D660" s="51" t="s">
        <v>472</v>
      </c>
      <c r="E660" s="38"/>
      <c r="F660" s="38"/>
      <c r="G660" s="70"/>
      <c r="H660" s="23">
        <v>4</v>
      </c>
      <c r="I660" s="23">
        <v>4008</v>
      </c>
      <c r="J660" s="23">
        <v>148</v>
      </c>
      <c r="K660" s="23">
        <v>23</v>
      </c>
      <c r="L660" s="22">
        <v>761</v>
      </c>
      <c r="M660" s="23">
        <v>26</v>
      </c>
      <c r="N660" s="22">
        <v>841</v>
      </c>
      <c r="O660" s="23">
        <v>49</v>
      </c>
      <c r="P660" s="61">
        <v>1.2225548902195609E-2</v>
      </c>
      <c r="Q660" s="23">
        <v>0</v>
      </c>
      <c r="R660" s="22">
        <v>0</v>
      </c>
      <c r="S660" s="22">
        <v>1602</v>
      </c>
      <c r="T660" s="62">
        <v>59.70945945945946</v>
      </c>
      <c r="U660" s="22">
        <v>0</v>
      </c>
      <c r="V660" s="22">
        <v>0</v>
      </c>
      <c r="W660" s="22">
        <v>7235</v>
      </c>
      <c r="X660" s="22">
        <v>7235</v>
      </c>
      <c r="Y660" s="62">
        <v>1.8051397205588822</v>
      </c>
      <c r="Z660" s="22">
        <v>8837</v>
      </c>
      <c r="AA660" s="62">
        <v>2.2048403193612773</v>
      </c>
      <c r="AB660" s="22">
        <v>0</v>
      </c>
    </row>
    <row r="661" spans="1:28" ht="15" customHeight="1">
      <c r="A661" s="42">
        <v>2018</v>
      </c>
      <c r="B661" s="42" t="s">
        <v>241</v>
      </c>
      <c r="C661" s="54" t="s">
        <v>220</v>
      </c>
      <c r="D661" s="51" t="s">
        <v>473</v>
      </c>
      <c r="E661" s="38"/>
      <c r="F661" s="38"/>
      <c r="G661" s="70"/>
      <c r="H661" s="23">
        <v>3</v>
      </c>
      <c r="I661" s="23">
        <v>470</v>
      </c>
      <c r="J661" s="23">
        <v>80</v>
      </c>
      <c r="K661" s="23">
        <v>13</v>
      </c>
      <c r="L661" s="22">
        <v>417</v>
      </c>
      <c r="M661" s="23">
        <v>14</v>
      </c>
      <c r="N661" s="22">
        <v>456</v>
      </c>
      <c r="O661" s="23">
        <v>27</v>
      </c>
      <c r="P661" s="61">
        <v>5.7446808510638298E-2</v>
      </c>
      <c r="Q661" s="23">
        <v>0</v>
      </c>
      <c r="R661" s="22">
        <v>0</v>
      </c>
      <c r="S661" s="22">
        <v>873</v>
      </c>
      <c r="T661" s="62">
        <v>27.475000000000001</v>
      </c>
      <c r="U661" s="22">
        <v>0</v>
      </c>
      <c r="V661" s="22">
        <v>0</v>
      </c>
      <c r="W661" s="22">
        <v>1325</v>
      </c>
      <c r="X661" s="22">
        <v>1325</v>
      </c>
      <c r="Y661" s="62">
        <v>2.8191489361702127</v>
      </c>
      <c r="Z661" s="22">
        <v>2198</v>
      </c>
      <c r="AA661" s="62">
        <v>4.676595744680851</v>
      </c>
      <c r="AB661" s="22">
        <v>0</v>
      </c>
    </row>
    <row r="662" spans="1:28" ht="15" customHeight="1">
      <c r="A662" s="42">
        <v>2018</v>
      </c>
      <c r="B662" s="42" t="s">
        <v>241</v>
      </c>
      <c r="C662" s="54" t="s">
        <v>220</v>
      </c>
      <c r="D662" s="51" t="s">
        <v>474</v>
      </c>
      <c r="E662" s="38"/>
      <c r="F662" s="38"/>
      <c r="G662" s="70"/>
      <c r="H662" s="23">
        <v>2</v>
      </c>
      <c r="I662" s="23">
        <v>773</v>
      </c>
      <c r="J662" s="23">
        <v>10</v>
      </c>
      <c r="K662" s="23">
        <v>15</v>
      </c>
      <c r="L662" s="22">
        <v>454</v>
      </c>
      <c r="M662" s="23">
        <v>8</v>
      </c>
      <c r="N662" s="22">
        <v>266</v>
      </c>
      <c r="O662" s="23">
        <v>23</v>
      </c>
      <c r="P662" s="61">
        <v>2.9754204398447608E-2</v>
      </c>
      <c r="Q662" s="23">
        <v>0</v>
      </c>
      <c r="R662" s="22">
        <v>0</v>
      </c>
      <c r="S662" s="22">
        <v>720</v>
      </c>
      <c r="T662" s="62">
        <v>125.9</v>
      </c>
      <c r="U662" s="22">
        <v>0</v>
      </c>
      <c r="V662" s="22">
        <v>0</v>
      </c>
      <c r="W662" s="22">
        <v>539</v>
      </c>
      <c r="X662" s="22">
        <v>539</v>
      </c>
      <c r="Y662" s="62">
        <v>0.69728331177231562</v>
      </c>
      <c r="Z662" s="22">
        <v>1259</v>
      </c>
      <c r="AA662" s="62">
        <v>1.6287192755498059</v>
      </c>
      <c r="AB662" s="22">
        <v>0</v>
      </c>
    </row>
    <row r="663" spans="1:28" ht="15" customHeight="1">
      <c r="A663" s="42">
        <v>2018</v>
      </c>
      <c r="B663" s="42" t="s">
        <v>241</v>
      </c>
      <c r="C663" s="54" t="s">
        <v>221</v>
      </c>
      <c r="D663" s="51" t="s">
        <v>475</v>
      </c>
      <c r="E663" s="38"/>
      <c r="F663" s="38"/>
      <c r="G663" s="70"/>
      <c r="H663" s="23">
        <v>6</v>
      </c>
      <c r="I663" s="23">
        <v>1300</v>
      </c>
      <c r="J663" s="23">
        <v>121</v>
      </c>
      <c r="K663" s="23">
        <v>18</v>
      </c>
      <c r="L663" s="22">
        <v>564</v>
      </c>
      <c r="M663" s="23">
        <v>7</v>
      </c>
      <c r="N663" s="22">
        <v>219</v>
      </c>
      <c r="O663" s="23">
        <v>25</v>
      </c>
      <c r="P663" s="61">
        <v>1.9230769230769232E-2</v>
      </c>
      <c r="Q663" s="23">
        <v>21</v>
      </c>
      <c r="R663" s="22">
        <v>210</v>
      </c>
      <c r="S663" s="22">
        <v>993</v>
      </c>
      <c r="T663" s="62">
        <v>12.99</v>
      </c>
      <c r="U663" s="22">
        <v>0</v>
      </c>
      <c r="V663" s="22">
        <v>0</v>
      </c>
      <c r="W663" s="22">
        <v>578.79</v>
      </c>
      <c r="X663" s="22">
        <v>578.79</v>
      </c>
      <c r="Y663" s="62">
        <v>0.44522307692307689</v>
      </c>
      <c r="Z663" s="22">
        <v>1571.79</v>
      </c>
      <c r="AA663" s="62">
        <v>1.2090692307692308</v>
      </c>
      <c r="AB663" s="22">
        <v>0</v>
      </c>
    </row>
    <row r="664" spans="1:28" ht="15" customHeight="1">
      <c r="A664" s="42">
        <v>2018</v>
      </c>
      <c r="B664" s="42" t="s">
        <v>241</v>
      </c>
      <c r="C664" s="54" t="s">
        <v>221</v>
      </c>
      <c r="D664" s="51" t="s">
        <v>476</v>
      </c>
      <c r="E664" s="38"/>
      <c r="F664" s="38"/>
      <c r="G664" s="70"/>
      <c r="H664" s="23">
        <v>6</v>
      </c>
      <c r="I664" s="23">
        <v>8000</v>
      </c>
      <c r="J664" s="23">
        <v>94</v>
      </c>
      <c r="K664" s="23">
        <v>75</v>
      </c>
      <c r="L664" s="22">
        <v>2380</v>
      </c>
      <c r="M664" s="23">
        <v>35</v>
      </c>
      <c r="N664" s="22">
        <v>1069</v>
      </c>
      <c r="O664" s="23">
        <v>110</v>
      </c>
      <c r="P664" s="61">
        <v>1.375E-2</v>
      </c>
      <c r="Q664" s="23">
        <v>7</v>
      </c>
      <c r="R664" s="22">
        <v>70</v>
      </c>
      <c r="S664" s="22">
        <v>3519</v>
      </c>
      <c r="T664" s="62">
        <v>124.1063829787234</v>
      </c>
      <c r="U664" s="22">
        <v>0</v>
      </c>
      <c r="V664" s="22">
        <v>0</v>
      </c>
      <c r="W664" s="22">
        <v>8147</v>
      </c>
      <c r="X664" s="22">
        <v>8147</v>
      </c>
      <c r="Y664" s="62">
        <v>1.018375</v>
      </c>
      <c r="Z664" s="22">
        <v>11666</v>
      </c>
      <c r="AA664" s="62">
        <v>1.45825</v>
      </c>
      <c r="AB664" s="22">
        <v>0</v>
      </c>
    </row>
    <row r="665" spans="1:28" ht="15" customHeight="1">
      <c r="A665" s="42">
        <v>2018</v>
      </c>
      <c r="B665" s="42" t="s">
        <v>241</v>
      </c>
      <c r="C665" s="54" t="s">
        <v>221</v>
      </c>
      <c r="D665" s="51" t="s">
        <v>477</v>
      </c>
      <c r="E665" s="38"/>
      <c r="F665" s="38"/>
      <c r="G665" s="70"/>
      <c r="H665" s="23">
        <v>2</v>
      </c>
      <c r="I665" s="23">
        <v>2788</v>
      </c>
      <c r="J665" s="23">
        <v>221</v>
      </c>
      <c r="K665" s="23">
        <v>35</v>
      </c>
      <c r="L665" s="22">
        <v>1187</v>
      </c>
      <c r="M665" s="23">
        <v>23</v>
      </c>
      <c r="N665" s="22">
        <v>725</v>
      </c>
      <c r="O665" s="23">
        <v>58</v>
      </c>
      <c r="P665" s="61">
        <v>2.0803443328550931E-2</v>
      </c>
      <c r="Q665" s="23">
        <v>65</v>
      </c>
      <c r="R665" s="22">
        <v>650</v>
      </c>
      <c r="S665" s="22">
        <v>2562</v>
      </c>
      <c r="T665" s="62">
        <v>21.285067873303166</v>
      </c>
      <c r="U665" s="22">
        <v>0</v>
      </c>
      <c r="V665" s="22">
        <v>0</v>
      </c>
      <c r="W665" s="22">
        <v>2142</v>
      </c>
      <c r="X665" s="22">
        <v>2142</v>
      </c>
      <c r="Y665" s="62">
        <v>0.76829268292682928</v>
      </c>
      <c r="Z665" s="22">
        <v>4704</v>
      </c>
      <c r="AA665" s="62">
        <v>1.6872309899569584</v>
      </c>
      <c r="AB665" s="22">
        <v>0</v>
      </c>
    </row>
    <row r="666" spans="1:28" ht="15" customHeight="1">
      <c r="A666" s="42">
        <v>2018</v>
      </c>
      <c r="B666" s="42" t="s">
        <v>241</v>
      </c>
      <c r="C666" s="54" t="s">
        <v>221</v>
      </c>
      <c r="D666" s="52" t="s">
        <v>478</v>
      </c>
      <c r="E666" s="40"/>
      <c r="F666" s="40"/>
      <c r="G666" s="70"/>
      <c r="H666" s="23">
        <v>5</v>
      </c>
      <c r="I666" s="23">
        <v>5100</v>
      </c>
      <c r="J666" s="23">
        <v>545</v>
      </c>
      <c r="K666" s="23">
        <v>52</v>
      </c>
      <c r="L666" s="22">
        <v>1660</v>
      </c>
      <c r="M666" s="23">
        <v>35</v>
      </c>
      <c r="N666" s="22">
        <v>1190</v>
      </c>
      <c r="O666" s="23">
        <v>87</v>
      </c>
      <c r="P666" s="61">
        <v>1.7058823529411765E-2</v>
      </c>
      <c r="Q666" s="23">
        <v>105</v>
      </c>
      <c r="R666" s="22">
        <v>1070</v>
      </c>
      <c r="S666" s="22">
        <v>3920</v>
      </c>
      <c r="T666" s="62">
        <v>15.406788990825689</v>
      </c>
      <c r="U666" s="22">
        <v>0</v>
      </c>
      <c r="V666" s="22">
        <v>0</v>
      </c>
      <c r="W666" s="22">
        <v>4476.7</v>
      </c>
      <c r="X666" s="22">
        <v>4476.7</v>
      </c>
      <c r="Y666" s="62">
        <v>0.87778431372549015</v>
      </c>
      <c r="Z666" s="22">
        <v>8396.7000000000007</v>
      </c>
      <c r="AA666" s="62">
        <v>1.6464117647058825</v>
      </c>
      <c r="AB666" s="22">
        <v>0</v>
      </c>
    </row>
    <row r="667" spans="1:28" ht="15" customHeight="1">
      <c r="A667" s="42">
        <v>2018</v>
      </c>
      <c r="B667" s="42" t="s">
        <v>241</v>
      </c>
      <c r="C667" s="54" t="s">
        <v>221</v>
      </c>
      <c r="D667" s="51" t="s">
        <v>479</v>
      </c>
      <c r="E667" s="38"/>
      <c r="F667" s="38"/>
      <c r="G667" s="70"/>
      <c r="H667" s="23">
        <v>2</v>
      </c>
      <c r="I667" s="23">
        <v>900</v>
      </c>
      <c r="J667" s="23">
        <v>93</v>
      </c>
      <c r="K667" s="23">
        <v>12</v>
      </c>
      <c r="L667" s="22">
        <v>402</v>
      </c>
      <c r="M667" s="23">
        <v>5</v>
      </c>
      <c r="N667" s="22">
        <v>159</v>
      </c>
      <c r="O667" s="23">
        <v>17</v>
      </c>
      <c r="P667" s="61">
        <v>1.8888888888888889E-2</v>
      </c>
      <c r="Q667" s="23">
        <v>13</v>
      </c>
      <c r="R667" s="22">
        <v>130</v>
      </c>
      <c r="S667" s="22">
        <v>691</v>
      </c>
      <c r="T667" s="62">
        <v>13.941935483870967</v>
      </c>
      <c r="U667" s="22">
        <v>0</v>
      </c>
      <c r="V667" s="22">
        <v>0</v>
      </c>
      <c r="W667" s="22">
        <v>605.6</v>
      </c>
      <c r="X667" s="22">
        <v>605.6</v>
      </c>
      <c r="Y667" s="62">
        <v>0.67288888888888887</v>
      </c>
      <c r="Z667" s="22">
        <v>1296.5999999999999</v>
      </c>
      <c r="AA667" s="62">
        <v>1.4406666666666665</v>
      </c>
      <c r="AB667" s="22">
        <v>0</v>
      </c>
    </row>
    <row r="668" spans="1:28" ht="15" customHeight="1">
      <c r="A668" s="42">
        <v>2018</v>
      </c>
      <c r="B668" s="42" t="s">
        <v>241</v>
      </c>
      <c r="C668" s="54" t="s">
        <v>221</v>
      </c>
      <c r="D668" s="51" t="s">
        <v>345</v>
      </c>
      <c r="E668" s="38"/>
      <c r="F668" s="38"/>
      <c r="G668" s="70"/>
      <c r="H668" s="23">
        <v>4</v>
      </c>
      <c r="I668" s="23">
        <v>500</v>
      </c>
      <c r="J668" s="23">
        <v>29</v>
      </c>
      <c r="K668" s="23">
        <v>2</v>
      </c>
      <c r="L668" s="22">
        <v>40</v>
      </c>
      <c r="M668" s="23">
        <v>3</v>
      </c>
      <c r="N668" s="22">
        <v>117</v>
      </c>
      <c r="O668" s="23">
        <v>5</v>
      </c>
      <c r="P668" s="61">
        <v>0.01</v>
      </c>
      <c r="Q668" s="23">
        <v>5</v>
      </c>
      <c r="R668" s="22">
        <v>50</v>
      </c>
      <c r="S668" s="22">
        <v>207</v>
      </c>
      <c r="T668" s="62">
        <v>43.206896551724135</v>
      </c>
      <c r="U668" s="22">
        <v>0</v>
      </c>
      <c r="V668" s="22">
        <v>0</v>
      </c>
      <c r="W668" s="22">
        <v>1046</v>
      </c>
      <c r="X668" s="22">
        <v>1046</v>
      </c>
      <c r="Y668" s="62">
        <v>2.0920000000000001</v>
      </c>
      <c r="Z668" s="22">
        <v>1253</v>
      </c>
      <c r="AA668" s="62">
        <v>2.5059999999999998</v>
      </c>
      <c r="AB668" s="22">
        <v>0</v>
      </c>
    </row>
    <row r="669" spans="1:28" ht="15" customHeight="1">
      <c r="A669" s="42">
        <v>2018</v>
      </c>
      <c r="B669" s="42" t="s">
        <v>241</v>
      </c>
      <c r="C669" s="54" t="s">
        <v>221</v>
      </c>
      <c r="D669" s="51" t="s">
        <v>480</v>
      </c>
      <c r="E669" s="38"/>
      <c r="F669" s="38"/>
      <c r="G669" s="70"/>
      <c r="H669" s="23">
        <v>2</v>
      </c>
      <c r="I669" s="23">
        <v>2000</v>
      </c>
      <c r="J669" s="23">
        <v>69</v>
      </c>
      <c r="K669" s="23">
        <v>0</v>
      </c>
      <c r="L669" s="22">
        <v>0</v>
      </c>
      <c r="M669" s="23">
        <v>1</v>
      </c>
      <c r="N669" s="22">
        <v>39</v>
      </c>
      <c r="O669" s="23">
        <v>1</v>
      </c>
      <c r="P669" s="61">
        <v>5.0000000000000001E-4</v>
      </c>
      <c r="Q669" s="23">
        <v>1</v>
      </c>
      <c r="R669" s="22">
        <v>10</v>
      </c>
      <c r="S669" s="22">
        <v>49</v>
      </c>
      <c r="T669" s="62">
        <v>49.966666666666661</v>
      </c>
      <c r="U669" s="22">
        <v>0</v>
      </c>
      <c r="V669" s="22">
        <v>0</v>
      </c>
      <c r="W669" s="22">
        <v>3398.7</v>
      </c>
      <c r="X669" s="22">
        <v>3398.7</v>
      </c>
      <c r="Y669" s="62">
        <v>1.6993499999999999</v>
      </c>
      <c r="Z669" s="22">
        <v>3447.7</v>
      </c>
      <c r="AA669" s="62">
        <v>1.7238499999999999</v>
      </c>
      <c r="AB669" s="22">
        <v>0</v>
      </c>
    </row>
    <row r="670" spans="1:28" ht="15" customHeight="1">
      <c r="A670" s="42">
        <v>2018</v>
      </c>
      <c r="B670" s="42" t="s">
        <v>241</v>
      </c>
      <c r="C670" s="54" t="s">
        <v>221</v>
      </c>
      <c r="D670" s="51" t="s">
        <v>481</v>
      </c>
      <c r="E670" s="38"/>
      <c r="F670" s="38"/>
      <c r="G670" s="70"/>
      <c r="H670" s="23">
        <v>2</v>
      </c>
      <c r="I670" s="23">
        <v>3000</v>
      </c>
      <c r="J670" s="23">
        <v>29</v>
      </c>
      <c r="K670" s="23">
        <v>15</v>
      </c>
      <c r="L670" s="22">
        <v>476</v>
      </c>
      <c r="M670" s="23">
        <v>9</v>
      </c>
      <c r="N670" s="22">
        <v>342</v>
      </c>
      <c r="O670" s="23">
        <v>24</v>
      </c>
      <c r="P670" s="61">
        <v>8.0000000000000002E-3</v>
      </c>
      <c r="Q670" s="23">
        <v>3</v>
      </c>
      <c r="R670" s="22">
        <v>30</v>
      </c>
      <c r="S670" s="22">
        <v>848</v>
      </c>
      <c r="T670" s="62">
        <v>138.75862068965517</v>
      </c>
      <c r="U670" s="22">
        <v>0</v>
      </c>
      <c r="V670" s="22">
        <v>0</v>
      </c>
      <c r="W670" s="22">
        <v>3176</v>
      </c>
      <c r="X670" s="22">
        <v>3176</v>
      </c>
      <c r="Y670" s="62">
        <v>1.0586666666666666</v>
      </c>
      <c r="Z670" s="22">
        <v>4024</v>
      </c>
      <c r="AA670" s="62">
        <v>1.3413333333333333</v>
      </c>
      <c r="AB670" s="22">
        <v>0</v>
      </c>
    </row>
    <row r="671" spans="1:28" ht="15" customHeight="1">
      <c r="A671" s="42">
        <v>2018</v>
      </c>
      <c r="B671" s="42" t="s">
        <v>241</v>
      </c>
      <c r="C671" s="54" t="s">
        <v>207</v>
      </c>
      <c r="D671" s="51" t="s">
        <v>482</v>
      </c>
      <c r="E671" s="38"/>
      <c r="F671" s="38"/>
      <c r="G671" s="70"/>
      <c r="H671" s="23">
        <v>8</v>
      </c>
      <c r="I671" s="23">
        <v>3260</v>
      </c>
      <c r="J671" s="23">
        <v>334</v>
      </c>
      <c r="K671" s="23">
        <v>26</v>
      </c>
      <c r="L671" s="22">
        <v>843</v>
      </c>
      <c r="M671" s="23">
        <v>6</v>
      </c>
      <c r="N671" s="22">
        <v>189</v>
      </c>
      <c r="O671" s="23">
        <v>32</v>
      </c>
      <c r="P671" s="61">
        <v>9.8159509202453993E-3</v>
      </c>
      <c r="Q671" s="23">
        <v>8</v>
      </c>
      <c r="R671" s="22">
        <v>80</v>
      </c>
      <c r="S671" s="22">
        <v>1112</v>
      </c>
      <c r="T671" s="62">
        <v>5.8020958083832337</v>
      </c>
      <c r="U671" s="22">
        <v>0</v>
      </c>
      <c r="V671" s="22">
        <v>0</v>
      </c>
      <c r="W671" s="22">
        <v>825.9</v>
      </c>
      <c r="X671" s="22">
        <v>825.9</v>
      </c>
      <c r="Y671" s="62">
        <v>0.25334355828220856</v>
      </c>
      <c r="Z671" s="22">
        <v>1937.9</v>
      </c>
      <c r="AA671" s="62">
        <v>0.5944478527607362</v>
      </c>
      <c r="AB671" s="22">
        <v>0</v>
      </c>
    </row>
    <row r="672" spans="1:28" ht="15" customHeight="1">
      <c r="A672" s="42">
        <v>2018</v>
      </c>
      <c r="B672" s="42" t="s">
        <v>241</v>
      </c>
      <c r="C672" s="54" t="s">
        <v>207</v>
      </c>
      <c r="D672" s="51" t="s">
        <v>483</v>
      </c>
      <c r="E672" s="38"/>
      <c r="F672" s="38"/>
      <c r="G672" s="70"/>
      <c r="H672" s="23">
        <v>7</v>
      </c>
      <c r="I672" s="23">
        <v>3500</v>
      </c>
      <c r="J672" s="23">
        <v>340</v>
      </c>
      <c r="K672" s="23">
        <v>28</v>
      </c>
      <c r="L672" s="22">
        <v>778</v>
      </c>
      <c r="M672" s="23">
        <v>29</v>
      </c>
      <c r="N672" s="22">
        <v>900</v>
      </c>
      <c r="O672" s="23">
        <v>57</v>
      </c>
      <c r="P672" s="61">
        <v>1.6285714285714285E-2</v>
      </c>
      <c r="Q672" s="23">
        <v>50</v>
      </c>
      <c r="R672" s="22">
        <v>500</v>
      </c>
      <c r="S672" s="22">
        <v>2178</v>
      </c>
      <c r="T672" s="62">
        <v>13.655882352941177</v>
      </c>
      <c r="U672" s="22">
        <v>0</v>
      </c>
      <c r="V672" s="22">
        <v>0</v>
      </c>
      <c r="W672" s="22">
        <v>2465</v>
      </c>
      <c r="X672" s="22">
        <v>2465</v>
      </c>
      <c r="Y672" s="62">
        <v>0.70428571428571429</v>
      </c>
      <c r="Z672" s="22">
        <v>4643</v>
      </c>
      <c r="AA672" s="62">
        <v>1.3265714285714285</v>
      </c>
      <c r="AB672" s="22">
        <v>0</v>
      </c>
    </row>
    <row r="673" spans="1:28" ht="15" customHeight="1">
      <c r="A673" s="42">
        <v>2018</v>
      </c>
      <c r="B673" s="42" t="s">
        <v>241</v>
      </c>
      <c r="C673" s="54" t="s">
        <v>207</v>
      </c>
      <c r="D673" s="52" t="s">
        <v>484</v>
      </c>
      <c r="E673" s="40"/>
      <c r="F673" s="40"/>
      <c r="G673" s="70"/>
      <c r="H673" s="23">
        <v>2</v>
      </c>
      <c r="I673" s="23">
        <v>884</v>
      </c>
      <c r="J673" s="23">
        <v>30</v>
      </c>
      <c r="K673" s="23">
        <v>28</v>
      </c>
      <c r="L673" s="22">
        <v>817</v>
      </c>
      <c r="M673" s="23">
        <v>9</v>
      </c>
      <c r="N673" s="22">
        <v>281</v>
      </c>
      <c r="O673" s="23">
        <v>37</v>
      </c>
      <c r="P673" s="61">
        <v>4.1855203619909499E-2</v>
      </c>
      <c r="Q673" s="23">
        <v>45</v>
      </c>
      <c r="R673" s="22">
        <v>450</v>
      </c>
      <c r="S673" s="22">
        <v>1548</v>
      </c>
      <c r="T673" s="62">
        <v>95.033333333333331</v>
      </c>
      <c r="U673" s="22">
        <v>0</v>
      </c>
      <c r="V673" s="22">
        <v>0</v>
      </c>
      <c r="W673" s="22">
        <v>1303</v>
      </c>
      <c r="X673" s="22">
        <v>1303</v>
      </c>
      <c r="Y673" s="62">
        <v>1.4739819004524888</v>
      </c>
      <c r="Z673" s="22">
        <v>2851</v>
      </c>
      <c r="AA673" s="62">
        <v>3.2251131221719458</v>
      </c>
      <c r="AB673" s="22">
        <v>0</v>
      </c>
    </row>
    <row r="674" spans="1:28" ht="15" customHeight="1">
      <c r="A674" s="42">
        <v>2018</v>
      </c>
      <c r="B674" s="42" t="s">
        <v>241</v>
      </c>
      <c r="C674" s="54" t="s">
        <v>207</v>
      </c>
      <c r="D674" s="52" t="s">
        <v>485</v>
      </c>
      <c r="E674" s="40"/>
      <c r="F674" s="40"/>
      <c r="G674" s="70"/>
      <c r="H674" s="23">
        <v>5</v>
      </c>
      <c r="I674" s="23">
        <v>19005</v>
      </c>
      <c r="J674" s="23">
        <v>747</v>
      </c>
      <c r="K674" s="23">
        <v>1601</v>
      </c>
      <c r="L674" s="22">
        <v>50977</v>
      </c>
      <c r="M674" s="23">
        <v>438</v>
      </c>
      <c r="N674" s="22">
        <v>14390</v>
      </c>
      <c r="O674" s="23">
        <v>2039</v>
      </c>
      <c r="P674" s="61">
        <v>0.10728755590634044</v>
      </c>
      <c r="Q674" s="23">
        <v>2</v>
      </c>
      <c r="R674" s="22">
        <v>20</v>
      </c>
      <c r="S674" s="22">
        <v>65387</v>
      </c>
      <c r="T674" s="62">
        <v>111.9593842034806</v>
      </c>
      <c r="U674" s="22">
        <v>0</v>
      </c>
      <c r="V674" s="22">
        <v>0</v>
      </c>
      <c r="W674" s="22">
        <v>18246.66</v>
      </c>
      <c r="X674" s="22">
        <v>18246.66</v>
      </c>
      <c r="Y674" s="62">
        <v>0.9600978689818469</v>
      </c>
      <c r="Z674" s="22">
        <v>83633.66</v>
      </c>
      <c r="AA674" s="62">
        <v>4.400613522757169</v>
      </c>
      <c r="AB674" s="22">
        <v>1766.6</v>
      </c>
    </row>
    <row r="675" spans="1:28" ht="15" customHeight="1">
      <c r="A675" s="42">
        <v>2018</v>
      </c>
      <c r="B675" s="42" t="s">
        <v>241</v>
      </c>
      <c r="C675" s="54" t="s">
        <v>207</v>
      </c>
      <c r="D675" s="51" t="s">
        <v>486</v>
      </c>
      <c r="E675" s="38"/>
      <c r="F675" s="38"/>
      <c r="G675" s="70"/>
      <c r="H675" s="23">
        <v>1</v>
      </c>
      <c r="I675" s="23">
        <v>2500</v>
      </c>
      <c r="J675" s="23">
        <v>62</v>
      </c>
      <c r="K675" s="23">
        <v>852</v>
      </c>
      <c r="L675" s="22">
        <v>25909</v>
      </c>
      <c r="M675" s="23">
        <v>39</v>
      </c>
      <c r="N675" s="22">
        <v>1209</v>
      </c>
      <c r="O675" s="23">
        <v>891</v>
      </c>
      <c r="P675" s="61">
        <v>0.35639999999999999</v>
      </c>
      <c r="Q675" s="23">
        <v>0</v>
      </c>
      <c r="R675" s="22">
        <v>0</v>
      </c>
      <c r="S675" s="22">
        <v>27118</v>
      </c>
      <c r="T675" s="62">
        <v>537.125</v>
      </c>
      <c r="U675" s="22">
        <v>0</v>
      </c>
      <c r="V675" s="22">
        <v>0</v>
      </c>
      <c r="W675" s="22">
        <v>6183.75</v>
      </c>
      <c r="X675" s="22">
        <v>6183.75</v>
      </c>
      <c r="Y675" s="62">
        <v>2.4735</v>
      </c>
      <c r="Z675" s="22">
        <v>33301.75</v>
      </c>
      <c r="AA675" s="62">
        <v>13.3207</v>
      </c>
      <c r="AB675" s="22">
        <v>5223.75</v>
      </c>
    </row>
    <row r="676" spans="1:28" ht="15" customHeight="1">
      <c r="A676" s="42">
        <v>2018</v>
      </c>
      <c r="B676" s="42" t="s">
        <v>241</v>
      </c>
      <c r="C676" s="54" t="s">
        <v>208</v>
      </c>
      <c r="D676" s="51" t="s">
        <v>487</v>
      </c>
      <c r="E676" s="38"/>
      <c r="F676" s="38"/>
      <c r="G676" s="70"/>
      <c r="H676" s="23">
        <v>1</v>
      </c>
      <c r="I676" s="23">
        <v>5000</v>
      </c>
      <c r="J676" s="23">
        <v>388</v>
      </c>
      <c r="K676" s="23">
        <v>37</v>
      </c>
      <c r="L676" s="22">
        <v>1233</v>
      </c>
      <c r="M676" s="23">
        <v>33</v>
      </c>
      <c r="N676" s="22">
        <v>1066</v>
      </c>
      <c r="O676" s="23">
        <v>70</v>
      </c>
      <c r="P676" s="61">
        <v>1.4E-2</v>
      </c>
      <c r="Q676" s="23">
        <v>19</v>
      </c>
      <c r="R676" s="22">
        <v>190</v>
      </c>
      <c r="S676" s="22">
        <v>2489</v>
      </c>
      <c r="T676" s="62">
        <v>34.634020618556704</v>
      </c>
      <c r="U676" s="22">
        <v>0</v>
      </c>
      <c r="V676" s="22">
        <v>0</v>
      </c>
      <c r="W676" s="22">
        <v>10949</v>
      </c>
      <c r="X676" s="22">
        <v>10949</v>
      </c>
      <c r="Y676" s="62">
        <v>2.1898</v>
      </c>
      <c r="Z676" s="22">
        <v>13438</v>
      </c>
      <c r="AA676" s="62">
        <v>2.6876000000000002</v>
      </c>
      <c r="AB676" s="22">
        <v>1000</v>
      </c>
    </row>
    <row r="677" spans="1:28" ht="15" customHeight="1">
      <c r="A677" s="42">
        <v>2018</v>
      </c>
      <c r="B677" s="42" t="s">
        <v>241</v>
      </c>
      <c r="C677" s="54" t="s">
        <v>208</v>
      </c>
      <c r="D677" s="51" t="s">
        <v>488</v>
      </c>
      <c r="E677" s="38"/>
      <c r="F677" s="38"/>
      <c r="G677" s="70"/>
      <c r="H677" s="23">
        <v>5</v>
      </c>
      <c r="I677" s="23">
        <v>1200</v>
      </c>
      <c r="J677" s="23">
        <v>122</v>
      </c>
      <c r="K677" s="23">
        <v>83</v>
      </c>
      <c r="L677" s="22">
        <v>2483</v>
      </c>
      <c r="M677" s="23">
        <v>29</v>
      </c>
      <c r="N677" s="22">
        <v>968</v>
      </c>
      <c r="O677" s="23">
        <v>112</v>
      </c>
      <c r="P677" s="61">
        <v>9.3333333333333338E-2</v>
      </c>
      <c r="Q677" s="23">
        <v>10</v>
      </c>
      <c r="R677" s="22">
        <v>100</v>
      </c>
      <c r="S677" s="22">
        <v>3551</v>
      </c>
      <c r="T677" s="62">
        <v>37.472131147540985</v>
      </c>
      <c r="U677" s="22">
        <v>0</v>
      </c>
      <c r="V677" s="22">
        <v>0</v>
      </c>
      <c r="W677" s="22">
        <v>1020.6</v>
      </c>
      <c r="X677" s="22">
        <v>1020.6</v>
      </c>
      <c r="Y677" s="62">
        <v>0.85050000000000003</v>
      </c>
      <c r="Z677" s="22">
        <v>4571.6000000000004</v>
      </c>
      <c r="AA677" s="62">
        <v>3.8096666666666668</v>
      </c>
      <c r="AB677" s="22">
        <v>26.6</v>
      </c>
    </row>
    <row r="678" spans="1:28" ht="15" customHeight="1">
      <c r="A678" s="42">
        <v>2018</v>
      </c>
      <c r="B678" s="42" t="s">
        <v>241</v>
      </c>
      <c r="C678" s="54" t="s">
        <v>208</v>
      </c>
      <c r="D678" s="51" t="s">
        <v>489</v>
      </c>
      <c r="E678" s="38"/>
      <c r="F678" s="38"/>
      <c r="G678" s="70"/>
      <c r="H678" s="23">
        <v>3</v>
      </c>
      <c r="I678" s="23">
        <v>4000</v>
      </c>
      <c r="J678" s="23">
        <v>92</v>
      </c>
      <c r="K678" s="23">
        <v>66</v>
      </c>
      <c r="L678" s="22">
        <v>2100</v>
      </c>
      <c r="M678" s="23">
        <v>63</v>
      </c>
      <c r="N678" s="22">
        <v>2046</v>
      </c>
      <c r="O678" s="23">
        <v>129</v>
      </c>
      <c r="P678" s="61">
        <v>3.2250000000000001E-2</v>
      </c>
      <c r="Q678" s="23">
        <v>32</v>
      </c>
      <c r="R678" s="22">
        <v>320</v>
      </c>
      <c r="S678" s="22">
        <v>4466</v>
      </c>
      <c r="T678" s="62">
        <v>116.79347826086956</v>
      </c>
      <c r="U678" s="22">
        <v>0</v>
      </c>
      <c r="V678" s="22">
        <v>0</v>
      </c>
      <c r="W678" s="22">
        <v>6279</v>
      </c>
      <c r="X678" s="22">
        <v>6279</v>
      </c>
      <c r="Y678" s="62">
        <v>1.56975</v>
      </c>
      <c r="Z678" s="22">
        <v>10745</v>
      </c>
      <c r="AA678" s="62">
        <v>2.6862499999999998</v>
      </c>
      <c r="AB678" s="22">
        <v>1500</v>
      </c>
    </row>
    <row r="679" spans="1:28" ht="15" customHeight="1">
      <c r="A679" s="42">
        <v>2018</v>
      </c>
      <c r="B679" s="42" t="s">
        <v>241</v>
      </c>
      <c r="C679" s="54" t="s">
        <v>208</v>
      </c>
      <c r="D679" s="51" t="s">
        <v>490</v>
      </c>
      <c r="E679" s="38"/>
      <c r="F679" s="38"/>
      <c r="G679" s="70"/>
      <c r="H679" s="23">
        <v>4</v>
      </c>
      <c r="I679" s="23">
        <v>2000</v>
      </c>
      <c r="J679" s="23">
        <v>72</v>
      </c>
      <c r="K679" s="23">
        <v>51</v>
      </c>
      <c r="L679" s="22">
        <v>1721</v>
      </c>
      <c r="M679" s="23">
        <v>72</v>
      </c>
      <c r="N679" s="22">
        <v>2463</v>
      </c>
      <c r="O679" s="23">
        <v>123</v>
      </c>
      <c r="P679" s="61">
        <v>6.1499999999999999E-2</v>
      </c>
      <c r="Q679" s="23">
        <v>80</v>
      </c>
      <c r="R679" s="22">
        <v>820</v>
      </c>
      <c r="S679" s="22">
        <v>5004</v>
      </c>
      <c r="T679" s="62">
        <v>102.85499999999999</v>
      </c>
      <c r="U679" s="22">
        <v>0</v>
      </c>
      <c r="V679" s="22">
        <v>0</v>
      </c>
      <c r="W679" s="22">
        <v>2401.56</v>
      </c>
      <c r="X679" s="22">
        <v>2401.56</v>
      </c>
      <c r="Y679" s="62">
        <v>1.20078</v>
      </c>
      <c r="Z679" s="22">
        <v>7405.5599999999995</v>
      </c>
      <c r="AA679" s="62">
        <v>3.7027799999999997</v>
      </c>
      <c r="AB679" s="22">
        <v>0</v>
      </c>
    </row>
    <row r="680" spans="1:28" ht="15" customHeight="1">
      <c r="A680" s="42">
        <v>2018</v>
      </c>
      <c r="B680" s="42" t="s">
        <v>241</v>
      </c>
      <c r="C680" s="54" t="s">
        <v>208</v>
      </c>
      <c r="D680" s="51" t="s">
        <v>491</v>
      </c>
      <c r="E680" s="38"/>
      <c r="F680" s="38"/>
      <c r="G680" s="70"/>
      <c r="H680" s="23">
        <v>3</v>
      </c>
      <c r="I680" s="23">
        <v>5200</v>
      </c>
      <c r="J680" s="23">
        <v>28</v>
      </c>
      <c r="K680" s="23">
        <v>20</v>
      </c>
      <c r="L680" s="22">
        <v>615</v>
      </c>
      <c r="M680" s="23">
        <v>39</v>
      </c>
      <c r="N680" s="22">
        <v>1230</v>
      </c>
      <c r="O680" s="23">
        <v>59</v>
      </c>
      <c r="P680" s="61">
        <v>1.1346153846153846E-2</v>
      </c>
      <c r="Q680" s="23">
        <v>6</v>
      </c>
      <c r="R680" s="22">
        <v>60</v>
      </c>
      <c r="S680" s="22">
        <v>1905</v>
      </c>
      <c r="T680" s="62">
        <v>256.78571428571428</v>
      </c>
      <c r="U680" s="22">
        <v>0</v>
      </c>
      <c r="V680" s="22">
        <v>0</v>
      </c>
      <c r="W680" s="22">
        <v>5285</v>
      </c>
      <c r="X680" s="22">
        <v>5285</v>
      </c>
      <c r="Y680" s="62">
        <v>1.0163461538461538</v>
      </c>
      <c r="Z680" s="22">
        <v>7190</v>
      </c>
      <c r="AA680" s="62">
        <v>1.3826923076923077</v>
      </c>
      <c r="AB680" s="22">
        <v>0</v>
      </c>
    </row>
    <row r="681" spans="1:28" ht="15" customHeight="1">
      <c r="A681" s="42">
        <v>2018</v>
      </c>
      <c r="B681" s="42" t="s">
        <v>241</v>
      </c>
      <c r="C681" s="54" t="s">
        <v>208</v>
      </c>
      <c r="D681" s="51" t="s">
        <v>492</v>
      </c>
      <c r="E681" s="38"/>
      <c r="F681" s="38"/>
      <c r="G681" s="70"/>
      <c r="H681" s="23">
        <v>1</v>
      </c>
      <c r="I681" s="23">
        <v>3500</v>
      </c>
      <c r="J681" s="23">
        <v>48</v>
      </c>
      <c r="K681" s="23">
        <v>55</v>
      </c>
      <c r="L681" s="22">
        <v>1769</v>
      </c>
      <c r="M681" s="23">
        <v>25</v>
      </c>
      <c r="N681" s="22">
        <v>821</v>
      </c>
      <c r="O681" s="23">
        <v>80</v>
      </c>
      <c r="P681" s="61">
        <v>2.2857142857142857E-2</v>
      </c>
      <c r="Q681" s="23">
        <v>3</v>
      </c>
      <c r="R681" s="22">
        <v>30</v>
      </c>
      <c r="S681" s="22">
        <v>2620</v>
      </c>
      <c r="T681" s="62">
        <v>188.41666666666666</v>
      </c>
      <c r="U681" s="22">
        <v>0</v>
      </c>
      <c r="V681" s="22">
        <v>500</v>
      </c>
      <c r="W681" s="22">
        <v>6424</v>
      </c>
      <c r="X681" s="22">
        <v>6924</v>
      </c>
      <c r="Y681" s="62">
        <v>1.9782857142857142</v>
      </c>
      <c r="Z681" s="22">
        <v>9044</v>
      </c>
      <c r="AA681" s="62">
        <v>2.5840000000000001</v>
      </c>
      <c r="AB681" s="22">
        <v>0</v>
      </c>
    </row>
    <row r="682" spans="1:28" ht="15" customHeight="1">
      <c r="A682" s="42">
        <v>2018</v>
      </c>
      <c r="B682" s="42" t="s">
        <v>241</v>
      </c>
      <c r="C682" s="54" t="s">
        <v>209</v>
      </c>
      <c r="D682" s="51" t="s">
        <v>493</v>
      </c>
      <c r="E682" s="38"/>
      <c r="F682" s="38"/>
      <c r="G682" s="70"/>
      <c r="H682" s="23">
        <v>1</v>
      </c>
      <c r="I682" s="23">
        <v>4500</v>
      </c>
      <c r="J682" s="23">
        <v>169</v>
      </c>
      <c r="K682" s="23">
        <v>180</v>
      </c>
      <c r="L682" s="22">
        <v>5720</v>
      </c>
      <c r="M682" s="23">
        <v>139</v>
      </c>
      <c r="N682" s="22">
        <v>4460</v>
      </c>
      <c r="O682" s="23">
        <v>319</v>
      </c>
      <c r="P682" s="61">
        <v>7.088888888888889E-2</v>
      </c>
      <c r="Q682" s="23">
        <v>70</v>
      </c>
      <c r="R682" s="22">
        <v>700</v>
      </c>
      <c r="S682" s="22">
        <v>10880</v>
      </c>
      <c r="T682" s="62">
        <v>107.15621301775148</v>
      </c>
      <c r="U682" s="22">
        <v>0</v>
      </c>
      <c r="V682" s="22">
        <v>1000</v>
      </c>
      <c r="W682" s="22">
        <v>7229.4</v>
      </c>
      <c r="X682" s="22">
        <v>8229.4</v>
      </c>
      <c r="Y682" s="62">
        <v>1.8287555555555555</v>
      </c>
      <c r="Z682" s="22">
        <v>18109.400000000001</v>
      </c>
      <c r="AA682" s="62">
        <v>4.0243111111111114</v>
      </c>
      <c r="AB682" s="22">
        <v>0</v>
      </c>
    </row>
    <row r="683" spans="1:28" ht="15" customHeight="1">
      <c r="A683" s="42">
        <v>2018</v>
      </c>
      <c r="B683" s="42" t="s">
        <v>241</v>
      </c>
      <c r="C683" s="54" t="s">
        <v>209</v>
      </c>
      <c r="D683" s="51" t="s">
        <v>494</v>
      </c>
      <c r="E683" s="38"/>
      <c r="F683" s="38"/>
      <c r="G683" s="70"/>
      <c r="H683" s="23">
        <v>5</v>
      </c>
      <c r="I683" s="23">
        <v>4800</v>
      </c>
      <c r="J683" s="23">
        <v>80</v>
      </c>
      <c r="K683" s="23">
        <v>163</v>
      </c>
      <c r="L683" s="22">
        <v>5056</v>
      </c>
      <c r="M683" s="23">
        <v>85</v>
      </c>
      <c r="N683" s="22">
        <v>2604</v>
      </c>
      <c r="O683" s="23">
        <v>248</v>
      </c>
      <c r="P683" s="61">
        <v>5.1666666666666666E-2</v>
      </c>
      <c r="Q683" s="23">
        <v>23</v>
      </c>
      <c r="R683" s="22">
        <v>230</v>
      </c>
      <c r="S683" s="22">
        <v>7890</v>
      </c>
      <c r="T683" s="62">
        <v>154.66</v>
      </c>
      <c r="U683" s="22">
        <v>0</v>
      </c>
      <c r="V683" s="22">
        <v>0</v>
      </c>
      <c r="W683" s="22">
        <v>4482.8</v>
      </c>
      <c r="X683" s="22">
        <v>4482.8</v>
      </c>
      <c r="Y683" s="62">
        <v>0.93391666666666673</v>
      </c>
      <c r="Z683" s="22">
        <v>12372.8</v>
      </c>
      <c r="AA683" s="62">
        <v>2.5776666666666666</v>
      </c>
      <c r="AB683" s="22">
        <v>137</v>
      </c>
    </row>
    <row r="684" spans="1:28" ht="15" customHeight="1">
      <c r="A684" s="42">
        <v>2018</v>
      </c>
      <c r="B684" s="42" t="s">
        <v>241</v>
      </c>
      <c r="C684" s="54" t="s">
        <v>209</v>
      </c>
      <c r="D684" s="51" t="s">
        <v>495</v>
      </c>
      <c r="E684" s="38"/>
      <c r="F684" s="38"/>
      <c r="G684" s="70"/>
      <c r="H684" s="23">
        <v>5</v>
      </c>
      <c r="I684" s="23">
        <v>2650</v>
      </c>
      <c r="J684" s="23">
        <v>54</v>
      </c>
      <c r="K684" s="23">
        <v>53</v>
      </c>
      <c r="L684" s="22">
        <v>1713</v>
      </c>
      <c r="M684" s="23">
        <v>55</v>
      </c>
      <c r="N684" s="22">
        <v>1824</v>
      </c>
      <c r="O684" s="23">
        <v>108</v>
      </c>
      <c r="P684" s="61">
        <v>4.0754716981132075E-2</v>
      </c>
      <c r="Q684" s="23">
        <v>20</v>
      </c>
      <c r="R684" s="22">
        <v>200</v>
      </c>
      <c r="S684" s="22">
        <v>3737</v>
      </c>
      <c r="T684" s="62">
        <v>145.61111111111111</v>
      </c>
      <c r="U684" s="22">
        <v>0</v>
      </c>
      <c r="V684" s="22">
        <v>0</v>
      </c>
      <c r="W684" s="22">
        <v>4126</v>
      </c>
      <c r="X684" s="22">
        <v>4126</v>
      </c>
      <c r="Y684" s="62">
        <v>1.5569811320754716</v>
      </c>
      <c r="Z684" s="22">
        <v>7863</v>
      </c>
      <c r="AA684" s="62">
        <v>2.9671698113207547</v>
      </c>
      <c r="AB684" s="22">
        <v>0</v>
      </c>
    </row>
    <row r="685" spans="1:28" ht="15" customHeight="1">
      <c r="A685" s="42">
        <v>2018</v>
      </c>
      <c r="B685" s="42" t="s">
        <v>241</v>
      </c>
      <c r="C685" s="54" t="s">
        <v>209</v>
      </c>
      <c r="D685" s="51" t="s">
        <v>496</v>
      </c>
      <c r="E685" s="38"/>
      <c r="F685" s="38"/>
      <c r="G685" s="70"/>
      <c r="H685" s="23">
        <v>10</v>
      </c>
      <c r="I685" s="23">
        <v>7120</v>
      </c>
      <c r="J685" s="23">
        <v>249</v>
      </c>
      <c r="K685" s="23">
        <v>84</v>
      </c>
      <c r="L685" s="22">
        <v>2547</v>
      </c>
      <c r="M685" s="23">
        <v>54</v>
      </c>
      <c r="N685" s="22">
        <v>1724</v>
      </c>
      <c r="O685" s="23">
        <v>138</v>
      </c>
      <c r="P685" s="61">
        <v>1.9382022471910114E-2</v>
      </c>
      <c r="Q685" s="23">
        <v>7</v>
      </c>
      <c r="R685" s="22">
        <v>70</v>
      </c>
      <c r="S685" s="22">
        <v>4341</v>
      </c>
      <c r="T685" s="62">
        <v>47.927710843373497</v>
      </c>
      <c r="U685" s="22">
        <v>0</v>
      </c>
      <c r="V685" s="22">
        <v>0</v>
      </c>
      <c r="W685" s="22">
        <v>7593</v>
      </c>
      <c r="X685" s="22">
        <v>7593</v>
      </c>
      <c r="Y685" s="62">
        <v>1.0664325842696629</v>
      </c>
      <c r="Z685" s="22">
        <v>11934</v>
      </c>
      <c r="AA685" s="62">
        <v>1.676123595505618</v>
      </c>
      <c r="AB685" s="22">
        <v>0</v>
      </c>
    </row>
    <row r="686" spans="1:28" ht="15" customHeight="1">
      <c r="A686" s="42">
        <v>2018</v>
      </c>
      <c r="B686" s="42" t="s">
        <v>241</v>
      </c>
      <c r="C686" s="54" t="s">
        <v>209</v>
      </c>
      <c r="D686" s="51" t="s">
        <v>497</v>
      </c>
      <c r="E686" s="38"/>
      <c r="F686" s="38"/>
      <c r="G686" s="70"/>
      <c r="H686" s="23">
        <v>25</v>
      </c>
      <c r="I686" s="23">
        <v>34409</v>
      </c>
      <c r="J686" s="23">
        <v>600</v>
      </c>
      <c r="K686" s="23">
        <v>373</v>
      </c>
      <c r="L686" s="22">
        <v>12133</v>
      </c>
      <c r="M686" s="23">
        <v>178</v>
      </c>
      <c r="N686" s="22">
        <v>5919</v>
      </c>
      <c r="O686" s="23">
        <v>551</v>
      </c>
      <c r="P686" s="61">
        <v>1.6024895300139601E-2</v>
      </c>
      <c r="Q686" s="23">
        <v>266</v>
      </c>
      <c r="R686" s="22">
        <v>2720</v>
      </c>
      <c r="S686" s="22">
        <v>20772</v>
      </c>
      <c r="T686" s="62">
        <v>62.746500000000005</v>
      </c>
      <c r="U686" s="22">
        <f>1460+540+1460</f>
        <v>3460</v>
      </c>
      <c r="V686" s="22">
        <v>500</v>
      </c>
      <c r="W686" s="22">
        <v>16875.900000000001</v>
      </c>
      <c r="X686" s="22">
        <v>20835.900000000001</v>
      </c>
      <c r="Y686" s="62">
        <v>0.60553634223604291</v>
      </c>
      <c r="Z686" s="22">
        <v>37647.9</v>
      </c>
      <c r="AA686" s="62">
        <v>1.0949249651000466</v>
      </c>
      <c r="AB686" s="22">
        <v>1992.6100000000001</v>
      </c>
    </row>
    <row r="687" spans="1:28" ht="15" customHeight="1">
      <c r="A687" s="42">
        <v>2018</v>
      </c>
      <c r="B687" s="42" t="s">
        <v>241</v>
      </c>
      <c r="C687" s="54" t="s">
        <v>209</v>
      </c>
      <c r="D687" s="51" t="s">
        <v>498</v>
      </c>
      <c r="E687" s="38"/>
      <c r="F687" s="38"/>
      <c r="G687" s="70"/>
      <c r="H687" s="23">
        <v>7</v>
      </c>
      <c r="I687" s="23">
        <v>3500</v>
      </c>
      <c r="J687" s="23">
        <v>210</v>
      </c>
      <c r="K687" s="23">
        <v>102</v>
      </c>
      <c r="L687" s="22">
        <v>3215</v>
      </c>
      <c r="M687" s="23">
        <v>76</v>
      </c>
      <c r="N687" s="22">
        <v>2354</v>
      </c>
      <c r="O687" s="23">
        <v>178</v>
      </c>
      <c r="P687" s="61">
        <v>5.0857142857142858E-2</v>
      </c>
      <c r="Q687" s="23">
        <v>66</v>
      </c>
      <c r="R687" s="22">
        <v>680</v>
      </c>
      <c r="S687" s="22">
        <v>6249</v>
      </c>
      <c r="T687" s="62">
        <v>57.80952380952381</v>
      </c>
      <c r="U687" s="22">
        <v>0</v>
      </c>
      <c r="V687" s="22">
        <v>0</v>
      </c>
      <c r="W687" s="22">
        <v>5891</v>
      </c>
      <c r="X687" s="22">
        <v>5891</v>
      </c>
      <c r="Y687" s="62">
        <v>1.6831428571428571</v>
      </c>
      <c r="Z687" s="22">
        <v>12140</v>
      </c>
      <c r="AA687" s="62">
        <v>3.4685714285714284</v>
      </c>
      <c r="AB687" s="22">
        <v>0</v>
      </c>
    </row>
    <row r="688" spans="1:28" ht="15" customHeight="1">
      <c r="A688" s="42">
        <v>2018</v>
      </c>
      <c r="B688" s="42" t="s">
        <v>241</v>
      </c>
      <c r="C688" s="54" t="s">
        <v>209</v>
      </c>
      <c r="D688" s="51" t="s">
        <v>499</v>
      </c>
      <c r="E688" s="38"/>
      <c r="F688" s="38"/>
      <c r="G688" s="70"/>
      <c r="H688" s="23">
        <v>4</v>
      </c>
      <c r="I688" s="23">
        <v>11580</v>
      </c>
      <c r="J688" s="23">
        <v>130</v>
      </c>
      <c r="K688" s="23">
        <v>60</v>
      </c>
      <c r="L688" s="22">
        <v>1885</v>
      </c>
      <c r="M688" s="23">
        <v>100</v>
      </c>
      <c r="N688" s="22">
        <v>3382</v>
      </c>
      <c r="O688" s="23">
        <v>160</v>
      </c>
      <c r="P688" s="61">
        <v>1.3816925734024179E-2</v>
      </c>
      <c r="Q688" s="23">
        <v>38</v>
      </c>
      <c r="R688" s="22">
        <v>390</v>
      </c>
      <c r="S688" s="22">
        <v>5657</v>
      </c>
      <c r="T688" s="62">
        <v>98.34615384615384</v>
      </c>
      <c r="U688" s="22">
        <v>0</v>
      </c>
      <c r="V688" s="22">
        <v>0</v>
      </c>
      <c r="W688" s="22">
        <v>7128</v>
      </c>
      <c r="X688" s="22">
        <v>7128</v>
      </c>
      <c r="Y688" s="62">
        <v>0.61554404145077724</v>
      </c>
      <c r="Z688" s="22">
        <v>12785</v>
      </c>
      <c r="AA688" s="62">
        <v>1.1040587219343696</v>
      </c>
      <c r="AB688" s="22">
        <v>3320.96</v>
      </c>
    </row>
    <row r="689" spans="1:28" ht="15" customHeight="1">
      <c r="A689" s="42">
        <v>2018</v>
      </c>
      <c r="B689" s="42" t="s">
        <v>241</v>
      </c>
      <c r="C689" s="54" t="s">
        <v>209</v>
      </c>
      <c r="D689" s="51" t="s">
        <v>500</v>
      </c>
      <c r="E689" s="38"/>
      <c r="F689" s="38"/>
      <c r="G689" s="70"/>
      <c r="H689" s="23">
        <v>4</v>
      </c>
      <c r="I689" s="23">
        <v>4000</v>
      </c>
      <c r="J689" s="23">
        <v>59</v>
      </c>
      <c r="K689" s="23">
        <v>52</v>
      </c>
      <c r="L689" s="22">
        <v>1634</v>
      </c>
      <c r="M689" s="23">
        <v>91</v>
      </c>
      <c r="N689" s="22">
        <v>2864</v>
      </c>
      <c r="O689" s="23">
        <v>143</v>
      </c>
      <c r="P689" s="61">
        <v>3.5749999999999997E-2</v>
      </c>
      <c r="Q689" s="23">
        <v>33</v>
      </c>
      <c r="R689" s="22">
        <v>330</v>
      </c>
      <c r="S689" s="22">
        <v>4828</v>
      </c>
      <c r="T689" s="62">
        <v>161.23728813559322</v>
      </c>
      <c r="U689" s="22">
        <v>0</v>
      </c>
      <c r="V689" s="22">
        <v>0</v>
      </c>
      <c r="W689" s="22">
        <v>4685</v>
      </c>
      <c r="X689" s="22">
        <v>4685</v>
      </c>
      <c r="Y689" s="62">
        <v>1.1712499999999999</v>
      </c>
      <c r="Z689" s="22">
        <v>9513</v>
      </c>
      <c r="AA689" s="62">
        <v>2.37825</v>
      </c>
      <c r="AB689" s="22">
        <v>0</v>
      </c>
    </row>
    <row r="690" spans="1:28" ht="15" customHeight="1">
      <c r="A690" s="42">
        <v>2018</v>
      </c>
      <c r="B690" s="42" t="s">
        <v>241</v>
      </c>
      <c r="C690" s="54" t="s">
        <v>209</v>
      </c>
      <c r="D690" s="51" t="s">
        <v>501</v>
      </c>
      <c r="E690" s="38"/>
      <c r="F690" s="38"/>
      <c r="G690" s="70"/>
      <c r="H690" s="23">
        <v>7</v>
      </c>
      <c r="I690" s="23">
        <v>4000</v>
      </c>
      <c r="J690" s="23">
        <v>236</v>
      </c>
      <c r="K690" s="23">
        <v>73</v>
      </c>
      <c r="L690" s="22">
        <v>2307</v>
      </c>
      <c r="M690" s="23">
        <v>27</v>
      </c>
      <c r="N690" s="22">
        <v>882</v>
      </c>
      <c r="O690" s="23">
        <v>100</v>
      </c>
      <c r="P690" s="61">
        <v>2.5000000000000001E-2</v>
      </c>
      <c r="Q690" s="23">
        <v>60</v>
      </c>
      <c r="R690" s="22">
        <v>620</v>
      </c>
      <c r="S690" s="22">
        <v>3809</v>
      </c>
      <c r="T690" s="62">
        <v>58.033898305084747</v>
      </c>
      <c r="U690" s="22">
        <v>0</v>
      </c>
      <c r="V690" s="22">
        <v>0</v>
      </c>
      <c r="W690" s="22">
        <v>9887</v>
      </c>
      <c r="X690" s="22">
        <v>9887</v>
      </c>
      <c r="Y690" s="62">
        <v>2.4717500000000001</v>
      </c>
      <c r="Z690" s="22">
        <v>13696</v>
      </c>
      <c r="AA690" s="62">
        <v>3.4239999999999999</v>
      </c>
      <c r="AB690" s="22">
        <v>748.37</v>
      </c>
    </row>
    <row r="691" spans="1:28" ht="15" customHeight="1">
      <c r="A691" s="42">
        <v>2018</v>
      </c>
      <c r="B691" s="42" t="s">
        <v>241</v>
      </c>
      <c r="C691" s="54" t="s">
        <v>209</v>
      </c>
      <c r="D691" s="51" t="s">
        <v>502</v>
      </c>
      <c r="E691" s="38"/>
      <c r="F691" s="38"/>
      <c r="G691" s="70"/>
      <c r="H691" s="23">
        <v>2</v>
      </c>
      <c r="I691" s="23">
        <v>2844</v>
      </c>
      <c r="J691" s="23">
        <v>75</v>
      </c>
      <c r="K691" s="23">
        <v>20</v>
      </c>
      <c r="L691" s="22">
        <v>645</v>
      </c>
      <c r="M691" s="23">
        <v>23</v>
      </c>
      <c r="N691" s="22">
        <v>816</v>
      </c>
      <c r="O691" s="23">
        <v>43</v>
      </c>
      <c r="P691" s="61">
        <v>1.5119549929676512E-2</v>
      </c>
      <c r="Q691" s="23">
        <v>15</v>
      </c>
      <c r="R691" s="22">
        <v>150</v>
      </c>
      <c r="S691" s="22">
        <v>1611</v>
      </c>
      <c r="T691" s="62">
        <v>58.586666666666666</v>
      </c>
      <c r="U691" s="22">
        <v>0</v>
      </c>
      <c r="V691" s="22">
        <v>0</v>
      </c>
      <c r="W691" s="22">
        <v>2783</v>
      </c>
      <c r="X691" s="22">
        <v>2783</v>
      </c>
      <c r="Y691" s="62">
        <v>0.97855133614627288</v>
      </c>
      <c r="Z691" s="22">
        <v>4394</v>
      </c>
      <c r="AA691" s="62">
        <v>1.5450070323488045</v>
      </c>
      <c r="AB691" s="22">
        <v>0</v>
      </c>
    </row>
    <row r="692" spans="1:28" ht="15" customHeight="1">
      <c r="A692" s="42">
        <v>2018</v>
      </c>
      <c r="B692" s="42" t="s">
        <v>241</v>
      </c>
      <c r="C692" s="54" t="s">
        <v>209</v>
      </c>
      <c r="D692" s="51" t="s">
        <v>503</v>
      </c>
      <c r="E692" s="38"/>
      <c r="F692" s="38"/>
      <c r="G692" s="70"/>
      <c r="H692" s="23">
        <v>28</v>
      </c>
      <c r="I692" s="23">
        <v>65979</v>
      </c>
      <c r="J692" s="23">
        <v>877</v>
      </c>
      <c r="K692" s="23">
        <v>1615</v>
      </c>
      <c r="L692" s="22">
        <v>50241</v>
      </c>
      <c r="M692" s="23">
        <v>857</v>
      </c>
      <c r="N692" s="22">
        <v>26956</v>
      </c>
      <c r="O692" s="23">
        <v>2472</v>
      </c>
      <c r="P692" s="61">
        <v>3.7466466603010048E-2</v>
      </c>
      <c r="Q692" s="23">
        <v>107</v>
      </c>
      <c r="R692" s="22">
        <v>1091</v>
      </c>
      <c r="S692" s="22">
        <v>78288</v>
      </c>
      <c r="T692" s="62">
        <v>157.8472063854048</v>
      </c>
      <c r="U692" s="22">
        <v>0</v>
      </c>
      <c r="V692" s="22">
        <v>0</v>
      </c>
      <c r="W692" s="22">
        <v>60144</v>
      </c>
      <c r="X692" s="22">
        <v>60144</v>
      </c>
      <c r="Y692" s="62">
        <v>0.91156276997226393</v>
      </c>
      <c r="Z692" s="22">
        <v>138432</v>
      </c>
      <c r="AA692" s="62">
        <v>2.0981221297685626</v>
      </c>
      <c r="AB692" s="22">
        <v>9242.6</v>
      </c>
    </row>
    <row r="693" spans="1:28" ht="15" customHeight="1">
      <c r="A693" s="42">
        <v>2018</v>
      </c>
      <c r="B693" s="42" t="s">
        <v>241</v>
      </c>
      <c r="C693" s="54" t="s">
        <v>209</v>
      </c>
      <c r="D693" s="51" t="s">
        <v>504</v>
      </c>
      <c r="E693" s="38"/>
      <c r="F693" s="38"/>
      <c r="G693" s="70"/>
      <c r="H693" s="23">
        <v>2</v>
      </c>
      <c r="I693" s="23">
        <v>2820</v>
      </c>
      <c r="J693" s="23">
        <v>56</v>
      </c>
      <c r="K693" s="23">
        <v>145</v>
      </c>
      <c r="L693" s="22">
        <v>4525</v>
      </c>
      <c r="M693" s="23">
        <v>74</v>
      </c>
      <c r="N693" s="22">
        <v>2356</v>
      </c>
      <c r="O693" s="23">
        <v>219</v>
      </c>
      <c r="P693" s="61">
        <v>7.7659574468085107E-2</v>
      </c>
      <c r="Q693" s="23">
        <v>61</v>
      </c>
      <c r="R693" s="22">
        <v>620</v>
      </c>
      <c r="S693" s="22">
        <v>7501</v>
      </c>
      <c r="T693" s="62">
        <v>175.26785714285714</v>
      </c>
      <c r="U693" s="22">
        <v>0</v>
      </c>
      <c r="V693" s="22">
        <v>0</v>
      </c>
      <c r="W693" s="22">
        <v>2314</v>
      </c>
      <c r="X693" s="22">
        <v>2314</v>
      </c>
      <c r="Y693" s="62">
        <v>0.82056737588652484</v>
      </c>
      <c r="Z693" s="22">
        <v>9815</v>
      </c>
      <c r="AA693" s="62">
        <v>3.4804964539007091</v>
      </c>
      <c r="AB693" s="22">
        <v>0</v>
      </c>
    </row>
    <row r="694" spans="1:28" ht="15" customHeight="1">
      <c r="A694" s="42">
        <v>2018</v>
      </c>
      <c r="B694" s="42" t="s">
        <v>241</v>
      </c>
      <c r="C694" s="54" t="s">
        <v>209</v>
      </c>
      <c r="D694" s="51" t="s">
        <v>505</v>
      </c>
      <c r="E694" s="38"/>
      <c r="F694" s="38"/>
      <c r="G694" s="70"/>
      <c r="H694" s="23">
        <v>3</v>
      </c>
      <c r="I694" s="23">
        <v>2675</v>
      </c>
      <c r="J694" s="23">
        <v>175</v>
      </c>
      <c r="K694" s="23">
        <v>50</v>
      </c>
      <c r="L694" s="22">
        <v>1543</v>
      </c>
      <c r="M694" s="23">
        <v>41</v>
      </c>
      <c r="N694" s="22">
        <v>1326</v>
      </c>
      <c r="O694" s="23">
        <v>91</v>
      </c>
      <c r="P694" s="61">
        <v>3.4018691588785045E-2</v>
      </c>
      <c r="Q694" s="23">
        <v>26</v>
      </c>
      <c r="R694" s="22">
        <v>260</v>
      </c>
      <c r="S694" s="22">
        <v>3129</v>
      </c>
      <c r="T694" s="62">
        <v>61.862857142857145</v>
      </c>
      <c r="U694" s="22">
        <v>0</v>
      </c>
      <c r="V694" s="22">
        <v>0</v>
      </c>
      <c r="W694" s="22">
        <v>7697</v>
      </c>
      <c r="X694" s="22">
        <v>7697</v>
      </c>
      <c r="Y694" s="62">
        <v>2.8773831775700933</v>
      </c>
      <c r="Z694" s="22">
        <v>10826</v>
      </c>
      <c r="AA694" s="62">
        <v>4.0471028037383174</v>
      </c>
      <c r="AB694" s="22">
        <v>154</v>
      </c>
    </row>
    <row r="695" spans="1:28" ht="15" customHeight="1">
      <c r="A695" s="42">
        <v>2018</v>
      </c>
      <c r="B695" s="42" t="s">
        <v>241</v>
      </c>
      <c r="C695" s="54" t="s">
        <v>209</v>
      </c>
      <c r="D695" s="51" t="s">
        <v>506</v>
      </c>
      <c r="E695" s="38"/>
      <c r="F695" s="38"/>
      <c r="G695" s="70"/>
      <c r="H695" s="23">
        <v>4</v>
      </c>
      <c r="I695" s="23">
        <v>4645</v>
      </c>
      <c r="J695" s="23">
        <v>270</v>
      </c>
      <c r="K695" s="23">
        <v>75</v>
      </c>
      <c r="L695" s="22">
        <v>2439</v>
      </c>
      <c r="M695" s="23">
        <v>45</v>
      </c>
      <c r="N695" s="22">
        <v>1476</v>
      </c>
      <c r="O695" s="23">
        <v>120</v>
      </c>
      <c r="P695" s="61">
        <v>2.5834230355220669E-2</v>
      </c>
      <c r="Q695" s="23">
        <v>124</v>
      </c>
      <c r="R695" s="22">
        <v>1240</v>
      </c>
      <c r="S695" s="22">
        <v>5155</v>
      </c>
      <c r="T695" s="62">
        <v>40.184074074074076</v>
      </c>
      <c r="U695" s="22">
        <v>0</v>
      </c>
      <c r="V695" s="22">
        <v>0</v>
      </c>
      <c r="W695" s="22">
        <v>5694.7</v>
      </c>
      <c r="X695" s="22">
        <v>5694.7</v>
      </c>
      <c r="Y695" s="62">
        <v>1.2259849300322927</v>
      </c>
      <c r="Z695" s="22">
        <v>10849.7</v>
      </c>
      <c r="AA695" s="62">
        <v>2.3357804090419809</v>
      </c>
      <c r="AB695" s="22">
        <v>0</v>
      </c>
    </row>
    <row r="696" spans="1:28" ht="15" customHeight="1">
      <c r="A696" s="42">
        <v>2018</v>
      </c>
      <c r="B696" s="42" t="s">
        <v>241</v>
      </c>
      <c r="C696" s="54" t="s">
        <v>209</v>
      </c>
      <c r="D696" s="51" t="s">
        <v>507</v>
      </c>
      <c r="E696" s="38"/>
      <c r="F696" s="38"/>
      <c r="G696" s="70"/>
      <c r="H696" s="23">
        <v>19</v>
      </c>
      <c r="I696" s="23">
        <v>2500</v>
      </c>
      <c r="J696" s="23">
        <v>161</v>
      </c>
      <c r="K696" s="23">
        <v>42</v>
      </c>
      <c r="L696" s="22">
        <v>1562</v>
      </c>
      <c r="M696" s="23">
        <v>41</v>
      </c>
      <c r="N696" s="22">
        <v>1364</v>
      </c>
      <c r="O696" s="23">
        <v>83</v>
      </c>
      <c r="P696" s="61">
        <v>3.32E-2</v>
      </c>
      <c r="Q696" s="23">
        <v>123</v>
      </c>
      <c r="R696" s="22">
        <v>1241</v>
      </c>
      <c r="S696" s="22">
        <v>4167</v>
      </c>
      <c r="T696" s="62">
        <v>36.805590062111797</v>
      </c>
      <c r="U696" s="22">
        <v>0</v>
      </c>
      <c r="V696" s="22">
        <v>0</v>
      </c>
      <c r="W696" s="22">
        <v>1758.7</v>
      </c>
      <c r="X696" s="22">
        <v>1758.7</v>
      </c>
      <c r="Y696" s="62">
        <v>0.70347999999999999</v>
      </c>
      <c r="Z696" s="22">
        <v>5925.7</v>
      </c>
      <c r="AA696" s="62">
        <v>2.3702799999999997</v>
      </c>
      <c r="AB696" s="22">
        <v>0</v>
      </c>
    </row>
    <row r="697" spans="1:28" ht="15" customHeight="1">
      <c r="A697" s="42">
        <v>2018</v>
      </c>
      <c r="B697" s="42" t="s">
        <v>241</v>
      </c>
      <c r="C697" s="54" t="s">
        <v>209</v>
      </c>
      <c r="D697" s="51" t="s">
        <v>508</v>
      </c>
      <c r="E697" s="38"/>
      <c r="F697" s="38"/>
      <c r="G697" s="70"/>
      <c r="H697" s="23">
        <v>4</v>
      </c>
      <c r="I697" s="23">
        <v>4427</v>
      </c>
      <c r="J697" s="23">
        <v>93</v>
      </c>
      <c r="K697" s="23">
        <v>23</v>
      </c>
      <c r="L697" s="22">
        <v>752</v>
      </c>
      <c r="M697" s="23">
        <v>21</v>
      </c>
      <c r="N697" s="22">
        <v>706</v>
      </c>
      <c r="O697" s="23">
        <v>44</v>
      </c>
      <c r="P697" s="61">
        <v>9.9390106166704316E-3</v>
      </c>
      <c r="Q697" s="23">
        <v>42</v>
      </c>
      <c r="R697" s="22">
        <v>420</v>
      </c>
      <c r="S697" s="22">
        <v>1878</v>
      </c>
      <c r="T697" s="62">
        <v>31.420967741935485</v>
      </c>
      <c r="U697" s="22">
        <v>0</v>
      </c>
      <c r="V697" s="22">
        <v>0</v>
      </c>
      <c r="W697" s="22">
        <v>1044.1500000000001</v>
      </c>
      <c r="X697" s="22">
        <v>1044.1500000000001</v>
      </c>
      <c r="Y697" s="62">
        <v>0.2358594985317371</v>
      </c>
      <c r="Z697" s="22">
        <v>2922.15</v>
      </c>
      <c r="AA697" s="62">
        <v>0.66007454257962506</v>
      </c>
      <c r="AB697" s="22">
        <v>0</v>
      </c>
    </row>
    <row r="698" spans="1:28" ht="15" customHeight="1">
      <c r="A698" s="42">
        <v>2018</v>
      </c>
      <c r="B698" s="42" t="s">
        <v>241</v>
      </c>
      <c r="C698" s="54" t="s">
        <v>209</v>
      </c>
      <c r="D698" s="51" t="s">
        <v>509</v>
      </c>
      <c r="E698" s="38"/>
      <c r="F698" s="38"/>
      <c r="G698" s="70"/>
      <c r="H698" s="23">
        <v>8</v>
      </c>
      <c r="I698" s="23">
        <v>5035</v>
      </c>
      <c r="J698" s="23">
        <v>147</v>
      </c>
      <c r="K698" s="23">
        <v>107</v>
      </c>
      <c r="L698" s="22">
        <v>3378</v>
      </c>
      <c r="M698" s="23">
        <v>59</v>
      </c>
      <c r="N698" s="22">
        <v>1886</v>
      </c>
      <c r="O698" s="23">
        <v>166</v>
      </c>
      <c r="P698" s="61">
        <v>3.2969215491559088E-2</v>
      </c>
      <c r="Q698" s="23">
        <v>66</v>
      </c>
      <c r="R698" s="22">
        <v>680</v>
      </c>
      <c r="S698" s="22">
        <v>5944</v>
      </c>
      <c r="T698" s="62">
        <v>83.605442176870753</v>
      </c>
      <c r="U698" s="22">
        <v>0</v>
      </c>
      <c r="V698" s="22">
        <v>0</v>
      </c>
      <c r="W698" s="22">
        <v>6346</v>
      </c>
      <c r="X698" s="22">
        <v>6346</v>
      </c>
      <c r="Y698" s="62">
        <v>1.260377358490566</v>
      </c>
      <c r="Z698" s="22">
        <v>12290</v>
      </c>
      <c r="AA698" s="62">
        <v>2.4409136047666338</v>
      </c>
      <c r="AB698" s="22">
        <v>0</v>
      </c>
    </row>
    <row r="699" spans="1:28" ht="15" customHeight="1">
      <c r="A699" s="42">
        <v>2018</v>
      </c>
      <c r="B699" s="42" t="s">
        <v>241</v>
      </c>
      <c r="C699" s="54" t="s">
        <v>209</v>
      </c>
      <c r="D699" s="51" t="s">
        <v>349</v>
      </c>
      <c r="E699" s="38"/>
      <c r="F699" s="38"/>
      <c r="G699" s="70"/>
      <c r="H699" s="23">
        <v>2</v>
      </c>
      <c r="I699" s="23">
        <v>390</v>
      </c>
      <c r="J699" s="23">
        <v>25</v>
      </c>
      <c r="K699" s="23">
        <v>7</v>
      </c>
      <c r="L699" s="22">
        <v>224</v>
      </c>
      <c r="M699" s="23">
        <v>8</v>
      </c>
      <c r="N699" s="22">
        <v>249</v>
      </c>
      <c r="O699" s="23">
        <v>15</v>
      </c>
      <c r="P699" s="61">
        <v>3.8461538461538464E-2</v>
      </c>
      <c r="Q699" s="23">
        <v>0</v>
      </c>
      <c r="R699" s="22">
        <v>0</v>
      </c>
      <c r="S699" s="22">
        <v>473</v>
      </c>
      <c r="T699" s="62">
        <v>69.959999999999994</v>
      </c>
      <c r="U699" s="22">
        <v>0</v>
      </c>
      <c r="V699" s="22">
        <v>0</v>
      </c>
      <c r="W699" s="22">
        <v>1276</v>
      </c>
      <c r="X699" s="22">
        <v>1276</v>
      </c>
      <c r="Y699" s="62">
        <v>3.2717948717948717</v>
      </c>
      <c r="Z699" s="22">
        <v>1749</v>
      </c>
      <c r="AA699" s="62">
        <v>4.4846153846153847</v>
      </c>
      <c r="AB699" s="22">
        <v>0</v>
      </c>
    </row>
    <row r="700" spans="1:28" ht="15" customHeight="1">
      <c r="A700" s="42">
        <v>2018</v>
      </c>
      <c r="B700" s="42" t="s">
        <v>241</v>
      </c>
      <c r="C700" s="54" t="s">
        <v>209</v>
      </c>
      <c r="D700" s="51" t="s">
        <v>510</v>
      </c>
      <c r="E700" s="38"/>
      <c r="F700" s="38"/>
      <c r="G700" s="70"/>
      <c r="H700" s="23">
        <v>1</v>
      </c>
      <c r="I700" s="23">
        <v>1800</v>
      </c>
      <c r="J700" s="23">
        <v>29</v>
      </c>
      <c r="K700" s="23">
        <v>28</v>
      </c>
      <c r="L700" s="22">
        <v>921</v>
      </c>
      <c r="M700" s="23">
        <v>14</v>
      </c>
      <c r="N700" s="22">
        <v>465</v>
      </c>
      <c r="O700" s="23">
        <v>42</v>
      </c>
      <c r="P700" s="61">
        <v>2.3333333333333334E-2</v>
      </c>
      <c r="Q700" s="23">
        <v>12</v>
      </c>
      <c r="R700" s="22">
        <v>120</v>
      </c>
      <c r="S700" s="22">
        <v>1506</v>
      </c>
      <c r="T700" s="62">
        <v>171.58620689655172</v>
      </c>
      <c r="U700" s="22">
        <v>0</v>
      </c>
      <c r="V700" s="22">
        <v>0</v>
      </c>
      <c r="W700" s="22">
        <v>3470</v>
      </c>
      <c r="X700" s="22">
        <v>3470</v>
      </c>
      <c r="Y700" s="62">
        <v>1.9277777777777778</v>
      </c>
      <c r="Z700" s="22">
        <v>4976</v>
      </c>
      <c r="AA700" s="62">
        <v>2.7644444444444445</v>
      </c>
      <c r="AB700" s="22">
        <v>0</v>
      </c>
    </row>
    <row r="701" spans="1:28" ht="15" customHeight="1">
      <c r="A701" s="42">
        <v>2018</v>
      </c>
      <c r="B701" s="42" t="s">
        <v>241</v>
      </c>
      <c r="C701" s="54" t="s">
        <v>209</v>
      </c>
      <c r="D701" s="51" t="s">
        <v>511</v>
      </c>
      <c r="E701" s="38"/>
      <c r="F701" s="38"/>
      <c r="G701" s="70"/>
      <c r="H701" s="23">
        <v>2</v>
      </c>
      <c r="I701" s="23">
        <v>1506</v>
      </c>
      <c r="J701" s="23">
        <v>92</v>
      </c>
      <c r="K701" s="23">
        <v>29</v>
      </c>
      <c r="L701" s="22">
        <v>921</v>
      </c>
      <c r="M701" s="23">
        <v>20</v>
      </c>
      <c r="N701" s="22">
        <v>672</v>
      </c>
      <c r="O701" s="23">
        <v>49</v>
      </c>
      <c r="P701" s="61">
        <v>3.2536520584329348E-2</v>
      </c>
      <c r="Q701" s="23">
        <v>4</v>
      </c>
      <c r="R701" s="22">
        <v>40</v>
      </c>
      <c r="S701" s="22">
        <v>1633</v>
      </c>
      <c r="T701" s="62">
        <v>49.355434782608697</v>
      </c>
      <c r="U701" s="22">
        <v>0</v>
      </c>
      <c r="V701" s="22">
        <v>0</v>
      </c>
      <c r="W701" s="22">
        <v>2907.7</v>
      </c>
      <c r="X701" s="22">
        <v>2907.7</v>
      </c>
      <c r="Y701" s="62">
        <v>1.9307436918990704</v>
      </c>
      <c r="Z701" s="22">
        <v>4540.7</v>
      </c>
      <c r="AA701" s="62">
        <v>3.0150730411686584</v>
      </c>
      <c r="AB701" s="22">
        <v>0</v>
      </c>
    </row>
    <row r="702" spans="1:28" ht="15" customHeight="1">
      <c r="A702" s="42">
        <v>2018</v>
      </c>
      <c r="B702" s="42" t="s">
        <v>241</v>
      </c>
      <c r="C702" s="54" t="s">
        <v>209</v>
      </c>
      <c r="D702" s="51" t="s">
        <v>512</v>
      </c>
      <c r="E702" s="38"/>
      <c r="F702" s="38"/>
      <c r="G702" s="70"/>
      <c r="H702" s="23">
        <v>9</v>
      </c>
      <c r="I702" s="23">
        <v>6700</v>
      </c>
      <c r="J702" s="23">
        <v>180</v>
      </c>
      <c r="K702" s="23">
        <v>40</v>
      </c>
      <c r="L702" s="22">
        <v>1255</v>
      </c>
      <c r="M702" s="23">
        <v>35</v>
      </c>
      <c r="N702" s="22">
        <v>1185</v>
      </c>
      <c r="O702" s="23">
        <v>75</v>
      </c>
      <c r="P702" s="61">
        <v>1.1194029850746268E-2</v>
      </c>
      <c r="Q702" s="23">
        <v>4</v>
      </c>
      <c r="R702" s="22">
        <v>40</v>
      </c>
      <c r="S702" s="22">
        <v>2480</v>
      </c>
      <c r="T702" s="62">
        <v>52.571666666666665</v>
      </c>
      <c r="U702" s="22">
        <v>960</v>
      </c>
      <c r="V702" s="22">
        <v>500</v>
      </c>
      <c r="W702" s="22">
        <v>6982.9</v>
      </c>
      <c r="X702" s="22">
        <v>8442.9</v>
      </c>
      <c r="Y702" s="62">
        <v>1.2601343283582089</v>
      </c>
      <c r="Z702" s="22">
        <v>9462.9</v>
      </c>
      <c r="AA702" s="62">
        <v>1.4123731343283581</v>
      </c>
      <c r="AB702" s="22">
        <v>657</v>
      </c>
    </row>
    <row r="703" spans="1:28" ht="15" customHeight="1">
      <c r="A703" s="42">
        <v>2018</v>
      </c>
      <c r="B703" s="42" t="s">
        <v>241</v>
      </c>
      <c r="C703" s="54" t="s">
        <v>209</v>
      </c>
      <c r="D703" s="51" t="s">
        <v>513</v>
      </c>
      <c r="E703" s="38"/>
      <c r="F703" s="38"/>
      <c r="G703" s="70"/>
      <c r="H703" s="23">
        <v>11</v>
      </c>
      <c r="I703" s="23">
        <v>9300</v>
      </c>
      <c r="J703" s="23">
        <v>151</v>
      </c>
      <c r="K703" s="23">
        <v>72</v>
      </c>
      <c r="L703" s="22">
        <v>2238</v>
      </c>
      <c r="M703" s="23">
        <v>31</v>
      </c>
      <c r="N703" s="22">
        <v>964</v>
      </c>
      <c r="O703" s="23">
        <v>103</v>
      </c>
      <c r="P703" s="61">
        <v>1.1075268817204302E-2</v>
      </c>
      <c r="Q703" s="23">
        <v>131</v>
      </c>
      <c r="R703" s="22">
        <v>1340</v>
      </c>
      <c r="S703" s="22">
        <v>4542</v>
      </c>
      <c r="T703" s="62">
        <v>70.802649006622516</v>
      </c>
      <c r="U703" s="22">
        <f>540+1960</f>
        <v>2500</v>
      </c>
      <c r="V703" s="22">
        <v>0</v>
      </c>
      <c r="W703" s="22">
        <v>6149.2</v>
      </c>
      <c r="X703" s="22">
        <v>8649.2000000000007</v>
      </c>
      <c r="Y703" s="62">
        <v>0.9300215053763442</v>
      </c>
      <c r="Z703" s="22">
        <v>10691.2</v>
      </c>
      <c r="AA703" s="62">
        <v>1.1495913978494625</v>
      </c>
      <c r="AB703" s="22">
        <v>632</v>
      </c>
    </row>
    <row r="704" spans="1:28" ht="15" customHeight="1">
      <c r="A704" s="42">
        <v>2018</v>
      </c>
      <c r="B704" s="42" t="s">
        <v>241</v>
      </c>
      <c r="C704" s="54" t="s">
        <v>210</v>
      </c>
      <c r="D704" s="52" t="s">
        <v>514</v>
      </c>
      <c r="E704" s="40"/>
      <c r="F704" s="40"/>
      <c r="G704" s="70"/>
      <c r="H704" s="23">
        <v>6</v>
      </c>
      <c r="I704" s="23">
        <v>7610</v>
      </c>
      <c r="J704" s="23">
        <v>340</v>
      </c>
      <c r="K704" s="23">
        <v>45</v>
      </c>
      <c r="L704" s="22">
        <v>1439</v>
      </c>
      <c r="M704" s="23">
        <v>31</v>
      </c>
      <c r="N704" s="22">
        <v>1035</v>
      </c>
      <c r="O704" s="23">
        <v>76</v>
      </c>
      <c r="P704" s="61">
        <v>9.9868593955321945E-3</v>
      </c>
      <c r="Q704" s="23">
        <v>124</v>
      </c>
      <c r="R704" s="22">
        <v>1240</v>
      </c>
      <c r="S704" s="22">
        <v>3714</v>
      </c>
      <c r="T704" s="62">
        <v>38.905441176470589</v>
      </c>
      <c r="U704" s="22">
        <v>0</v>
      </c>
      <c r="V704" s="22">
        <v>0</v>
      </c>
      <c r="W704" s="22">
        <v>9513.85</v>
      </c>
      <c r="X704" s="22">
        <v>9513.85</v>
      </c>
      <c r="Y704" s="62">
        <v>1.2501773981603155</v>
      </c>
      <c r="Z704" s="22">
        <v>13227.85</v>
      </c>
      <c r="AA704" s="62">
        <v>1.7382194480946125</v>
      </c>
      <c r="AB704" s="22">
        <v>0</v>
      </c>
    </row>
    <row r="705" spans="1:28" ht="15" customHeight="1">
      <c r="A705" s="42">
        <v>2018</v>
      </c>
      <c r="B705" s="42" t="s">
        <v>241</v>
      </c>
      <c r="C705" s="54" t="s">
        <v>210</v>
      </c>
      <c r="D705" s="51" t="s">
        <v>515</v>
      </c>
      <c r="E705" s="41"/>
      <c r="F705" s="41"/>
      <c r="G705" s="72"/>
      <c r="H705" s="23">
        <v>6</v>
      </c>
      <c r="I705" s="23">
        <v>7000</v>
      </c>
      <c r="J705" s="23">
        <v>50</v>
      </c>
      <c r="K705" s="23">
        <v>45</v>
      </c>
      <c r="L705" s="22">
        <v>1525</v>
      </c>
      <c r="M705" s="23">
        <v>77</v>
      </c>
      <c r="N705" s="22">
        <v>2584</v>
      </c>
      <c r="O705" s="23">
        <v>122</v>
      </c>
      <c r="P705" s="61">
        <v>1.7428571428571429E-2</v>
      </c>
      <c r="Q705" s="23">
        <v>102</v>
      </c>
      <c r="R705" s="22">
        <v>1020</v>
      </c>
      <c r="S705" s="22">
        <v>5129</v>
      </c>
      <c r="T705" s="62">
        <v>229.24099999999999</v>
      </c>
      <c r="U705" s="22">
        <v>0</v>
      </c>
      <c r="V705" s="22">
        <v>0</v>
      </c>
      <c r="W705" s="22">
        <v>6333.05</v>
      </c>
      <c r="X705" s="22">
        <v>6333.05</v>
      </c>
      <c r="Y705" s="62">
        <v>0.90472142857142857</v>
      </c>
      <c r="Z705" s="22">
        <v>11462.05</v>
      </c>
      <c r="AA705" s="62">
        <v>1.6374357142857141</v>
      </c>
      <c r="AB705" s="22">
        <v>305</v>
      </c>
    </row>
    <row r="706" spans="1:28" ht="15" customHeight="1">
      <c r="A706" s="42">
        <v>2018</v>
      </c>
      <c r="B706" s="42" t="s">
        <v>241</v>
      </c>
      <c r="C706" s="54" t="s">
        <v>210</v>
      </c>
      <c r="D706" s="51" t="s">
        <v>516</v>
      </c>
      <c r="E706" s="38"/>
      <c r="F706" s="38"/>
      <c r="G706" s="70"/>
      <c r="H706" s="23">
        <v>8</v>
      </c>
      <c r="I706" s="23">
        <v>3000</v>
      </c>
      <c r="J706" s="23">
        <v>350</v>
      </c>
      <c r="K706" s="23">
        <v>55</v>
      </c>
      <c r="L706" s="22">
        <v>1695</v>
      </c>
      <c r="M706" s="23">
        <v>45</v>
      </c>
      <c r="N706" s="22">
        <v>1561</v>
      </c>
      <c r="O706" s="23">
        <v>100</v>
      </c>
      <c r="P706" s="61">
        <v>3.3333333333333333E-2</v>
      </c>
      <c r="Q706" s="23">
        <v>23</v>
      </c>
      <c r="R706" s="22">
        <v>240</v>
      </c>
      <c r="S706" s="22">
        <v>3496</v>
      </c>
      <c r="T706" s="62">
        <v>14.407171428571429</v>
      </c>
      <c r="U706" s="22">
        <v>0</v>
      </c>
      <c r="V706" s="22">
        <v>1200</v>
      </c>
      <c r="W706" s="22">
        <v>1546.51</v>
      </c>
      <c r="X706" s="22">
        <v>2746.51</v>
      </c>
      <c r="Y706" s="62">
        <v>0.91550333333333345</v>
      </c>
      <c r="Z706" s="22">
        <v>5042.51</v>
      </c>
      <c r="AA706" s="62">
        <v>1.6808366666666668</v>
      </c>
      <c r="AB706" s="22">
        <v>0</v>
      </c>
    </row>
    <row r="707" spans="1:28" ht="15" customHeight="1">
      <c r="A707" s="42">
        <v>2018</v>
      </c>
      <c r="B707" s="42" t="s">
        <v>241</v>
      </c>
      <c r="C707" s="54" t="s">
        <v>210</v>
      </c>
      <c r="D707" s="51" t="s">
        <v>517</v>
      </c>
      <c r="E707" s="38"/>
      <c r="F707" s="38"/>
      <c r="G707" s="70"/>
      <c r="H707" s="23">
        <v>9</v>
      </c>
      <c r="I707" s="23">
        <v>5480</v>
      </c>
      <c r="J707" s="23">
        <v>412</v>
      </c>
      <c r="K707" s="23">
        <v>99</v>
      </c>
      <c r="L707" s="22">
        <v>3292</v>
      </c>
      <c r="M707" s="23">
        <v>46</v>
      </c>
      <c r="N707" s="22">
        <v>1553</v>
      </c>
      <c r="O707" s="23">
        <v>145</v>
      </c>
      <c r="P707" s="61">
        <v>2.6459854014598539E-2</v>
      </c>
      <c r="Q707" s="23">
        <v>134</v>
      </c>
      <c r="R707" s="22">
        <v>1370</v>
      </c>
      <c r="S707" s="22">
        <v>6215</v>
      </c>
      <c r="T707" s="62">
        <v>24.653058252427183</v>
      </c>
      <c r="U707" s="22">
        <v>0</v>
      </c>
      <c r="V707" s="22">
        <v>0</v>
      </c>
      <c r="W707" s="22">
        <v>3942.06</v>
      </c>
      <c r="X707" s="22">
        <v>3942.06</v>
      </c>
      <c r="Y707" s="62">
        <v>0.71935401459854009</v>
      </c>
      <c r="Z707" s="22">
        <v>10157.06</v>
      </c>
      <c r="AA707" s="62">
        <v>1.8534781021897808</v>
      </c>
      <c r="AB707" s="22">
        <v>0</v>
      </c>
    </row>
    <row r="708" spans="1:28" ht="15" customHeight="1">
      <c r="A708" s="42">
        <v>2018</v>
      </c>
      <c r="B708" s="42" t="s">
        <v>241</v>
      </c>
      <c r="C708" s="54" t="s">
        <v>210</v>
      </c>
      <c r="D708" s="52" t="s">
        <v>518</v>
      </c>
      <c r="E708" s="40"/>
      <c r="F708" s="40"/>
      <c r="G708" s="70"/>
      <c r="H708" s="23">
        <v>15</v>
      </c>
      <c r="I708" s="23">
        <v>10000</v>
      </c>
      <c r="J708" s="23">
        <v>608</v>
      </c>
      <c r="K708" s="23">
        <v>68</v>
      </c>
      <c r="L708" s="22">
        <v>2230</v>
      </c>
      <c r="M708" s="23">
        <v>72</v>
      </c>
      <c r="N708" s="22">
        <v>2425</v>
      </c>
      <c r="O708" s="23">
        <v>140</v>
      </c>
      <c r="P708" s="61">
        <v>1.4E-2</v>
      </c>
      <c r="Q708" s="23">
        <v>101</v>
      </c>
      <c r="R708" s="22">
        <v>1010</v>
      </c>
      <c r="S708" s="22">
        <v>5665</v>
      </c>
      <c r="T708" s="62">
        <v>23.807565789473685</v>
      </c>
      <c r="U708" s="22">
        <v>0</v>
      </c>
      <c r="V708" s="22">
        <v>0</v>
      </c>
      <c r="W708" s="22">
        <v>8810</v>
      </c>
      <c r="X708" s="22">
        <v>8810</v>
      </c>
      <c r="Y708" s="62">
        <v>0.88100000000000001</v>
      </c>
      <c r="Z708" s="22">
        <v>14475</v>
      </c>
      <c r="AA708" s="62">
        <v>1.4475</v>
      </c>
      <c r="AB708" s="22">
        <v>340</v>
      </c>
    </row>
    <row r="709" spans="1:28" ht="15" customHeight="1">
      <c r="A709" s="42">
        <v>2018</v>
      </c>
      <c r="B709" s="42" t="s">
        <v>241</v>
      </c>
      <c r="C709" s="54" t="s">
        <v>210</v>
      </c>
      <c r="D709" s="51" t="s">
        <v>519</v>
      </c>
      <c r="E709" s="38"/>
      <c r="F709" s="38"/>
      <c r="G709" s="70"/>
      <c r="H709" s="23">
        <v>4</v>
      </c>
      <c r="I709" s="23">
        <v>2000</v>
      </c>
      <c r="J709" s="23">
        <v>182</v>
      </c>
      <c r="K709" s="23">
        <v>2</v>
      </c>
      <c r="L709" s="22">
        <v>78</v>
      </c>
      <c r="M709" s="23">
        <v>3</v>
      </c>
      <c r="N709" s="22">
        <v>99</v>
      </c>
      <c r="O709" s="23">
        <v>5</v>
      </c>
      <c r="P709" s="61">
        <v>2.5000000000000001E-3</v>
      </c>
      <c r="Q709" s="23">
        <v>0</v>
      </c>
      <c r="R709" s="22">
        <v>0</v>
      </c>
      <c r="S709" s="22">
        <v>177</v>
      </c>
      <c r="T709" s="62">
        <v>10.978021978021978</v>
      </c>
      <c r="U709" s="22">
        <v>0</v>
      </c>
      <c r="V709" s="22">
        <v>0</v>
      </c>
      <c r="W709" s="22">
        <v>1821</v>
      </c>
      <c r="X709" s="22">
        <v>1821</v>
      </c>
      <c r="Y709" s="62">
        <v>0.91049999999999998</v>
      </c>
      <c r="Z709" s="22">
        <v>1998</v>
      </c>
      <c r="AA709" s="62">
        <v>0.999</v>
      </c>
      <c r="AB709" s="22">
        <v>0</v>
      </c>
    </row>
    <row r="710" spans="1:28" ht="15" customHeight="1">
      <c r="A710" s="42">
        <v>2018</v>
      </c>
      <c r="B710" s="42" t="s">
        <v>241</v>
      </c>
      <c r="C710" s="54" t="s">
        <v>210</v>
      </c>
      <c r="D710" s="51" t="s">
        <v>520</v>
      </c>
      <c r="E710" s="38"/>
      <c r="F710" s="38"/>
      <c r="G710" s="70"/>
      <c r="H710" s="23">
        <v>2</v>
      </c>
      <c r="I710" s="23">
        <v>1200</v>
      </c>
      <c r="J710" s="23">
        <v>139</v>
      </c>
      <c r="K710" s="23">
        <v>16</v>
      </c>
      <c r="L710" s="22">
        <v>579</v>
      </c>
      <c r="M710" s="23">
        <v>26</v>
      </c>
      <c r="N710" s="22">
        <v>848</v>
      </c>
      <c r="O710" s="23">
        <v>42</v>
      </c>
      <c r="P710" s="61">
        <v>3.5000000000000003E-2</v>
      </c>
      <c r="Q710" s="23">
        <v>44</v>
      </c>
      <c r="R710" s="22">
        <v>440</v>
      </c>
      <c r="S710" s="22">
        <v>1867</v>
      </c>
      <c r="T710" s="62">
        <v>32.446043165467628</v>
      </c>
      <c r="U710" s="22">
        <v>0</v>
      </c>
      <c r="V710" s="22">
        <v>0</v>
      </c>
      <c r="W710" s="22">
        <v>2643</v>
      </c>
      <c r="X710" s="22">
        <v>2643</v>
      </c>
      <c r="Y710" s="62">
        <v>2.2025000000000001</v>
      </c>
      <c r="Z710" s="22">
        <v>4510</v>
      </c>
      <c r="AA710" s="62">
        <v>3.7583333333333333</v>
      </c>
      <c r="AB710" s="22">
        <v>0</v>
      </c>
    </row>
    <row r="711" spans="1:28" ht="15" customHeight="1">
      <c r="A711" s="42">
        <v>2018</v>
      </c>
      <c r="B711" s="42" t="s">
        <v>241</v>
      </c>
      <c r="C711" s="54" t="s">
        <v>210</v>
      </c>
      <c r="D711" s="51" t="s">
        <v>521</v>
      </c>
      <c r="E711" s="38"/>
      <c r="F711" s="38"/>
      <c r="G711" s="70"/>
      <c r="H711" s="23">
        <v>7</v>
      </c>
      <c r="I711" s="23">
        <v>4000</v>
      </c>
      <c r="J711" s="23">
        <v>321</v>
      </c>
      <c r="K711" s="23">
        <v>17</v>
      </c>
      <c r="L711" s="22">
        <v>623</v>
      </c>
      <c r="M711" s="23">
        <v>24</v>
      </c>
      <c r="N711" s="22">
        <v>798</v>
      </c>
      <c r="O711" s="23">
        <v>41</v>
      </c>
      <c r="P711" s="61">
        <v>1.025E-2</v>
      </c>
      <c r="Q711" s="23">
        <v>31</v>
      </c>
      <c r="R711" s="22">
        <v>310</v>
      </c>
      <c r="S711" s="22">
        <v>1731</v>
      </c>
      <c r="T711" s="62">
        <v>9.8629283489096569</v>
      </c>
      <c r="U711" s="22">
        <v>0</v>
      </c>
      <c r="V711" s="22">
        <v>0</v>
      </c>
      <c r="W711" s="22">
        <v>1435</v>
      </c>
      <c r="X711" s="22">
        <v>1435</v>
      </c>
      <c r="Y711" s="62">
        <v>0.35875000000000001</v>
      </c>
      <c r="Z711" s="22">
        <v>3166</v>
      </c>
      <c r="AA711" s="62">
        <v>0.79149999999999998</v>
      </c>
      <c r="AB711" s="22">
        <v>0</v>
      </c>
    </row>
    <row r="712" spans="1:28" ht="15" customHeight="1">
      <c r="A712" s="42">
        <v>2018</v>
      </c>
      <c r="B712" s="42" t="s">
        <v>241</v>
      </c>
      <c r="C712" s="54" t="s">
        <v>210</v>
      </c>
      <c r="D712" s="52" t="s">
        <v>522</v>
      </c>
      <c r="E712" s="40"/>
      <c r="F712" s="40"/>
      <c r="G712" s="70"/>
      <c r="H712" s="23">
        <v>6</v>
      </c>
      <c r="I712" s="23">
        <v>2500</v>
      </c>
      <c r="J712" s="23">
        <v>252</v>
      </c>
      <c r="K712" s="23">
        <v>23</v>
      </c>
      <c r="L712" s="22">
        <v>776</v>
      </c>
      <c r="M712" s="23">
        <v>37</v>
      </c>
      <c r="N712" s="22">
        <v>1278</v>
      </c>
      <c r="O712" s="23">
        <v>60</v>
      </c>
      <c r="P712" s="61">
        <v>2.4E-2</v>
      </c>
      <c r="Q712" s="23">
        <v>58</v>
      </c>
      <c r="R712" s="22">
        <v>580</v>
      </c>
      <c r="S712" s="22">
        <v>2634</v>
      </c>
      <c r="T712" s="62">
        <v>17.343253968253968</v>
      </c>
      <c r="U712" s="22">
        <v>0</v>
      </c>
      <c r="V712" s="22">
        <v>0</v>
      </c>
      <c r="W712" s="22">
        <v>1736.5</v>
      </c>
      <c r="X712" s="22">
        <v>1736.5</v>
      </c>
      <c r="Y712" s="62">
        <v>0.6946</v>
      </c>
      <c r="Z712" s="22">
        <v>4370.5</v>
      </c>
      <c r="AA712" s="62">
        <v>1.7482</v>
      </c>
      <c r="AB712" s="22">
        <v>0</v>
      </c>
    </row>
    <row r="713" spans="1:28" ht="15" customHeight="1">
      <c r="A713" s="42">
        <v>2018</v>
      </c>
      <c r="B713" s="42" t="s">
        <v>241</v>
      </c>
      <c r="C713" s="54" t="s">
        <v>212</v>
      </c>
      <c r="D713" s="51" t="s">
        <v>523</v>
      </c>
      <c r="E713" s="38"/>
      <c r="F713" s="38"/>
      <c r="G713" s="70"/>
      <c r="H713" s="23">
        <v>4</v>
      </c>
      <c r="I713" s="23">
        <v>332</v>
      </c>
      <c r="J713" s="23">
        <v>82</v>
      </c>
      <c r="K713" s="23">
        <v>20</v>
      </c>
      <c r="L713" s="22">
        <v>611</v>
      </c>
      <c r="M713" s="23">
        <v>5</v>
      </c>
      <c r="N713" s="22">
        <v>173</v>
      </c>
      <c r="O713" s="23">
        <v>25</v>
      </c>
      <c r="P713" s="61">
        <v>7.5301204819277115E-2</v>
      </c>
      <c r="Q713" s="23">
        <v>29</v>
      </c>
      <c r="R713" s="22">
        <v>290</v>
      </c>
      <c r="S713" s="22">
        <v>1074</v>
      </c>
      <c r="T713" s="62">
        <v>16.930487804878048</v>
      </c>
      <c r="U713" s="22">
        <v>0</v>
      </c>
      <c r="V713" s="22">
        <v>0</v>
      </c>
      <c r="W713" s="22">
        <v>314.3</v>
      </c>
      <c r="X713" s="22">
        <v>314.3</v>
      </c>
      <c r="Y713" s="62">
        <v>0.94668674698795185</v>
      </c>
      <c r="Z713" s="22">
        <v>1388.3</v>
      </c>
      <c r="AA713" s="62">
        <v>4.181626506024096</v>
      </c>
      <c r="AB713" s="22">
        <v>25</v>
      </c>
    </row>
    <row r="714" spans="1:28" ht="15" customHeight="1">
      <c r="A714" s="42">
        <v>2018</v>
      </c>
      <c r="B714" s="42" t="s">
        <v>241</v>
      </c>
      <c r="C714" s="54" t="s">
        <v>212</v>
      </c>
      <c r="D714" s="52" t="s">
        <v>524</v>
      </c>
      <c r="E714" s="40"/>
      <c r="F714" s="40"/>
      <c r="G714" s="70"/>
      <c r="H714" s="23">
        <v>2</v>
      </c>
      <c r="I714" s="23">
        <v>350</v>
      </c>
      <c r="J714" s="23">
        <v>33</v>
      </c>
      <c r="K714" s="23">
        <v>15</v>
      </c>
      <c r="L714" s="22">
        <v>150</v>
      </c>
      <c r="M714" s="23">
        <v>16</v>
      </c>
      <c r="N714" s="22">
        <v>235</v>
      </c>
      <c r="O714" s="23">
        <v>31</v>
      </c>
      <c r="P714" s="61">
        <v>8.8571428571428565E-2</v>
      </c>
      <c r="Q714" s="23">
        <v>0</v>
      </c>
      <c r="R714" s="22">
        <v>0</v>
      </c>
      <c r="S714" s="22">
        <v>385</v>
      </c>
      <c r="T714" s="62">
        <v>19.303030303030305</v>
      </c>
      <c r="U714" s="22">
        <v>0</v>
      </c>
      <c r="V714" s="22">
        <v>0</v>
      </c>
      <c r="W714" s="22">
        <v>252</v>
      </c>
      <c r="X714" s="22">
        <v>252</v>
      </c>
      <c r="Y714" s="62">
        <v>0.72</v>
      </c>
      <c r="Z714" s="22">
        <v>637</v>
      </c>
      <c r="AA714" s="62">
        <v>1.82</v>
      </c>
      <c r="AB714" s="22">
        <v>0</v>
      </c>
    </row>
    <row r="715" spans="1:28" ht="15" customHeight="1">
      <c r="A715" s="42">
        <v>2018</v>
      </c>
      <c r="B715" s="42" t="s">
        <v>241</v>
      </c>
      <c r="C715" s="54" t="s">
        <v>213</v>
      </c>
      <c r="D715" s="51" t="s">
        <v>525</v>
      </c>
      <c r="E715" s="38"/>
      <c r="F715" s="38"/>
      <c r="G715" s="70"/>
      <c r="H715" s="23">
        <v>2</v>
      </c>
      <c r="I715" s="23">
        <v>3925</v>
      </c>
      <c r="J715" s="23">
        <v>124</v>
      </c>
      <c r="K715" s="23">
        <v>33</v>
      </c>
      <c r="L715" s="22">
        <v>1083</v>
      </c>
      <c r="M715" s="23">
        <v>30</v>
      </c>
      <c r="N715" s="22">
        <v>927</v>
      </c>
      <c r="O715" s="23">
        <v>63</v>
      </c>
      <c r="P715" s="61">
        <v>1.6050955414012739E-2</v>
      </c>
      <c r="Q715" s="23">
        <v>29</v>
      </c>
      <c r="R715" s="22">
        <v>290</v>
      </c>
      <c r="S715" s="22">
        <v>2300</v>
      </c>
      <c r="T715" s="62">
        <v>72.759677419354844</v>
      </c>
      <c r="U715" s="22">
        <v>0</v>
      </c>
      <c r="V715" s="22">
        <v>0</v>
      </c>
      <c r="W715" s="22">
        <v>6722.2</v>
      </c>
      <c r="X715" s="22">
        <v>6722.2</v>
      </c>
      <c r="Y715" s="62">
        <v>1.7126624203821657</v>
      </c>
      <c r="Z715" s="22">
        <v>9022.2000000000007</v>
      </c>
      <c r="AA715" s="62">
        <v>2.2986496815286626</v>
      </c>
      <c r="AB715" s="22">
        <v>188.3</v>
      </c>
    </row>
    <row r="716" spans="1:28" ht="15" customHeight="1">
      <c r="A716" s="42">
        <v>2018</v>
      </c>
      <c r="B716" s="42" t="s">
        <v>241</v>
      </c>
      <c r="C716" s="54" t="s">
        <v>213</v>
      </c>
      <c r="D716" s="51" t="s">
        <v>526</v>
      </c>
      <c r="E716" s="38"/>
      <c r="F716" s="38"/>
      <c r="G716" s="70"/>
      <c r="H716" s="23">
        <v>2</v>
      </c>
      <c r="I716" s="23">
        <v>997</v>
      </c>
      <c r="J716" s="23">
        <v>37</v>
      </c>
      <c r="K716" s="23">
        <v>39</v>
      </c>
      <c r="L716" s="22">
        <f>1249+60</f>
        <v>1309</v>
      </c>
      <c r="M716" s="23">
        <v>5</v>
      </c>
      <c r="N716" s="22">
        <v>159</v>
      </c>
      <c r="O716" s="23">
        <v>44</v>
      </c>
      <c r="P716" s="61">
        <v>4.4132397191574725E-2</v>
      </c>
      <c r="Q716" s="23">
        <v>35</v>
      </c>
      <c r="R716" s="22">
        <v>350</v>
      </c>
      <c r="S716" s="22">
        <v>1818</v>
      </c>
      <c r="T716" s="62">
        <v>90.972972972972968</v>
      </c>
      <c r="U716" s="22">
        <v>0</v>
      </c>
      <c r="V716" s="22">
        <v>0</v>
      </c>
      <c r="W716" s="22">
        <v>1548</v>
      </c>
      <c r="X716" s="22">
        <v>1548</v>
      </c>
      <c r="Y716" s="62">
        <v>1.5526579739217652</v>
      </c>
      <c r="Z716" s="22">
        <v>3366</v>
      </c>
      <c r="AA716" s="62">
        <v>3.3761283851554662</v>
      </c>
      <c r="AB716" s="22">
        <v>0</v>
      </c>
    </row>
    <row r="717" spans="1:28" ht="15" customHeight="1">
      <c r="A717" s="42">
        <v>2018</v>
      </c>
      <c r="B717" s="42" t="s">
        <v>241</v>
      </c>
      <c r="C717" s="54" t="s">
        <v>213</v>
      </c>
      <c r="D717" s="51" t="s">
        <v>527</v>
      </c>
      <c r="E717" s="38"/>
      <c r="F717" s="38"/>
      <c r="G717" s="70"/>
      <c r="H717" s="23">
        <v>2</v>
      </c>
      <c r="I717" s="23">
        <v>1830</v>
      </c>
      <c r="J717" s="23">
        <v>169</v>
      </c>
      <c r="K717" s="23">
        <v>13</v>
      </c>
      <c r="L717" s="22">
        <v>464</v>
      </c>
      <c r="M717" s="23">
        <v>30</v>
      </c>
      <c r="N717" s="22">
        <f>878+58</f>
        <v>936</v>
      </c>
      <c r="O717" s="23">
        <v>43</v>
      </c>
      <c r="P717" s="61">
        <v>2.3626373626373626E-2</v>
      </c>
      <c r="Q717" s="23">
        <v>5</v>
      </c>
      <c r="R717" s="22">
        <v>50</v>
      </c>
      <c r="S717" s="22">
        <v>1450</v>
      </c>
      <c r="T717" s="62">
        <v>35.284023668639051</v>
      </c>
      <c r="U717" s="22">
        <v>0</v>
      </c>
      <c r="V717" s="22">
        <v>0</v>
      </c>
      <c r="W717" s="22">
        <v>4513</v>
      </c>
      <c r="X717" s="22">
        <v>4513</v>
      </c>
      <c r="Y717" s="62">
        <v>2.4661202185792348</v>
      </c>
      <c r="Z717" s="22">
        <v>5963</v>
      </c>
      <c r="AA717" s="62">
        <v>3.2763736263736263</v>
      </c>
      <c r="AB717" s="22">
        <v>0</v>
      </c>
    </row>
    <row r="718" spans="1:28" ht="15" customHeight="1">
      <c r="A718" s="42">
        <v>2018</v>
      </c>
      <c r="B718" s="42" t="s">
        <v>241</v>
      </c>
      <c r="C718" s="54" t="s">
        <v>213</v>
      </c>
      <c r="D718" s="51" t="s">
        <v>528</v>
      </c>
      <c r="E718" s="38"/>
      <c r="F718" s="38"/>
      <c r="G718" s="70"/>
      <c r="H718" s="23">
        <v>3</v>
      </c>
      <c r="I718" s="23">
        <v>950</v>
      </c>
      <c r="J718" s="23">
        <v>43</v>
      </c>
      <c r="K718" s="23">
        <v>8</v>
      </c>
      <c r="L718" s="22">
        <v>258</v>
      </c>
      <c r="M718" s="23">
        <v>12</v>
      </c>
      <c r="N718" s="22">
        <v>376</v>
      </c>
      <c r="O718" s="23">
        <v>20</v>
      </c>
      <c r="P718" s="61">
        <v>2.1052631578947368E-2</v>
      </c>
      <c r="Q718" s="23">
        <v>6</v>
      </c>
      <c r="R718" s="22">
        <v>60</v>
      </c>
      <c r="S718" s="22">
        <v>694</v>
      </c>
      <c r="T718" s="62">
        <v>49.093023255813954</v>
      </c>
      <c r="U718" s="22">
        <v>0</v>
      </c>
      <c r="V718" s="22">
        <v>0</v>
      </c>
      <c r="W718" s="22">
        <v>1417</v>
      </c>
      <c r="X718" s="22">
        <v>1417</v>
      </c>
      <c r="Y718" s="62">
        <v>1.4915789473684211</v>
      </c>
      <c r="Z718" s="22">
        <v>2111</v>
      </c>
      <c r="AA718" s="62">
        <v>2.2221052631578946</v>
      </c>
      <c r="AB718" s="22">
        <v>0</v>
      </c>
    </row>
    <row r="719" spans="1:28" ht="15" customHeight="1">
      <c r="A719" s="42">
        <v>2018</v>
      </c>
      <c r="B719" s="42" t="s">
        <v>241</v>
      </c>
      <c r="C719" s="54" t="s">
        <v>213</v>
      </c>
      <c r="D719" s="51" t="s">
        <v>529</v>
      </c>
      <c r="E719" s="38"/>
      <c r="F719" s="38"/>
      <c r="G719" s="70"/>
      <c r="H719" s="23">
        <v>6</v>
      </c>
      <c r="I719" s="23">
        <v>2450</v>
      </c>
      <c r="J719" s="23">
        <v>159</v>
      </c>
      <c r="K719" s="23">
        <v>27</v>
      </c>
      <c r="L719" s="22">
        <v>872</v>
      </c>
      <c r="M719" s="23">
        <v>18</v>
      </c>
      <c r="N719" s="22">
        <v>575</v>
      </c>
      <c r="O719" s="23">
        <v>45</v>
      </c>
      <c r="P719" s="61">
        <v>1.8367346938775512E-2</v>
      </c>
      <c r="Q719" s="23">
        <v>9</v>
      </c>
      <c r="R719" s="22">
        <v>90</v>
      </c>
      <c r="S719" s="22">
        <v>1537</v>
      </c>
      <c r="T719" s="62">
        <v>52.962264150943398</v>
      </c>
      <c r="U719" s="22">
        <v>0</v>
      </c>
      <c r="V719" s="22">
        <v>0</v>
      </c>
      <c r="W719" s="22">
        <v>6884</v>
      </c>
      <c r="X719" s="22">
        <v>6884</v>
      </c>
      <c r="Y719" s="62">
        <v>2.8097959183673469</v>
      </c>
      <c r="Z719" s="22">
        <v>8421</v>
      </c>
      <c r="AA719" s="62">
        <v>3.4371428571428573</v>
      </c>
      <c r="AB719" s="22">
        <v>0</v>
      </c>
    </row>
    <row r="720" spans="1:28" ht="15" customHeight="1">
      <c r="A720" s="42">
        <v>2018</v>
      </c>
      <c r="B720" s="42" t="s">
        <v>241</v>
      </c>
      <c r="C720" s="54" t="s">
        <v>213</v>
      </c>
      <c r="D720" s="51" t="s">
        <v>530</v>
      </c>
      <c r="E720" s="38"/>
      <c r="F720" s="38"/>
      <c r="G720" s="70"/>
      <c r="H720" s="23">
        <v>4</v>
      </c>
      <c r="I720" s="23">
        <v>2370</v>
      </c>
      <c r="J720" s="23">
        <v>140</v>
      </c>
      <c r="K720" s="23">
        <v>25</v>
      </c>
      <c r="L720" s="22">
        <v>800</v>
      </c>
      <c r="M720" s="23">
        <v>39</v>
      </c>
      <c r="N720" s="22">
        <v>1365</v>
      </c>
      <c r="O720" s="23">
        <v>64</v>
      </c>
      <c r="P720" s="61">
        <v>2.7004219409282701E-2</v>
      </c>
      <c r="Q720" s="23">
        <v>2</v>
      </c>
      <c r="R720" s="22">
        <v>20</v>
      </c>
      <c r="S720" s="22">
        <v>2185</v>
      </c>
      <c r="T720" s="62">
        <v>27.592857142857142</v>
      </c>
      <c r="U720" s="22">
        <v>0</v>
      </c>
      <c r="V720" s="22">
        <v>0</v>
      </c>
      <c r="W720" s="22">
        <v>1678</v>
      </c>
      <c r="X720" s="22">
        <v>1678</v>
      </c>
      <c r="Y720" s="62">
        <v>0.70801687763713084</v>
      </c>
      <c r="Z720" s="22">
        <v>3863</v>
      </c>
      <c r="AA720" s="62">
        <v>1.6299578059071731</v>
      </c>
      <c r="AB720" s="22">
        <v>0</v>
      </c>
    </row>
    <row r="721" spans="1:28" ht="15" customHeight="1">
      <c r="A721" s="42">
        <v>2018</v>
      </c>
      <c r="B721" s="42" t="s">
        <v>241</v>
      </c>
      <c r="C721" s="54" t="s">
        <v>213</v>
      </c>
      <c r="D721" s="51" t="s">
        <v>531</v>
      </c>
      <c r="E721" s="38"/>
      <c r="F721" s="38"/>
      <c r="G721" s="70"/>
      <c r="H721" s="23">
        <v>5</v>
      </c>
      <c r="I721" s="23">
        <v>1899</v>
      </c>
      <c r="J721" s="23">
        <v>129</v>
      </c>
      <c r="K721" s="23">
        <v>50</v>
      </c>
      <c r="L721" s="22">
        <v>1537</v>
      </c>
      <c r="M721" s="23">
        <v>29</v>
      </c>
      <c r="N721" s="22">
        <v>939</v>
      </c>
      <c r="O721" s="23">
        <v>79</v>
      </c>
      <c r="P721" s="61">
        <v>4.1821069348861831E-2</v>
      </c>
      <c r="Q721" s="23">
        <v>0</v>
      </c>
      <c r="R721" s="22">
        <v>0</v>
      </c>
      <c r="S721" s="22">
        <v>2476</v>
      </c>
      <c r="T721" s="62">
        <v>30.86046511627907</v>
      </c>
      <c r="U721" s="22">
        <v>0</v>
      </c>
      <c r="V721" s="22">
        <v>0</v>
      </c>
      <c r="W721" s="22">
        <v>1505</v>
      </c>
      <c r="X721" s="22">
        <v>1505</v>
      </c>
      <c r="Y721" s="62">
        <v>0.79252238020010535</v>
      </c>
      <c r="Z721" s="22">
        <v>3981</v>
      </c>
      <c r="AA721" s="62">
        <v>2.1074642668078347</v>
      </c>
      <c r="AB721" s="22">
        <v>0</v>
      </c>
    </row>
    <row r="722" spans="1:28" ht="15" customHeight="1">
      <c r="A722" s="42">
        <v>2018</v>
      </c>
      <c r="B722" s="42" t="s">
        <v>241</v>
      </c>
      <c r="C722" s="54" t="s">
        <v>213</v>
      </c>
      <c r="D722" s="51" t="s">
        <v>532</v>
      </c>
      <c r="E722" s="38"/>
      <c r="F722" s="38"/>
      <c r="G722" s="70"/>
      <c r="H722" s="23">
        <v>4</v>
      </c>
      <c r="I722" s="23">
        <v>3158</v>
      </c>
      <c r="J722" s="23">
        <v>64</v>
      </c>
      <c r="K722" s="23">
        <v>38</v>
      </c>
      <c r="L722" s="22">
        <v>1220</v>
      </c>
      <c r="M722" s="23">
        <v>40</v>
      </c>
      <c r="N722" s="22">
        <v>1307</v>
      </c>
      <c r="O722" s="23">
        <v>78</v>
      </c>
      <c r="P722" s="61">
        <v>2.4699176694110196E-2</v>
      </c>
      <c r="Q722" s="23">
        <v>1</v>
      </c>
      <c r="R722" s="22">
        <v>10</v>
      </c>
      <c r="S722" s="22">
        <v>2537</v>
      </c>
      <c r="T722" s="62">
        <v>132.09687500000001</v>
      </c>
      <c r="U722" s="22">
        <v>0</v>
      </c>
      <c r="V722" s="22">
        <v>0</v>
      </c>
      <c r="W722" s="22">
        <v>5917.2</v>
      </c>
      <c r="X722" s="22">
        <v>5917.2</v>
      </c>
      <c r="Y722" s="62">
        <v>1.873717542748575</v>
      </c>
      <c r="Z722" s="22">
        <v>8454.2000000000007</v>
      </c>
      <c r="AA722" s="62">
        <v>2.6770740975300824</v>
      </c>
      <c r="AB722" s="22">
        <v>0</v>
      </c>
    </row>
    <row r="723" spans="1:28" ht="15" customHeight="1">
      <c r="A723" s="42">
        <v>2018</v>
      </c>
      <c r="B723" s="42" t="s">
        <v>241</v>
      </c>
      <c r="C723" s="54" t="s">
        <v>213</v>
      </c>
      <c r="D723" s="51" t="s">
        <v>533</v>
      </c>
      <c r="E723" s="38"/>
      <c r="F723" s="38"/>
      <c r="G723" s="70"/>
      <c r="H723" s="23">
        <v>10</v>
      </c>
      <c r="I723" s="23">
        <v>3405</v>
      </c>
      <c r="J723" s="23">
        <v>726</v>
      </c>
      <c r="K723" s="23">
        <v>35</v>
      </c>
      <c r="L723" s="22">
        <v>1143</v>
      </c>
      <c r="M723" s="23">
        <v>38</v>
      </c>
      <c r="N723" s="22">
        <v>1209</v>
      </c>
      <c r="O723" s="23">
        <v>73</v>
      </c>
      <c r="P723" s="61">
        <v>2.1546635182998819E-2</v>
      </c>
      <c r="Q723" s="23">
        <v>5</v>
      </c>
      <c r="R723" s="22">
        <v>50</v>
      </c>
      <c r="S723" s="22">
        <v>2402</v>
      </c>
      <c r="T723" s="62">
        <v>7.9628099173553721</v>
      </c>
      <c r="U723" s="22">
        <v>0</v>
      </c>
      <c r="V723" s="22">
        <v>0</v>
      </c>
      <c r="W723" s="22">
        <v>3379</v>
      </c>
      <c r="X723" s="22">
        <v>3379</v>
      </c>
      <c r="Y723" s="62">
        <v>0.9923641703377386</v>
      </c>
      <c r="Z723" s="22">
        <v>5781</v>
      </c>
      <c r="AA723" s="62">
        <v>1.7063164108618654</v>
      </c>
      <c r="AB723" s="22">
        <v>0</v>
      </c>
    </row>
    <row r="724" spans="1:28" ht="15" customHeight="1">
      <c r="A724" s="42">
        <v>2018</v>
      </c>
      <c r="B724" s="42" t="s">
        <v>241</v>
      </c>
      <c r="C724" s="54" t="s">
        <v>213</v>
      </c>
      <c r="D724" s="51" t="s">
        <v>534</v>
      </c>
      <c r="E724" s="38"/>
      <c r="F724" s="38"/>
      <c r="G724" s="70"/>
      <c r="H724" s="23">
        <v>15</v>
      </c>
      <c r="I724" s="23">
        <v>12845</v>
      </c>
      <c r="J724" s="23">
        <v>334</v>
      </c>
      <c r="K724" s="23">
        <v>183</v>
      </c>
      <c r="L724" s="22">
        <v>5854</v>
      </c>
      <c r="M724" s="23">
        <v>171</v>
      </c>
      <c r="N724" s="22">
        <v>5828</v>
      </c>
      <c r="O724" s="23">
        <v>354</v>
      </c>
      <c r="P724" s="61">
        <v>2.7559361619307124E-2</v>
      </c>
      <c r="Q724" s="23">
        <v>30</v>
      </c>
      <c r="R724" s="22">
        <v>300</v>
      </c>
      <c r="S724" s="22">
        <v>11982</v>
      </c>
      <c r="T724" s="62">
        <v>78.10329341317366</v>
      </c>
      <c r="U724" s="22">
        <v>0</v>
      </c>
      <c r="V724" s="22">
        <v>0</v>
      </c>
      <c r="W724" s="22">
        <v>14104.5</v>
      </c>
      <c r="X724" s="22">
        <v>14104.5</v>
      </c>
      <c r="Y724" s="62">
        <v>1.0980537173997664</v>
      </c>
      <c r="Z724" s="22">
        <v>26086.5</v>
      </c>
      <c r="AA724" s="62">
        <v>2.0308680420397041</v>
      </c>
      <c r="AB724" s="22">
        <v>1057.1500000000001</v>
      </c>
    </row>
    <row r="725" spans="1:28" ht="15" customHeight="1">
      <c r="A725" s="42">
        <v>2018</v>
      </c>
      <c r="B725" s="42" t="s">
        <v>241</v>
      </c>
      <c r="C725" s="54" t="s">
        <v>213</v>
      </c>
      <c r="D725" s="51" t="s">
        <v>535</v>
      </c>
      <c r="E725" s="38"/>
      <c r="F725" s="38"/>
      <c r="G725" s="70"/>
      <c r="H725" s="23">
        <v>1</v>
      </c>
      <c r="I725" s="23">
        <v>502</v>
      </c>
      <c r="J725" s="23">
        <v>42</v>
      </c>
      <c r="K725" s="23">
        <v>8</v>
      </c>
      <c r="L725" s="22">
        <v>238</v>
      </c>
      <c r="M725" s="23">
        <v>24</v>
      </c>
      <c r="N725" s="22">
        <v>803</v>
      </c>
      <c r="O725" s="23">
        <v>32</v>
      </c>
      <c r="P725" s="61">
        <v>6.3745019920318724E-2</v>
      </c>
      <c r="Q725" s="23">
        <v>4</v>
      </c>
      <c r="R725" s="22">
        <v>40</v>
      </c>
      <c r="S725" s="22">
        <v>1081</v>
      </c>
      <c r="T725" s="62">
        <v>38.952380952380949</v>
      </c>
      <c r="U725" s="22">
        <v>0</v>
      </c>
      <c r="V725" s="22">
        <v>0</v>
      </c>
      <c r="W725" s="22">
        <v>555</v>
      </c>
      <c r="X725" s="22">
        <v>555</v>
      </c>
      <c r="Y725" s="62">
        <v>1.1055776892430278</v>
      </c>
      <c r="Z725" s="22">
        <v>1636</v>
      </c>
      <c r="AA725" s="62">
        <v>3.258964143426295</v>
      </c>
      <c r="AB725" s="22">
        <v>0</v>
      </c>
    </row>
    <row r="726" spans="1:28" ht="15" customHeight="1">
      <c r="A726" s="42">
        <v>2018</v>
      </c>
      <c r="B726" s="42" t="s">
        <v>241</v>
      </c>
      <c r="C726" s="54" t="s">
        <v>213</v>
      </c>
      <c r="D726" s="52" t="s">
        <v>536</v>
      </c>
      <c r="E726" s="40"/>
      <c r="F726" s="40"/>
      <c r="G726" s="70"/>
      <c r="H726" s="23">
        <v>3</v>
      </c>
      <c r="I726" s="23">
        <v>982</v>
      </c>
      <c r="J726" s="23">
        <v>51</v>
      </c>
      <c r="K726" s="23">
        <v>31</v>
      </c>
      <c r="L726" s="22">
        <v>1051</v>
      </c>
      <c r="M726" s="23">
        <v>19</v>
      </c>
      <c r="N726" s="22">
        <v>633</v>
      </c>
      <c r="O726" s="23">
        <v>50</v>
      </c>
      <c r="P726" s="61">
        <v>5.0916496945010187E-2</v>
      </c>
      <c r="Q726" s="23">
        <v>12</v>
      </c>
      <c r="R726" s="22">
        <v>120</v>
      </c>
      <c r="S726" s="22">
        <v>1804</v>
      </c>
      <c r="T726" s="62">
        <v>83.437254901960785</v>
      </c>
      <c r="U726" s="22">
        <v>0</v>
      </c>
      <c r="V726" s="22">
        <v>0</v>
      </c>
      <c r="W726" s="22">
        <v>2451.3000000000002</v>
      </c>
      <c r="X726" s="22">
        <v>2451.3000000000002</v>
      </c>
      <c r="Y726" s="62">
        <v>2.4962321792260695</v>
      </c>
      <c r="Z726" s="22">
        <v>4255.3</v>
      </c>
      <c r="AA726" s="62">
        <v>4.333299389002037</v>
      </c>
      <c r="AB726" s="22">
        <v>0</v>
      </c>
    </row>
    <row r="727" spans="1:28" ht="15" customHeight="1">
      <c r="A727" s="42">
        <v>2018</v>
      </c>
      <c r="B727" s="42" t="s">
        <v>241</v>
      </c>
      <c r="C727" s="54" t="s">
        <v>213</v>
      </c>
      <c r="D727" s="51" t="s">
        <v>537</v>
      </c>
      <c r="E727" s="38"/>
      <c r="F727" s="38"/>
      <c r="G727" s="70"/>
      <c r="H727" s="23">
        <v>1</v>
      </c>
      <c r="I727" s="23">
        <v>900</v>
      </c>
      <c r="J727" s="23">
        <v>39</v>
      </c>
      <c r="K727" s="23">
        <v>6</v>
      </c>
      <c r="L727" s="22">
        <v>193</v>
      </c>
      <c r="M727" s="23">
        <v>4</v>
      </c>
      <c r="N727" s="22">
        <v>137</v>
      </c>
      <c r="O727" s="23">
        <v>10</v>
      </c>
      <c r="P727" s="61">
        <v>1.1111111111111112E-2</v>
      </c>
      <c r="Q727" s="23">
        <v>0</v>
      </c>
      <c r="R727" s="22">
        <v>0</v>
      </c>
      <c r="S727" s="22">
        <v>330</v>
      </c>
      <c r="T727" s="62">
        <v>70</v>
      </c>
      <c r="U727" s="22">
        <v>0</v>
      </c>
      <c r="V727" s="22">
        <v>0</v>
      </c>
      <c r="W727" s="22">
        <v>2400</v>
      </c>
      <c r="X727" s="22">
        <v>2400</v>
      </c>
      <c r="Y727" s="62">
        <v>2.6666666666666665</v>
      </c>
      <c r="Z727" s="22">
        <v>2730</v>
      </c>
      <c r="AA727" s="62">
        <v>3.0333333333333332</v>
      </c>
      <c r="AB727" s="22">
        <v>0</v>
      </c>
    </row>
    <row r="728" spans="1:28" ht="15" customHeight="1">
      <c r="A728" s="42">
        <v>2018</v>
      </c>
      <c r="B728" s="42" t="s">
        <v>241</v>
      </c>
      <c r="C728" s="54" t="s">
        <v>213</v>
      </c>
      <c r="D728" s="51" t="s">
        <v>538</v>
      </c>
      <c r="E728" s="38"/>
      <c r="F728" s="38"/>
      <c r="G728" s="70"/>
      <c r="H728" s="23">
        <v>2</v>
      </c>
      <c r="I728" s="23">
        <v>1360</v>
      </c>
      <c r="J728" s="23">
        <v>55</v>
      </c>
      <c r="K728" s="23">
        <v>8</v>
      </c>
      <c r="L728" s="22">
        <v>266</v>
      </c>
      <c r="M728" s="23">
        <v>6</v>
      </c>
      <c r="N728" s="22">
        <v>207</v>
      </c>
      <c r="O728" s="23">
        <v>14</v>
      </c>
      <c r="P728" s="61">
        <v>1.0294117647058823E-2</v>
      </c>
      <c r="Q728" s="23">
        <v>8</v>
      </c>
      <c r="R728" s="22">
        <v>90</v>
      </c>
      <c r="S728" s="22">
        <v>563</v>
      </c>
      <c r="T728" s="62">
        <v>32.209090909090911</v>
      </c>
      <c r="U728" s="22">
        <v>0</v>
      </c>
      <c r="V728" s="22">
        <v>0</v>
      </c>
      <c r="W728" s="22">
        <v>1208.5</v>
      </c>
      <c r="X728" s="22">
        <v>1208.5</v>
      </c>
      <c r="Y728" s="62">
        <v>0.88860294117647054</v>
      </c>
      <c r="Z728" s="22">
        <v>1771.5</v>
      </c>
      <c r="AA728" s="62">
        <v>1.3025735294117646</v>
      </c>
      <c r="AB728" s="22">
        <v>0</v>
      </c>
    </row>
    <row r="729" spans="1:28" ht="15" customHeight="1">
      <c r="A729" s="42">
        <v>2018</v>
      </c>
      <c r="B729" s="42" t="s">
        <v>241</v>
      </c>
      <c r="C729" s="54" t="s">
        <v>213</v>
      </c>
      <c r="D729" s="51" t="s">
        <v>539</v>
      </c>
      <c r="E729" s="38"/>
      <c r="F729" s="38"/>
      <c r="G729" s="70"/>
      <c r="H729" s="23">
        <v>1</v>
      </c>
      <c r="I729" s="23">
        <v>1950</v>
      </c>
      <c r="J729" s="23">
        <v>141</v>
      </c>
      <c r="K729" s="23">
        <v>10</v>
      </c>
      <c r="L729" s="22">
        <v>334</v>
      </c>
      <c r="M729" s="23">
        <v>9</v>
      </c>
      <c r="N729" s="22">
        <v>277</v>
      </c>
      <c r="O729" s="23">
        <v>19</v>
      </c>
      <c r="P729" s="61">
        <v>9.743589743589744E-3</v>
      </c>
      <c r="Q729" s="23">
        <v>11</v>
      </c>
      <c r="R729" s="22">
        <v>120</v>
      </c>
      <c r="S729" s="22">
        <v>731</v>
      </c>
      <c r="T729" s="62">
        <v>13.730496453900709</v>
      </c>
      <c r="U729" s="22">
        <v>0</v>
      </c>
      <c r="V729" s="22">
        <v>0</v>
      </c>
      <c r="W729" s="22">
        <v>1205</v>
      </c>
      <c r="X729" s="22">
        <v>1205</v>
      </c>
      <c r="Y729" s="62">
        <v>0.61794871794871797</v>
      </c>
      <c r="Z729" s="22">
        <v>1936</v>
      </c>
      <c r="AA729" s="62">
        <v>0.99282051282051287</v>
      </c>
      <c r="AB729" s="22">
        <v>0</v>
      </c>
    </row>
    <row r="730" spans="1:28" ht="15" customHeight="1">
      <c r="A730" s="42">
        <v>2018</v>
      </c>
      <c r="B730" s="42" t="s">
        <v>241</v>
      </c>
      <c r="C730" s="54" t="s">
        <v>213</v>
      </c>
      <c r="D730" s="52" t="s">
        <v>540</v>
      </c>
      <c r="E730" s="40"/>
      <c r="F730" s="40"/>
      <c r="G730" s="70"/>
      <c r="H730" s="23">
        <v>1</v>
      </c>
      <c r="I730" s="23">
        <v>42</v>
      </c>
      <c r="J730" s="23">
        <v>0</v>
      </c>
      <c r="K730" s="23">
        <v>1</v>
      </c>
      <c r="L730" s="22">
        <v>30</v>
      </c>
      <c r="M730" s="23">
        <v>2</v>
      </c>
      <c r="N730" s="22">
        <v>60</v>
      </c>
      <c r="O730" s="23">
        <v>3</v>
      </c>
      <c r="P730" s="61">
        <v>7.1428571428571425E-2</v>
      </c>
      <c r="Q730" s="23">
        <v>0</v>
      </c>
      <c r="R730" s="22">
        <v>0</v>
      </c>
      <c r="S730" s="22">
        <v>90</v>
      </c>
      <c r="T730" s="60" t="s">
        <v>764</v>
      </c>
      <c r="U730" s="22">
        <v>0</v>
      </c>
      <c r="V730" s="22">
        <v>0</v>
      </c>
      <c r="W730" s="22">
        <v>137</v>
      </c>
      <c r="X730" s="22">
        <v>137</v>
      </c>
      <c r="Y730" s="62">
        <v>3.2619047619047619</v>
      </c>
      <c r="Z730" s="22">
        <v>227</v>
      </c>
      <c r="AA730" s="62">
        <v>5.4047619047619051</v>
      </c>
      <c r="AB730" s="22">
        <v>0</v>
      </c>
    </row>
    <row r="731" spans="1:28" ht="15" customHeight="1">
      <c r="A731" s="42">
        <v>2018</v>
      </c>
      <c r="B731" s="42" t="s">
        <v>241</v>
      </c>
      <c r="C731" s="54" t="s">
        <v>213</v>
      </c>
      <c r="D731" s="51" t="s">
        <v>541</v>
      </c>
      <c r="E731" s="38"/>
      <c r="F731" s="38"/>
      <c r="G731" s="70"/>
      <c r="H731" s="23">
        <v>7</v>
      </c>
      <c r="I731" s="23">
        <v>3966</v>
      </c>
      <c r="J731" s="23">
        <v>127</v>
      </c>
      <c r="K731" s="23">
        <v>40</v>
      </c>
      <c r="L731" s="22">
        <v>1352</v>
      </c>
      <c r="M731" s="23">
        <v>43</v>
      </c>
      <c r="N731" s="22">
        <v>1453</v>
      </c>
      <c r="O731" s="23">
        <v>83</v>
      </c>
      <c r="P731" s="61">
        <v>2.0949015648662292E-2</v>
      </c>
      <c r="Q731" s="23">
        <v>2</v>
      </c>
      <c r="R731" s="22">
        <v>20</v>
      </c>
      <c r="S731" s="22">
        <v>2825</v>
      </c>
      <c r="T731" s="62">
        <v>36.470393700787398</v>
      </c>
      <c r="U731" s="22">
        <v>0</v>
      </c>
      <c r="V731" s="22">
        <v>0</v>
      </c>
      <c r="W731" s="22">
        <v>1806.74</v>
      </c>
      <c r="X731" s="22">
        <v>1806.74</v>
      </c>
      <c r="Y731" s="62">
        <v>0.45555723651033786</v>
      </c>
      <c r="Z731" s="22">
        <v>4631.74</v>
      </c>
      <c r="AA731" s="62">
        <v>1.1690408884401817</v>
      </c>
      <c r="AB731" s="22">
        <v>0</v>
      </c>
    </row>
    <row r="732" spans="1:28" ht="15" customHeight="1">
      <c r="A732" s="42">
        <v>2018</v>
      </c>
      <c r="B732" s="42" t="s">
        <v>241</v>
      </c>
      <c r="C732" s="54" t="s">
        <v>213</v>
      </c>
      <c r="D732" s="51" t="s">
        <v>542</v>
      </c>
      <c r="E732" s="38"/>
      <c r="F732" s="38"/>
      <c r="G732" s="70"/>
      <c r="H732" s="23">
        <v>3</v>
      </c>
      <c r="I732" s="23">
        <v>1064</v>
      </c>
      <c r="J732" s="23">
        <v>67</v>
      </c>
      <c r="K732" s="23">
        <v>3</v>
      </c>
      <c r="L732" s="22">
        <v>95</v>
      </c>
      <c r="M732" s="23">
        <v>21</v>
      </c>
      <c r="N732" s="22">
        <v>662</v>
      </c>
      <c r="O732" s="23">
        <v>24</v>
      </c>
      <c r="P732" s="61">
        <v>2.2556390977443608E-2</v>
      </c>
      <c r="Q732" s="23">
        <v>0</v>
      </c>
      <c r="R732" s="22">
        <v>0</v>
      </c>
      <c r="S732" s="22">
        <v>757</v>
      </c>
      <c r="T732" s="62">
        <v>17.268656716417912</v>
      </c>
      <c r="U732" s="22">
        <v>0</v>
      </c>
      <c r="V732" s="22">
        <v>0</v>
      </c>
      <c r="W732" s="22">
        <v>400</v>
      </c>
      <c r="X732" s="22">
        <v>400</v>
      </c>
      <c r="Y732" s="62">
        <v>0.37593984962406013</v>
      </c>
      <c r="Z732" s="22">
        <v>1157</v>
      </c>
      <c r="AA732" s="62">
        <v>1.0874060150375939</v>
      </c>
      <c r="AB732" s="22">
        <v>0</v>
      </c>
    </row>
    <row r="733" spans="1:28" ht="15" customHeight="1">
      <c r="A733" s="42">
        <v>2018</v>
      </c>
      <c r="B733" s="42" t="s">
        <v>241</v>
      </c>
      <c r="C733" s="54" t="s">
        <v>213</v>
      </c>
      <c r="D733" s="51" t="s">
        <v>543</v>
      </c>
      <c r="E733" s="38"/>
      <c r="F733" s="38"/>
      <c r="G733" s="70"/>
      <c r="H733" s="23">
        <v>1</v>
      </c>
      <c r="I733" s="23">
        <v>150</v>
      </c>
      <c r="J733" s="23">
        <v>9</v>
      </c>
      <c r="K733" s="23">
        <v>13</v>
      </c>
      <c r="L733" s="22">
        <v>435</v>
      </c>
      <c r="M733" s="23">
        <v>10</v>
      </c>
      <c r="N733" s="22">
        <v>318</v>
      </c>
      <c r="O733" s="23">
        <v>23</v>
      </c>
      <c r="P733" s="61">
        <v>0.15333333333333332</v>
      </c>
      <c r="Q733" s="23">
        <v>3</v>
      </c>
      <c r="R733" s="22">
        <v>60</v>
      </c>
      <c r="S733" s="22">
        <v>813</v>
      </c>
      <c r="T733" s="62">
        <v>122.55555555555556</v>
      </c>
      <c r="U733" s="22">
        <v>0</v>
      </c>
      <c r="V733" s="22">
        <v>0</v>
      </c>
      <c r="W733" s="22">
        <v>290</v>
      </c>
      <c r="X733" s="22">
        <v>290</v>
      </c>
      <c r="Y733" s="62">
        <v>1.9333333333333333</v>
      </c>
      <c r="Z733" s="22">
        <v>1103</v>
      </c>
      <c r="AA733" s="62">
        <v>7.3533333333333335</v>
      </c>
      <c r="AB733" s="22">
        <v>0</v>
      </c>
    </row>
    <row r="734" spans="1:28" ht="15" customHeight="1">
      <c r="A734" s="42">
        <v>2018</v>
      </c>
      <c r="B734" s="42" t="s">
        <v>241</v>
      </c>
      <c r="C734" s="54" t="s">
        <v>213</v>
      </c>
      <c r="D734" s="52" t="s">
        <v>544</v>
      </c>
      <c r="E734" s="40"/>
      <c r="F734" s="40"/>
      <c r="G734" s="70"/>
      <c r="H734" s="23">
        <v>2</v>
      </c>
      <c r="I734" s="23">
        <v>500</v>
      </c>
      <c r="J734" s="23">
        <v>0</v>
      </c>
      <c r="K734" s="23">
        <v>2</v>
      </c>
      <c r="L734" s="22">
        <v>78</v>
      </c>
      <c r="M734" s="23">
        <v>7</v>
      </c>
      <c r="N734" s="22">
        <v>237</v>
      </c>
      <c r="O734" s="23">
        <v>9</v>
      </c>
      <c r="P734" s="61">
        <v>1.7999999999999999E-2</v>
      </c>
      <c r="Q734" s="23">
        <v>7</v>
      </c>
      <c r="R734" s="22">
        <v>70</v>
      </c>
      <c r="S734" s="22">
        <v>385</v>
      </c>
      <c r="T734" s="60" t="s">
        <v>764</v>
      </c>
      <c r="U734" s="22">
        <v>0</v>
      </c>
      <c r="V734" s="22">
        <v>0</v>
      </c>
      <c r="W734" s="22">
        <v>1065</v>
      </c>
      <c r="X734" s="22">
        <v>1065</v>
      </c>
      <c r="Y734" s="62">
        <v>2.13</v>
      </c>
      <c r="Z734" s="22">
        <v>1450</v>
      </c>
      <c r="AA734" s="62">
        <v>2.9</v>
      </c>
      <c r="AB734" s="22">
        <v>0</v>
      </c>
    </row>
    <row r="735" spans="1:28" ht="15" customHeight="1">
      <c r="A735" s="42">
        <v>2018</v>
      </c>
      <c r="B735" s="42" t="s">
        <v>241</v>
      </c>
      <c r="C735" s="54" t="s">
        <v>213</v>
      </c>
      <c r="D735" s="51" t="s">
        <v>545</v>
      </c>
      <c r="E735" s="38"/>
      <c r="F735" s="38"/>
      <c r="G735" s="70"/>
      <c r="H735" s="23">
        <v>2</v>
      </c>
      <c r="I735" s="23">
        <v>120</v>
      </c>
      <c r="J735" s="23">
        <v>16</v>
      </c>
      <c r="K735" s="23">
        <v>8</v>
      </c>
      <c r="L735" s="22">
        <v>285</v>
      </c>
      <c r="M735" s="23">
        <v>32</v>
      </c>
      <c r="N735" s="22">
        <v>1023</v>
      </c>
      <c r="O735" s="23">
        <v>40</v>
      </c>
      <c r="P735" s="61">
        <v>0.33333333333333331</v>
      </c>
      <c r="Q735" s="23">
        <v>5</v>
      </c>
      <c r="R735" s="22">
        <v>50</v>
      </c>
      <c r="S735" s="22">
        <v>1358</v>
      </c>
      <c r="T735" s="62">
        <v>92.75</v>
      </c>
      <c r="U735" s="22">
        <v>0</v>
      </c>
      <c r="V735" s="22">
        <v>0</v>
      </c>
      <c r="W735" s="22">
        <v>126</v>
      </c>
      <c r="X735" s="22">
        <v>126</v>
      </c>
      <c r="Y735" s="62">
        <v>1.05</v>
      </c>
      <c r="Z735" s="22">
        <v>1484</v>
      </c>
      <c r="AA735" s="62">
        <v>12.366666666666667</v>
      </c>
      <c r="AB735" s="22">
        <v>0</v>
      </c>
    </row>
    <row r="736" spans="1:28" ht="15" customHeight="1">
      <c r="A736" s="42">
        <v>2018</v>
      </c>
      <c r="B736" s="42" t="s">
        <v>241</v>
      </c>
      <c r="C736" s="54" t="s">
        <v>213</v>
      </c>
      <c r="D736" s="51" t="s">
        <v>546</v>
      </c>
      <c r="E736" s="38"/>
      <c r="F736" s="38"/>
      <c r="G736" s="70"/>
      <c r="H736" s="23">
        <v>4</v>
      </c>
      <c r="I736" s="23">
        <v>470</v>
      </c>
      <c r="J736" s="23">
        <v>11</v>
      </c>
      <c r="K736" s="23">
        <v>15</v>
      </c>
      <c r="L736" s="22">
        <v>492</v>
      </c>
      <c r="M736" s="23">
        <v>9</v>
      </c>
      <c r="N736" s="22">
        <v>288</v>
      </c>
      <c r="O736" s="23">
        <v>24</v>
      </c>
      <c r="P736" s="61">
        <v>5.106382978723404E-2</v>
      </c>
      <c r="Q736" s="23">
        <v>4</v>
      </c>
      <c r="R736" s="22">
        <v>40</v>
      </c>
      <c r="S736" s="22">
        <v>820</v>
      </c>
      <c r="T736" s="62">
        <v>185</v>
      </c>
      <c r="U736" s="22">
        <v>0</v>
      </c>
      <c r="V736" s="22">
        <v>0</v>
      </c>
      <c r="W736" s="22">
        <v>1215</v>
      </c>
      <c r="X736" s="22">
        <v>1215</v>
      </c>
      <c r="Y736" s="62">
        <v>2.5851063829787235</v>
      </c>
      <c r="Z736" s="22">
        <v>2035</v>
      </c>
      <c r="AA736" s="62">
        <v>4.3297872340425529</v>
      </c>
      <c r="AB736" s="22">
        <v>0</v>
      </c>
    </row>
    <row r="737" spans="1:28" ht="15" customHeight="1">
      <c r="A737" s="42">
        <v>2018</v>
      </c>
      <c r="B737" s="42" t="s">
        <v>241</v>
      </c>
      <c r="C737" s="54" t="s">
        <v>213</v>
      </c>
      <c r="D737" s="51" t="s">
        <v>547</v>
      </c>
      <c r="E737" s="38"/>
      <c r="F737" s="38"/>
      <c r="G737" s="70"/>
      <c r="H737" s="23">
        <v>6</v>
      </c>
      <c r="I737" s="23">
        <v>2352</v>
      </c>
      <c r="J737" s="23">
        <v>119</v>
      </c>
      <c r="K737" s="23">
        <v>16</v>
      </c>
      <c r="L737" s="22">
        <v>494</v>
      </c>
      <c r="M737" s="23">
        <v>14</v>
      </c>
      <c r="N737" s="22">
        <v>456</v>
      </c>
      <c r="O737" s="23">
        <v>30</v>
      </c>
      <c r="P737" s="61">
        <v>1.2755102040816327E-2</v>
      </c>
      <c r="Q737" s="23">
        <v>13</v>
      </c>
      <c r="R737" s="22">
        <v>130</v>
      </c>
      <c r="S737" s="22">
        <v>1080</v>
      </c>
      <c r="T737" s="62">
        <v>22.789915966386555</v>
      </c>
      <c r="U737" s="22">
        <v>0</v>
      </c>
      <c r="V737" s="22">
        <v>0</v>
      </c>
      <c r="W737" s="22">
        <v>1632</v>
      </c>
      <c r="X737" s="22">
        <v>1632</v>
      </c>
      <c r="Y737" s="62">
        <v>0.69387755102040816</v>
      </c>
      <c r="Z737" s="22">
        <v>2712</v>
      </c>
      <c r="AA737" s="62">
        <v>1.153061224489796</v>
      </c>
      <c r="AB737" s="22">
        <v>0</v>
      </c>
    </row>
    <row r="738" spans="1:28" ht="15" customHeight="1">
      <c r="A738" s="42">
        <v>2018</v>
      </c>
      <c r="B738" s="42" t="s">
        <v>241</v>
      </c>
      <c r="C738" s="54" t="s">
        <v>213</v>
      </c>
      <c r="D738" s="51" t="s">
        <v>548</v>
      </c>
      <c r="E738" s="38"/>
      <c r="F738" s="38"/>
      <c r="G738" s="70"/>
      <c r="H738" s="23">
        <v>1</v>
      </c>
      <c r="I738" s="23">
        <v>131</v>
      </c>
      <c r="J738" s="23">
        <v>50</v>
      </c>
      <c r="K738" s="23">
        <v>0</v>
      </c>
      <c r="L738" s="22">
        <v>0</v>
      </c>
      <c r="M738" s="23">
        <v>0</v>
      </c>
      <c r="N738" s="22">
        <v>0</v>
      </c>
      <c r="O738" s="23">
        <v>0</v>
      </c>
      <c r="P738" s="61">
        <v>0</v>
      </c>
      <c r="Q738" s="23">
        <v>5</v>
      </c>
      <c r="R738" s="22">
        <v>50</v>
      </c>
      <c r="S738" s="22">
        <v>50</v>
      </c>
      <c r="T738" s="62">
        <v>1</v>
      </c>
      <c r="U738" s="22">
        <v>0</v>
      </c>
      <c r="V738" s="22">
        <v>0</v>
      </c>
      <c r="W738" s="22">
        <v>0</v>
      </c>
      <c r="X738" s="22">
        <v>0</v>
      </c>
      <c r="Y738" s="62">
        <v>0</v>
      </c>
      <c r="Z738" s="22">
        <v>50</v>
      </c>
      <c r="AA738" s="62">
        <v>0.38461538461538464</v>
      </c>
      <c r="AB738" s="22">
        <v>0</v>
      </c>
    </row>
    <row r="739" spans="1:28" ht="15" customHeight="1">
      <c r="A739" s="42">
        <v>2018</v>
      </c>
      <c r="B739" s="42" t="s">
        <v>241</v>
      </c>
      <c r="C739" s="54" t="s">
        <v>213</v>
      </c>
      <c r="D739" s="51" t="s">
        <v>549</v>
      </c>
      <c r="E739" s="38"/>
      <c r="F739" s="38"/>
      <c r="G739" s="70"/>
      <c r="H739" s="23">
        <v>3</v>
      </c>
      <c r="I739" s="23">
        <v>4500</v>
      </c>
      <c r="J739" s="23">
        <v>113</v>
      </c>
      <c r="K739" s="23">
        <v>31</v>
      </c>
      <c r="L739" s="22">
        <v>945</v>
      </c>
      <c r="M739" s="23">
        <v>20</v>
      </c>
      <c r="N739" s="22">
        <v>629</v>
      </c>
      <c r="O739" s="23">
        <v>51</v>
      </c>
      <c r="P739" s="61">
        <v>1.1333333333333334E-2</v>
      </c>
      <c r="Q739" s="23">
        <v>0</v>
      </c>
      <c r="R739" s="22">
        <v>0</v>
      </c>
      <c r="S739" s="22">
        <v>1574</v>
      </c>
      <c r="T739" s="62">
        <v>71.771681415929208</v>
      </c>
      <c r="U739" s="22">
        <v>0</v>
      </c>
      <c r="V739" s="22">
        <v>0</v>
      </c>
      <c r="W739" s="22">
        <v>6536.2</v>
      </c>
      <c r="X739" s="22">
        <v>6536.2</v>
      </c>
      <c r="Y739" s="62">
        <v>1.4524888888888889</v>
      </c>
      <c r="Z739" s="22">
        <v>8110.2</v>
      </c>
      <c r="AA739" s="62">
        <v>1.8022666666666667</v>
      </c>
      <c r="AB739" s="22">
        <v>35.200000000000003</v>
      </c>
    </row>
    <row r="740" spans="1:28" ht="15" customHeight="1">
      <c r="A740" s="42">
        <v>2018</v>
      </c>
      <c r="B740" s="42" t="s">
        <v>241</v>
      </c>
      <c r="C740" s="54" t="s">
        <v>213</v>
      </c>
      <c r="D740" s="51" t="s">
        <v>550</v>
      </c>
      <c r="E740" s="38"/>
      <c r="F740" s="38"/>
      <c r="G740" s="70"/>
      <c r="H740" s="23">
        <v>1</v>
      </c>
      <c r="I740" s="23">
        <v>525</v>
      </c>
      <c r="J740" s="23">
        <v>36</v>
      </c>
      <c r="K740" s="23">
        <v>31</v>
      </c>
      <c r="L740" s="22">
        <v>997</v>
      </c>
      <c r="M740" s="23">
        <v>18</v>
      </c>
      <c r="N740" s="22">
        <v>642</v>
      </c>
      <c r="O740" s="23">
        <v>49</v>
      </c>
      <c r="P740" s="61">
        <v>9.3333333333333338E-2</v>
      </c>
      <c r="Q740" s="23">
        <v>0</v>
      </c>
      <c r="R740" s="22">
        <v>0</v>
      </c>
      <c r="S740" s="22">
        <v>1639</v>
      </c>
      <c r="T740" s="62">
        <v>86.444444444444443</v>
      </c>
      <c r="U740" s="22">
        <v>0</v>
      </c>
      <c r="V740" s="22">
        <v>0</v>
      </c>
      <c r="W740" s="22">
        <v>1473</v>
      </c>
      <c r="X740" s="22">
        <v>1473</v>
      </c>
      <c r="Y740" s="62">
        <v>2.8057142857142856</v>
      </c>
      <c r="Z740" s="22">
        <v>3112</v>
      </c>
      <c r="AA740" s="62">
        <v>5.9276190476190473</v>
      </c>
      <c r="AB740" s="22">
        <v>300</v>
      </c>
    </row>
    <row r="741" spans="1:28" ht="15" customHeight="1">
      <c r="A741" s="42">
        <v>2018</v>
      </c>
      <c r="B741" s="42" t="s">
        <v>241</v>
      </c>
      <c r="C741" s="54" t="s">
        <v>213</v>
      </c>
      <c r="D741" s="51" t="s">
        <v>551</v>
      </c>
      <c r="E741" s="38"/>
      <c r="F741" s="38"/>
      <c r="G741" s="70"/>
      <c r="H741" s="23">
        <v>3</v>
      </c>
      <c r="I741" s="23">
        <v>800</v>
      </c>
      <c r="J741" s="23">
        <v>33</v>
      </c>
      <c r="K741" s="23">
        <v>9</v>
      </c>
      <c r="L741" s="22">
        <v>279</v>
      </c>
      <c r="M741" s="23">
        <v>5</v>
      </c>
      <c r="N741" s="22">
        <v>159</v>
      </c>
      <c r="O741" s="23">
        <v>14</v>
      </c>
      <c r="P741" s="61">
        <v>1.7500000000000002E-2</v>
      </c>
      <c r="Q741" s="23">
        <v>0</v>
      </c>
      <c r="R741" s="22">
        <v>0</v>
      </c>
      <c r="S741" s="22">
        <v>438</v>
      </c>
      <c r="T741" s="62">
        <v>67.818181818181813</v>
      </c>
      <c r="U741" s="22">
        <v>0</v>
      </c>
      <c r="V741" s="22">
        <v>0</v>
      </c>
      <c r="W741" s="22">
        <v>1800</v>
      </c>
      <c r="X741" s="22">
        <v>1800</v>
      </c>
      <c r="Y741" s="62">
        <v>2.25</v>
      </c>
      <c r="Z741" s="22">
        <v>2238</v>
      </c>
      <c r="AA741" s="62">
        <v>2.7974999999999999</v>
      </c>
      <c r="AB741" s="22">
        <v>900</v>
      </c>
    </row>
    <row r="742" spans="1:28" ht="15" customHeight="1">
      <c r="A742" s="42">
        <v>2018</v>
      </c>
      <c r="B742" s="42" t="s">
        <v>241</v>
      </c>
      <c r="C742" s="54" t="s">
        <v>213</v>
      </c>
      <c r="D742" s="51" t="s">
        <v>552</v>
      </c>
      <c r="E742" s="38"/>
      <c r="F742" s="38"/>
      <c r="G742" s="70"/>
      <c r="H742" s="23">
        <v>5</v>
      </c>
      <c r="I742" s="23">
        <v>1295</v>
      </c>
      <c r="J742" s="23">
        <v>95</v>
      </c>
      <c r="K742" s="23">
        <v>7</v>
      </c>
      <c r="L742" s="22">
        <v>218</v>
      </c>
      <c r="M742" s="23">
        <v>7</v>
      </c>
      <c r="N742" s="22">
        <v>237</v>
      </c>
      <c r="O742" s="23">
        <v>14</v>
      </c>
      <c r="P742" s="61">
        <v>1.0810810810810811E-2</v>
      </c>
      <c r="Q742" s="23">
        <v>0</v>
      </c>
      <c r="R742" s="22">
        <v>0</v>
      </c>
      <c r="S742" s="22">
        <v>455</v>
      </c>
      <c r="T742" s="62">
        <v>14.211052631578946</v>
      </c>
      <c r="U742" s="22">
        <v>0</v>
      </c>
      <c r="V742" s="22">
        <v>0</v>
      </c>
      <c r="W742" s="22">
        <v>895.05</v>
      </c>
      <c r="X742" s="22">
        <v>895.05</v>
      </c>
      <c r="Y742" s="62">
        <v>0.69115830115830112</v>
      </c>
      <c r="Z742" s="22">
        <v>1350.05</v>
      </c>
      <c r="AA742" s="62">
        <v>1.0425096525096524</v>
      </c>
      <c r="AB742" s="22">
        <v>0</v>
      </c>
    </row>
    <row r="743" spans="1:28" ht="15" customHeight="1">
      <c r="A743" s="42">
        <v>2018</v>
      </c>
      <c r="B743" s="42" t="s">
        <v>241</v>
      </c>
      <c r="C743" s="54" t="s">
        <v>213</v>
      </c>
      <c r="D743" s="51" t="s">
        <v>553</v>
      </c>
      <c r="E743" s="38"/>
      <c r="F743" s="38"/>
      <c r="G743" s="70"/>
      <c r="H743" s="23">
        <v>3</v>
      </c>
      <c r="I743" s="23">
        <v>300</v>
      </c>
      <c r="J743" s="23">
        <v>26</v>
      </c>
      <c r="K743" s="23">
        <v>7</v>
      </c>
      <c r="L743" s="22">
        <v>218</v>
      </c>
      <c r="M743" s="23">
        <v>7</v>
      </c>
      <c r="N743" s="22">
        <v>237</v>
      </c>
      <c r="O743" s="23">
        <v>14</v>
      </c>
      <c r="P743" s="61">
        <v>4.6666666666666669E-2</v>
      </c>
      <c r="Q743" s="23">
        <v>1</v>
      </c>
      <c r="R743" s="22">
        <v>10</v>
      </c>
      <c r="S743" s="22">
        <v>465</v>
      </c>
      <c r="T743" s="62">
        <v>38.07692307692308</v>
      </c>
      <c r="U743" s="22">
        <v>0</v>
      </c>
      <c r="V743" s="22">
        <v>0</v>
      </c>
      <c r="W743" s="22">
        <v>525</v>
      </c>
      <c r="X743" s="22">
        <v>525</v>
      </c>
      <c r="Y743" s="62">
        <v>1.75</v>
      </c>
      <c r="Z743" s="22">
        <v>990</v>
      </c>
      <c r="AA743" s="62">
        <v>3.3</v>
      </c>
      <c r="AB743" s="22">
        <v>0</v>
      </c>
    </row>
    <row r="744" spans="1:28" ht="15" customHeight="1">
      <c r="A744" s="42">
        <v>2018</v>
      </c>
      <c r="B744" s="42" t="s">
        <v>241</v>
      </c>
      <c r="C744" s="55" t="s">
        <v>211</v>
      </c>
      <c r="D744" s="52" t="s">
        <v>554</v>
      </c>
      <c r="E744" s="40"/>
      <c r="F744" s="40"/>
      <c r="G744" s="70"/>
      <c r="H744" s="23">
        <v>3</v>
      </c>
      <c r="I744" s="23">
        <v>5000</v>
      </c>
      <c r="J744" s="23">
        <v>123</v>
      </c>
      <c r="K744" s="23">
        <v>31</v>
      </c>
      <c r="L744" s="22">
        <v>1121</v>
      </c>
      <c r="M744" s="23">
        <v>15</v>
      </c>
      <c r="N744" s="22">
        <v>527</v>
      </c>
      <c r="O744" s="23">
        <v>46</v>
      </c>
      <c r="P744" s="61">
        <v>9.1999999999999998E-3</v>
      </c>
      <c r="Q744" s="23">
        <v>88</v>
      </c>
      <c r="R744" s="22">
        <v>890</v>
      </c>
      <c r="S744" s="22">
        <v>2538</v>
      </c>
      <c r="T744" s="62">
        <v>38.154471544715449</v>
      </c>
      <c r="U744" s="22">
        <v>0</v>
      </c>
      <c r="V744" s="22">
        <v>0</v>
      </c>
      <c r="W744" s="22">
        <v>2155</v>
      </c>
      <c r="X744" s="22">
        <v>2155</v>
      </c>
      <c r="Y744" s="62">
        <v>0.43099999999999999</v>
      </c>
      <c r="Z744" s="22">
        <v>4693</v>
      </c>
      <c r="AA744" s="62">
        <v>0.93859999999999999</v>
      </c>
      <c r="AB744" s="22">
        <v>0</v>
      </c>
    </row>
    <row r="745" spans="1:28" ht="15" customHeight="1">
      <c r="A745" s="42">
        <v>2018</v>
      </c>
      <c r="B745" s="42" t="s">
        <v>241</v>
      </c>
      <c r="C745" s="55" t="s">
        <v>211</v>
      </c>
      <c r="D745" s="52" t="s">
        <v>555</v>
      </c>
      <c r="E745" s="40"/>
      <c r="F745" s="40"/>
      <c r="G745" s="70"/>
      <c r="H745" s="23">
        <v>4</v>
      </c>
      <c r="I745" s="23">
        <v>6975</v>
      </c>
      <c r="J745" s="23">
        <v>434</v>
      </c>
      <c r="K745" s="23">
        <v>60</v>
      </c>
      <c r="L745" s="22">
        <v>2070</v>
      </c>
      <c r="M745" s="23">
        <v>46</v>
      </c>
      <c r="N745" s="22">
        <v>1526</v>
      </c>
      <c r="O745" s="23">
        <v>106</v>
      </c>
      <c r="P745" s="61">
        <v>1.5229885057471264E-2</v>
      </c>
      <c r="Q745" s="23">
        <v>43</v>
      </c>
      <c r="R745" s="22">
        <v>430</v>
      </c>
      <c r="S745" s="22">
        <v>4026</v>
      </c>
      <c r="T745" s="62">
        <v>17.539170506912441</v>
      </c>
      <c r="U745" s="22">
        <v>0</v>
      </c>
      <c r="V745" s="22">
        <v>0</v>
      </c>
      <c r="W745" s="22">
        <v>3586</v>
      </c>
      <c r="X745" s="22">
        <v>3586</v>
      </c>
      <c r="Y745" s="62">
        <v>0.51412186379928315</v>
      </c>
      <c r="Z745" s="22">
        <v>7612</v>
      </c>
      <c r="AA745" s="62">
        <v>1.0936781609195403</v>
      </c>
      <c r="AB745" s="22">
        <v>194.56</v>
      </c>
    </row>
    <row r="746" spans="1:28" ht="15" customHeight="1">
      <c r="A746" s="42">
        <v>2018</v>
      </c>
      <c r="B746" s="42" t="s">
        <v>241</v>
      </c>
      <c r="C746" s="55" t="s">
        <v>211</v>
      </c>
      <c r="D746" s="51" t="s">
        <v>556</v>
      </c>
      <c r="E746" s="38"/>
      <c r="F746" s="38"/>
      <c r="G746" s="70"/>
      <c r="H746" s="23">
        <v>2</v>
      </c>
      <c r="I746" s="23">
        <v>930</v>
      </c>
      <c r="J746" s="23">
        <v>136</v>
      </c>
      <c r="K746" s="23">
        <v>11</v>
      </c>
      <c r="L746" s="22">
        <v>356</v>
      </c>
      <c r="M746" s="23">
        <v>6</v>
      </c>
      <c r="N746" s="22">
        <v>198</v>
      </c>
      <c r="O746" s="23">
        <v>17</v>
      </c>
      <c r="P746" s="61">
        <v>1.8888888888888889E-2</v>
      </c>
      <c r="Q746" s="23">
        <v>41</v>
      </c>
      <c r="R746" s="22">
        <v>410</v>
      </c>
      <c r="S746" s="22">
        <v>964</v>
      </c>
      <c r="T746" s="62">
        <v>12.253676470588236</v>
      </c>
      <c r="U746" s="22">
        <v>0</v>
      </c>
      <c r="V746" s="22">
        <v>0</v>
      </c>
      <c r="W746" s="22">
        <v>702.5</v>
      </c>
      <c r="X746" s="22">
        <v>702.5</v>
      </c>
      <c r="Y746" s="62">
        <v>0.7553763440860215</v>
      </c>
      <c r="Z746" s="22">
        <v>1666.5</v>
      </c>
      <c r="AA746" s="62">
        <v>1.8516666666666666</v>
      </c>
      <c r="AB746" s="22">
        <v>0</v>
      </c>
    </row>
    <row r="747" spans="1:28" ht="15" customHeight="1">
      <c r="A747" s="42">
        <v>2018</v>
      </c>
      <c r="B747" s="42" t="s">
        <v>241</v>
      </c>
      <c r="C747" s="55" t="s">
        <v>211</v>
      </c>
      <c r="D747" s="51" t="s">
        <v>557</v>
      </c>
      <c r="E747" s="38"/>
      <c r="F747" s="38"/>
      <c r="G747" s="70"/>
      <c r="H747" s="23">
        <v>11</v>
      </c>
      <c r="I747" s="23">
        <v>1900</v>
      </c>
      <c r="J747" s="23">
        <v>144</v>
      </c>
      <c r="K747" s="23">
        <v>17</v>
      </c>
      <c r="L747" s="22">
        <v>610</v>
      </c>
      <c r="M747" s="23">
        <v>5</v>
      </c>
      <c r="N747" s="22">
        <v>150</v>
      </c>
      <c r="O747" s="23">
        <v>22</v>
      </c>
      <c r="P747" s="61">
        <v>1.1578947368421053E-2</v>
      </c>
      <c r="Q747" s="23">
        <v>12</v>
      </c>
      <c r="R747" s="22">
        <v>140</v>
      </c>
      <c r="S747" s="22">
        <v>900</v>
      </c>
      <c r="T747" s="62">
        <v>9.4930555555555554</v>
      </c>
      <c r="U747" s="22">
        <v>100</v>
      </c>
      <c r="V747" s="22">
        <v>0</v>
      </c>
      <c r="W747" s="22">
        <v>467</v>
      </c>
      <c r="X747" s="22">
        <v>567</v>
      </c>
      <c r="Y747" s="62">
        <v>0.29842105263157892</v>
      </c>
      <c r="Z747" s="22">
        <v>1367</v>
      </c>
      <c r="AA747" s="62">
        <v>0.71947368421052627</v>
      </c>
      <c r="AB747" s="22">
        <v>0</v>
      </c>
    </row>
    <row r="748" spans="1:28" ht="15" customHeight="1">
      <c r="A748" s="42">
        <v>2018</v>
      </c>
      <c r="B748" s="42" t="s">
        <v>241</v>
      </c>
      <c r="C748" s="55" t="s">
        <v>211</v>
      </c>
      <c r="D748" s="51" t="s">
        <v>558</v>
      </c>
      <c r="E748" s="38"/>
      <c r="F748" s="38"/>
      <c r="G748" s="70"/>
      <c r="H748" s="23">
        <v>7</v>
      </c>
      <c r="I748" s="23">
        <v>5905</v>
      </c>
      <c r="J748" s="23">
        <v>592</v>
      </c>
      <c r="K748" s="23">
        <v>35</v>
      </c>
      <c r="L748" s="22">
        <v>1199</v>
      </c>
      <c r="M748" s="23">
        <v>35</v>
      </c>
      <c r="N748" s="22">
        <v>1143</v>
      </c>
      <c r="O748" s="23">
        <v>70</v>
      </c>
      <c r="P748" s="61">
        <v>1.1854360711261643E-2</v>
      </c>
      <c r="Q748" s="23">
        <v>62</v>
      </c>
      <c r="R748" s="22">
        <v>620</v>
      </c>
      <c r="S748" s="22">
        <v>2962</v>
      </c>
      <c r="T748" s="62">
        <v>12.554054054054054</v>
      </c>
      <c r="U748" s="22">
        <v>0</v>
      </c>
      <c r="V748" s="22">
        <v>0</v>
      </c>
      <c r="W748" s="22">
        <v>4470</v>
      </c>
      <c r="X748" s="22">
        <v>4470</v>
      </c>
      <c r="Y748" s="62">
        <v>0.75698560541913629</v>
      </c>
      <c r="Z748" s="22">
        <v>7432</v>
      </c>
      <c r="AA748" s="62">
        <v>1.2585944115156646</v>
      </c>
      <c r="AB748" s="22">
        <v>563.36</v>
      </c>
    </row>
    <row r="749" spans="1:28" ht="15" customHeight="1">
      <c r="A749" s="42">
        <v>2018</v>
      </c>
      <c r="B749" s="42" t="s">
        <v>241</v>
      </c>
      <c r="C749" s="55" t="s">
        <v>211</v>
      </c>
      <c r="D749" s="51" t="s">
        <v>559</v>
      </c>
      <c r="E749" s="38"/>
      <c r="F749" s="38"/>
      <c r="G749" s="70"/>
      <c r="H749" s="23">
        <v>10</v>
      </c>
      <c r="I749" s="23">
        <v>2150</v>
      </c>
      <c r="J749" s="23">
        <v>450</v>
      </c>
      <c r="K749" s="23">
        <v>13</v>
      </c>
      <c r="L749" s="22">
        <v>434</v>
      </c>
      <c r="M749" s="23">
        <v>12</v>
      </c>
      <c r="N749" s="22">
        <v>395</v>
      </c>
      <c r="O749" s="23">
        <v>25</v>
      </c>
      <c r="P749" s="61">
        <v>1.1627906976744186E-2</v>
      </c>
      <c r="Q749" s="23">
        <v>60</v>
      </c>
      <c r="R749" s="22">
        <v>610</v>
      </c>
      <c r="S749" s="22">
        <v>1439</v>
      </c>
      <c r="T749" s="62">
        <v>6.0056444444444441</v>
      </c>
      <c r="U749" s="22">
        <v>0</v>
      </c>
      <c r="V749" s="22">
        <v>0</v>
      </c>
      <c r="W749" s="22">
        <v>1263.54</v>
      </c>
      <c r="X749" s="22">
        <v>1263.54</v>
      </c>
      <c r="Y749" s="62">
        <v>0.58769302325581396</v>
      </c>
      <c r="Z749" s="22">
        <v>2702.54</v>
      </c>
      <c r="AA749" s="62">
        <v>1.2569953488372092</v>
      </c>
      <c r="AB749" s="22">
        <v>259.11</v>
      </c>
    </row>
    <row r="750" spans="1:28" ht="15" customHeight="1">
      <c r="A750" s="42">
        <v>2018</v>
      </c>
      <c r="B750" s="42" t="s">
        <v>241</v>
      </c>
      <c r="C750" s="55" t="s">
        <v>211</v>
      </c>
      <c r="D750" s="51" t="s">
        <v>560</v>
      </c>
      <c r="E750" s="38"/>
      <c r="F750" s="38"/>
      <c r="G750" s="70"/>
      <c r="H750" s="23">
        <v>1</v>
      </c>
      <c r="I750" s="23">
        <v>710</v>
      </c>
      <c r="J750" s="23">
        <v>33</v>
      </c>
      <c r="K750" s="23">
        <v>4</v>
      </c>
      <c r="L750" s="22">
        <v>156</v>
      </c>
      <c r="M750" s="23">
        <v>2</v>
      </c>
      <c r="N750" s="22">
        <v>60</v>
      </c>
      <c r="O750" s="23">
        <v>6</v>
      </c>
      <c r="P750" s="61">
        <v>8.4507042253521118E-3</v>
      </c>
      <c r="Q750" s="23">
        <v>0</v>
      </c>
      <c r="R750" s="22">
        <v>0</v>
      </c>
      <c r="S750" s="22">
        <v>216</v>
      </c>
      <c r="T750" s="62">
        <v>30.121212121212121</v>
      </c>
      <c r="U750" s="22">
        <v>0</v>
      </c>
      <c r="V750" s="22">
        <v>0</v>
      </c>
      <c r="W750" s="22">
        <v>778</v>
      </c>
      <c r="X750" s="22">
        <v>778</v>
      </c>
      <c r="Y750" s="62">
        <v>1.095774647887324</v>
      </c>
      <c r="Z750" s="22">
        <v>994</v>
      </c>
      <c r="AA750" s="62">
        <v>1.4</v>
      </c>
      <c r="AB750" s="22">
        <v>0</v>
      </c>
    </row>
    <row r="751" spans="1:28" ht="15" customHeight="1">
      <c r="A751" s="42">
        <v>2018</v>
      </c>
      <c r="B751" s="42" t="s">
        <v>241</v>
      </c>
      <c r="C751" s="55" t="s">
        <v>211</v>
      </c>
      <c r="D751" s="51" t="s">
        <v>561</v>
      </c>
      <c r="E751" s="38"/>
      <c r="F751" s="38"/>
      <c r="G751" s="70"/>
      <c r="H751" s="23">
        <v>1</v>
      </c>
      <c r="I751" s="23">
        <v>1160</v>
      </c>
      <c r="J751" s="23">
        <v>94</v>
      </c>
      <c r="K751" s="23">
        <v>1</v>
      </c>
      <c r="L751" s="22">
        <v>39</v>
      </c>
      <c r="M751" s="23">
        <v>2</v>
      </c>
      <c r="N751" s="22">
        <v>60</v>
      </c>
      <c r="O751" s="23">
        <v>3</v>
      </c>
      <c r="P751" s="61">
        <v>2.5862068965517241E-3</v>
      </c>
      <c r="Q751" s="23">
        <v>20</v>
      </c>
      <c r="R751" s="22">
        <v>220</v>
      </c>
      <c r="S751" s="22">
        <v>319</v>
      </c>
      <c r="T751" s="62">
        <v>10.63031914893617</v>
      </c>
      <c r="U751" s="22">
        <v>0</v>
      </c>
      <c r="V751" s="22">
        <v>0</v>
      </c>
      <c r="W751" s="22">
        <v>680.25</v>
      </c>
      <c r="X751" s="22">
        <v>680.25</v>
      </c>
      <c r="Y751" s="62">
        <v>0.58642241379310345</v>
      </c>
      <c r="Z751" s="22">
        <v>999.25</v>
      </c>
      <c r="AA751" s="62">
        <v>0.86142241379310347</v>
      </c>
      <c r="AB751" s="22">
        <v>0</v>
      </c>
    </row>
    <row r="752" spans="1:28" ht="15" customHeight="1">
      <c r="A752" s="42">
        <v>2018</v>
      </c>
      <c r="B752" s="42" t="s">
        <v>241</v>
      </c>
      <c r="C752" s="55" t="s">
        <v>211</v>
      </c>
      <c r="D752" s="51" t="s">
        <v>562</v>
      </c>
      <c r="E752" s="38"/>
      <c r="F752" s="38"/>
      <c r="G752" s="70"/>
      <c r="H752" s="23">
        <v>4</v>
      </c>
      <c r="I752" s="23">
        <v>802</v>
      </c>
      <c r="J752" s="23">
        <v>127</v>
      </c>
      <c r="K752" s="23">
        <v>15</v>
      </c>
      <c r="L752" s="22">
        <v>527</v>
      </c>
      <c r="M752" s="23">
        <v>4</v>
      </c>
      <c r="N752" s="22">
        <v>138</v>
      </c>
      <c r="O752" s="23">
        <v>19</v>
      </c>
      <c r="P752" s="61">
        <v>2.375E-2</v>
      </c>
      <c r="Q752" s="23">
        <v>4</v>
      </c>
      <c r="R752" s="22">
        <v>40</v>
      </c>
      <c r="S752" s="22">
        <v>705</v>
      </c>
      <c r="T752" s="62">
        <v>18.905511811023622</v>
      </c>
      <c r="U752" s="22">
        <v>0</v>
      </c>
      <c r="V752" s="22">
        <v>0</v>
      </c>
      <c r="W752" s="22">
        <v>1696</v>
      </c>
      <c r="X752" s="22">
        <v>1696</v>
      </c>
      <c r="Y752" s="62">
        <v>2.1147132169576062</v>
      </c>
      <c r="Z752" s="22">
        <v>2401</v>
      </c>
      <c r="AA752" s="62">
        <v>3.0012500000000002</v>
      </c>
      <c r="AB752" s="22">
        <v>91</v>
      </c>
    </row>
    <row r="753" spans="1:28" ht="15" customHeight="1">
      <c r="A753" s="42">
        <v>2018</v>
      </c>
      <c r="B753" s="42" t="s">
        <v>241</v>
      </c>
      <c r="C753" s="55" t="s">
        <v>214</v>
      </c>
      <c r="D753" s="51" t="s">
        <v>563</v>
      </c>
      <c r="E753" s="38"/>
      <c r="F753" s="38"/>
      <c r="G753" s="70"/>
      <c r="H753" s="23">
        <v>1</v>
      </c>
      <c r="I753" s="23">
        <v>1050</v>
      </c>
      <c r="J753" s="23">
        <v>89</v>
      </c>
      <c r="K753" s="23">
        <v>38</v>
      </c>
      <c r="L753" s="22">
        <v>1171</v>
      </c>
      <c r="M753" s="23">
        <v>1</v>
      </c>
      <c r="N753" s="22">
        <v>25</v>
      </c>
      <c r="O753" s="23">
        <v>39</v>
      </c>
      <c r="P753" s="61">
        <v>3.7142857142857144E-2</v>
      </c>
      <c r="Q753" s="23">
        <v>0</v>
      </c>
      <c r="R753" s="22">
        <v>0</v>
      </c>
      <c r="S753" s="56">
        <v>1196</v>
      </c>
      <c r="T753" s="62">
        <v>31.674157303370787</v>
      </c>
      <c r="U753" s="22">
        <v>0</v>
      </c>
      <c r="V753" s="22">
        <v>0</v>
      </c>
      <c r="W753" s="22">
        <v>1623</v>
      </c>
      <c r="X753" s="22">
        <v>1623</v>
      </c>
      <c r="Y753" s="62">
        <v>1.5457142857142858</v>
      </c>
      <c r="Z753" s="22">
        <v>2819</v>
      </c>
      <c r="AA753" s="62">
        <v>2.6847619047619049</v>
      </c>
      <c r="AB753" s="22">
        <v>288</v>
      </c>
    </row>
    <row r="754" spans="1:28" ht="15" customHeight="1">
      <c r="A754" s="42">
        <v>2018</v>
      </c>
      <c r="B754" s="42" t="s">
        <v>241</v>
      </c>
      <c r="C754" s="55" t="s">
        <v>214</v>
      </c>
      <c r="D754" s="52" t="s">
        <v>564</v>
      </c>
      <c r="E754" s="40"/>
      <c r="F754" s="40"/>
      <c r="G754" s="70"/>
      <c r="H754" s="23">
        <v>1</v>
      </c>
      <c r="I754" s="23">
        <v>250</v>
      </c>
      <c r="J754" s="23">
        <v>55</v>
      </c>
      <c r="K754" s="23">
        <v>9</v>
      </c>
      <c r="L754" s="22">
        <v>255</v>
      </c>
      <c r="M754" s="23">
        <v>39</v>
      </c>
      <c r="N754" s="22">
        <v>1339</v>
      </c>
      <c r="O754" s="23">
        <v>48</v>
      </c>
      <c r="P754" s="61">
        <v>0.192</v>
      </c>
      <c r="Q754" s="23">
        <v>0</v>
      </c>
      <c r="R754" s="22">
        <v>0</v>
      </c>
      <c r="S754" s="22">
        <v>1594</v>
      </c>
      <c r="T754" s="62">
        <v>40.109090909090909</v>
      </c>
      <c r="U754" s="22">
        <v>0</v>
      </c>
      <c r="V754" s="22">
        <v>0</v>
      </c>
      <c r="W754" s="22">
        <v>612</v>
      </c>
      <c r="X754" s="22">
        <v>612</v>
      </c>
      <c r="Y754" s="62">
        <v>2.448</v>
      </c>
      <c r="Z754" s="22">
        <v>2206</v>
      </c>
      <c r="AA754" s="62">
        <v>8.8239999999999998</v>
      </c>
      <c r="AB754" s="22">
        <v>423.8</v>
      </c>
    </row>
    <row r="755" spans="1:28" ht="15" customHeight="1">
      <c r="A755" s="42">
        <v>2018</v>
      </c>
      <c r="B755" s="42" t="s">
        <v>241</v>
      </c>
      <c r="C755" s="55" t="s">
        <v>214</v>
      </c>
      <c r="D755" s="52" t="s">
        <v>565</v>
      </c>
      <c r="E755" s="40"/>
      <c r="F755" s="40"/>
      <c r="G755" s="70"/>
      <c r="H755" s="23">
        <v>3</v>
      </c>
      <c r="I755" s="23">
        <v>980</v>
      </c>
      <c r="J755" s="23">
        <v>240</v>
      </c>
      <c r="K755" s="23">
        <v>16</v>
      </c>
      <c r="L755" s="22">
        <v>573</v>
      </c>
      <c r="M755" s="23">
        <v>15</v>
      </c>
      <c r="N755" s="22">
        <v>567</v>
      </c>
      <c r="O755" s="23">
        <v>31</v>
      </c>
      <c r="P755" s="61">
        <v>3.1632653061224487E-2</v>
      </c>
      <c r="Q755" s="23">
        <v>16</v>
      </c>
      <c r="R755" s="22">
        <v>160</v>
      </c>
      <c r="S755" s="22">
        <v>1300</v>
      </c>
      <c r="T755" s="62">
        <v>17.229166666666668</v>
      </c>
      <c r="U755" s="22">
        <v>0</v>
      </c>
      <c r="V755" s="22">
        <v>400</v>
      </c>
      <c r="W755" s="22">
        <v>2835</v>
      </c>
      <c r="X755" s="22">
        <v>3235</v>
      </c>
      <c r="Y755" s="62">
        <v>3.3010204081632653</v>
      </c>
      <c r="Z755" s="22">
        <v>4135</v>
      </c>
      <c r="AA755" s="62">
        <v>4.2193877551020407</v>
      </c>
      <c r="AB755" s="22">
        <v>566</v>
      </c>
    </row>
    <row r="756" spans="1:28" ht="15" customHeight="1">
      <c r="A756" s="42">
        <v>2018</v>
      </c>
      <c r="B756" s="42" t="s">
        <v>241</v>
      </c>
      <c r="C756" s="55" t="s">
        <v>215</v>
      </c>
      <c r="D756" s="52" t="s">
        <v>566</v>
      </c>
      <c r="E756" s="40"/>
      <c r="F756" s="40"/>
      <c r="G756" s="70"/>
      <c r="H756" s="23">
        <v>40</v>
      </c>
      <c r="I756" s="23">
        <v>1200</v>
      </c>
      <c r="J756" s="23">
        <v>716</v>
      </c>
      <c r="K756" s="23">
        <v>104</v>
      </c>
      <c r="L756" s="22">
        <v>3941</v>
      </c>
      <c r="M756" s="23">
        <v>51</v>
      </c>
      <c r="N756" s="22">
        <v>2287</v>
      </c>
      <c r="O756" s="23">
        <v>155</v>
      </c>
      <c r="P756" s="61">
        <v>0.12916666666666668</v>
      </c>
      <c r="Q756" s="23">
        <v>11</v>
      </c>
      <c r="R756" s="22">
        <v>110</v>
      </c>
      <c r="S756" s="22">
        <v>6338</v>
      </c>
      <c r="T756" s="62">
        <v>11.282122905027933</v>
      </c>
      <c r="U756" s="22">
        <v>0</v>
      </c>
      <c r="V756" s="22">
        <v>0</v>
      </c>
      <c r="W756" s="22">
        <v>1740</v>
      </c>
      <c r="X756" s="22">
        <v>1740</v>
      </c>
      <c r="Y756" s="62">
        <v>1.45</v>
      </c>
      <c r="Z756" s="22">
        <v>8078</v>
      </c>
      <c r="AA756" s="62">
        <v>6.7316666666666665</v>
      </c>
      <c r="AB756" s="22">
        <v>0</v>
      </c>
    </row>
    <row r="757" spans="1:28" ht="15" customHeight="1">
      <c r="A757" s="42">
        <v>2018</v>
      </c>
      <c r="B757" s="42" t="s">
        <v>241</v>
      </c>
      <c r="C757" s="55" t="s">
        <v>215</v>
      </c>
      <c r="D757" s="52" t="s">
        <v>567</v>
      </c>
      <c r="E757" s="40"/>
      <c r="F757" s="40"/>
      <c r="G757" s="70"/>
      <c r="H757" s="23">
        <v>2</v>
      </c>
      <c r="I757" s="23">
        <v>120</v>
      </c>
      <c r="J757" s="23">
        <v>128</v>
      </c>
      <c r="K757" s="23">
        <v>2</v>
      </c>
      <c r="L757" s="22">
        <v>78</v>
      </c>
      <c r="M757" s="23">
        <v>7</v>
      </c>
      <c r="N757" s="22">
        <v>254</v>
      </c>
      <c r="O757" s="23">
        <v>9</v>
      </c>
      <c r="P757" s="61">
        <v>0.09</v>
      </c>
      <c r="Q757" s="23">
        <v>25</v>
      </c>
      <c r="R757" s="22">
        <v>250</v>
      </c>
      <c r="S757" s="22">
        <v>582</v>
      </c>
      <c r="T757" s="62">
        <v>6.4609375</v>
      </c>
      <c r="U757" s="22">
        <v>0</v>
      </c>
      <c r="V757" s="22">
        <v>250</v>
      </c>
      <c r="W757" s="22">
        <v>245</v>
      </c>
      <c r="X757" s="22">
        <v>495</v>
      </c>
      <c r="Y757" s="62">
        <v>4.125</v>
      </c>
      <c r="Z757" s="22">
        <v>827</v>
      </c>
      <c r="AA757" s="62">
        <v>8.27</v>
      </c>
      <c r="AB757" s="22">
        <v>0</v>
      </c>
    </row>
    <row r="758" spans="1:28" ht="15" customHeight="1">
      <c r="A758" s="42">
        <v>2018</v>
      </c>
      <c r="B758" s="42" t="s">
        <v>241</v>
      </c>
      <c r="C758" s="55" t="s">
        <v>215</v>
      </c>
      <c r="D758" s="52" t="s">
        <v>568</v>
      </c>
      <c r="E758" s="40"/>
      <c r="F758" s="40"/>
      <c r="G758" s="70"/>
      <c r="H758" s="23">
        <v>8</v>
      </c>
      <c r="I758" s="23">
        <v>1500</v>
      </c>
      <c r="J758" s="23">
        <v>480</v>
      </c>
      <c r="K758" s="23">
        <v>97</v>
      </c>
      <c r="L758" s="22">
        <v>2666</v>
      </c>
      <c r="M758" s="23">
        <v>101</v>
      </c>
      <c r="N758" s="22">
        <v>3121</v>
      </c>
      <c r="O758" s="23">
        <v>198</v>
      </c>
      <c r="P758" s="61">
        <v>0.13200000000000001</v>
      </c>
      <c r="Q758" s="23">
        <v>110</v>
      </c>
      <c r="R758" s="22">
        <v>1100</v>
      </c>
      <c r="S758" s="22">
        <v>6887</v>
      </c>
      <c r="T758" s="62">
        <v>20.577083333333334</v>
      </c>
      <c r="U758" s="22">
        <v>0</v>
      </c>
      <c r="V758" s="22">
        <v>0</v>
      </c>
      <c r="W758" s="22">
        <v>2990</v>
      </c>
      <c r="X758" s="22">
        <v>2990</v>
      </c>
      <c r="Y758" s="62">
        <v>1.9933333333333334</v>
      </c>
      <c r="Z758" s="22">
        <v>9877</v>
      </c>
      <c r="AA758" s="62">
        <v>6.5846666666666662</v>
      </c>
      <c r="AB758" s="22">
        <v>0</v>
      </c>
    </row>
    <row r="759" spans="1:28" ht="15" customHeight="1">
      <c r="A759" s="42">
        <v>2018</v>
      </c>
      <c r="B759" s="42" t="s">
        <v>241</v>
      </c>
      <c r="C759" s="55" t="s">
        <v>215</v>
      </c>
      <c r="D759" s="51" t="s">
        <v>569</v>
      </c>
      <c r="E759" s="38"/>
      <c r="F759" s="38"/>
      <c r="G759" s="70"/>
      <c r="H759" s="23">
        <v>2</v>
      </c>
      <c r="I759" s="23">
        <v>60</v>
      </c>
      <c r="J759" s="23">
        <v>267</v>
      </c>
      <c r="K759" s="23">
        <v>7</v>
      </c>
      <c r="L759" s="22">
        <v>212</v>
      </c>
      <c r="M759" s="23">
        <v>8</v>
      </c>
      <c r="N759" s="22">
        <v>252</v>
      </c>
      <c r="O759" s="23">
        <v>15</v>
      </c>
      <c r="P759" s="61">
        <v>0.25</v>
      </c>
      <c r="Q759" s="23">
        <v>1</v>
      </c>
      <c r="R759" s="22">
        <v>10</v>
      </c>
      <c r="S759" s="22">
        <v>474</v>
      </c>
      <c r="T759" s="62">
        <v>1.8689138576779025</v>
      </c>
      <c r="U759" s="22">
        <v>0</v>
      </c>
      <c r="V759" s="22">
        <v>0</v>
      </c>
      <c r="W759" s="22">
        <v>25</v>
      </c>
      <c r="X759" s="22">
        <v>25</v>
      </c>
      <c r="Y759" s="62">
        <v>0.41666666666666669</v>
      </c>
      <c r="Z759" s="22">
        <v>499</v>
      </c>
      <c r="AA759" s="62">
        <v>8.3166666666666664</v>
      </c>
      <c r="AB759" s="22">
        <v>0</v>
      </c>
    </row>
    <row r="760" spans="1:28" ht="15" customHeight="1">
      <c r="A760" s="42">
        <v>2018</v>
      </c>
      <c r="B760" s="42" t="s">
        <v>241</v>
      </c>
      <c r="C760" s="55" t="s">
        <v>215</v>
      </c>
      <c r="D760" s="51" t="s">
        <v>570</v>
      </c>
      <c r="E760" s="38"/>
      <c r="F760" s="38"/>
      <c r="G760" s="70"/>
      <c r="H760" s="23">
        <v>14</v>
      </c>
      <c r="I760" s="23">
        <v>5000</v>
      </c>
      <c r="J760" s="23">
        <v>470</v>
      </c>
      <c r="K760" s="23">
        <v>10</v>
      </c>
      <c r="L760" s="22">
        <v>303</v>
      </c>
      <c r="M760" s="23">
        <v>37</v>
      </c>
      <c r="N760" s="22">
        <v>1316</v>
      </c>
      <c r="O760" s="23">
        <v>47</v>
      </c>
      <c r="P760" s="61">
        <v>9.4000000000000004E-3</v>
      </c>
      <c r="Q760" s="23">
        <v>5</v>
      </c>
      <c r="R760" s="22">
        <v>50</v>
      </c>
      <c r="S760" s="22">
        <v>1669</v>
      </c>
      <c r="T760" s="62">
        <v>7.4287234042553187</v>
      </c>
      <c r="U760" s="22">
        <v>0</v>
      </c>
      <c r="V760" s="22">
        <v>0</v>
      </c>
      <c r="W760" s="22">
        <v>1822.5</v>
      </c>
      <c r="X760" s="22">
        <v>1822.5</v>
      </c>
      <c r="Y760" s="62">
        <v>0.36449999999999999</v>
      </c>
      <c r="Z760" s="22">
        <v>3491.5</v>
      </c>
      <c r="AA760" s="62">
        <v>0.69830000000000003</v>
      </c>
      <c r="AB760" s="22">
        <v>0</v>
      </c>
    </row>
    <row r="761" spans="1:28" ht="15" customHeight="1">
      <c r="A761" s="42">
        <v>2018</v>
      </c>
      <c r="B761" s="42" t="s">
        <v>241</v>
      </c>
      <c r="C761" s="55" t="s">
        <v>215</v>
      </c>
      <c r="D761" s="52" t="s">
        <v>571</v>
      </c>
      <c r="E761" s="40"/>
      <c r="F761" s="40"/>
      <c r="G761" s="70"/>
      <c r="H761" s="23">
        <v>12</v>
      </c>
      <c r="I761" s="23">
        <v>12350</v>
      </c>
      <c r="J761" s="23">
        <v>756</v>
      </c>
      <c r="K761" s="23">
        <v>61</v>
      </c>
      <c r="L761" s="22">
        <v>2008</v>
      </c>
      <c r="M761" s="23">
        <v>26</v>
      </c>
      <c r="N761" s="22">
        <v>893</v>
      </c>
      <c r="O761" s="23">
        <v>87</v>
      </c>
      <c r="P761" s="61">
        <v>7.4358974358974357E-3</v>
      </c>
      <c r="Q761" s="23">
        <v>46</v>
      </c>
      <c r="R761" s="22">
        <v>460</v>
      </c>
      <c r="S761" s="22">
        <v>3361</v>
      </c>
      <c r="T761" s="62">
        <v>14.864417989417989</v>
      </c>
      <c r="U761" s="22">
        <v>0</v>
      </c>
      <c r="V761" s="22">
        <v>0</v>
      </c>
      <c r="W761" s="22">
        <v>7876.5</v>
      </c>
      <c r="X761" s="22">
        <v>7876.5</v>
      </c>
      <c r="Y761" s="62">
        <v>0.63777327935222672</v>
      </c>
      <c r="Z761" s="22">
        <v>11237.5</v>
      </c>
      <c r="AA761" s="62">
        <v>0.9604700854700855</v>
      </c>
      <c r="AB761" s="22">
        <v>72</v>
      </c>
    </row>
    <row r="762" spans="1:28" ht="15" customHeight="1">
      <c r="A762" s="42">
        <v>2018</v>
      </c>
      <c r="B762" s="42" t="s">
        <v>241</v>
      </c>
      <c r="C762" s="55" t="s">
        <v>215</v>
      </c>
      <c r="D762" s="52" t="s">
        <v>572</v>
      </c>
      <c r="E762" s="40"/>
      <c r="F762" s="40"/>
      <c r="G762" s="70"/>
      <c r="H762" s="23">
        <v>12</v>
      </c>
      <c r="I762" s="23">
        <v>2550</v>
      </c>
      <c r="J762" s="23">
        <v>902</v>
      </c>
      <c r="K762" s="23">
        <v>13</v>
      </c>
      <c r="L762" s="22">
        <v>452</v>
      </c>
      <c r="M762" s="23">
        <v>18</v>
      </c>
      <c r="N762" s="22">
        <v>678</v>
      </c>
      <c r="O762" s="23">
        <v>31</v>
      </c>
      <c r="P762" s="61">
        <v>1.215686274509804E-2</v>
      </c>
      <c r="Q762" s="23">
        <v>10</v>
      </c>
      <c r="R762" s="22">
        <v>100</v>
      </c>
      <c r="S762" s="22">
        <v>1230</v>
      </c>
      <c r="T762" s="62">
        <v>2.041019955654102</v>
      </c>
      <c r="U762" s="22">
        <v>0</v>
      </c>
      <c r="V762" s="22">
        <v>0</v>
      </c>
      <c r="W762" s="22">
        <v>611</v>
      </c>
      <c r="X762" s="22">
        <v>611</v>
      </c>
      <c r="Y762" s="62">
        <v>0.23960784313725489</v>
      </c>
      <c r="Z762" s="22">
        <v>1841</v>
      </c>
      <c r="AA762" s="62">
        <v>0.72196078431372546</v>
      </c>
      <c r="AB762" s="22">
        <v>151</v>
      </c>
    </row>
    <row r="763" spans="1:28" ht="15" customHeight="1">
      <c r="A763" s="42">
        <v>2018</v>
      </c>
      <c r="B763" s="42" t="s">
        <v>241</v>
      </c>
      <c r="C763" s="55" t="s">
        <v>215</v>
      </c>
      <c r="D763" s="52" t="s">
        <v>573</v>
      </c>
      <c r="E763" s="40"/>
      <c r="F763" s="40"/>
      <c r="G763" s="70"/>
      <c r="H763" s="23">
        <v>2</v>
      </c>
      <c r="I763" s="23">
        <v>1700</v>
      </c>
      <c r="J763" s="23">
        <v>195</v>
      </c>
      <c r="K763" s="23">
        <v>13</v>
      </c>
      <c r="L763" s="22">
        <v>498</v>
      </c>
      <c r="M763" s="23">
        <v>18</v>
      </c>
      <c r="N763" s="22">
        <v>621</v>
      </c>
      <c r="O763" s="23">
        <v>31</v>
      </c>
      <c r="P763" s="61">
        <v>1.8235294117647058E-2</v>
      </c>
      <c r="Q763" s="23">
        <v>9</v>
      </c>
      <c r="R763" s="22">
        <v>90</v>
      </c>
      <c r="S763" s="22">
        <v>1209</v>
      </c>
      <c r="T763" s="62">
        <v>12.353846153846154</v>
      </c>
      <c r="U763" s="22">
        <v>0</v>
      </c>
      <c r="V763" s="22">
        <v>0</v>
      </c>
      <c r="W763" s="22">
        <v>1200</v>
      </c>
      <c r="X763" s="22">
        <v>1200</v>
      </c>
      <c r="Y763" s="62">
        <v>0.70588235294117652</v>
      </c>
      <c r="Z763" s="22">
        <v>2409</v>
      </c>
      <c r="AA763" s="62">
        <v>1.4170588235294117</v>
      </c>
      <c r="AB763" s="22">
        <v>0</v>
      </c>
    </row>
    <row r="764" spans="1:28" ht="15" customHeight="1">
      <c r="A764" s="42">
        <v>2018</v>
      </c>
      <c r="B764" s="42" t="s">
        <v>241</v>
      </c>
      <c r="C764" s="55" t="s">
        <v>215</v>
      </c>
      <c r="D764" s="52" t="s">
        <v>574</v>
      </c>
      <c r="E764" s="40"/>
      <c r="F764" s="40"/>
      <c r="G764" s="70"/>
      <c r="H764" s="23">
        <v>1</v>
      </c>
      <c r="I764" s="23">
        <v>400</v>
      </c>
      <c r="J764" s="23">
        <v>92</v>
      </c>
      <c r="K764" s="23">
        <v>4</v>
      </c>
      <c r="L764" s="22">
        <v>128</v>
      </c>
      <c r="M764" s="23">
        <v>6</v>
      </c>
      <c r="N764" s="22">
        <v>216</v>
      </c>
      <c r="O764" s="23">
        <v>10</v>
      </c>
      <c r="P764" s="61">
        <v>2.5000000000000001E-2</v>
      </c>
      <c r="Q764" s="23">
        <v>0</v>
      </c>
      <c r="R764" s="22">
        <v>0</v>
      </c>
      <c r="S764" s="22">
        <v>344</v>
      </c>
      <c r="T764" s="62">
        <v>9.2826086956521738</v>
      </c>
      <c r="U764" s="22">
        <v>0</v>
      </c>
      <c r="V764" s="22">
        <v>0</v>
      </c>
      <c r="W764" s="22">
        <v>510</v>
      </c>
      <c r="X764" s="22">
        <v>510</v>
      </c>
      <c r="Y764" s="62">
        <v>1.2749999999999999</v>
      </c>
      <c r="Z764" s="22">
        <v>854</v>
      </c>
      <c r="AA764" s="62">
        <v>2.1349999999999998</v>
      </c>
      <c r="AB764" s="22">
        <v>0</v>
      </c>
    </row>
    <row r="765" spans="1:28" ht="15" customHeight="1">
      <c r="A765" s="42">
        <v>2018</v>
      </c>
      <c r="B765" s="42" t="s">
        <v>241</v>
      </c>
      <c r="C765" s="55" t="s">
        <v>215</v>
      </c>
      <c r="D765" s="52" t="s">
        <v>575</v>
      </c>
      <c r="E765" s="40"/>
      <c r="F765" s="40"/>
      <c r="G765" s="70"/>
      <c r="H765" s="23">
        <v>2</v>
      </c>
      <c r="I765" s="23">
        <v>553</v>
      </c>
      <c r="J765" s="23">
        <v>347</v>
      </c>
      <c r="K765" s="23">
        <v>5</v>
      </c>
      <c r="L765" s="22">
        <v>186</v>
      </c>
      <c r="M765" s="23">
        <v>37</v>
      </c>
      <c r="N765" s="22">
        <v>1324</v>
      </c>
      <c r="O765" s="23">
        <v>42</v>
      </c>
      <c r="P765" s="61">
        <v>7.636363636363637E-2</v>
      </c>
      <c r="Q765" s="23">
        <v>12</v>
      </c>
      <c r="R765" s="22">
        <v>130</v>
      </c>
      <c r="S765" s="22">
        <v>1640</v>
      </c>
      <c r="T765" s="62">
        <v>5.3170028818443802</v>
      </c>
      <c r="U765" s="22">
        <v>0</v>
      </c>
      <c r="V765" s="22">
        <v>0</v>
      </c>
      <c r="W765" s="22">
        <v>205</v>
      </c>
      <c r="X765" s="22">
        <v>205</v>
      </c>
      <c r="Y765" s="62">
        <v>0.37070524412296563</v>
      </c>
      <c r="Z765" s="22">
        <v>1845</v>
      </c>
      <c r="AA765" s="62">
        <v>3.3545454545454545</v>
      </c>
      <c r="AB765" s="22">
        <v>0</v>
      </c>
    </row>
    <row r="766" spans="1:28" ht="15" customHeight="1">
      <c r="A766" s="42">
        <v>2018</v>
      </c>
      <c r="B766" s="42" t="s">
        <v>241</v>
      </c>
      <c r="C766" s="55" t="s">
        <v>215</v>
      </c>
      <c r="D766" s="52" t="s">
        <v>576</v>
      </c>
      <c r="E766" s="40"/>
      <c r="F766" s="40"/>
      <c r="G766" s="70"/>
      <c r="H766" s="23">
        <v>3</v>
      </c>
      <c r="I766" s="23">
        <v>510</v>
      </c>
      <c r="J766" s="23">
        <v>520</v>
      </c>
      <c r="K766" s="23">
        <v>5</v>
      </c>
      <c r="L766" s="22">
        <v>191</v>
      </c>
      <c r="M766" s="23">
        <v>10</v>
      </c>
      <c r="N766" s="22">
        <v>388</v>
      </c>
      <c r="O766" s="23">
        <v>15</v>
      </c>
      <c r="P766" s="61">
        <v>0.03</v>
      </c>
      <c r="Q766" s="23">
        <v>0</v>
      </c>
      <c r="R766" s="22">
        <v>0</v>
      </c>
      <c r="S766" s="22">
        <v>579</v>
      </c>
      <c r="T766" s="62">
        <v>1.2289807692307693</v>
      </c>
      <c r="U766" s="22">
        <v>0</v>
      </c>
      <c r="V766" s="22">
        <v>0</v>
      </c>
      <c r="W766" s="22">
        <v>60.07</v>
      </c>
      <c r="X766" s="22">
        <v>60.07</v>
      </c>
      <c r="Y766" s="62">
        <v>0.1177843137254902</v>
      </c>
      <c r="Z766" s="22">
        <v>639.07000000000005</v>
      </c>
      <c r="AA766" s="62">
        <v>1.2781400000000001</v>
      </c>
      <c r="AB766" s="22">
        <v>39</v>
      </c>
    </row>
    <row r="767" spans="1:28" ht="15" customHeight="1">
      <c r="A767" s="42">
        <v>2018</v>
      </c>
      <c r="B767" s="42" t="s">
        <v>241</v>
      </c>
      <c r="C767" s="55" t="s">
        <v>215</v>
      </c>
      <c r="D767" s="52" t="s">
        <v>577</v>
      </c>
      <c r="E767" s="40"/>
      <c r="F767" s="40"/>
      <c r="G767" s="70"/>
      <c r="H767" s="23">
        <v>1</v>
      </c>
      <c r="I767" s="23">
        <v>100</v>
      </c>
      <c r="J767" s="23">
        <v>160</v>
      </c>
      <c r="K767" s="23">
        <v>5</v>
      </c>
      <c r="L767" s="22">
        <v>177</v>
      </c>
      <c r="M767" s="23">
        <v>0</v>
      </c>
      <c r="N767" s="22">
        <v>0</v>
      </c>
      <c r="O767" s="23">
        <v>5</v>
      </c>
      <c r="P767" s="61">
        <v>0.05</v>
      </c>
      <c r="Q767" s="23">
        <v>0</v>
      </c>
      <c r="R767" s="22">
        <v>0</v>
      </c>
      <c r="S767" s="22">
        <v>177</v>
      </c>
      <c r="T767" s="62">
        <v>1.125</v>
      </c>
      <c r="U767" s="22">
        <v>0</v>
      </c>
      <c r="V767" s="22">
        <v>0</v>
      </c>
      <c r="W767" s="22">
        <v>3</v>
      </c>
      <c r="X767" s="22">
        <v>3</v>
      </c>
      <c r="Y767" s="62">
        <v>0.03</v>
      </c>
      <c r="Z767" s="22">
        <v>180</v>
      </c>
      <c r="AA767" s="62">
        <v>1.8</v>
      </c>
      <c r="AB767" s="22">
        <v>0</v>
      </c>
    </row>
    <row r="768" spans="1:28" ht="15" customHeight="1">
      <c r="A768" s="42">
        <v>2018</v>
      </c>
      <c r="B768" s="42" t="s">
        <v>241</v>
      </c>
      <c r="C768" s="55" t="s">
        <v>215</v>
      </c>
      <c r="D768" s="51" t="s">
        <v>578</v>
      </c>
      <c r="E768" s="38"/>
      <c r="F768" s="38"/>
      <c r="G768" s="70"/>
      <c r="H768" s="23">
        <v>2</v>
      </c>
      <c r="I768" s="23">
        <v>100</v>
      </c>
      <c r="J768" s="23">
        <v>424</v>
      </c>
      <c r="K768" s="23">
        <v>8</v>
      </c>
      <c r="L768" s="22">
        <v>258</v>
      </c>
      <c r="M768" s="23">
        <v>16</v>
      </c>
      <c r="N768" s="22">
        <v>524</v>
      </c>
      <c r="O768" s="23">
        <v>24</v>
      </c>
      <c r="P768" s="61">
        <v>0.24</v>
      </c>
      <c r="Q768" s="23">
        <v>3</v>
      </c>
      <c r="R768" s="22">
        <v>30</v>
      </c>
      <c r="S768" s="22">
        <v>812</v>
      </c>
      <c r="T768" s="62">
        <v>2.6332547169811322</v>
      </c>
      <c r="U768" s="22">
        <v>0</v>
      </c>
      <c r="V768" s="22">
        <v>0</v>
      </c>
      <c r="W768" s="22">
        <v>304.5</v>
      </c>
      <c r="X768" s="22">
        <v>304.5</v>
      </c>
      <c r="Y768" s="62">
        <v>3.0449999999999999</v>
      </c>
      <c r="Z768" s="22">
        <v>1116.5</v>
      </c>
      <c r="AA768" s="62">
        <v>11.164999999999999</v>
      </c>
      <c r="AB768" s="22">
        <v>0</v>
      </c>
    </row>
    <row r="769" spans="1:28" ht="15" customHeight="1">
      <c r="A769" s="42">
        <v>2018</v>
      </c>
      <c r="B769" s="42" t="s">
        <v>241</v>
      </c>
      <c r="C769" s="55" t="s">
        <v>215</v>
      </c>
      <c r="D769" s="51" t="s">
        <v>579</v>
      </c>
      <c r="E769" s="38"/>
      <c r="F769" s="38"/>
      <c r="G769" s="70"/>
      <c r="H769" s="23">
        <v>3</v>
      </c>
      <c r="I769" s="23">
        <v>150</v>
      </c>
      <c r="J769" s="23">
        <v>85</v>
      </c>
      <c r="K769" s="23">
        <v>1</v>
      </c>
      <c r="L769" s="22">
        <v>39</v>
      </c>
      <c r="M769" s="23">
        <v>3</v>
      </c>
      <c r="N769" s="22">
        <v>117</v>
      </c>
      <c r="O769" s="23">
        <v>4</v>
      </c>
      <c r="P769" s="61">
        <v>2.6666666666666668E-2</v>
      </c>
      <c r="Q769" s="23">
        <v>2</v>
      </c>
      <c r="R769" s="22">
        <v>20</v>
      </c>
      <c r="S769" s="22">
        <v>176</v>
      </c>
      <c r="T769" s="62">
        <v>2.776470588235294</v>
      </c>
      <c r="U769" s="22">
        <v>0</v>
      </c>
      <c r="V769" s="22">
        <v>0</v>
      </c>
      <c r="W769" s="22">
        <v>60</v>
      </c>
      <c r="X769" s="22">
        <v>60</v>
      </c>
      <c r="Y769" s="62">
        <v>0.4</v>
      </c>
      <c r="Z769" s="22">
        <v>236</v>
      </c>
      <c r="AA769" s="62">
        <v>1.5733333333333333</v>
      </c>
      <c r="AB769" s="22">
        <v>0</v>
      </c>
    </row>
    <row r="770" spans="1:28" ht="15" customHeight="1">
      <c r="A770" s="42">
        <v>2018</v>
      </c>
      <c r="B770" s="42" t="s">
        <v>241</v>
      </c>
      <c r="C770" s="55" t="s">
        <v>215</v>
      </c>
      <c r="D770" s="51" t="s">
        <v>580</v>
      </c>
      <c r="E770" s="38"/>
      <c r="F770" s="38"/>
      <c r="G770" s="70"/>
      <c r="H770" s="23">
        <v>4</v>
      </c>
      <c r="I770" s="23">
        <v>120</v>
      </c>
      <c r="J770" s="23">
        <v>152</v>
      </c>
      <c r="K770" s="23">
        <v>4</v>
      </c>
      <c r="L770" s="22">
        <v>144</v>
      </c>
      <c r="M770" s="23">
        <v>1</v>
      </c>
      <c r="N770" s="22">
        <v>39</v>
      </c>
      <c r="O770" s="23">
        <v>5</v>
      </c>
      <c r="P770" s="61">
        <v>4.1666666666666664E-2</v>
      </c>
      <c r="Q770" s="23">
        <v>9</v>
      </c>
      <c r="R770" s="22">
        <v>90</v>
      </c>
      <c r="S770" s="22">
        <v>273</v>
      </c>
      <c r="T770" s="62">
        <v>2.8473684210526318</v>
      </c>
      <c r="U770" s="22">
        <v>0</v>
      </c>
      <c r="V770" s="22">
        <v>0</v>
      </c>
      <c r="W770" s="22">
        <v>159.80000000000001</v>
      </c>
      <c r="X770" s="22">
        <v>159.80000000000001</v>
      </c>
      <c r="Y770" s="62">
        <v>1.3316666666666668</v>
      </c>
      <c r="Z770" s="22">
        <v>432.8</v>
      </c>
      <c r="AA770" s="62">
        <v>3.6066666666666669</v>
      </c>
      <c r="AB770" s="22">
        <v>0</v>
      </c>
    </row>
    <row r="771" spans="1:28" ht="15" customHeight="1">
      <c r="A771" s="42">
        <v>2018</v>
      </c>
      <c r="B771" s="42" t="s">
        <v>241</v>
      </c>
      <c r="C771" s="55" t="s">
        <v>215</v>
      </c>
      <c r="D771" s="51" t="s">
        <v>581</v>
      </c>
      <c r="E771" s="38"/>
      <c r="F771" s="38"/>
      <c r="G771" s="70"/>
      <c r="H771" s="23">
        <v>3</v>
      </c>
      <c r="I771" s="23">
        <v>300</v>
      </c>
      <c r="J771" s="23">
        <v>120</v>
      </c>
      <c r="K771" s="23">
        <v>3</v>
      </c>
      <c r="L771" s="22">
        <v>99</v>
      </c>
      <c r="M771" s="23">
        <v>1</v>
      </c>
      <c r="N771" s="22">
        <v>39</v>
      </c>
      <c r="O771" s="23">
        <v>4</v>
      </c>
      <c r="P771" s="61">
        <v>1.3333333333333334E-2</v>
      </c>
      <c r="Q771" s="23">
        <v>3</v>
      </c>
      <c r="R771" s="22">
        <v>30</v>
      </c>
      <c r="S771" s="22">
        <v>168</v>
      </c>
      <c r="T771" s="62">
        <v>2.15</v>
      </c>
      <c r="U771" s="22">
        <v>0</v>
      </c>
      <c r="V771" s="22">
        <v>0</v>
      </c>
      <c r="W771" s="22">
        <v>90</v>
      </c>
      <c r="X771" s="22">
        <v>90</v>
      </c>
      <c r="Y771" s="62">
        <v>0.3</v>
      </c>
      <c r="Z771" s="22">
        <v>258</v>
      </c>
      <c r="AA771" s="62">
        <v>0.86</v>
      </c>
      <c r="AB771" s="22">
        <v>0</v>
      </c>
    </row>
    <row r="772" spans="1:28" ht="15" customHeight="1">
      <c r="A772" s="42">
        <v>2018</v>
      </c>
      <c r="B772" s="42" t="s">
        <v>241</v>
      </c>
      <c r="C772" s="55" t="s">
        <v>215</v>
      </c>
      <c r="D772" s="51" t="s">
        <v>582</v>
      </c>
      <c r="E772" s="38"/>
      <c r="F772" s="38"/>
      <c r="G772" s="70"/>
      <c r="H772" s="23">
        <v>1</v>
      </c>
      <c r="I772" s="23">
        <v>700</v>
      </c>
      <c r="J772" s="23">
        <v>131</v>
      </c>
      <c r="K772" s="23">
        <v>2</v>
      </c>
      <c r="L772" s="22">
        <v>78</v>
      </c>
      <c r="M772" s="23">
        <v>11</v>
      </c>
      <c r="N772" s="22">
        <v>429</v>
      </c>
      <c r="O772" s="23">
        <v>13</v>
      </c>
      <c r="P772" s="61">
        <v>1.8571428571428572E-2</v>
      </c>
      <c r="Q772" s="23">
        <v>0</v>
      </c>
      <c r="R772" s="22">
        <v>0</v>
      </c>
      <c r="S772" s="22">
        <v>507</v>
      </c>
      <c r="T772" s="62">
        <v>5.8778625954198471</v>
      </c>
      <c r="U772" s="22">
        <v>0</v>
      </c>
      <c r="V772" s="22">
        <v>0</v>
      </c>
      <c r="W772" s="22">
        <v>263</v>
      </c>
      <c r="X772" s="22">
        <v>263</v>
      </c>
      <c r="Y772" s="62">
        <v>0.37571428571428572</v>
      </c>
      <c r="Z772" s="22">
        <v>770</v>
      </c>
      <c r="AA772" s="62">
        <v>1.1000000000000001</v>
      </c>
      <c r="AB772" s="22">
        <v>0</v>
      </c>
    </row>
    <row r="773" spans="1:28" ht="15" customHeight="1">
      <c r="A773" s="42">
        <v>2018</v>
      </c>
      <c r="B773" s="42" t="s">
        <v>241</v>
      </c>
      <c r="C773" s="55" t="s">
        <v>215</v>
      </c>
      <c r="D773" s="51" t="s">
        <v>583</v>
      </c>
      <c r="E773" s="38"/>
      <c r="F773" s="38"/>
      <c r="G773" s="70"/>
      <c r="H773" s="23">
        <v>1</v>
      </c>
      <c r="I773" s="23">
        <v>400</v>
      </c>
      <c r="J773" s="23">
        <v>95</v>
      </c>
      <c r="K773" s="23">
        <v>5</v>
      </c>
      <c r="L773" s="22">
        <v>174</v>
      </c>
      <c r="M773" s="23">
        <v>6</v>
      </c>
      <c r="N773" s="22">
        <v>197</v>
      </c>
      <c r="O773" s="23">
        <v>11</v>
      </c>
      <c r="P773" s="61">
        <v>2.75E-2</v>
      </c>
      <c r="Q773" s="23">
        <v>1</v>
      </c>
      <c r="R773" s="22">
        <v>10</v>
      </c>
      <c r="S773" s="22">
        <v>381</v>
      </c>
      <c r="T773" s="62">
        <v>4.0105263157894733</v>
      </c>
      <c r="U773" s="22">
        <v>0</v>
      </c>
      <c r="V773" s="22">
        <v>0</v>
      </c>
      <c r="W773" s="22">
        <v>0</v>
      </c>
      <c r="X773" s="22">
        <v>0</v>
      </c>
      <c r="Y773" s="62">
        <v>0</v>
      </c>
      <c r="Z773" s="22">
        <v>381</v>
      </c>
      <c r="AA773" s="62">
        <v>0.95250000000000001</v>
      </c>
      <c r="AB773" s="22">
        <v>0</v>
      </c>
    </row>
    <row r="774" spans="1:28" ht="15" customHeight="1">
      <c r="A774" s="42">
        <v>2018</v>
      </c>
      <c r="B774" s="42" t="s">
        <v>241</v>
      </c>
      <c r="C774" s="55" t="s">
        <v>215</v>
      </c>
      <c r="D774" s="51" t="s">
        <v>584</v>
      </c>
      <c r="E774" s="38"/>
      <c r="F774" s="38"/>
      <c r="G774" s="70"/>
      <c r="H774" s="23">
        <v>3</v>
      </c>
      <c r="I774" s="23">
        <v>4000</v>
      </c>
      <c r="J774" s="23">
        <v>110</v>
      </c>
      <c r="K774" s="23">
        <v>5</v>
      </c>
      <c r="L774" s="22">
        <v>177</v>
      </c>
      <c r="M774" s="23">
        <v>8</v>
      </c>
      <c r="N774" s="22">
        <v>274</v>
      </c>
      <c r="O774" s="23">
        <v>13</v>
      </c>
      <c r="P774" s="61">
        <v>3.2499999999999999E-3</v>
      </c>
      <c r="Q774" s="23">
        <v>11</v>
      </c>
      <c r="R774" s="22">
        <v>110</v>
      </c>
      <c r="S774" s="22">
        <v>561</v>
      </c>
      <c r="T774" s="62">
        <v>10.762727272727274</v>
      </c>
      <c r="U774" s="22">
        <v>0</v>
      </c>
      <c r="V774" s="22">
        <v>0</v>
      </c>
      <c r="W774" s="22">
        <v>622.9</v>
      </c>
      <c r="X774" s="22">
        <v>622.9</v>
      </c>
      <c r="Y774" s="62">
        <v>0.155725</v>
      </c>
      <c r="Z774" s="22">
        <v>1183.9000000000001</v>
      </c>
      <c r="AA774" s="62">
        <v>0.29597500000000004</v>
      </c>
      <c r="AB774" s="22">
        <v>0</v>
      </c>
    </row>
    <row r="775" spans="1:28" ht="15" customHeight="1">
      <c r="A775" s="42">
        <v>2018</v>
      </c>
      <c r="B775" s="42" t="s">
        <v>241</v>
      </c>
      <c r="C775" s="55" t="s">
        <v>216</v>
      </c>
      <c r="D775" s="51" t="s">
        <v>585</v>
      </c>
      <c r="E775" s="38"/>
      <c r="F775" s="38"/>
      <c r="G775" s="70"/>
      <c r="H775" s="23">
        <v>3</v>
      </c>
      <c r="I775" s="23">
        <v>2800</v>
      </c>
      <c r="J775" s="23">
        <v>80</v>
      </c>
      <c r="K775" s="23">
        <v>34</v>
      </c>
      <c r="L775" s="22">
        <v>1165</v>
      </c>
      <c r="M775" s="23">
        <v>56</v>
      </c>
      <c r="N775" s="22">
        <v>1836</v>
      </c>
      <c r="O775" s="23">
        <v>90</v>
      </c>
      <c r="P775" s="61">
        <v>3.214285714285714E-2</v>
      </c>
      <c r="Q775" s="23">
        <v>1</v>
      </c>
      <c r="R775" s="22">
        <v>10</v>
      </c>
      <c r="S775" s="22">
        <v>3011</v>
      </c>
      <c r="T775" s="62">
        <v>100.3875</v>
      </c>
      <c r="U775" s="22">
        <v>0</v>
      </c>
      <c r="V775" s="22">
        <v>350</v>
      </c>
      <c r="W775" s="22">
        <v>5020</v>
      </c>
      <c r="X775" s="22">
        <v>5370</v>
      </c>
      <c r="Y775" s="62">
        <v>1.9178571428571429</v>
      </c>
      <c r="Z775" s="22">
        <v>8031</v>
      </c>
      <c r="AA775" s="62">
        <v>2.8682142857142856</v>
      </c>
      <c r="AB775" s="22">
        <v>0</v>
      </c>
    </row>
    <row r="776" spans="1:28" ht="15" customHeight="1">
      <c r="A776" s="42">
        <v>2018</v>
      </c>
      <c r="B776" s="42" t="s">
        <v>241</v>
      </c>
      <c r="C776" s="55" t="s">
        <v>216</v>
      </c>
      <c r="D776" s="51" t="s">
        <v>586</v>
      </c>
      <c r="E776" s="38"/>
      <c r="F776" s="38"/>
      <c r="G776" s="70"/>
      <c r="H776" s="23">
        <v>9</v>
      </c>
      <c r="I776" s="23">
        <v>16166</v>
      </c>
      <c r="J776" s="23">
        <v>0</v>
      </c>
      <c r="K776" s="23">
        <v>301</v>
      </c>
      <c r="L776" s="22">
        <v>9768</v>
      </c>
      <c r="M776" s="23">
        <v>122</v>
      </c>
      <c r="N776" s="22">
        <v>4016</v>
      </c>
      <c r="O776" s="23">
        <v>423</v>
      </c>
      <c r="P776" s="61">
        <v>2.6166027465050104E-2</v>
      </c>
      <c r="Q776" s="23">
        <v>67</v>
      </c>
      <c r="R776" s="22">
        <v>680</v>
      </c>
      <c r="S776" s="22">
        <v>14464</v>
      </c>
      <c r="T776" s="60" t="s">
        <v>764</v>
      </c>
      <c r="U776" s="22">
        <v>0</v>
      </c>
      <c r="V776" s="22">
        <v>0</v>
      </c>
      <c r="W776" s="22">
        <v>25931</v>
      </c>
      <c r="X776" s="22">
        <v>25931</v>
      </c>
      <c r="Y776" s="62">
        <v>1.6040455276506247</v>
      </c>
      <c r="Z776" s="22">
        <v>40395</v>
      </c>
      <c r="AA776" s="62">
        <v>2.4987628355808487</v>
      </c>
      <c r="AB776" s="22">
        <v>515.6</v>
      </c>
    </row>
    <row r="777" spans="1:28" ht="15" customHeight="1">
      <c r="A777" s="42">
        <v>2018</v>
      </c>
      <c r="B777" s="42" t="s">
        <v>241</v>
      </c>
      <c r="C777" s="55" t="s">
        <v>216</v>
      </c>
      <c r="D777" s="51" t="s">
        <v>587</v>
      </c>
      <c r="E777" s="38"/>
      <c r="F777" s="38"/>
      <c r="G777" s="70"/>
      <c r="H777" s="23">
        <v>7</v>
      </c>
      <c r="I777" s="23">
        <v>1500</v>
      </c>
      <c r="J777" s="23">
        <v>20</v>
      </c>
      <c r="K777" s="23">
        <v>149</v>
      </c>
      <c r="L777" s="22">
        <v>4747</v>
      </c>
      <c r="M777" s="23">
        <v>42</v>
      </c>
      <c r="N777" s="22">
        <v>1374</v>
      </c>
      <c r="O777" s="23">
        <v>191</v>
      </c>
      <c r="P777" s="61">
        <v>0.12733333333333333</v>
      </c>
      <c r="Q777" s="23">
        <v>5</v>
      </c>
      <c r="R777" s="22">
        <v>50</v>
      </c>
      <c r="S777" s="22">
        <v>6171</v>
      </c>
      <c r="T777" s="62">
        <v>353.77699999999999</v>
      </c>
      <c r="U777" s="22">
        <v>0</v>
      </c>
      <c r="V777" s="22">
        <v>0</v>
      </c>
      <c r="W777" s="22">
        <v>904.54</v>
      </c>
      <c r="X777" s="22">
        <v>904.54</v>
      </c>
      <c r="Y777" s="62">
        <v>0.6030266666666666</v>
      </c>
      <c r="Z777" s="22">
        <v>7075.54</v>
      </c>
      <c r="AA777" s="62">
        <v>4.7170266666666665</v>
      </c>
      <c r="AB777" s="22">
        <v>0</v>
      </c>
    </row>
    <row r="778" spans="1:28" ht="15" customHeight="1">
      <c r="A778" s="42">
        <v>2018</v>
      </c>
      <c r="B778" s="42" t="s">
        <v>241</v>
      </c>
      <c r="C778" s="55" t="s">
        <v>216</v>
      </c>
      <c r="D778" s="51" t="s">
        <v>588</v>
      </c>
      <c r="E778" s="38"/>
      <c r="F778" s="38"/>
      <c r="G778" s="70"/>
      <c r="H778" s="23">
        <v>1</v>
      </c>
      <c r="I778" s="23">
        <v>3958</v>
      </c>
      <c r="J778" s="23">
        <v>62</v>
      </c>
      <c r="K778" s="23">
        <v>226</v>
      </c>
      <c r="L778" s="22">
        <v>6979</v>
      </c>
      <c r="M778" s="23">
        <v>24</v>
      </c>
      <c r="N778" s="22">
        <v>745</v>
      </c>
      <c r="O778" s="23">
        <v>250</v>
      </c>
      <c r="P778" s="61">
        <v>6.3163213744315314E-2</v>
      </c>
      <c r="Q778" s="23">
        <v>14</v>
      </c>
      <c r="R778" s="22">
        <v>140</v>
      </c>
      <c r="S778" s="22">
        <v>7864</v>
      </c>
      <c r="T778" s="62">
        <v>280.59677419354841</v>
      </c>
      <c r="U778" s="22">
        <v>0</v>
      </c>
      <c r="V778" s="22">
        <v>0</v>
      </c>
      <c r="W778" s="22">
        <v>9533</v>
      </c>
      <c r="X778" s="22">
        <v>9533</v>
      </c>
      <c r="Y778" s="62">
        <v>2.4085396664982315</v>
      </c>
      <c r="Z778" s="22">
        <v>17397</v>
      </c>
      <c r="AA778" s="62">
        <v>4.3954017180394143</v>
      </c>
      <c r="AB778" s="22">
        <v>0</v>
      </c>
    </row>
    <row r="779" spans="1:28" ht="15" customHeight="1">
      <c r="A779" s="42">
        <v>2018</v>
      </c>
      <c r="B779" s="42" t="s">
        <v>241</v>
      </c>
      <c r="C779" s="55" t="s">
        <v>216</v>
      </c>
      <c r="D779" s="51" t="s">
        <v>589</v>
      </c>
      <c r="E779" s="38"/>
      <c r="F779" s="38"/>
      <c r="G779" s="70"/>
      <c r="H779" s="23">
        <v>3</v>
      </c>
      <c r="I779" s="23">
        <v>7550</v>
      </c>
      <c r="J779" s="23">
        <v>134</v>
      </c>
      <c r="K779" s="23">
        <v>226</v>
      </c>
      <c r="L779" s="22">
        <v>7112</v>
      </c>
      <c r="M779" s="23">
        <v>24</v>
      </c>
      <c r="N779" s="22">
        <v>749</v>
      </c>
      <c r="O779" s="23">
        <v>250</v>
      </c>
      <c r="P779" s="61">
        <v>3.3112582781456956E-2</v>
      </c>
      <c r="Q779" s="23">
        <v>40</v>
      </c>
      <c r="R779" s="22">
        <v>412</v>
      </c>
      <c r="S779" s="22">
        <v>8273</v>
      </c>
      <c r="T779" s="62">
        <v>103.79104477611941</v>
      </c>
      <c r="U779" s="22">
        <v>0</v>
      </c>
      <c r="V779" s="22">
        <v>0</v>
      </c>
      <c r="W779" s="22">
        <v>5635</v>
      </c>
      <c r="X779" s="22">
        <v>5635</v>
      </c>
      <c r="Y779" s="62">
        <v>0.74635761589403971</v>
      </c>
      <c r="Z779" s="22">
        <v>13908</v>
      </c>
      <c r="AA779" s="62">
        <v>1.8421192052980133</v>
      </c>
      <c r="AB779" s="22">
        <v>0</v>
      </c>
    </row>
    <row r="780" spans="1:28" ht="15" customHeight="1">
      <c r="A780" s="42">
        <v>2018</v>
      </c>
      <c r="B780" s="42" t="s">
        <v>241</v>
      </c>
      <c r="C780" s="55" t="s">
        <v>216</v>
      </c>
      <c r="D780" s="51" t="s">
        <v>590</v>
      </c>
      <c r="E780" s="38"/>
      <c r="F780" s="38"/>
      <c r="G780" s="70"/>
      <c r="H780" s="23">
        <v>4</v>
      </c>
      <c r="I780" s="23">
        <v>5232</v>
      </c>
      <c r="J780" s="23">
        <v>145</v>
      </c>
      <c r="K780" s="23">
        <v>91</v>
      </c>
      <c r="L780" s="22">
        <v>2867</v>
      </c>
      <c r="M780" s="23">
        <v>24</v>
      </c>
      <c r="N780" s="22">
        <v>810</v>
      </c>
      <c r="O780" s="23">
        <v>115</v>
      </c>
      <c r="P780" s="61">
        <v>2.198012232415902E-2</v>
      </c>
      <c r="Q780" s="23">
        <v>18</v>
      </c>
      <c r="R780" s="22">
        <v>190</v>
      </c>
      <c r="S780" s="22">
        <v>3867</v>
      </c>
      <c r="T780" s="62">
        <v>114.50413793103448</v>
      </c>
      <c r="U780" s="22">
        <v>0</v>
      </c>
      <c r="V780" s="22">
        <v>0</v>
      </c>
      <c r="W780" s="22">
        <v>12736.1</v>
      </c>
      <c r="X780" s="22">
        <v>12736.1</v>
      </c>
      <c r="Y780" s="62">
        <v>2.4342698776758409</v>
      </c>
      <c r="Z780" s="22">
        <v>16603.099999999999</v>
      </c>
      <c r="AA780" s="62">
        <v>3.1733753822629969</v>
      </c>
      <c r="AB780" s="22">
        <v>0</v>
      </c>
    </row>
    <row r="781" spans="1:28" ht="15" customHeight="1">
      <c r="A781" s="42">
        <v>2018</v>
      </c>
      <c r="B781" s="42" t="s">
        <v>241</v>
      </c>
      <c r="C781" s="55" t="s">
        <v>216</v>
      </c>
      <c r="D781" s="51" t="s">
        <v>591</v>
      </c>
      <c r="E781" s="38"/>
      <c r="F781" s="38"/>
      <c r="G781" s="70"/>
      <c r="H781" s="23">
        <v>2</v>
      </c>
      <c r="I781" s="23">
        <v>1700</v>
      </c>
      <c r="J781" s="23">
        <v>24</v>
      </c>
      <c r="K781" s="23">
        <v>51</v>
      </c>
      <c r="L781" s="22">
        <v>1588</v>
      </c>
      <c r="M781" s="23">
        <v>64</v>
      </c>
      <c r="N781" s="22">
        <v>1951</v>
      </c>
      <c r="O781" s="23">
        <v>115</v>
      </c>
      <c r="P781" s="61">
        <v>6.7647058823529407E-2</v>
      </c>
      <c r="Q781" s="23">
        <v>19</v>
      </c>
      <c r="R781" s="22">
        <v>190</v>
      </c>
      <c r="S781" s="22">
        <v>3729</v>
      </c>
      <c r="T781" s="62">
        <v>327.27083333333331</v>
      </c>
      <c r="U781" s="22">
        <v>0</v>
      </c>
      <c r="V781" s="22">
        <v>0</v>
      </c>
      <c r="W781" s="22">
        <v>4125.5</v>
      </c>
      <c r="X781" s="22">
        <v>4125.5</v>
      </c>
      <c r="Y781" s="62">
        <v>2.4267647058823529</v>
      </c>
      <c r="Z781" s="22">
        <v>7854.5</v>
      </c>
      <c r="AA781" s="62">
        <v>4.6202941176470587</v>
      </c>
      <c r="AB781" s="22">
        <v>0</v>
      </c>
    </row>
    <row r="782" spans="1:28" ht="15" customHeight="1">
      <c r="A782" s="42">
        <v>2018</v>
      </c>
      <c r="B782" s="42" t="s">
        <v>241</v>
      </c>
      <c r="C782" s="55" t="s">
        <v>216</v>
      </c>
      <c r="D782" s="51" t="s">
        <v>592</v>
      </c>
      <c r="E782" s="38"/>
      <c r="F782" s="38"/>
      <c r="G782" s="70"/>
      <c r="H782" s="23">
        <v>10</v>
      </c>
      <c r="I782" s="23">
        <v>2150</v>
      </c>
      <c r="J782" s="23">
        <v>85</v>
      </c>
      <c r="K782" s="23">
        <v>47</v>
      </c>
      <c r="L782" s="22">
        <v>1465</v>
      </c>
      <c r="M782" s="23">
        <v>33</v>
      </c>
      <c r="N782" s="22">
        <v>1122</v>
      </c>
      <c r="O782" s="23">
        <v>80</v>
      </c>
      <c r="P782" s="61">
        <v>3.7209302325581395E-2</v>
      </c>
      <c r="Q782" s="23">
        <v>2</v>
      </c>
      <c r="R782" s="22">
        <v>20</v>
      </c>
      <c r="S782" s="22">
        <v>2607</v>
      </c>
      <c r="T782" s="62">
        <v>128.61411764705883</v>
      </c>
      <c r="U782" s="22">
        <v>0</v>
      </c>
      <c r="V782" s="22">
        <v>0</v>
      </c>
      <c r="W782" s="22">
        <v>8325.2000000000007</v>
      </c>
      <c r="X782" s="22">
        <v>8325.2000000000007</v>
      </c>
      <c r="Y782" s="62">
        <v>3.8721860465116285</v>
      </c>
      <c r="Z782" s="22">
        <v>10932.2</v>
      </c>
      <c r="AA782" s="62">
        <v>5.0847441860465121</v>
      </c>
      <c r="AB782" s="22">
        <v>181.7</v>
      </c>
    </row>
    <row r="783" spans="1:28" ht="15" customHeight="1">
      <c r="A783" s="42">
        <v>2018</v>
      </c>
      <c r="B783" s="42" t="s">
        <v>241</v>
      </c>
      <c r="C783" s="55" t="s">
        <v>216</v>
      </c>
      <c r="D783" s="51" t="s">
        <v>593</v>
      </c>
      <c r="E783" s="38"/>
      <c r="F783" s="38"/>
      <c r="G783" s="70"/>
      <c r="H783" s="23">
        <v>5</v>
      </c>
      <c r="I783" s="23">
        <v>1833</v>
      </c>
      <c r="J783" s="23">
        <v>101</v>
      </c>
      <c r="K783" s="23">
        <v>75</v>
      </c>
      <c r="L783" s="22">
        <v>2531</v>
      </c>
      <c r="M783" s="23">
        <v>85</v>
      </c>
      <c r="N783" s="22">
        <v>2833</v>
      </c>
      <c r="O783" s="23">
        <v>160</v>
      </c>
      <c r="P783" s="61">
        <v>8.771929824561403E-2</v>
      </c>
      <c r="Q783" s="23">
        <v>51</v>
      </c>
      <c r="R783" s="22">
        <v>510</v>
      </c>
      <c r="S783" s="22">
        <v>5874</v>
      </c>
      <c r="T783" s="62">
        <v>104.83564356435643</v>
      </c>
      <c r="U783" s="22">
        <v>0</v>
      </c>
      <c r="V783" s="22">
        <v>0</v>
      </c>
      <c r="W783" s="22">
        <v>4714.3999999999996</v>
      </c>
      <c r="X783" s="22">
        <v>4714.3999999999996</v>
      </c>
      <c r="Y783" s="62">
        <v>2.5719585379159846</v>
      </c>
      <c r="Z783" s="22">
        <v>10588.4</v>
      </c>
      <c r="AA783" s="62">
        <v>5.805043859649123</v>
      </c>
      <c r="AB783" s="22">
        <v>60</v>
      </c>
    </row>
    <row r="784" spans="1:28" ht="15" customHeight="1">
      <c r="A784" s="42">
        <v>2018</v>
      </c>
      <c r="B784" s="42" t="s">
        <v>241</v>
      </c>
      <c r="C784" s="55" t="s">
        <v>216</v>
      </c>
      <c r="D784" s="51" t="s">
        <v>594</v>
      </c>
      <c r="E784" s="38"/>
      <c r="F784" s="38"/>
      <c r="G784" s="70"/>
      <c r="H784" s="23">
        <v>2</v>
      </c>
      <c r="I784" s="23">
        <v>380</v>
      </c>
      <c r="J784" s="23">
        <v>15</v>
      </c>
      <c r="K784" s="23">
        <v>28</v>
      </c>
      <c r="L784" s="22">
        <v>978</v>
      </c>
      <c r="M784" s="23">
        <v>25</v>
      </c>
      <c r="N784" s="22">
        <v>807</v>
      </c>
      <c r="O784" s="23">
        <v>53</v>
      </c>
      <c r="P784" s="61">
        <v>0.13947368421052631</v>
      </c>
      <c r="Q784" s="23">
        <v>46</v>
      </c>
      <c r="R784" s="22">
        <v>490</v>
      </c>
      <c r="S784" s="22">
        <v>2275</v>
      </c>
      <c r="T784" s="62">
        <v>169.46666666666667</v>
      </c>
      <c r="U784" s="22">
        <v>0</v>
      </c>
      <c r="V784" s="22">
        <v>0</v>
      </c>
      <c r="W784" s="22">
        <v>267</v>
      </c>
      <c r="X784" s="22">
        <v>267</v>
      </c>
      <c r="Y784" s="62">
        <v>0.70263157894736838</v>
      </c>
      <c r="Z784" s="22">
        <v>2542</v>
      </c>
      <c r="AA784" s="62">
        <v>6.689473684210526</v>
      </c>
      <c r="AB784" s="22">
        <v>109.6</v>
      </c>
    </row>
    <row r="785" spans="1:28" ht="15" customHeight="1">
      <c r="A785" s="42">
        <v>2018</v>
      </c>
      <c r="B785" s="42" t="s">
        <v>241</v>
      </c>
      <c r="C785" s="55" t="s">
        <v>815</v>
      </c>
      <c r="D785" s="51" t="s">
        <v>595</v>
      </c>
      <c r="E785" s="38"/>
      <c r="F785" s="38"/>
      <c r="G785" s="70"/>
      <c r="H785" s="23">
        <v>1</v>
      </c>
      <c r="I785" s="23">
        <v>2100</v>
      </c>
      <c r="J785" s="23">
        <v>111</v>
      </c>
      <c r="K785" s="23">
        <v>26</v>
      </c>
      <c r="L785" s="22">
        <v>856</v>
      </c>
      <c r="M785" s="23">
        <v>47</v>
      </c>
      <c r="N785" s="22">
        <v>1550</v>
      </c>
      <c r="O785" s="23">
        <v>73</v>
      </c>
      <c r="P785" s="61">
        <v>3.4761904761904765E-2</v>
      </c>
      <c r="Q785" s="23">
        <v>141</v>
      </c>
      <c r="R785" s="22">
        <v>1420</v>
      </c>
      <c r="S785" s="22">
        <v>3826</v>
      </c>
      <c r="T785" s="62">
        <v>60.406486486486486</v>
      </c>
      <c r="U785" s="22">
        <f>2000+3500</f>
        <v>5500</v>
      </c>
      <c r="V785" s="22">
        <v>4000</v>
      </c>
      <c r="W785" s="22">
        <v>2879.12</v>
      </c>
      <c r="X785" s="22">
        <v>12379.119999999999</v>
      </c>
      <c r="Y785" s="62">
        <v>5.8948190476190474</v>
      </c>
      <c r="Z785" s="22">
        <v>6705.12</v>
      </c>
      <c r="AA785" s="62">
        <v>3.1929142857142856</v>
      </c>
      <c r="AB785" s="22">
        <v>347.6</v>
      </c>
    </row>
    <row r="786" spans="1:28" ht="15" customHeight="1">
      <c r="A786" s="42">
        <v>2018</v>
      </c>
      <c r="B786" s="42" t="s">
        <v>241</v>
      </c>
      <c r="C786" s="55" t="s">
        <v>815</v>
      </c>
      <c r="D786" s="51" t="s">
        <v>596</v>
      </c>
      <c r="E786" s="38"/>
      <c r="F786" s="38"/>
      <c r="G786" s="70"/>
      <c r="H786" s="23">
        <v>7</v>
      </c>
      <c r="I786" s="23">
        <v>3150</v>
      </c>
      <c r="J786" s="23">
        <v>83</v>
      </c>
      <c r="K786" s="23">
        <v>97</v>
      </c>
      <c r="L786" s="22">
        <v>3247</v>
      </c>
      <c r="M786" s="23">
        <v>98</v>
      </c>
      <c r="N786" s="22">
        <v>3234</v>
      </c>
      <c r="O786" s="23">
        <v>195</v>
      </c>
      <c r="P786" s="61">
        <v>6.2700964630225078E-2</v>
      </c>
      <c r="Q786" s="23">
        <v>61</v>
      </c>
      <c r="R786" s="22">
        <v>610</v>
      </c>
      <c r="S786" s="22">
        <v>7091</v>
      </c>
      <c r="T786" s="62">
        <v>159.01987951807229</v>
      </c>
      <c r="U786" s="22">
        <v>0</v>
      </c>
      <c r="V786" s="22">
        <v>0</v>
      </c>
      <c r="W786" s="22">
        <v>6107.65</v>
      </c>
      <c r="X786" s="22">
        <v>6107.65</v>
      </c>
      <c r="Y786" s="62">
        <v>1.9389365079365077</v>
      </c>
      <c r="Z786" s="22">
        <v>13198.65</v>
      </c>
      <c r="AA786" s="62">
        <v>4.2439389067524118</v>
      </c>
      <c r="AB786" s="22">
        <v>0</v>
      </c>
    </row>
    <row r="787" spans="1:28" ht="15" customHeight="1">
      <c r="A787" s="42">
        <v>2018</v>
      </c>
      <c r="B787" s="42" t="s">
        <v>241</v>
      </c>
      <c r="C787" s="55" t="s">
        <v>815</v>
      </c>
      <c r="D787" s="51" t="s">
        <v>597</v>
      </c>
      <c r="E787" s="38"/>
      <c r="F787" s="38"/>
      <c r="G787" s="70"/>
      <c r="H787" s="23">
        <v>3</v>
      </c>
      <c r="I787" s="23">
        <v>350</v>
      </c>
      <c r="J787" s="23">
        <v>8</v>
      </c>
      <c r="K787" s="23">
        <v>9</v>
      </c>
      <c r="L787" s="22">
        <v>315</v>
      </c>
      <c r="M787" s="23">
        <v>7</v>
      </c>
      <c r="N787" s="22">
        <v>263</v>
      </c>
      <c r="O787" s="23">
        <v>16</v>
      </c>
      <c r="P787" s="61">
        <v>4.5714285714285714E-2</v>
      </c>
      <c r="Q787" s="23">
        <v>7</v>
      </c>
      <c r="R787" s="22">
        <v>70</v>
      </c>
      <c r="S787" s="22">
        <v>648</v>
      </c>
      <c r="T787" s="62">
        <v>88.862499999999997</v>
      </c>
      <c r="U787" s="22">
        <v>0</v>
      </c>
      <c r="V787" s="22">
        <v>0</v>
      </c>
      <c r="W787" s="22">
        <v>62.9</v>
      </c>
      <c r="X787" s="22">
        <v>62.9</v>
      </c>
      <c r="Y787" s="62">
        <v>0.17971428571428572</v>
      </c>
      <c r="Z787" s="22">
        <v>710.9</v>
      </c>
      <c r="AA787" s="62">
        <v>2.0311428571428571</v>
      </c>
      <c r="AB787" s="22">
        <v>0</v>
      </c>
    </row>
    <row r="788" spans="1:28" ht="15" customHeight="1">
      <c r="A788" s="42">
        <v>2018</v>
      </c>
      <c r="B788" s="42" t="s">
        <v>241</v>
      </c>
      <c r="C788" s="55" t="s">
        <v>815</v>
      </c>
      <c r="D788" s="51" t="s">
        <v>598</v>
      </c>
      <c r="E788" s="38"/>
      <c r="F788" s="38"/>
      <c r="G788" s="70"/>
      <c r="H788" s="23">
        <v>5</v>
      </c>
      <c r="I788" s="23">
        <v>1520</v>
      </c>
      <c r="J788" s="23">
        <v>60</v>
      </c>
      <c r="K788" s="23">
        <v>17</v>
      </c>
      <c r="L788" s="22">
        <v>501</v>
      </c>
      <c r="M788" s="23">
        <v>22</v>
      </c>
      <c r="N788" s="22">
        <v>779</v>
      </c>
      <c r="O788" s="23">
        <v>39</v>
      </c>
      <c r="P788" s="61">
        <v>2.5657894736842105E-2</v>
      </c>
      <c r="Q788" s="23">
        <v>47</v>
      </c>
      <c r="R788" s="22">
        <v>470</v>
      </c>
      <c r="S788" s="22">
        <v>1750</v>
      </c>
      <c r="T788" s="62">
        <v>44.129333333333335</v>
      </c>
      <c r="U788" s="22">
        <v>400</v>
      </c>
      <c r="V788" s="22">
        <v>0</v>
      </c>
      <c r="W788" s="22">
        <v>897.76</v>
      </c>
      <c r="X788" s="22">
        <v>1297.76</v>
      </c>
      <c r="Y788" s="62">
        <v>0.85378947368421054</v>
      </c>
      <c r="Z788" s="22">
        <v>2647.76</v>
      </c>
      <c r="AA788" s="62">
        <v>1.7419473684210527</v>
      </c>
      <c r="AB788" s="22">
        <v>0</v>
      </c>
    </row>
    <row r="789" spans="1:28" ht="15" customHeight="1">
      <c r="A789" s="42">
        <v>2018</v>
      </c>
      <c r="B789" s="42" t="s">
        <v>241</v>
      </c>
      <c r="C789" s="55" t="s">
        <v>217</v>
      </c>
      <c r="D789" s="52" t="s">
        <v>599</v>
      </c>
      <c r="E789" s="40"/>
      <c r="F789" s="40"/>
      <c r="G789" s="70"/>
      <c r="H789" s="23">
        <v>6</v>
      </c>
      <c r="I789" s="23">
        <v>800</v>
      </c>
      <c r="J789" s="23">
        <v>8</v>
      </c>
      <c r="K789" s="23">
        <v>8</v>
      </c>
      <c r="L789" s="22">
        <v>294</v>
      </c>
      <c r="M789" s="23">
        <v>3</v>
      </c>
      <c r="N789" s="22">
        <v>117</v>
      </c>
      <c r="O789" s="23">
        <v>11</v>
      </c>
      <c r="P789" s="61">
        <v>1.375E-2</v>
      </c>
      <c r="Q789" s="23">
        <v>0</v>
      </c>
      <c r="R789" s="22">
        <v>0</v>
      </c>
      <c r="S789" s="22">
        <v>411</v>
      </c>
      <c r="T789" s="62">
        <v>137.625</v>
      </c>
      <c r="U789" s="22">
        <v>0</v>
      </c>
      <c r="V789" s="22">
        <v>0</v>
      </c>
      <c r="W789" s="22">
        <v>690</v>
      </c>
      <c r="X789" s="22">
        <v>690</v>
      </c>
      <c r="Y789" s="62">
        <v>0.86250000000000004</v>
      </c>
      <c r="Z789" s="22">
        <v>1101</v>
      </c>
      <c r="AA789" s="62">
        <v>1.37625</v>
      </c>
      <c r="AB789" s="22">
        <v>0</v>
      </c>
    </row>
    <row r="790" spans="1:28" ht="15" customHeight="1">
      <c r="A790" s="42">
        <v>2018</v>
      </c>
      <c r="B790" s="42" t="s">
        <v>241</v>
      </c>
      <c r="C790" s="55" t="s">
        <v>217</v>
      </c>
      <c r="D790" s="51" t="s">
        <v>600</v>
      </c>
      <c r="E790" s="38"/>
      <c r="F790" s="38"/>
      <c r="G790" s="70"/>
      <c r="H790" s="23">
        <v>5</v>
      </c>
      <c r="I790" s="23">
        <v>2800</v>
      </c>
      <c r="J790" s="23">
        <v>140</v>
      </c>
      <c r="K790" s="23">
        <v>39</v>
      </c>
      <c r="L790" s="22">
        <v>1171</v>
      </c>
      <c r="M790" s="23">
        <v>26</v>
      </c>
      <c r="N790" s="22">
        <v>912</v>
      </c>
      <c r="O790" s="23">
        <v>65</v>
      </c>
      <c r="P790" s="61">
        <v>2.3214285714285715E-2</v>
      </c>
      <c r="Q790" s="23">
        <v>61</v>
      </c>
      <c r="R790" s="22">
        <v>620</v>
      </c>
      <c r="S790" s="22">
        <v>2703</v>
      </c>
      <c r="T790" s="62">
        <v>60.523142857142858</v>
      </c>
      <c r="U790" s="22">
        <v>0</v>
      </c>
      <c r="V790" s="22">
        <v>0</v>
      </c>
      <c r="W790" s="22">
        <v>5770.24</v>
      </c>
      <c r="X790" s="22">
        <v>5770.24</v>
      </c>
      <c r="Y790" s="62">
        <v>2.0608</v>
      </c>
      <c r="Z790" s="22">
        <v>8473.24</v>
      </c>
      <c r="AA790" s="62">
        <v>3.026157142857143</v>
      </c>
      <c r="AB790" s="22">
        <v>42</v>
      </c>
    </row>
    <row r="791" spans="1:28" ht="15" customHeight="1">
      <c r="A791" s="42">
        <v>2018</v>
      </c>
      <c r="B791" s="42" t="s">
        <v>241</v>
      </c>
      <c r="C791" s="55" t="s">
        <v>217</v>
      </c>
      <c r="D791" s="51" t="s">
        <v>601</v>
      </c>
      <c r="E791" s="38"/>
      <c r="F791" s="38"/>
      <c r="G791" s="70"/>
      <c r="H791" s="23">
        <v>3</v>
      </c>
      <c r="I791" s="23">
        <v>3310</v>
      </c>
      <c r="J791" s="23">
        <v>152</v>
      </c>
      <c r="K791" s="23">
        <v>47</v>
      </c>
      <c r="L791" s="22">
        <v>1489</v>
      </c>
      <c r="M791" s="23">
        <v>29</v>
      </c>
      <c r="N791" s="22">
        <v>970</v>
      </c>
      <c r="O791" s="23">
        <v>76</v>
      </c>
      <c r="P791" s="61">
        <v>2.3030303030303029E-2</v>
      </c>
      <c r="Q791" s="23">
        <v>220</v>
      </c>
      <c r="R791" s="22">
        <v>2200</v>
      </c>
      <c r="S791" s="22">
        <v>4659</v>
      </c>
      <c r="T791" s="62">
        <v>54.934210526315788</v>
      </c>
      <c r="U791" s="22">
        <v>0</v>
      </c>
      <c r="V791" s="22">
        <v>0</v>
      </c>
      <c r="W791" s="22">
        <v>3691</v>
      </c>
      <c r="X791" s="22">
        <v>3691</v>
      </c>
      <c r="Y791" s="62">
        <v>1.115105740181269</v>
      </c>
      <c r="Z791" s="22">
        <v>8350</v>
      </c>
      <c r="AA791" s="62">
        <v>2.5303030303030303</v>
      </c>
      <c r="AB791" s="22">
        <v>0</v>
      </c>
    </row>
    <row r="792" spans="1:28" ht="15" customHeight="1">
      <c r="A792" s="42">
        <v>2018</v>
      </c>
      <c r="B792" s="42" t="s">
        <v>241</v>
      </c>
      <c r="C792" s="55" t="s">
        <v>217</v>
      </c>
      <c r="D792" s="51" t="s">
        <v>602</v>
      </c>
      <c r="E792" s="38"/>
      <c r="F792" s="38"/>
      <c r="G792" s="70"/>
      <c r="H792" s="23">
        <v>3</v>
      </c>
      <c r="I792" s="23">
        <v>230</v>
      </c>
      <c r="J792" s="23">
        <v>22</v>
      </c>
      <c r="K792" s="23">
        <v>0</v>
      </c>
      <c r="L792" s="22">
        <v>0</v>
      </c>
      <c r="M792" s="23">
        <v>0</v>
      </c>
      <c r="N792" s="22">
        <v>0</v>
      </c>
      <c r="O792" s="23">
        <v>0</v>
      </c>
      <c r="P792" s="61">
        <v>0</v>
      </c>
      <c r="Q792" s="23">
        <v>0</v>
      </c>
      <c r="R792" s="22">
        <v>0</v>
      </c>
      <c r="S792" s="22">
        <v>0</v>
      </c>
      <c r="T792" s="62">
        <v>15.579545454545455</v>
      </c>
      <c r="U792" s="22">
        <v>0</v>
      </c>
      <c r="V792" s="22">
        <v>0</v>
      </c>
      <c r="W792" s="22">
        <v>342.75</v>
      </c>
      <c r="X792" s="22">
        <v>342.75</v>
      </c>
      <c r="Y792" s="62">
        <v>1.4902173913043477</v>
      </c>
      <c r="Z792" s="22">
        <v>342.75</v>
      </c>
      <c r="AA792" s="62">
        <v>1.4902173913043477</v>
      </c>
      <c r="AB792" s="22">
        <v>0</v>
      </c>
    </row>
    <row r="793" spans="1:28" ht="15" customHeight="1">
      <c r="A793" s="42">
        <v>2018</v>
      </c>
      <c r="B793" s="42" t="s">
        <v>241</v>
      </c>
      <c r="C793" s="55" t="s">
        <v>217</v>
      </c>
      <c r="D793" s="51" t="s">
        <v>603</v>
      </c>
      <c r="E793" s="38"/>
      <c r="F793" s="38"/>
      <c r="G793" s="70"/>
      <c r="H793" s="23">
        <v>3</v>
      </c>
      <c r="I793" s="23">
        <v>1500</v>
      </c>
      <c r="J793" s="23">
        <v>61</v>
      </c>
      <c r="K793" s="23">
        <v>8</v>
      </c>
      <c r="L793" s="22">
        <v>275</v>
      </c>
      <c r="M793" s="23">
        <v>9</v>
      </c>
      <c r="N793" s="22">
        <v>297</v>
      </c>
      <c r="O793" s="23">
        <v>17</v>
      </c>
      <c r="P793" s="61">
        <v>1.1333333333333334E-2</v>
      </c>
      <c r="Q793" s="23">
        <v>6</v>
      </c>
      <c r="R793" s="22">
        <v>60</v>
      </c>
      <c r="S793" s="22">
        <v>632</v>
      </c>
      <c r="T793" s="62">
        <v>44.634754098360652</v>
      </c>
      <c r="U793" s="22">
        <v>0</v>
      </c>
      <c r="V793" s="22">
        <v>0</v>
      </c>
      <c r="W793" s="22">
        <v>2090.7199999999998</v>
      </c>
      <c r="X793" s="22">
        <v>2090.7199999999998</v>
      </c>
      <c r="Y793" s="62">
        <v>1.3938133333333331</v>
      </c>
      <c r="Z793" s="22">
        <v>2722.72</v>
      </c>
      <c r="AA793" s="62">
        <v>1.8151466666666665</v>
      </c>
      <c r="AB793" s="22">
        <v>140</v>
      </c>
    </row>
    <row r="794" spans="1:28" ht="15" customHeight="1">
      <c r="A794" s="42">
        <v>2018</v>
      </c>
      <c r="B794" s="42" t="s">
        <v>241</v>
      </c>
      <c r="C794" s="55" t="s">
        <v>217</v>
      </c>
      <c r="D794" s="51" t="s">
        <v>604</v>
      </c>
      <c r="E794" s="38"/>
      <c r="F794" s="38"/>
      <c r="G794" s="70"/>
      <c r="H794" s="23">
        <v>5</v>
      </c>
      <c r="I794" s="23">
        <v>2000</v>
      </c>
      <c r="J794" s="23">
        <v>230</v>
      </c>
      <c r="K794" s="23">
        <v>29</v>
      </c>
      <c r="L794" s="22">
        <v>947</v>
      </c>
      <c r="M794" s="23">
        <v>14</v>
      </c>
      <c r="N794" s="22">
        <v>459</v>
      </c>
      <c r="O794" s="23">
        <v>43</v>
      </c>
      <c r="P794" s="61">
        <v>2.1499999999999998E-2</v>
      </c>
      <c r="Q794" s="23">
        <v>49</v>
      </c>
      <c r="R794" s="22">
        <v>490</v>
      </c>
      <c r="S794" s="22">
        <v>1896</v>
      </c>
      <c r="T794" s="62">
        <v>15.239130434782609</v>
      </c>
      <c r="U794" s="22">
        <v>0</v>
      </c>
      <c r="V794" s="22">
        <v>0</v>
      </c>
      <c r="W794" s="22">
        <v>1609</v>
      </c>
      <c r="X794" s="22">
        <v>1609</v>
      </c>
      <c r="Y794" s="62">
        <v>0.80449999999999999</v>
      </c>
      <c r="Z794" s="22">
        <v>3505</v>
      </c>
      <c r="AA794" s="62">
        <v>1.7524999999999999</v>
      </c>
      <c r="AB794" s="22">
        <v>105</v>
      </c>
    </row>
    <row r="795" spans="1:28" ht="15" customHeight="1">
      <c r="A795" s="42">
        <v>2018</v>
      </c>
      <c r="B795" s="42" t="s">
        <v>241</v>
      </c>
      <c r="C795" s="55" t="s">
        <v>217</v>
      </c>
      <c r="D795" s="52" t="s">
        <v>605</v>
      </c>
      <c r="E795" s="40"/>
      <c r="F795" s="40"/>
      <c r="G795" s="70"/>
      <c r="H795" s="23">
        <v>2</v>
      </c>
      <c r="I795" s="23">
        <v>80</v>
      </c>
      <c r="J795" s="23">
        <v>6</v>
      </c>
      <c r="K795" s="23">
        <v>4</v>
      </c>
      <c r="L795" s="22">
        <v>136</v>
      </c>
      <c r="M795" s="23">
        <v>3</v>
      </c>
      <c r="N795" s="22">
        <v>117</v>
      </c>
      <c r="O795" s="23">
        <v>7</v>
      </c>
      <c r="P795" s="61">
        <v>8.7499999999999994E-2</v>
      </c>
      <c r="Q795" s="23">
        <v>9</v>
      </c>
      <c r="R795" s="22">
        <v>90</v>
      </c>
      <c r="S795" s="22">
        <v>343</v>
      </c>
      <c r="T795" s="62">
        <v>73.5</v>
      </c>
      <c r="U795" s="22">
        <v>0</v>
      </c>
      <c r="V795" s="22">
        <v>0</v>
      </c>
      <c r="W795" s="22">
        <v>98</v>
      </c>
      <c r="X795" s="22">
        <v>98</v>
      </c>
      <c r="Y795" s="62">
        <v>1.2250000000000001</v>
      </c>
      <c r="Z795" s="22">
        <v>441</v>
      </c>
      <c r="AA795" s="62">
        <v>5.5125000000000002</v>
      </c>
      <c r="AB795" s="22">
        <v>0</v>
      </c>
    </row>
    <row r="796" spans="1:28" ht="15" customHeight="1">
      <c r="A796" s="42">
        <v>2018</v>
      </c>
      <c r="B796" s="42" t="s">
        <v>241</v>
      </c>
      <c r="C796" s="55" t="s">
        <v>217</v>
      </c>
      <c r="D796" s="52" t="s">
        <v>606</v>
      </c>
      <c r="E796" s="40"/>
      <c r="F796" s="40"/>
      <c r="G796" s="70"/>
      <c r="H796" s="23">
        <v>1</v>
      </c>
      <c r="I796" s="23">
        <v>700</v>
      </c>
      <c r="J796" s="23">
        <v>23</v>
      </c>
      <c r="K796" s="23">
        <v>8</v>
      </c>
      <c r="L796" s="22">
        <v>312</v>
      </c>
      <c r="M796" s="23">
        <v>2</v>
      </c>
      <c r="N796" s="22">
        <v>60</v>
      </c>
      <c r="O796" s="23">
        <v>10</v>
      </c>
      <c r="P796" s="61">
        <v>1.4285714285714285E-2</v>
      </c>
      <c r="Q796" s="23">
        <v>8</v>
      </c>
      <c r="R796" s="22">
        <v>80</v>
      </c>
      <c r="S796" s="22">
        <v>452</v>
      </c>
      <c r="T796" s="62">
        <v>63.478260869565219</v>
      </c>
      <c r="U796" s="22">
        <v>0</v>
      </c>
      <c r="V796" s="22">
        <v>0</v>
      </c>
      <c r="W796" s="22">
        <v>1008</v>
      </c>
      <c r="X796" s="22">
        <v>1008</v>
      </c>
      <c r="Y796" s="62">
        <v>1.44</v>
      </c>
      <c r="Z796" s="22">
        <v>1460</v>
      </c>
      <c r="AA796" s="62">
        <v>2.0857142857142859</v>
      </c>
      <c r="AB796" s="22">
        <v>0</v>
      </c>
    </row>
    <row r="797" spans="1:28" ht="15" customHeight="1">
      <c r="A797" s="42">
        <v>2018</v>
      </c>
      <c r="B797" s="42" t="s">
        <v>241</v>
      </c>
      <c r="C797" s="55" t="s">
        <v>217</v>
      </c>
      <c r="D797" s="52" t="s">
        <v>607</v>
      </c>
      <c r="E797" s="40"/>
      <c r="F797" s="40"/>
      <c r="G797" s="70"/>
      <c r="H797" s="23">
        <v>5</v>
      </c>
      <c r="I797" s="23">
        <v>1430</v>
      </c>
      <c r="J797" s="23">
        <v>0</v>
      </c>
      <c r="K797" s="23">
        <v>7</v>
      </c>
      <c r="L797" s="22">
        <v>218</v>
      </c>
      <c r="M797" s="23">
        <v>11</v>
      </c>
      <c r="N797" s="22">
        <v>393</v>
      </c>
      <c r="O797" s="23">
        <v>18</v>
      </c>
      <c r="P797" s="61">
        <v>1.2587412587412588E-2</v>
      </c>
      <c r="Q797" s="23">
        <v>1</v>
      </c>
      <c r="R797" s="22">
        <v>10</v>
      </c>
      <c r="S797" s="22">
        <v>621</v>
      </c>
      <c r="T797" s="60" t="s">
        <v>764</v>
      </c>
      <c r="U797" s="22">
        <v>0</v>
      </c>
      <c r="V797" s="22">
        <v>0</v>
      </c>
      <c r="W797" s="22">
        <v>971.1</v>
      </c>
      <c r="X797" s="22">
        <v>971.1</v>
      </c>
      <c r="Y797" s="62">
        <v>0.67909090909090908</v>
      </c>
      <c r="Z797" s="22">
        <v>1592.1</v>
      </c>
      <c r="AA797" s="62">
        <v>1.1133566433566433</v>
      </c>
      <c r="AB797" s="22">
        <v>0</v>
      </c>
    </row>
    <row r="798" spans="1:28" ht="15" customHeight="1">
      <c r="A798" s="42">
        <v>2018</v>
      </c>
      <c r="B798" s="42" t="s">
        <v>241</v>
      </c>
      <c r="C798" s="55" t="s">
        <v>217</v>
      </c>
      <c r="D798" s="51" t="s">
        <v>608</v>
      </c>
      <c r="E798" s="38"/>
      <c r="F798" s="38"/>
      <c r="G798" s="70"/>
      <c r="H798" s="23">
        <v>2</v>
      </c>
      <c r="I798" s="23">
        <v>850</v>
      </c>
      <c r="J798" s="23">
        <v>52</v>
      </c>
      <c r="K798" s="23">
        <v>8</v>
      </c>
      <c r="L798" s="22">
        <v>225</v>
      </c>
      <c r="M798" s="23">
        <v>8</v>
      </c>
      <c r="N798" s="22">
        <v>267</v>
      </c>
      <c r="O798" s="23">
        <v>16</v>
      </c>
      <c r="P798" s="61">
        <v>1.8823529411764704E-2</v>
      </c>
      <c r="Q798" s="23">
        <v>67</v>
      </c>
      <c r="R798" s="22">
        <v>670</v>
      </c>
      <c r="S798" s="22">
        <v>1162</v>
      </c>
      <c r="T798" s="62">
        <v>34.028846153846153</v>
      </c>
      <c r="U798" s="22">
        <v>0</v>
      </c>
      <c r="V798" s="22">
        <v>0</v>
      </c>
      <c r="W798" s="22">
        <v>607.5</v>
      </c>
      <c r="X798" s="22">
        <v>607.5</v>
      </c>
      <c r="Y798" s="62">
        <v>0.71470588235294119</v>
      </c>
      <c r="Z798" s="22">
        <v>1769.5</v>
      </c>
      <c r="AA798" s="62">
        <v>2.0817647058823527</v>
      </c>
      <c r="AB798" s="22">
        <v>0</v>
      </c>
    </row>
    <row r="799" spans="1:28" ht="15" customHeight="1">
      <c r="A799" s="42">
        <v>2018</v>
      </c>
      <c r="B799" s="42" t="s">
        <v>241</v>
      </c>
      <c r="C799" s="55" t="s">
        <v>217</v>
      </c>
      <c r="D799" s="51" t="s">
        <v>609</v>
      </c>
      <c r="E799" s="38"/>
      <c r="F799" s="38"/>
      <c r="G799" s="70"/>
      <c r="H799" s="23">
        <v>2</v>
      </c>
      <c r="I799" s="23">
        <v>1216</v>
      </c>
      <c r="J799" s="23">
        <v>58</v>
      </c>
      <c r="K799" s="23">
        <v>6</v>
      </c>
      <c r="L799" s="22">
        <f>99+98</f>
        <v>197</v>
      </c>
      <c r="M799" s="23">
        <v>8</v>
      </c>
      <c r="N799" s="22">
        <f>39+176</f>
        <v>215</v>
      </c>
      <c r="O799" s="23">
        <v>14</v>
      </c>
      <c r="P799" s="61">
        <v>1.1513157894736841E-2</v>
      </c>
      <c r="Q799" s="23">
        <v>36</v>
      </c>
      <c r="R799" s="22">
        <v>370</v>
      </c>
      <c r="S799" s="22">
        <v>782</v>
      </c>
      <c r="T799" s="62">
        <v>47.519999999999996</v>
      </c>
      <c r="U799" s="22">
        <v>0</v>
      </c>
      <c r="V799" s="22">
        <v>0</v>
      </c>
      <c r="W799" s="22">
        <f>1942.16+32</f>
        <v>1974.16</v>
      </c>
      <c r="X799" s="22">
        <v>1974.16</v>
      </c>
      <c r="Y799" s="62">
        <v>1.6234868421052633</v>
      </c>
      <c r="Z799" s="22">
        <v>2756.16</v>
      </c>
      <c r="AA799" s="62">
        <v>2.266578947368421</v>
      </c>
      <c r="AB799" s="22">
        <v>15</v>
      </c>
    </row>
    <row r="800" spans="1:28" ht="15" customHeight="1">
      <c r="A800" s="42">
        <v>2018</v>
      </c>
      <c r="B800" s="42" t="s">
        <v>241</v>
      </c>
      <c r="C800" s="55" t="s">
        <v>814</v>
      </c>
      <c r="D800" s="52" t="s">
        <v>610</v>
      </c>
      <c r="E800" s="40"/>
      <c r="F800" s="40"/>
      <c r="G800" s="70"/>
      <c r="H800" s="23">
        <v>1</v>
      </c>
      <c r="I800" s="23">
        <v>1500</v>
      </c>
      <c r="J800" s="23">
        <v>35</v>
      </c>
      <c r="K800" s="23">
        <v>25</v>
      </c>
      <c r="L800" s="22">
        <v>821</v>
      </c>
      <c r="M800" s="23">
        <v>22</v>
      </c>
      <c r="N800" s="22">
        <v>741</v>
      </c>
      <c r="O800" s="23">
        <v>47</v>
      </c>
      <c r="P800" s="61">
        <v>3.1333333333333331E-2</v>
      </c>
      <c r="Q800" s="23">
        <v>0</v>
      </c>
      <c r="R800" s="22">
        <v>0</v>
      </c>
      <c r="S800" s="22">
        <v>1562</v>
      </c>
      <c r="T800" s="62">
        <v>211.6</v>
      </c>
      <c r="U800" s="22">
        <v>0</v>
      </c>
      <c r="V800" s="22">
        <v>0</v>
      </c>
      <c r="W800" s="22">
        <v>5844</v>
      </c>
      <c r="X800" s="22">
        <v>5844</v>
      </c>
      <c r="Y800" s="62">
        <v>3.8959999999999999</v>
      </c>
      <c r="Z800" s="22">
        <v>7406</v>
      </c>
      <c r="AA800" s="62">
        <v>4.9373333333333331</v>
      </c>
      <c r="AB800" s="22">
        <v>0</v>
      </c>
    </row>
    <row r="801" spans="1:28" ht="15" customHeight="1">
      <c r="A801" s="42">
        <v>2018</v>
      </c>
      <c r="B801" s="42" t="s">
        <v>241</v>
      </c>
      <c r="C801" s="54" t="s">
        <v>222</v>
      </c>
      <c r="D801" s="51" t="s">
        <v>611</v>
      </c>
      <c r="E801" s="38"/>
      <c r="F801" s="38"/>
      <c r="G801" s="70"/>
      <c r="H801" s="23">
        <v>4</v>
      </c>
      <c r="I801" s="23">
        <v>4000</v>
      </c>
      <c r="J801" s="23">
        <v>115</v>
      </c>
      <c r="K801" s="23">
        <v>21</v>
      </c>
      <c r="L801" s="22">
        <v>711</v>
      </c>
      <c r="M801" s="23">
        <v>17</v>
      </c>
      <c r="N801" s="22">
        <v>597</v>
      </c>
      <c r="O801" s="23">
        <v>38</v>
      </c>
      <c r="P801" s="61">
        <v>9.4999999999999998E-3</v>
      </c>
      <c r="Q801" s="23">
        <v>0</v>
      </c>
      <c r="R801" s="22">
        <v>0</v>
      </c>
      <c r="S801" s="22">
        <v>1308</v>
      </c>
      <c r="T801" s="62">
        <v>47.634782608695652</v>
      </c>
      <c r="U801" s="22">
        <v>0</v>
      </c>
      <c r="V801" s="22">
        <v>0</v>
      </c>
      <c r="W801" s="22">
        <v>4170</v>
      </c>
      <c r="X801" s="22">
        <v>4170</v>
      </c>
      <c r="Y801" s="62">
        <v>1.0425</v>
      </c>
      <c r="Z801" s="22">
        <v>5478</v>
      </c>
      <c r="AA801" s="62">
        <v>1.3694999999999999</v>
      </c>
      <c r="AB801" s="22">
        <v>0</v>
      </c>
    </row>
    <row r="802" spans="1:28" ht="15" customHeight="1">
      <c r="A802" s="42">
        <v>2018</v>
      </c>
      <c r="B802" s="42" t="s">
        <v>241</v>
      </c>
      <c r="C802" s="54" t="s">
        <v>222</v>
      </c>
      <c r="D802" s="51" t="s">
        <v>612</v>
      </c>
      <c r="E802" s="38"/>
      <c r="F802" s="38"/>
      <c r="G802" s="70"/>
      <c r="H802" s="23">
        <v>2</v>
      </c>
      <c r="I802" s="23">
        <v>1460</v>
      </c>
      <c r="J802" s="23">
        <v>82</v>
      </c>
      <c r="K802" s="23">
        <v>32</v>
      </c>
      <c r="L802" s="22">
        <v>1080</v>
      </c>
      <c r="M802" s="23">
        <v>24</v>
      </c>
      <c r="N802" s="22">
        <v>771</v>
      </c>
      <c r="O802" s="23">
        <v>56</v>
      </c>
      <c r="P802" s="61">
        <v>3.8356164383561646E-2</v>
      </c>
      <c r="Q802" s="23">
        <v>5</v>
      </c>
      <c r="R802" s="22">
        <v>50</v>
      </c>
      <c r="S802" s="22">
        <v>1901</v>
      </c>
      <c r="T802" s="62">
        <v>84.698048780487795</v>
      </c>
      <c r="U802" s="22">
        <v>0</v>
      </c>
      <c r="V802" s="22">
        <v>0</v>
      </c>
      <c r="W802" s="22">
        <v>5044.24</v>
      </c>
      <c r="X802" s="22">
        <v>5044.24</v>
      </c>
      <c r="Y802" s="62">
        <v>3.4549589041095889</v>
      </c>
      <c r="Z802" s="22">
        <v>6945.24</v>
      </c>
      <c r="AA802" s="62">
        <v>4.7570136986301366</v>
      </c>
      <c r="AB802" s="22">
        <v>0</v>
      </c>
    </row>
    <row r="803" spans="1:28" ht="15" customHeight="1">
      <c r="A803" s="42">
        <v>2018</v>
      </c>
      <c r="B803" s="42" t="s">
        <v>241</v>
      </c>
      <c r="C803" s="54" t="s">
        <v>222</v>
      </c>
      <c r="D803" s="51" t="s">
        <v>613</v>
      </c>
      <c r="E803" s="38"/>
      <c r="F803" s="38"/>
      <c r="G803" s="70"/>
      <c r="H803" s="23">
        <v>9</v>
      </c>
      <c r="I803" s="23">
        <v>7907</v>
      </c>
      <c r="J803" s="23">
        <v>580</v>
      </c>
      <c r="K803" s="23">
        <v>247</v>
      </c>
      <c r="L803" s="22">
        <v>7759</v>
      </c>
      <c r="M803" s="23">
        <v>112</v>
      </c>
      <c r="N803" s="22">
        <v>3598</v>
      </c>
      <c r="O803" s="23">
        <v>359</v>
      </c>
      <c r="P803" s="61">
        <v>4.5402807638801064E-2</v>
      </c>
      <c r="Q803" s="23">
        <v>17</v>
      </c>
      <c r="R803" s="22">
        <v>170</v>
      </c>
      <c r="S803" s="22">
        <v>11527</v>
      </c>
      <c r="T803" s="62">
        <v>47.656258620689648</v>
      </c>
      <c r="U803" s="22">
        <v>0</v>
      </c>
      <c r="V803" s="22">
        <v>0</v>
      </c>
      <c r="W803" s="22">
        <v>16113.63</v>
      </c>
      <c r="X803" s="22">
        <v>16113.63</v>
      </c>
      <c r="Y803" s="62">
        <v>2.0378942708992032</v>
      </c>
      <c r="Z803" s="22">
        <v>27640.629999999997</v>
      </c>
      <c r="AA803" s="62">
        <v>3.4957164537751355</v>
      </c>
      <c r="AB803" s="22">
        <v>350</v>
      </c>
    </row>
    <row r="804" spans="1:28" ht="15" customHeight="1">
      <c r="A804" s="42">
        <v>2018</v>
      </c>
      <c r="B804" s="42" t="s">
        <v>241</v>
      </c>
      <c r="C804" s="54" t="s">
        <v>222</v>
      </c>
      <c r="D804" s="51" t="s">
        <v>614</v>
      </c>
      <c r="E804" s="38"/>
      <c r="F804" s="38"/>
      <c r="G804" s="70"/>
      <c r="H804" s="23">
        <v>7</v>
      </c>
      <c r="I804" s="23">
        <v>1800</v>
      </c>
      <c r="J804" s="23">
        <v>180</v>
      </c>
      <c r="K804" s="23">
        <v>28</v>
      </c>
      <c r="L804" s="22">
        <v>941</v>
      </c>
      <c r="M804" s="23">
        <v>11</v>
      </c>
      <c r="N804" s="22">
        <v>375</v>
      </c>
      <c r="O804" s="23">
        <v>39</v>
      </c>
      <c r="P804" s="61">
        <v>2.1666666666666667E-2</v>
      </c>
      <c r="Q804" s="23">
        <v>3</v>
      </c>
      <c r="R804" s="22">
        <v>30</v>
      </c>
      <c r="S804" s="22">
        <v>1346</v>
      </c>
      <c r="T804" s="62">
        <v>16.077777777777779</v>
      </c>
      <c r="U804" s="22">
        <v>0</v>
      </c>
      <c r="V804" s="22">
        <v>0</v>
      </c>
      <c r="W804" s="22">
        <v>1548</v>
      </c>
      <c r="X804" s="22">
        <v>1548</v>
      </c>
      <c r="Y804" s="62">
        <v>0.86</v>
      </c>
      <c r="Z804" s="22">
        <v>2894</v>
      </c>
      <c r="AA804" s="62">
        <v>1.6077777777777778</v>
      </c>
      <c r="AB804" s="22">
        <v>0</v>
      </c>
    </row>
    <row r="805" spans="1:28" ht="15" customHeight="1">
      <c r="A805" s="42">
        <v>2018</v>
      </c>
      <c r="B805" s="42" t="s">
        <v>241</v>
      </c>
      <c r="C805" s="54" t="s">
        <v>222</v>
      </c>
      <c r="D805" s="51" t="s">
        <v>615</v>
      </c>
      <c r="E805" s="38"/>
      <c r="F805" s="38"/>
      <c r="G805" s="70"/>
      <c r="H805" s="23">
        <v>6</v>
      </c>
      <c r="I805" s="23">
        <v>1300</v>
      </c>
      <c r="J805" s="23">
        <v>45</v>
      </c>
      <c r="K805" s="23">
        <v>53</v>
      </c>
      <c r="L805" s="22">
        <v>1562</v>
      </c>
      <c r="M805" s="23">
        <v>45</v>
      </c>
      <c r="N805" s="22">
        <v>1391</v>
      </c>
      <c r="O805" s="23">
        <v>98</v>
      </c>
      <c r="P805" s="61">
        <v>7.5384615384615383E-2</v>
      </c>
      <c r="Q805" s="23">
        <v>5</v>
      </c>
      <c r="R805" s="22">
        <v>60</v>
      </c>
      <c r="S805" s="22">
        <v>3013</v>
      </c>
      <c r="T805" s="62">
        <v>154.57777777777778</v>
      </c>
      <c r="U805" s="22">
        <v>0</v>
      </c>
      <c r="V805" s="22">
        <v>0</v>
      </c>
      <c r="W805" s="22">
        <v>3943</v>
      </c>
      <c r="X805" s="22">
        <v>3943</v>
      </c>
      <c r="Y805" s="62">
        <v>3.0330769230769232</v>
      </c>
      <c r="Z805" s="22">
        <v>6956</v>
      </c>
      <c r="AA805" s="62">
        <v>5.3507692307692309</v>
      </c>
      <c r="AB805" s="22">
        <v>0</v>
      </c>
    </row>
    <row r="806" spans="1:28" ht="15" customHeight="1">
      <c r="A806" s="42">
        <v>2018</v>
      </c>
      <c r="B806" s="42" t="s">
        <v>241</v>
      </c>
      <c r="C806" s="54" t="s">
        <v>222</v>
      </c>
      <c r="D806" s="51" t="s">
        <v>616</v>
      </c>
      <c r="E806" s="38"/>
      <c r="F806" s="38"/>
      <c r="G806" s="70"/>
      <c r="H806" s="23">
        <v>3</v>
      </c>
      <c r="I806" s="23">
        <v>3100</v>
      </c>
      <c r="J806" s="23">
        <v>58</v>
      </c>
      <c r="K806" s="23">
        <v>51</v>
      </c>
      <c r="L806" s="22">
        <v>1599</v>
      </c>
      <c r="M806" s="23">
        <v>28</v>
      </c>
      <c r="N806" s="22">
        <v>928</v>
      </c>
      <c r="O806" s="23">
        <v>79</v>
      </c>
      <c r="P806" s="61">
        <v>2.5483870967741934E-2</v>
      </c>
      <c r="Q806" s="23">
        <v>9</v>
      </c>
      <c r="R806" s="22">
        <v>90</v>
      </c>
      <c r="S806" s="22">
        <v>2617</v>
      </c>
      <c r="T806" s="62">
        <v>145.92413793103449</v>
      </c>
      <c r="U806" s="22">
        <v>0</v>
      </c>
      <c r="V806" s="22">
        <v>0</v>
      </c>
      <c r="W806" s="22">
        <v>5846.6</v>
      </c>
      <c r="X806" s="22">
        <v>5846.6</v>
      </c>
      <c r="Y806" s="62">
        <v>1.8860000000000001</v>
      </c>
      <c r="Z806" s="22">
        <v>8463.6</v>
      </c>
      <c r="AA806" s="62">
        <v>2.7301935483870969</v>
      </c>
      <c r="AB806" s="22">
        <v>275</v>
      </c>
    </row>
    <row r="807" spans="1:28" ht="15" customHeight="1">
      <c r="A807" s="42">
        <v>2018</v>
      </c>
      <c r="B807" s="42" t="s">
        <v>241</v>
      </c>
      <c r="C807" s="54" t="s">
        <v>222</v>
      </c>
      <c r="D807" s="51" t="s">
        <v>617</v>
      </c>
      <c r="E807" s="38"/>
      <c r="F807" s="38"/>
      <c r="G807" s="70"/>
      <c r="H807" s="23">
        <v>8</v>
      </c>
      <c r="I807" s="23">
        <v>6080</v>
      </c>
      <c r="J807" s="23">
        <v>347</v>
      </c>
      <c r="K807" s="23">
        <v>154</v>
      </c>
      <c r="L807" s="22">
        <v>4616</v>
      </c>
      <c r="M807" s="23">
        <v>131</v>
      </c>
      <c r="N807" s="22">
        <v>4166</v>
      </c>
      <c r="O807" s="23">
        <v>285</v>
      </c>
      <c r="P807" s="61">
        <v>4.7500000000000001E-2</v>
      </c>
      <c r="Q807" s="23">
        <v>49</v>
      </c>
      <c r="R807" s="22">
        <v>490</v>
      </c>
      <c r="S807" s="22">
        <v>9272</v>
      </c>
      <c r="T807" s="62">
        <v>75.213256484149852</v>
      </c>
      <c r="U807" s="22">
        <v>0</v>
      </c>
      <c r="V807" s="22">
        <v>0</v>
      </c>
      <c r="W807" s="22">
        <v>16827</v>
      </c>
      <c r="X807" s="22">
        <v>16827</v>
      </c>
      <c r="Y807" s="62">
        <v>2.7675986842105265</v>
      </c>
      <c r="Z807" s="22">
        <v>26099</v>
      </c>
      <c r="AA807" s="62">
        <v>4.3498333333333337</v>
      </c>
      <c r="AB807" s="22">
        <v>800</v>
      </c>
    </row>
    <row r="808" spans="1:28" ht="15" customHeight="1">
      <c r="A808" s="42">
        <v>2018</v>
      </c>
      <c r="B808" s="42" t="s">
        <v>241</v>
      </c>
      <c r="C808" s="54" t="s">
        <v>222</v>
      </c>
      <c r="D808" s="51" t="s">
        <v>618</v>
      </c>
      <c r="E808" s="38"/>
      <c r="F808" s="38"/>
      <c r="G808" s="70"/>
      <c r="H808" s="23">
        <v>4</v>
      </c>
      <c r="I808" s="23">
        <v>4505</v>
      </c>
      <c r="J808" s="23">
        <v>220</v>
      </c>
      <c r="K808" s="23">
        <v>148</v>
      </c>
      <c r="L808" s="22">
        <v>4677</v>
      </c>
      <c r="M808" s="23">
        <v>61</v>
      </c>
      <c r="N808" s="22">
        <v>2002</v>
      </c>
      <c r="O808" s="23">
        <v>209</v>
      </c>
      <c r="P808" s="61">
        <v>4.6392896781354054E-2</v>
      </c>
      <c r="Q808" s="23">
        <v>0</v>
      </c>
      <c r="R808" s="22">
        <v>0</v>
      </c>
      <c r="S808" s="22">
        <v>6679</v>
      </c>
      <c r="T808" s="62">
        <v>81.445454545454552</v>
      </c>
      <c r="U808" s="22">
        <v>0</v>
      </c>
      <c r="V808" s="22">
        <v>0</v>
      </c>
      <c r="W808" s="22">
        <v>11239</v>
      </c>
      <c r="X808" s="22">
        <v>11239</v>
      </c>
      <c r="Y808" s="62">
        <v>2.4947835738068811</v>
      </c>
      <c r="Z808" s="22">
        <v>17918</v>
      </c>
      <c r="AA808" s="62">
        <v>3.9773584905660377</v>
      </c>
      <c r="AB808" s="22">
        <v>823.47</v>
      </c>
    </row>
    <row r="809" spans="1:28" ht="15" customHeight="1">
      <c r="A809" s="42">
        <v>2018</v>
      </c>
      <c r="B809" s="42" t="s">
        <v>241</v>
      </c>
      <c r="C809" s="54" t="s">
        <v>222</v>
      </c>
      <c r="D809" s="51" t="s">
        <v>619</v>
      </c>
      <c r="E809" s="38"/>
      <c r="F809" s="38"/>
      <c r="G809" s="70"/>
      <c r="H809" s="23">
        <v>2</v>
      </c>
      <c r="I809" s="23">
        <v>6000</v>
      </c>
      <c r="J809" s="23">
        <v>148</v>
      </c>
      <c r="K809" s="23">
        <v>60</v>
      </c>
      <c r="L809" s="22">
        <v>1948</v>
      </c>
      <c r="M809" s="23">
        <v>46</v>
      </c>
      <c r="N809" s="22">
        <v>1466</v>
      </c>
      <c r="O809" s="23">
        <v>106</v>
      </c>
      <c r="P809" s="61">
        <v>1.7666666666666667E-2</v>
      </c>
      <c r="Q809" s="23">
        <v>1</v>
      </c>
      <c r="R809" s="22">
        <v>10</v>
      </c>
      <c r="S809" s="22">
        <v>3424</v>
      </c>
      <c r="T809" s="62">
        <v>97.290540540540547</v>
      </c>
      <c r="U809" s="22">
        <v>0</v>
      </c>
      <c r="V809" s="22">
        <v>0</v>
      </c>
      <c r="W809" s="22">
        <v>10975</v>
      </c>
      <c r="X809" s="22">
        <v>10975</v>
      </c>
      <c r="Y809" s="62">
        <v>1.8291666666666666</v>
      </c>
      <c r="Z809" s="22">
        <v>14399</v>
      </c>
      <c r="AA809" s="62">
        <v>2.3998333333333335</v>
      </c>
      <c r="AB809" s="22">
        <v>206</v>
      </c>
    </row>
    <row r="810" spans="1:28" ht="15" customHeight="1">
      <c r="A810" s="42">
        <v>2018</v>
      </c>
      <c r="B810" s="42" t="s">
        <v>276</v>
      </c>
      <c r="C810" s="44" t="s">
        <v>203</v>
      </c>
      <c r="D810" s="50" t="s">
        <v>1</v>
      </c>
      <c r="E810" s="37"/>
      <c r="F810" s="37"/>
      <c r="G810" s="69"/>
      <c r="H810" s="23">
        <v>4</v>
      </c>
      <c r="I810" s="23">
        <v>3000</v>
      </c>
      <c r="J810" s="22">
        <v>165</v>
      </c>
      <c r="K810" s="23">
        <v>48</v>
      </c>
      <c r="L810" s="22">
        <v>1089</v>
      </c>
      <c r="M810" s="23">
        <v>13</v>
      </c>
      <c r="N810" s="22">
        <v>436</v>
      </c>
      <c r="O810" s="23">
        <v>63</v>
      </c>
      <c r="P810" s="61">
        <v>2.1000000000000001E-2</v>
      </c>
      <c r="Q810" s="23">
        <v>37</v>
      </c>
      <c r="R810" s="22">
        <v>370</v>
      </c>
      <c r="S810" s="22">
        <v>1905</v>
      </c>
      <c r="T810" s="62">
        <v>26.689696969696971</v>
      </c>
      <c r="U810" s="22">
        <v>0</v>
      </c>
      <c r="V810" s="22">
        <v>0</v>
      </c>
      <c r="W810" s="22">
        <v>2498.8000000000002</v>
      </c>
      <c r="X810" s="22">
        <v>2498.8000000000002</v>
      </c>
      <c r="Y810" s="62">
        <v>0.83293333333333341</v>
      </c>
      <c r="Z810" s="22">
        <v>4403.8</v>
      </c>
      <c r="AA810" s="62">
        <v>1.4679333333333333</v>
      </c>
      <c r="AB810" s="22">
        <v>219.6</v>
      </c>
    </row>
    <row r="811" spans="1:28" ht="15" customHeight="1">
      <c r="A811" s="42">
        <v>2018</v>
      </c>
      <c r="B811" s="42" t="s">
        <v>276</v>
      </c>
      <c r="C811" s="44" t="s">
        <v>203</v>
      </c>
      <c r="D811" s="43" t="s">
        <v>620</v>
      </c>
      <c r="E811" s="39"/>
      <c r="F811" s="39"/>
      <c r="G811" s="71"/>
      <c r="H811" s="23">
        <v>11</v>
      </c>
      <c r="I811" s="23">
        <v>1300</v>
      </c>
      <c r="J811" s="22">
        <v>32</v>
      </c>
      <c r="K811" s="23">
        <v>28</v>
      </c>
      <c r="L811" s="22">
        <v>750</v>
      </c>
      <c r="M811" s="23">
        <v>1</v>
      </c>
      <c r="N811" s="22">
        <v>39</v>
      </c>
      <c r="O811" s="23">
        <v>30</v>
      </c>
      <c r="P811" s="61">
        <v>2.3076923076923078E-2</v>
      </c>
      <c r="Q811" s="23">
        <v>8</v>
      </c>
      <c r="R811" s="22">
        <v>80</v>
      </c>
      <c r="S811" s="22">
        <v>879</v>
      </c>
      <c r="T811" s="62">
        <v>50.78125</v>
      </c>
      <c r="U811" s="22">
        <v>0</v>
      </c>
      <c r="V811" s="22">
        <v>0</v>
      </c>
      <c r="W811" s="22">
        <v>746</v>
      </c>
      <c r="X811" s="22">
        <v>746</v>
      </c>
      <c r="Y811" s="62">
        <v>0.57384615384615389</v>
      </c>
      <c r="Z811" s="22">
        <v>1625</v>
      </c>
      <c r="AA811" s="62">
        <v>1.25</v>
      </c>
      <c r="AB811" s="22">
        <v>0</v>
      </c>
    </row>
    <row r="812" spans="1:28" ht="15" customHeight="1">
      <c r="A812" s="42">
        <v>2018</v>
      </c>
      <c r="B812" s="42" t="s">
        <v>276</v>
      </c>
      <c r="C812" s="44" t="s">
        <v>203</v>
      </c>
      <c r="D812" s="43" t="s">
        <v>2</v>
      </c>
      <c r="E812" s="39"/>
      <c r="F812" s="39"/>
      <c r="G812" s="71"/>
      <c r="H812" s="23">
        <v>3</v>
      </c>
      <c r="I812" s="23">
        <v>500</v>
      </c>
      <c r="J812" s="22">
        <v>26</v>
      </c>
      <c r="K812" s="23">
        <v>20</v>
      </c>
      <c r="L812" s="22">
        <v>413</v>
      </c>
      <c r="M812" s="23">
        <v>0</v>
      </c>
      <c r="N812" s="22">
        <v>0</v>
      </c>
      <c r="O812" s="23">
        <v>20</v>
      </c>
      <c r="P812" s="61">
        <v>0.04</v>
      </c>
      <c r="Q812" s="23">
        <v>14</v>
      </c>
      <c r="R812" s="22">
        <v>140</v>
      </c>
      <c r="S812" s="22">
        <v>553</v>
      </c>
      <c r="T812" s="62">
        <v>33.57692307692308</v>
      </c>
      <c r="U812" s="22">
        <v>0</v>
      </c>
      <c r="V812" s="22">
        <v>0</v>
      </c>
      <c r="W812" s="22">
        <v>320</v>
      </c>
      <c r="X812" s="22">
        <v>320</v>
      </c>
      <c r="Y812" s="62">
        <v>0.64</v>
      </c>
      <c r="Z812" s="22">
        <v>873</v>
      </c>
      <c r="AA812" s="62">
        <v>1.746</v>
      </c>
      <c r="AB812" s="22">
        <v>0</v>
      </c>
    </row>
    <row r="813" spans="1:28" ht="15" customHeight="1">
      <c r="A813" s="42">
        <v>2018</v>
      </c>
      <c r="B813" s="42" t="s">
        <v>276</v>
      </c>
      <c r="C813" s="44" t="s">
        <v>203</v>
      </c>
      <c r="D813" s="43" t="s">
        <v>3</v>
      </c>
      <c r="E813" s="39"/>
      <c r="F813" s="39"/>
      <c r="G813" s="71"/>
      <c r="H813" s="23">
        <v>4</v>
      </c>
      <c r="I813" s="23">
        <v>1050</v>
      </c>
      <c r="J813" s="22">
        <v>40</v>
      </c>
      <c r="K813" s="23">
        <v>15</v>
      </c>
      <c r="L813" s="22">
        <v>390</v>
      </c>
      <c r="M813" s="23">
        <v>0</v>
      </c>
      <c r="N813" s="22">
        <v>0</v>
      </c>
      <c r="O813" s="23">
        <v>15</v>
      </c>
      <c r="P813" s="61">
        <v>1.4285714285714285E-2</v>
      </c>
      <c r="Q813" s="23">
        <v>12</v>
      </c>
      <c r="R813" s="22">
        <v>130</v>
      </c>
      <c r="S813" s="22">
        <v>520</v>
      </c>
      <c r="T813" s="62">
        <v>39.125</v>
      </c>
      <c r="U813" s="22">
        <v>0</v>
      </c>
      <c r="V813" s="22">
        <v>0</v>
      </c>
      <c r="W813" s="22">
        <v>1045</v>
      </c>
      <c r="X813" s="22">
        <v>1045</v>
      </c>
      <c r="Y813" s="62">
        <v>0.99523809523809526</v>
      </c>
      <c r="Z813" s="22">
        <v>1565</v>
      </c>
      <c r="AA813" s="62">
        <v>1.4904761904761905</v>
      </c>
      <c r="AB813" s="22">
        <v>0</v>
      </c>
    </row>
    <row r="814" spans="1:28" ht="15" customHeight="1">
      <c r="A814" s="42">
        <v>2018</v>
      </c>
      <c r="B814" s="42" t="s">
        <v>276</v>
      </c>
      <c r="C814" s="44" t="s">
        <v>203</v>
      </c>
      <c r="D814" s="43" t="s">
        <v>4</v>
      </c>
      <c r="E814" s="39"/>
      <c r="F814" s="39"/>
      <c r="G814" s="71"/>
      <c r="H814" s="23">
        <v>18</v>
      </c>
      <c r="I814" s="23">
        <v>4000</v>
      </c>
      <c r="J814" s="22">
        <v>0</v>
      </c>
      <c r="K814" s="23">
        <v>61</v>
      </c>
      <c r="L814" s="22">
        <v>1535</v>
      </c>
      <c r="M814" s="23">
        <v>19</v>
      </c>
      <c r="N814" s="22">
        <v>549</v>
      </c>
      <c r="O814" s="23">
        <v>81</v>
      </c>
      <c r="P814" s="61">
        <v>2.0250000000000001E-2</v>
      </c>
      <c r="Q814" s="23">
        <v>23</v>
      </c>
      <c r="R814" s="22">
        <v>230</v>
      </c>
      <c r="S814" s="22">
        <v>2374</v>
      </c>
      <c r="T814" s="60" t="s">
        <v>764</v>
      </c>
      <c r="U814" s="22">
        <v>0</v>
      </c>
      <c r="V814" s="22">
        <v>0</v>
      </c>
      <c r="W814" s="22">
        <v>1275</v>
      </c>
      <c r="X814" s="22">
        <v>1275</v>
      </c>
      <c r="Y814" s="62">
        <v>0.31874999999999998</v>
      </c>
      <c r="Z814" s="22">
        <v>3649</v>
      </c>
      <c r="AA814" s="62">
        <v>0.91225000000000001</v>
      </c>
      <c r="AB814" s="22">
        <v>0</v>
      </c>
    </row>
    <row r="815" spans="1:28" ht="15" customHeight="1">
      <c r="A815" s="42">
        <v>2018</v>
      </c>
      <c r="B815" s="42" t="s">
        <v>276</v>
      </c>
      <c r="C815" s="44" t="s">
        <v>203</v>
      </c>
      <c r="D815" s="43" t="s">
        <v>437</v>
      </c>
      <c r="E815" s="39"/>
      <c r="F815" s="39"/>
      <c r="G815" s="71"/>
      <c r="H815" s="23">
        <v>7</v>
      </c>
      <c r="I815" s="23">
        <v>2000</v>
      </c>
      <c r="J815" s="22">
        <v>83</v>
      </c>
      <c r="K815" s="23">
        <v>55</v>
      </c>
      <c r="L815" s="22">
        <v>1418</v>
      </c>
      <c r="M815" s="23">
        <v>29</v>
      </c>
      <c r="N815" s="22">
        <v>937</v>
      </c>
      <c r="O815" s="23">
        <v>84</v>
      </c>
      <c r="P815" s="61">
        <v>4.2000000000000003E-2</v>
      </c>
      <c r="Q815" s="23">
        <v>21</v>
      </c>
      <c r="R815" s="22">
        <v>210</v>
      </c>
      <c r="S815" s="22">
        <v>2565</v>
      </c>
      <c r="T815" s="62">
        <v>39.82409638554217</v>
      </c>
      <c r="U815" s="22">
        <v>0</v>
      </c>
      <c r="V815" s="22">
        <v>0</v>
      </c>
      <c r="W815" s="22">
        <v>740.4</v>
      </c>
      <c r="X815" s="22">
        <v>740.4</v>
      </c>
      <c r="Y815" s="62">
        <v>0.37019999999999997</v>
      </c>
      <c r="Z815" s="22">
        <v>3305.4</v>
      </c>
      <c r="AA815" s="62">
        <v>1.6527000000000001</v>
      </c>
      <c r="AB815" s="22">
        <v>60.4</v>
      </c>
    </row>
    <row r="816" spans="1:28" ht="15" customHeight="1">
      <c r="A816" s="42">
        <v>2018</v>
      </c>
      <c r="B816" s="42" t="s">
        <v>276</v>
      </c>
      <c r="C816" s="44" t="s">
        <v>204</v>
      </c>
      <c r="D816" s="43" t="s">
        <v>0</v>
      </c>
      <c r="E816" s="39"/>
      <c r="F816" s="39"/>
      <c r="G816" s="71"/>
      <c r="H816" s="23">
        <v>21</v>
      </c>
      <c r="I816" s="23">
        <v>8113</v>
      </c>
      <c r="J816" s="22">
        <v>361</v>
      </c>
      <c r="K816" s="23">
        <v>43</v>
      </c>
      <c r="L816" s="22">
        <v>1168</v>
      </c>
      <c r="M816" s="23">
        <v>7</v>
      </c>
      <c r="N816" s="22">
        <v>231</v>
      </c>
      <c r="O816" s="23">
        <v>52</v>
      </c>
      <c r="P816" s="61">
        <v>6.8304216471824514E-3</v>
      </c>
      <c r="Q816" s="23">
        <v>47</v>
      </c>
      <c r="R816" s="22">
        <v>470</v>
      </c>
      <c r="S816" s="22">
        <v>1889</v>
      </c>
      <c r="T816" s="62">
        <v>18.690775623268699</v>
      </c>
      <c r="U816" s="22">
        <v>0</v>
      </c>
      <c r="V816" s="22">
        <v>0</v>
      </c>
      <c r="W816" s="22">
        <v>4858.37</v>
      </c>
      <c r="X816" s="22">
        <v>4858.37</v>
      </c>
      <c r="Y816" s="62">
        <v>0.59883766794034266</v>
      </c>
      <c r="Z816" s="22">
        <v>6747.37</v>
      </c>
      <c r="AA816" s="62">
        <v>0.83167385677308026</v>
      </c>
      <c r="AB816" s="22">
        <v>166.02</v>
      </c>
    </row>
    <row r="817" spans="1:28" ht="15" customHeight="1">
      <c r="A817" s="42">
        <v>2018</v>
      </c>
      <c r="B817" s="42" t="s">
        <v>276</v>
      </c>
      <c r="C817" s="44" t="s">
        <v>204</v>
      </c>
      <c r="D817" s="43" t="s">
        <v>6</v>
      </c>
      <c r="E817" s="39"/>
      <c r="F817" s="39"/>
      <c r="G817" s="71"/>
      <c r="H817" s="23">
        <v>19</v>
      </c>
      <c r="I817" s="23">
        <v>3943</v>
      </c>
      <c r="J817" s="22">
        <v>232</v>
      </c>
      <c r="K817" s="23">
        <v>55</v>
      </c>
      <c r="L817" s="22">
        <v>1422</v>
      </c>
      <c r="M817" s="23">
        <v>21</v>
      </c>
      <c r="N817" s="22">
        <v>670</v>
      </c>
      <c r="O817" s="23">
        <v>76</v>
      </c>
      <c r="P817" s="61">
        <v>1.9422438027089189E-2</v>
      </c>
      <c r="Q817" s="23">
        <v>10</v>
      </c>
      <c r="R817" s="22">
        <v>100</v>
      </c>
      <c r="S817" s="22">
        <v>2192</v>
      </c>
      <c r="T817" s="62">
        <v>15.047413793103448</v>
      </c>
      <c r="U817" s="22">
        <v>0</v>
      </c>
      <c r="V817" s="22">
        <v>0</v>
      </c>
      <c r="W817" s="22">
        <v>1299</v>
      </c>
      <c r="X817" s="22">
        <v>1299</v>
      </c>
      <c r="Y817" s="62">
        <v>0.32944458534111082</v>
      </c>
      <c r="Z817" s="22">
        <v>3491</v>
      </c>
      <c r="AA817" s="62">
        <v>0.88536647222926701</v>
      </c>
      <c r="AB817" s="22">
        <v>18</v>
      </c>
    </row>
    <row r="818" spans="1:28" ht="15" customHeight="1">
      <c r="A818" s="42">
        <v>2018</v>
      </c>
      <c r="B818" s="42" t="s">
        <v>276</v>
      </c>
      <c r="C818" s="44" t="s">
        <v>204</v>
      </c>
      <c r="D818" s="43" t="s">
        <v>621</v>
      </c>
      <c r="E818" s="39"/>
      <c r="F818" s="39"/>
      <c r="G818" s="71"/>
      <c r="H818" s="23">
        <v>17</v>
      </c>
      <c r="I818" s="23">
        <v>1550</v>
      </c>
      <c r="J818" s="22">
        <v>96</v>
      </c>
      <c r="K818" s="23">
        <v>17</v>
      </c>
      <c r="L818" s="22">
        <v>420</v>
      </c>
      <c r="M818" s="23">
        <v>3</v>
      </c>
      <c r="N818" s="22">
        <v>106</v>
      </c>
      <c r="O818" s="23">
        <v>21</v>
      </c>
      <c r="P818" s="61">
        <v>1.3548387096774193E-2</v>
      </c>
      <c r="Q818" s="23">
        <v>37</v>
      </c>
      <c r="R818" s="22">
        <v>370</v>
      </c>
      <c r="S818" s="22">
        <v>906</v>
      </c>
      <c r="T818" s="62">
        <v>19.948958333333334</v>
      </c>
      <c r="U818" s="22">
        <v>0</v>
      </c>
      <c r="V818" s="22">
        <v>0</v>
      </c>
      <c r="W818" s="22">
        <v>1009.1</v>
      </c>
      <c r="X818" s="22">
        <v>1009.1</v>
      </c>
      <c r="Y818" s="62">
        <v>0.65103225806451614</v>
      </c>
      <c r="Z818" s="22">
        <v>1915.1</v>
      </c>
      <c r="AA818" s="62">
        <v>1.2355483870967741</v>
      </c>
      <c r="AB818" s="22">
        <v>220.1</v>
      </c>
    </row>
    <row r="819" spans="1:28" ht="15" customHeight="1">
      <c r="A819" s="42">
        <v>2018</v>
      </c>
      <c r="B819" s="42" t="s">
        <v>276</v>
      </c>
      <c r="C819" s="44" t="s">
        <v>204</v>
      </c>
      <c r="D819" s="43" t="s">
        <v>442</v>
      </c>
      <c r="E819" s="39"/>
      <c r="F819" s="39"/>
      <c r="G819" s="71"/>
      <c r="H819" s="23">
        <v>15</v>
      </c>
      <c r="I819" s="23">
        <v>1000</v>
      </c>
      <c r="J819" s="22">
        <v>156</v>
      </c>
      <c r="K819" s="23">
        <v>8</v>
      </c>
      <c r="L819" s="22">
        <v>228</v>
      </c>
      <c r="M819" s="23">
        <v>0</v>
      </c>
      <c r="N819" s="22">
        <v>0</v>
      </c>
      <c r="O819" s="23">
        <v>8</v>
      </c>
      <c r="P819" s="61">
        <v>8.0000000000000002E-3</v>
      </c>
      <c r="Q819" s="23">
        <v>22</v>
      </c>
      <c r="R819" s="22">
        <v>230</v>
      </c>
      <c r="S819" s="22">
        <v>468</v>
      </c>
      <c r="T819" s="62">
        <v>6.2051282051282053</v>
      </c>
      <c r="U819" s="22">
        <v>0</v>
      </c>
      <c r="V819" s="22">
        <v>0</v>
      </c>
      <c r="W819" s="22">
        <v>500</v>
      </c>
      <c r="X819" s="22">
        <v>500</v>
      </c>
      <c r="Y819" s="62">
        <v>0.5</v>
      </c>
      <c r="Z819" s="22">
        <v>968</v>
      </c>
      <c r="AA819" s="62">
        <v>0.96799999999999997</v>
      </c>
      <c r="AB819" s="22">
        <v>0</v>
      </c>
    </row>
    <row r="820" spans="1:28" ht="15" customHeight="1">
      <c r="A820" s="42">
        <v>2018</v>
      </c>
      <c r="B820" s="42" t="s">
        <v>276</v>
      </c>
      <c r="C820" s="44" t="s">
        <v>205</v>
      </c>
      <c r="D820" s="43" t="s">
        <v>622</v>
      </c>
      <c r="E820" s="39"/>
      <c r="F820" s="39"/>
      <c r="G820" s="71"/>
      <c r="H820" s="23">
        <v>6</v>
      </c>
      <c r="I820" s="23">
        <v>500</v>
      </c>
      <c r="J820" s="22">
        <v>16</v>
      </c>
      <c r="K820" s="23">
        <v>28</v>
      </c>
      <c r="L820" s="22">
        <v>726</v>
      </c>
      <c r="M820" s="23">
        <v>28</v>
      </c>
      <c r="N820" s="22">
        <v>929</v>
      </c>
      <c r="O820" s="23">
        <v>58</v>
      </c>
      <c r="P820" s="61">
        <v>0.11600000000000001</v>
      </c>
      <c r="Q820" s="23">
        <v>7</v>
      </c>
      <c r="R820" s="22">
        <v>70</v>
      </c>
      <c r="S820" s="22">
        <v>1764</v>
      </c>
      <c r="T820" s="62">
        <v>131.875</v>
      </c>
      <c r="U820" s="22">
        <v>0</v>
      </c>
      <c r="V820" s="22">
        <v>0</v>
      </c>
      <c r="W820" s="22">
        <v>346</v>
      </c>
      <c r="X820" s="22">
        <v>346</v>
      </c>
      <c r="Y820" s="62">
        <v>0.69199999999999995</v>
      </c>
      <c r="Z820" s="22">
        <v>2110</v>
      </c>
      <c r="AA820" s="62">
        <v>4.22</v>
      </c>
      <c r="AB820" s="22">
        <v>0</v>
      </c>
    </row>
    <row r="821" spans="1:28" ht="15" customHeight="1">
      <c r="A821" s="42">
        <v>2018</v>
      </c>
      <c r="B821" s="42" t="s">
        <v>276</v>
      </c>
      <c r="C821" s="44" t="s">
        <v>205</v>
      </c>
      <c r="D821" s="43" t="s">
        <v>623</v>
      </c>
      <c r="E821" s="39"/>
      <c r="F821" s="39"/>
      <c r="G821" s="71"/>
      <c r="H821" s="23">
        <v>1</v>
      </c>
      <c r="I821" s="23">
        <v>400</v>
      </c>
      <c r="J821" s="22">
        <v>12</v>
      </c>
      <c r="K821" s="23">
        <v>19</v>
      </c>
      <c r="L821" s="22">
        <v>491</v>
      </c>
      <c r="M821" s="23">
        <v>7</v>
      </c>
      <c r="N821" s="22">
        <v>233</v>
      </c>
      <c r="O821" s="23">
        <v>27</v>
      </c>
      <c r="P821" s="61">
        <v>6.7500000000000004E-2</v>
      </c>
      <c r="Q821" s="23">
        <v>0</v>
      </c>
      <c r="R821" s="22">
        <v>0</v>
      </c>
      <c r="S821" s="22">
        <v>781</v>
      </c>
      <c r="T821" s="62">
        <v>156.25</v>
      </c>
      <c r="U821" s="22">
        <v>0</v>
      </c>
      <c r="V821" s="22">
        <v>0</v>
      </c>
      <c r="W821" s="22">
        <v>1094</v>
      </c>
      <c r="X821" s="22">
        <v>1094</v>
      </c>
      <c r="Y821" s="62">
        <v>2.7349999999999999</v>
      </c>
      <c r="Z821" s="22">
        <v>1875</v>
      </c>
      <c r="AA821" s="62">
        <v>4.6875</v>
      </c>
      <c r="AB821" s="22">
        <v>0</v>
      </c>
    </row>
    <row r="822" spans="1:28" ht="15" customHeight="1">
      <c r="A822" s="42">
        <v>2018</v>
      </c>
      <c r="B822" s="42" t="s">
        <v>276</v>
      </c>
      <c r="C822" s="44" t="s">
        <v>205</v>
      </c>
      <c r="D822" s="43" t="s">
        <v>624</v>
      </c>
      <c r="E822" s="39"/>
      <c r="F822" s="39"/>
      <c r="G822" s="71"/>
      <c r="H822" s="23">
        <v>1</v>
      </c>
      <c r="I822" s="23">
        <v>279</v>
      </c>
      <c r="J822" s="22">
        <v>24</v>
      </c>
      <c r="K822" s="23">
        <v>9</v>
      </c>
      <c r="L822" s="22">
        <v>261</v>
      </c>
      <c r="M822" s="23">
        <v>4</v>
      </c>
      <c r="N822" s="22">
        <v>126</v>
      </c>
      <c r="O822" s="23">
        <v>13</v>
      </c>
      <c r="P822" s="61">
        <v>4.6594982078853049E-2</v>
      </c>
      <c r="Q822" s="23">
        <v>8</v>
      </c>
      <c r="R822" s="22">
        <v>80</v>
      </c>
      <c r="S822" s="22">
        <v>467</v>
      </c>
      <c r="T822" s="62">
        <v>28.125</v>
      </c>
      <c r="U822" s="22">
        <v>0</v>
      </c>
      <c r="V822" s="22">
        <v>0</v>
      </c>
      <c r="W822" s="22">
        <v>208</v>
      </c>
      <c r="X822" s="22">
        <v>208</v>
      </c>
      <c r="Y822" s="62">
        <v>0.74551971326164879</v>
      </c>
      <c r="Z822" s="22">
        <v>675</v>
      </c>
      <c r="AA822" s="62">
        <v>2.4193548387096775</v>
      </c>
      <c r="AB822" s="22">
        <v>0</v>
      </c>
    </row>
    <row r="823" spans="1:28" ht="15" customHeight="1">
      <c r="A823" s="42">
        <v>2018</v>
      </c>
      <c r="B823" s="42" t="s">
        <v>276</v>
      </c>
      <c r="C823" s="44" t="s">
        <v>205</v>
      </c>
      <c r="D823" s="43" t="s">
        <v>625</v>
      </c>
      <c r="E823" s="39"/>
      <c r="F823" s="39"/>
      <c r="G823" s="71"/>
      <c r="H823" s="23">
        <v>2</v>
      </c>
      <c r="I823" s="23">
        <v>550</v>
      </c>
      <c r="J823" s="22">
        <v>44</v>
      </c>
      <c r="K823" s="23">
        <v>4</v>
      </c>
      <c r="L823" s="22">
        <v>108</v>
      </c>
      <c r="M823" s="23">
        <v>0</v>
      </c>
      <c r="N823" s="22">
        <v>0</v>
      </c>
      <c r="O823" s="23">
        <v>4</v>
      </c>
      <c r="P823" s="61">
        <v>7.2727272727272727E-3</v>
      </c>
      <c r="Q823" s="23">
        <v>11</v>
      </c>
      <c r="R823" s="22">
        <v>110</v>
      </c>
      <c r="S823" s="22">
        <v>228</v>
      </c>
      <c r="T823" s="62">
        <v>12.613636363636363</v>
      </c>
      <c r="U823" s="22">
        <v>0</v>
      </c>
      <c r="V823" s="22">
        <v>0</v>
      </c>
      <c r="W823" s="22">
        <v>327</v>
      </c>
      <c r="X823" s="22">
        <v>327</v>
      </c>
      <c r="Y823" s="62">
        <v>0.5945454545454546</v>
      </c>
      <c r="Z823" s="22">
        <v>555</v>
      </c>
      <c r="AA823" s="62">
        <v>1.009090909090909</v>
      </c>
      <c r="AB823" s="22">
        <v>0</v>
      </c>
    </row>
    <row r="824" spans="1:28" ht="15" customHeight="1">
      <c r="A824" s="42">
        <v>2018</v>
      </c>
      <c r="B824" s="42" t="s">
        <v>276</v>
      </c>
      <c r="C824" s="44" t="s">
        <v>206</v>
      </c>
      <c r="D824" s="43" t="s">
        <v>626</v>
      </c>
      <c r="E824" s="39"/>
      <c r="F824" s="39"/>
      <c r="G824" s="71"/>
      <c r="H824" s="23">
        <v>6</v>
      </c>
      <c r="I824" s="23">
        <v>1300</v>
      </c>
      <c r="J824" s="22">
        <v>177</v>
      </c>
      <c r="K824" s="23">
        <v>18</v>
      </c>
      <c r="L824" s="22">
        <v>447</v>
      </c>
      <c r="M824" s="23">
        <v>3</v>
      </c>
      <c r="N824" s="22">
        <v>117</v>
      </c>
      <c r="O824" s="23">
        <v>21</v>
      </c>
      <c r="P824" s="61">
        <v>1.6153846153846154E-2</v>
      </c>
      <c r="Q824" s="23">
        <v>15</v>
      </c>
      <c r="R824" s="22">
        <v>150</v>
      </c>
      <c r="S824" s="22">
        <v>724</v>
      </c>
      <c r="T824" s="62">
        <v>11.830508474576272</v>
      </c>
      <c r="U824" s="22">
        <v>0</v>
      </c>
      <c r="V824" s="22">
        <v>0</v>
      </c>
      <c r="W824" s="22">
        <v>1370</v>
      </c>
      <c r="X824" s="22">
        <v>1370</v>
      </c>
      <c r="Y824" s="62">
        <v>1.0538461538461539</v>
      </c>
      <c r="Z824" s="22">
        <v>2094</v>
      </c>
      <c r="AA824" s="62">
        <v>1.6107692307692307</v>
      </c>
      <c r="AB824" s="22">
        <v>0</v>
      </c>
    </row>
    <row r="825" spans="1:28" ht="15" customHeight="1">
      <c r="A825" s="42">
        <v>2018</v>
      </c>
      <c r="B825" s="42" t="s">
        <v>276</v>
      </c>
      <c r="C825" s="44" t="s">
        <v>206</v>
      </c>
      <c r="D825" s="43" t="s">
        <v>627</v>
      </c>
      <c r="E825" s="39"/>
      <c r="F825" s="39"/>
      <c r="G825" s="71"/>
      <c r="H825" s="23">
        <v>3</v>
      </c>
      <c r="I825" s="23">
        <v>350</v>
      </c>
      <c r="J825" s="22">
        <v>38</v>
      </c>
      <c r="K825" s="23">
        <v>37</v>
      </c>
      <c r="L825" s="22">
        <v>832</v>
      </c>
      <c r="M825" s="23">
        <v>4</v>
      </c>
      <c r="N825" s="22">
        <v>99</v>
      </c>
      <c r="O825" s="23">
        <v>41</v>
      </c>
      <c r="P825" s="61">
        <v>0.11714285714285715</v>
      </c>
      <c r="Q825" s="23">
        <v>8</v>
      </c>
      <c r="R825" s="22">
        <v>80</v>
      </c>
      <c r="S825" s="22">
        <v>1011</v>
      </c>
      <c r="T825" s="62">
        <v>29.026315789473685</v>
      </c>
      <c r="U825" s="22">
        <v>0</v>
      </c>
      <c r="V825" s="22">
        <v>0</v>
      </c>
      <c r="W825" s="22">
        <v>92</v>
      </c>
      <c r="X825" s="22">
        <v>92</v>
      </c>
      <c r="Y825" s="62">
        <v>0.26285714285714284</v>
      </c>
      <c r="Z825" s="22">
        <v>1103</v>
      </c>
      <c r="AA825" s="62">
        <v>3.1514285714285712</v>
      </c>
      <c r="AB825" s="22">
        <v>0</v>
      </c>
    </row>
    <row r="826" spans="1:28" ht="15" customHeight="1">
      <c r="A826" s="42">
        <v>2018</v>
      </c>
      <c r="B826" s="42" t="s">
        <v>276</v>
      </c>
      <c r="C826" s="44" t="s">
        <v>206</v>
      </c>
      <c r="D826" s="43" t="s">
        <v>9</v>
      </c>
      <c r="E826" s="39"/>
      <c r="F826" s="39"/>
      <c r="G826" s="71"/>
      <c r="H826" s="23">
        <v>3</v>
      </c>
      <c r="I826" s="23">
        <v>804</v>
      </c>
      <c r="J826" s="22">
        <v>57</v>
      </c>
      <c r="K826" s="23">
        <v>13</v>
      </c>
      <c r="L826" s="22">
        <v>332</v>
      </c>
      <c r="M826" s="23">
        <v>2</v>
      </c>
      <c r="N826" s="22">
        <v>50</v>
      </c>
      <c r="O826" s="23">
        <v>15</v>
      </c>
      <c r="P826" s="61">
        <v>1.8749999999999999E-2</v>
      </c>
      <c r="Q826" s="23">
        <v>0</v>
      </c>
      <c r="R826" s="22">
        <v>0</v>
      </c>
      <c r="S826" s="22">
        <v>382</v>
      </c>
      <c r="T826" s="62">
        <v>15.859649122807017</v>
      </c>
      <c r="U826" s="22">
        <v>0</v>
      </c>
      <c r="V826" s="22">
        <v>0</v>
      </c>
      <c r="W826" s="22">
        <v>522</v>
      </c>
      <c r="X826" s="22">
        <v>522</v>
      </c>
      <c r="Y826" s="62">
        <v>0.64925373134328357</v>
      </c>
      <c r="Z826" s="22">
        <v>904</v>
      </c>
      <c r="AA826" s="62">
        <v>1.1243781094527363</v>
      </c>
      <c r="AB826" s="22">
        <v>0</v>
      </c>
    </row>
    <row r="827" spans="1:28" ht="15" customHeight="1">
      <c r="A827" s="42">
        <v>2018</v>
      </c>
      <c r="B827" s="42" t="s">
        <v>276</v>
      </c>
      <c r="C827" s="44" t="s">
        <v>206</v>
      </c>
      <c r="D827" s="43" t="s">
        <v>628</v>
      </c>
      <c r="E827" s="39"/>
      <c r="F827" s="39"/>
      <c r="G827" s="71"/>
      <c r="H827" s="23">
        <v>5</v>
      </c>
      <c r="I827" s="23">
        <v>3985</v>
      </c>
      <c r="J827" s="22">
        <v>105</v>
      </c>
      <c r="K827" s="23">
        <v>145</v>
      </c>
      <c r="L827" s="22">
        <v>3745</v>
      </c>
      <c r="M827" s="23">
        <v>20</v>
      </c>
      <c r="N827" s="22">
        <v>572</v>
      </c>
      <c r="O827" s="23">
        <v>165</v>
      </c>
      <c r="P827" s="61">
        <v>4.1772151898734178E-2</v>
      </c>
      <c r="Q827" s="23">
        <v>1</v>
      </c>
      <c r="R827" s="22">
        <v>10</v>
      </c>
      <c r="S827" s="22">
        <v>4327</v>
      </c>
      <c r="T827" s="62">
        <v>61.6</v>
      </c>
      <c r="U827" s="22">
        <v>0</v>
      </c>
      <c r="V827" s="22">
        <v>0</v>
      </c>
      <c r="W827" s="22">
        <v>2141</v>
      </c>
      <c r="X827" s="22">
        <v>2141</v>
      </c>
      <c r="Y827" s="62">
        <v>0.53726474278544545</v>
      </c>
      <c r="Z827" s="22">
        <v>6468</v>
      </c>
      <c r="AA827" s="62">
        <v>1.6230865746549561</v>
      </c>
      <c r="AB827" s="22">
        <v>370</v>
      </c>
    </row>
    <row r="828" spans="1:28" ht="15" customHeight="1">
      <c r="A828" s="42">
        <v>2018</v>
      </c>
      <c r="B828" s="42" t="s">
        <v>276</v>
      </c>
      <c r="C828" s="44" t="s">
        <v>206</v>
      </c>
      <c r="D828" s="43" t="s">
        <v>11</v>
      </c>
      <c r="E828" s="39"/>
      <c r="F828" s="39"/>
      <c r="G828" s="71"/>
      <c r="H828" s="23">
        <v>1</v>
      </c>
      <c r="I828" s="23">
        <v>1400</v>
      </c>
      <c r="J828" s="22">
        <v>38</v>
      </c>
      <c r="K828" s="23">
        <v>28</v>
      </c>
      <c r="L828" s="22">
        <v>786</v>
      </c>
      <c r="M828" s="23">
        <v>22</v>
      </c>
      <c r="N828" s="22">
        <v>709</v>
      </c>
      <c r="O828" s="23">
        <v>50</v>
      </c>
      <c r="P828" s="61">
        <v>3.5714285714285712E-2</v>
      </c>
      <c r="Q828" s="23">
        <v>1</v>
      </c>
      <c r="R828" s="22">
        <v>10</v>
      </c>
      <c r="S828" s="22">
        <v>1505</v>
      </c>
      <c r="T828" s="62">
        <v>171.18421052631578</v>
      </c>
      <c r="U828" s="22">
        <v>0</v>
      </c>
      <c r="V828" s="22">
        <v>0</v>
      </c>
      <c r="W828" s="22">
        <v>5000</v>
      </c>
      <c r="X828" s="22">
        <v>5000</v>
      </c>
      <c r="Y828" s="62">
        <v>3.5714285714285716</v>
      </c>
      <c r="Z828" s="22">
        <v>6505</v>
      </c>
      <c r="AA828" s="62">
        <v>4.6464285714285714</v>
      </c>
      <c r="AB828" s="22">
        <v>0</v>
      </c>
    </row>
    <row r="829" spans="1:28" ht="15" customHeight="1">
      <c r="A829" s="42">
        <v>2018</v>
      </c>
      <c r="B829" s="42" t="s">
        <v>276</v>
      </c>
      <c r="C829" s="44" t="s">
        <v>220</v>
      </c>
      <c r="D829" s="43" t="s">
        <v>629</v>
      </c>
      <c r="E829" s="39"/>
      <c r="F829" s="39"/>
      <c r="G829" s="71"/>
      <c r="H829" s="23">
        <v>4</v>
      </c>
      <c r="I829" s="23">
        <v>3268</v>
      </c>
      <c r="J829" s="22">
        <v>50</v>
      </c>
      <c r="K829" s="23">
        <v>117</v>
      </c>
      <c r="L829" s="22">
        <v>2950</v>
      </c>
      <c r="M829" s="23">
        <v>29</v>
      </c>
      <c r="N829" s="22">
        <v>848</v>
      </c>
      <c r="O829" s="23">
        <v>146</v>
      </c>
      <c r="P829" s="61">
        <v>4.4812768569674644E-2</v>
      </c>
      <c r="Q829" s="23">
        <v>0</v>
      </c>
      <c r="R829" s="22">
        <v>0</v>
      </c>
      <c r="S829" s="22">
        <v>3798</v>
      </c>
      <c r="T829" s="62">
        <v>174.04</v>
      </c>
      <c r="U829" s="22">
        <v>0</v>
      </c>
      <c r="V829" s="22">
        <v>0</v>
      </c>
      <c r="W829" s="22">
        <v>4904</v>
      </c>
      <c r="X829" s="22">
        <v>4904</v>
      </c>
      <c r="Y829" s="62">
        <v>1.5006119951040391</v>
      </c>
      <c r="Z829" s="22">
        <v>8702</v>
      </c>
      <c r="AA829" s="62">
        <v>2.6627906976744184</v>
      </c>
      <c r="AB829" s="22">
        <v>40.5</v>
      </c>
    </row>
    <row r="830" spans="1:28" ht="15" customHeight="1">
      <c r="A830" s="42">
        <v>2018</v>
      </c>
      <c r="B830" s="42" t="s">
        <v>276</v>
      </c>
      <c r="C830" s="44" t="s">
        <v>220</v>
      </c>
      <c r="D830" s="43" t="s">
        <v>472</v>
      </c>
      <c r="E830" s="39"/>
      <c r="F830" s="39"/>
      <c r="G830" s="71"/>
      <c r="H830" s="23">
        <v>3</v>
      </c>
      <c r="I830" s="23">
        <v>1427</v>
      </c>
      <c r="J830" s="22">
        <v>230</v>
      </c>
      <c r="K830" s="23">
        <v>27</v>
      </c>
      <c r="L830" s="22">
        <v>727</v>
      </c>
      <c r="M830" s="23">
        <v>6</v>
      </c>
      <c r="N830" s="22">
        <v>170</v>
      </c>
      <c r="O830" s="23">
        <v>33</v>
      </c>
      <c r="P830" s="61">
        <v>2.5923016496465043E-2</v>
      </c>
      <c r="Q830" s="23">
        <v>0</v>
      </c>
      <c r="R830" s="22">
        <v>0</v>
      </c>
      <c r="S830" s="22">
        <v>897</v>
      </c>
      <c r="T830" s="62">
        <v>10.995652173913044</v>
      </c>
      <c r="U830" s="22">
        <v>0</v>
      </c>
      <c r="V830" s="22">
        <v>0</v>
      </c>
      <c r="W830" s="22">
        <v>1632</v>
      </c>
      <c r="X830" s="22">
        <v>1632</v>
      </c>
      <c r="Y830" s="62">
        <v>1.1436580238262088</v>
      </c>
      <c r="Z830" s="22">
        <v>2529</v>
      </c>
      <c r="AA830" s="62">
        <v>1.772249474421864</v>
      </c>
      <c r="AB830" s="22">
        <v>0</v>
      </c>
    </row>
    <row r="831" spans="1:28" ht="15" customHeight="1">
      <c r="A831" s="42">
        <v>2018</v>
      </c>
      <c r="B831" s="42" t="s">
        <v>276</v>
      </c>
      <c r="C831" s="44" t="s">
        <v>220</v>
      </c>
      <c r="D831" s="43" t="s">
        <v>474</v>
      </c>
      <c r="E831" s="39"/>
      <c r="F831" s="39"/>
      <c r="G831" s="71"/>
      <c r="H831" s="23">
        <v>3</v>
      </c>
      <c r="I831" s="23">
        <v>533</v>
      </c>
      <c r="J831" s="22">
        <v>10</v>
      </c>
      <c r="K831" s="23">
        <v>12</v>
      </c>
      <c r="L831" s="22">
        <v>324</v>
      </c>
      <c r="M831" s="23">
        <v>4</v>
      </c>
      <c r="N831" s="22">
        <v>138</v>
      </c>
      <c r="O831" s="23">
        <v>16</v>
      </c>
      <c r="P831" s="61">
        <v>3.0018761726078799E-2</v>
      </c>
      <c r="Q831" s="23">
        <v>0</v>
      </c>
      <c r="R831" s="22">
        <v>0</v>
      </c>
      <c r="S831" s="22">
        <v>462</v>
      </c>
      <c r="T831" s="62">
        <v>87.2</v>
      </c>
      <c r="U831" s="22">
        <v>0</v>
      </c>
      <c r="V831" s="22">
        <v>0</v>
      </c>
      <c r="W831" s="22">
        <v>410</v>
      </c>
      <c r="X831" s="22">
        <v>410</v>
      </c>
      <c r="Y831" s="62">
        <v>0.76923076923076927</v>
      </c>
      <c r="Z831" s="22">
        <v>872</v>
      </c>
      <c r="AA831" s="62">
        <v>1.6360225140712945</v>
      </c>
      <c r="AB831" s="22">
        <v>0</v>
      </c>
    </row>
    <row r="832" spans="1:28" ht="15" customHeight="1">
      <c r="A832" s="42">
        <v>2018</v>
      </c>
      <c r="B832" s="42" t="s">
        <v>276</v>
      </c>
      <c r="C832" s="44" t="s">
        <v>220</v>
      </c>
      <c r="D832" s="43" t="s">
        <v>630</v>
      </c>
      <c r="E832" s="39"/>
      <c r="F832" s="39"/>
      <c r="G832" s="71"/>
      <c r="H832" s="23">
        <v>3</v>
      </c>
      <c r="I832" s="23">
        <v>1061</v>
      </c>
      <c r="J832" s="22">
        <v>36</v>
      </c>
      <c r="K832" s="23">
        <v>17</v>
      </c>
      <c r="L832" s="22">
        <v>438</v>
      </c>
      <c r="M832" s="23">
        <v>3</v>
      </c>
      <c r="N832" s="22">
        <v>99</v>
      </c>
      <c r="O832" s="23">
        <v>20</v>
      </c>
      <c r="P832" s="61">
        <v>1.8850141376060319E-2</v>
      </c>
      <c r="Q832" s="23">
        <v>0</v>
      </c>
      <c r="R832" s="22">
        <v>0</v>
      </c>
      <c r="S832" s="22">
        <v>537</v>
      </c>
      <c r="T832" s="62">
        <v>73.888888888888886</v>
      </c>
      <c r="U832" s="22">
        <v>0</v>
      </c>
      <c r="V832" s="22">
        <v>0</v>
      </c>
      <c r="W832" s="22">
        <v>2123</v>
      </c>
      <c r="X832" s="22">
        <v>2123</v>
      </c>
      <c r="Y832" s="62">
        <v>2.0009425070688032</v>
      </c>
      <c r="Z832" s="22">
        <v>2660</v>
      </c>
      <c r="AA832" s="62">
        <v>2.5070688030160224</v>
      </c>
      <c r="AB832" s="22">
        <v>50</v>
      </c>
    </row>
    <row r="833" spans="1:28" ht="15" customHeight="1">
      <c r="A833" s="42">
        <v>2018</v>
      </c>
      <c r="B833" s="42" t="s">
        <v>276</v>
      </c>
      <c r="C833" s="44" t="s">
        <v>220</v>
      </c>
      <c r="D833" s="43" t="s">
        <v>13</v>
      </c>
      <c r="E833" s="39"/>
      <c r="F833" s="39"/>
      <c r="G833" s="71"/>
      <c r="H833" s="23">
        <v>1</v>
      </c>
      <c r="I833" s="23">
        <v>330</v>
      </c>
      <c r="J833" s="22">
        <v>18</v>
      </c>
      <c r="K833" s="23">
        <v>7</v>
      </c>
      <c r="L833" s="22">
        <v>187</v>
      </c>
      <c r="M833" s="23">
        <v>1</v>
      </c>
      <c r="N833" s="22">
        <v>39</v>
      </c>
      <c r="O833" s="23">
        <v>8</v>
      </c>
      <c r="P833" s="61">
        <v>2.4242424242424242E-2</v>
      </c>
      <c r="Q833" s="23">
        <v>1</v>
      </c>
      <c r="R833" s="22">
        <v>10</v>
      </c>
      <c r="S833" s="22">
        <v>236</v>
      </c>
      <c r="T833" s="62">
        <v>57.787222222222226</v>
      </c>
      <c r="U833" s="22">
        <v>0</v>
      </c>
      <c r="V833" s="22">
        <v>0</v>
      </c>
      <c r="W833" s="22">
        <v>804.17</v>
      </c>
      <c r="X833" s="22">
        <v>804.17</v>
      </c>
      <c r="Y833" s="62">
        <v>2.4368787878787876</v>
      </c>
      <c r="Z833" s="22">
        <v>1040.17</v>
      </c>
      <c r="AA833" s="62">
        <v>3.1520303030303034</v>
      </c>
      <c r="AB833" s="22">
        <v>267.2</v>
      </c>
    </row>
    <row r="834" spans="1:28" ht="15" customHeight="1">
      <c r="A834" s="42">
        <v>2018</v>
      </c>
      <c r="B834" s="42" t="s">
        <v>276</v>
      </c>
      <c r="C834" s="44" t="s">
        <v>220</v>
      </c>
      <c r="D834" s="43" t="s">
        <v>14</v>
      </c>
      <c r="E834" s="39"/>
      <c r="F834" s="39"/>
      <c r="G834" s="71"/>
      <c r="H834" s="23">
        <v>1</v>
      </c>
      <c r="I834" s="23">
        <v>638</v>
      </c>
      <c r="J834" s="22">
        <v>49</v>
      </c>
      <c r="K834" s="23">
        <v>18</v>
      </c>
      <c r="L834" s="22">
        <v>482</v>
      </c>
      <c r="M834" s="23">
        <v>11</v>
      </c>
      <c r="N834" s="22">
        <v>373</v>
      </c>
      <c r="O834" s="23">
        <v>29</v>
      </c>
      <c r="P834" s="61">
        <v>4.5454545454545456E-2</v>
      </c>
      <c r="Q834" s="23">
        <v>0</v>
      </c>
      <c r="R834" s="22">
        <v>0</v>
      </c>
      <c r="S834" s="22">
        <v>855</v>
      </c>
      <c r="T834" s="62">
        <v>45.061224489795919</v>
      </c>
      <c r="U834" s="22">
        <v>0</v>
      </c>
      <c r="V834" s="22">
        <v>0</v>
      </c>
      <c r="W834" s="22">
        <v>1353</v>
      </c>
      <c r="X834" s="22">
        <v>1353</v>
      </c>
      <c r="Y834" s="62">
        <v>2.1206896551724137</v>
      </c>
      <c r="Z834" s="22">
        <v>2208</v>
      </c>
      <c r="AA834" s="62">
        <v>3.4608150470219434</v>
      </c>
      <c r="AB834" s="22">
        <v>0</v>
      </c>
    </row>
    <row r="835" spans="1:28" ht="15" customHeight="1">
      <c r="A835" s="42">
        <v>2018</v>
      </c>
      <c r="B835" s="42" t="s">
        <v>276</v>
      </c>
      <c r="C835" s="44" t="s">
        <v>220</v>
      </c>
      <c r="D835" s="43" t="s">
        <v>83</v>
      </c>
      <c r="E835" s="39"/>
      <c r="F835" s="39"/>
      <c r="G835" s="71"/>
      <c r="H835" s="23">
        <v>2</v>
      </c>
      <c r="I835" s="23">
        <v>874</v>
      </c>
      <c r="J835" s="22">
        <v>38</v>
      </c>
      <c r="K835" s="23">
        <v>18</v>
      </c>
      <c r="L835" s="22">
        <v>430</v>
      </c>
      <c r="M835" s="23">
        <v>5</v>
      </c>
      <c r="N835" s="22">
        <v>149</v>
      </c>
      <c r="O835" s="23">
        <v>23</v>
      </c>
      <c r="P835" s="61">
        <v>2.6315789473684209E-2</v>
      </c>
      <c r="Q835" s="23">
        <v>2</v>
      </c>
      <c r="R835" s="22">
        <v>20</v>
      </c>
      <c r="S835" s="22">
        <v>599</v>
      </c>
      <c r="T835" s="62">
        <v>77.768421052631581</v>
      </c>
      <c r="U835" s="22">
        <v>0</v>
      </c>
      <c r="V835" s="22">
        <v>0</v>
      </c>
      <c r="W835" s="22">
        <v>2356.1999999999998</v>
      </c>
      <c r="X835" s="22">
        <v>2356.1999999999998</v>
      </c>
      <c r="Y835" s="62">
        <v>2.6958810068649885</v>
      </c>
      <c r="Z835" s="22">
        <v>2955.2</v>
      </c>
      <c r="AA835" s="62">
        <v>3.3812356979405034</v>
      </c>
      <c r="AB835" s="22">
        <v>0</v>
      </c>
    </row>
    <row r="836" spans="1:28" ht="15" customHeight="1">
      <c r="A836" s="42">
        <v>2018</v>
      </c>
      <c r="B836" s="42" t="s">
        <v>276</v>
      </c>
      <c r="C836" s="44" t="s">
        <v>220</v>
      </c>
      <c r="D836" s="43" t="s">
        <v>15</v>
      </c>
      <c r="E836" s="39"/>
      <c r="F836" s="39"/>
      <c r="G836" s="71"/>
      <c r="H836" s="23">
        <v>3</v>
      </c>
      <c r="I836" s="23">
        <v>4529</v>
      </c>
      <c r="J836" s="22">
        <v>115</v>
      </c>
      <c r="K836" s="23">
        <v>66</v>
      </c>
      <c r="L836" s="22">
        <v>1860</v>
      </c>
      <c r="M836" s="23">
        <v>17</v>
      </c>
      <c r="N836" s="22">
        <v>487</v>
      </c>
      <c r="O836" s="23">
        <v>83</v>
      </c>
      <c r="P836" s="61">
        <v>1.8326341355707661E-2</v>
      </c>
      <c r="Q836" s="23">
        <v>1</v>
      </c>
      <c r="R836" s="22">
        <v>10</v>
      </c>
      <c r="S836" s="22">
        <v>2357</v>
      </c>
      <c r="T836" s="62">
        <v>97.65652173913044</v>
      </c>
      <c r="U836" s="22">
        <v>0</v>
      </c>
      <c r="V836" s="22">
        <v>0</v>
      </c>
      <c r="W836" s="22">
        <v>8873.5</v>
      </c>
      <c r="X836" s="22">
        <v>8873.5</v>
      </c>
      <c r="Y836" s="62">
        <v>1.9592625303599029</v>
      </c>
      <c r="Z836" s="22">
        <v>11230.5</v>
      </c>
      <c r="AA836" s="62">
        <v>2.4796864650033119</v>
      </c>
      <c r="AB836" s="22">
        <v>0</v>
      </c>
    </row>
    <row r="837" spans="1:28" ht="15" customHeight="1">
      <c r="A837" s="42">
        <v>2018</v>
      </c>
      <c r="B837" s="42" t="s">
        <v>276</v>
      </c>
      <c r="C837" s="44" t="s">
        <v>220</v>
      </c>
      <c r="D837" s="43" t="s">
        <v>468</v>
      </c>
      <c r="E837" s="39"/>
      <c r="F837" s="39"/>
      <c r="G837" s="71"/>
      <c r="H837" s="23">
        <v>1</v>
      </c>
      <c r="I837" s="23">
        <v>1810</v>
      </c>
      <c r="J837" s="22">
        <v>66</v>
      </c>
      <c r="K837" s="23">
        <v>2</v>
      </c>
      <c r="L837" s="22">
        <v>50</v>
      </c>
      <c r="M837" s="23">
        <v>0</v>
      </c>
      <c r="N837" s="22">
        <v>0</v>
      </c>
      <c r="O837" s="23">
        <v>4</v>
      </c>
      <c r="P837" s="61">
        <v>2.2099447513812156E-3</v>
      </c>
      <c r="Q837" s="23">
        <v>21</v>
      </c>
      <c r="R837" s="22">
        <v>210</v>
      </c>
      <c r="S837" s="22">
        <v>280</v>
      </c>
      <c r="T837" s="62">
        <v>78.49454545454546</v>
      </c>
      <c r="U837" s="22">
        <v>0</v>
      </c>
      <c r="V837" s="22">
        <v>0</v>
      </c>
      <c r="W837" s="22">
        <v>4900.6400000000003</v>
      </c>
      <c r="X837" s="22">
        <v>4900.6400000000003</v>
      </c>
      <c r="Y837" s="62">
        <v>2.7075359116022102</v>
      </c>
      <c r="Z837" s="22">
        <v>5180.6400000000003</v>
      </c>
      <c r="AA837" s="62">
        <v>2.8622320441988953</v>
      </c>
      <c r="AB837" s="22">
        <v>101.34</v>
      </c>
    </row>
    <row r="838" spans="1:28" ht="15" customHeight="1">
      <c r="A838" s="42">
        <v>2018</v>
      </c>
      <c r="B838" s="42" t="s">
        <v>276</v>
      </c>
      <c r="C838" s="44" t="s">
        <v>220</v>
      </c>
      <c r="D838" s="43" t="s">
        <v>631</v>
      </c>
      <c r="E838" s="39"/>
      <c r="F838" s="39"/>
      <c r="G838" s="71"/>
      <c r="H838" s="23">
        <v>3</v>
      </c>
      <c r="I838" s="23">
        <v>14958</v>
      </c>
      <c r="J838" s="22">
        <v>89</v>
      </c>
      <c r="K838" s="23">
        <v>459</v>
      </c>
      <c r="L838" s="22">
        <v>11658</v>
      </c>
      <c r="M838" s="23">
        <v>46</v>
      </c>
      <c r="N838" s="22">
        <v>1422</v>
      </c>
      <c r="O838" s="23">
        <v>505</v>
      </c>
      <c r="P838" s="61">
        <v>3.3761198021125816E-2</v>
      </c>
      <c r="Q838" s="23">
        <v>1</v>
      </c>
      <c r="R838" s="22">
        <v>10</v>
      </c>
      <c r="S838" s="22">
        <v>13090</v>
      </c>
      <c r="T838" s="62">
        <v>316.39325842696627</v>
      </c>
      <c r="U838" s="22">
        <v>0</v>
      </c>
      <c r="V838" s="22">
        <v>0</v>
      </c>
      <c r="W838" s="22">
        <v>15069</v>
      </c>
      <c r="X838" s="22">
        <v>15069</v>
      </c>
      <c r="Y838" s="62">
        <v>1.0074207781789009</v>
      </c>
      <c r="Z838" s="22">
        <v>28159</v>
      </c>
      <c r="AA838" s="62">
        <v>1.8825377724294692</v>
      </c>
      <c r="AB838" s="22">
        <v>1744</v>
      </c>
    </row>
    <row r="839" spans="1:28" ht="15" customHeight="1">
      <c r="A839" s="42">
        <v>2018</v>
      </c>
      <c r="B839" s="42" t="s">
        <v>276</v>
      </c>
      <c r="C839" s="44" t="s">
        <v>220</v>
      </c>
      <c r="D839" s="43" t="s">
        <v>632</v>
      </c>
      <c r="E839" s="39"/>
      <c r="F839" s="39"/>
      <c r="G839" s="71"/>
      <c r="H839" s="23">
        <v>2</v>
      </c>
      <c r="I839" s="23">
        <v>1400</v>
      </c>
      <c r="J839" s="22">
        <v>20</v>
      </c>
      <c r="K839" s="23">
        <v>37</v>
      </c>
      <c r="L839" s="22">
        <v>907</v>
      </c>
      <c r="M839" s="23">
        <v>13</v>
      </c>
      <c r="N839" s="22">
        <v>381</v>
      </c>
      <c r="O839" s="23">
        <v>50</v>
      </c>
      <c r="P839" s="61">
        <v>3.5714285714285712E-2</v>
      </c>
      <c r="Q839" s="23">
        <v>2</v>
      </c>
      <c r="R839" s="22">
        <v>20</v>
      </c>
      <c r="S839" s="22">
        <v>1308</v>
      </c>
      <c r="T839" s="62">
        <v>163.80000000000001</v>
      </c>
      <c r="U839" s="22">
        <v>0</v>
      </c>
      <c r="V839" s="22">
        <v>0</v>
      </c>
      <c r="W839" s="22">
        <v>1968</v>
      </c>
      <c r="X839" s="22">
        <v>1968</v>
      </c>
      <c r="Y839" s="62">
        <v>1.4057142857142857</v>
      </c>
      <c r="Z839" s="22">
        <v>3276</v>
      </c>
      <c r="AA839" s="62">
        <v>2.34</v>
      </c>
      <c r="AB839" s="22">
        <v>0</v>
      </c>
    </row>
    <row r="840" spans="1:28" ht="15" customHeight="1">
      <c r="A840" s="42">
        <v>2018</v>
      </c>
      <c r="B840" s="42" t="s">
        <v>276</v>
      </c>
      <c r="C840" s="44" t="s">
        <v>220</v>
      </c>
      <c r="D840" s="43" t="s">
        <v>16</v>
      </c>
      <c r="E840" s="39"/>
      <c r="F840" s="39"/>
      <c r="G840" s="71"/>
      <c r="H840" s="23">
        <v>3</v>
      </c>
      <c r="I840" s="23">
        <v>500</v>
      </c>
      <c r="J840" s="22">
        <v>90</v>
      </c>
      <c r="K840" s="23">
        <v>8</v>
      </c>
      <c r="L840" s="22">
        <v>216</v>
      </c>
      <c r="M840" s="23">
        <v>9</v>
      </c>
      <c r="N840" s="22">
        <v>257</v>
      </c>
      <c r="O840" s="23">
        <v>17</v>
      </c>
      <c r="P840" s="61">
        <v>3.4000000000000002E-2</v>
      </c>
      <c r="Q840" s="23">
        <v>0</v>
      </c>
      <c r="R840" s="22">
        <v>0</v>
      </c>
      <c r="S840" s="22">
        <v>473</v>
      </c>
      <c r="T840" s="62">
        <v>19.859444444444442</v>
      </c>
      <c r="U840" s="22">
        <v>0</v>
      </c>
      <c r="V840" s="22">
        <v>0</v>
      </c>
      <c r="W840" s="22">
        <v>1314.35</v>
      </c>
      <c r="X840" s="22">
        <v>1314.35</v>
      </c>
      <c r="Y840" s="62">
        <v>2.6286999999999998</v>
      </c>
      <c r="Z840" s="22">
        <v>1787.35</v>
      </c>
      <c r="AA840" s="62">
        <v>3.5747</v>
      </c>
      <c r="AB840" s="22">
        <v>0</v>
      </c>
    </row>
    <row r="841" spans="1:28" ht="15" customHeight="1">
      <c r="A841" s="42">
        <v>2018</v>
      </c>
      <c r="B841" s="42" t="s">
        <v>276</v>
      </c>
      <c r="C841" s="44" t="s">
        <v>220</v>
      </c>
      <c r="D841" s="43" t="s">
        <v>633</v>
      </c>
      <c r="E841" s="39"/>
      <c r="F841" s="39"/>
      <c r="G841" s="71"/>
      <c r="H841" s="23">
        <v>4</v>
      </c>
      <c r="I841" s="23">
        <v>80</v>
      </c>
      <c r="J841" s="22">
        <v>52</v>
      </c>
      <c r="K841" s="23">
        <v>4</v>
      </c>
      <c r="L841" s="22">
        <v>97</v>
      </c>
      <c r="M841" s="23">
        <v>3</v>
      </c>
      <c r="N841" s="22">
        <v>97</v>
      </c>
      <c r="O841" s="23">
        <v>7</v>
      </c>
      <c r="P841" s="61">
        <v>8.7499999999999994E-2</v>
      </c>
      <c r="Q841" s="23">
        <v>0</v>
      </c>
      <c r="R841" s="22">
        <v>0</v>
      </c>
      <c r="S841" s="22">
        <v>194</v>
      </c>
      <c r="T841" s="62">
        <v>8.3076923076923084</v>
      </c>
      <c r="U841" s="22">
        <v>0</v>
      </c>
      <c r="V841" s="22">
        <v>0</v>
      </c>
      <c r="W841" s="22">
        <v>238</v>
      </c>
      <c r="X841" s="22">
        <v>238</v>
      </c>
      <c r="Y841" s="62">
        <v>2.9750000000000001</v>
      </c>
      <c r="Z841" s="22">
        <v>432</v>
      </c>
      <c r="AA841" s="62">
        <v>5.4</v>
      </c>
      <c r="AB841" s="22">
        <v>0</v>
      </c>
    </row>
    <row r="842" spans="1:28" ht="15" customHeight="1">
      <c r="A842" s="42">
        <v>2018</v>
      </c>
      <c r="B842" s="42" t="s">
        <v>276</v>
      </c>
      <c r="C842" s="44" t="s">
        <v>220</v>
      </c>
      <c r="D842" s="43" t="s">
        <v>17</v>
      </c>
      <c r="E842" s="39"/>
      <c r="F842" s="39"/>
      <c r="G842" s="71"/>
      <c r="H842" s="23">
        <v>1</v>
      </c>
      <c r="I842" s="23">
        <v>1650</v>
      </c>
      <c r="J842" s="22">
        <v>82</v>
      </c>
      <c r="K842" s="23">
        <v>97</v>
      </c>
      <c r="L842" s="22">
        <v>2476</v>
      </c>
      <c r="M842" s="23">
        <v>42</v>
      </c>
      <c r="N842" s="22">
        <v>1274</v>
      </c>
      <c r="O842" s="23">
        <v>140</v>
      </c>
      <c r="P842" s="61">
        <v>8.4848484848484854E-2</v>
      </c>
      <c r="Q842" s="23">
        <v>0</v>
      </c>
      <c r="R842" s="22">
        <v>0</v>
      </c>
      <c r="S842" s="22">
        <v>3779</v>
      </c>
      <c r="T842" s="62">
        <v>69.283902439024388</v>
      </c>
      <c r="U842" s="22">
        <v>0</v>
      </c>
      <c r="V842" s="22">
        <v>0</v>
      </c>
      <c r="W842" s="22">
        <v>1902.28</v>
      </c>
      <c r="X842" s="22">
        <v>1902.28</v>
      </c>
      <c r="Y842" s="62">
        <v>1.1528969696969698</v>
      </c>
      <c r="Z842" s="22">
        <v>5681.28</v>
      </c>
      <c r="AA842" s="62">
        <v>3.4432</v>
      </c>
      <c r="AB842" s="22">
        <v>0</v>
      </c>
    </row>
    <row r="843" spans="1:28" ht="15" customHeight="1">
      <c r="A843" s="42">
        <v>2018</v>
      </c>
      <c r="B843" s="42" t="s">
        <v>276</v>
      </c>
      <c r="C843" s="44" t="s">
        <v>220</v>
      </c>
      <c r="D843" s="43" t="s">
        <v>18</v>
      </c>
      <c r="E843" s="39"/>
      <c r="F843" s="39"/>
      <c r="G843" s="71"/>
      <c r="H843" s="23">
        <v>2</v>
      </c>
      <c r="I843" s="23">
        <v>1107</v>
      </c>
      <c r="J843" s="22">
        <v>18</v>
      </c>
      <c r="K843" s="23">
        <v>21</v>
      </c>
      <c r="L843" s="22">
        <v>562</v>
      </c>
      <c r="M843" s="23">
        <v>1</v>
      </c>
      <c r="N843" s="22">
        <v>39</v>
      </c>
      <c r="O843" s="23">
        <v>22</v>
      </c>
      <c r="P843" s="61">
        <v>1.9873532068654019E-2</v>
      </c>
      <c r="Q843" s="23">
        <v>0</v>
      </c>
      <c r="R843" s="22">
        <v>0</v>
      </c>
      <c r="S843" s="22">
        <v>601</v>
      </c>
      <c r="T843" s="62">
        <v>211.22222222222223</v>
      </c>
      <c r="U843" s="22">
        <v>0</v>
      </c>
      <c r="V843" s="22">
        <v>80</v>
      </c>
      <c r="W843" s="22">
        <v>3201</v>
      </c>
      <c r="X843" s="22">
        <v>3281</v>
      </c>
      <c r="Y843" s="62">
        <v>2.9638663053297201</v>
      </c>
      <c r="Z843" s="22">
        <v>3802</v>
      </c>
      <c r="AA843" s="62">
        <v>3.4345076784101174</v>
      </c>
      <c r="AB843" s="22">
        <v>0</v>
      </c>
    </row>
    <row r="844" spans="1:28" ht="15" customHeight="1">
      <c r="A844" s="42">
        <v>2018</v>
      </c>
      <c r="B844" s="42" t="s">
        <v>276</v>
      </c>
      <c r="C844" s="44" t="s">
        <v>221</v>
      </c>
      <c r="D844" s="43" t="s">
        <v>19</v>
      </c>
      <c r="E844" s="39"/>
      <c r="F844" s="39"/>
      <c r="G844" s="71"/>
      <c r="H844" s="23">
        <v>5</v>
      </c>
      <c r="I844" s="23">
        <v>600</v>
      </c>
      <c r="J844" s="22">
        <v>24</v>
      </c>
      <c r="K844" s="23">
        <v>12</v>
      </c>
      <c r="L844" s="22">
        <v>313</v>
      </c>
      <c r="M844" s="23">
        <v>1</v>
      </c>
      <c r="N844" s="22">
        <v>10</v>
      </c>
      <c r="O844" s="23">
        <v>13</v>
      </c>
      <c r="P844" s="61">
        <v>2.1666666666666667E-2</v>
      </c>
      <c r="Q844" s="23">
        <v>1</v>
      </c>
      <c r="R844" s="22">
        <v>10</v>
      </c>
      <c r="S844" s="22">
        <v>333</v>
      </c>
      <c r="T844" s="62">
        <v>29.25</v>
      </c>
      <c r="U844" s="22">
        <v>0</v>
      </c>
      <c r="V844" s="22">
        <v>0</v>
      </c>
      <c r="W844" s="22">
        <v>369</v>
      </c>
      <c r="X844" s="22">
        <v>369</v>
      </c>
      <c r="Y844" s="62">
        <v>0.61499999999999999</v>
      </c>
      <c r="Z844" s="22">
        <v>702</v>
      </c>
      <c r="AA844" s="62">
        <v>1.17</v>
      </c>
      <c r="AB844" s="22">
        <v>0</v>
      </c>
    </row>
    <row r="845" spans="1:28" ht="15" customHeight="1">
      <c r="A845" s="42">
        <v>2018</v>
      </c>
      <c r="B845" s="42" t="s">
        <v>276</v>
      </c>
      <c r="C845" s="44" t="s">
        <v>221</v>
      </c>
      <c r="D845" s="43" t="s">
        <v>634</v>
      </c>
      <c r="E845" s="39"/>
      <c r="F845" s="39"/>
      <c r="G845" s="71"/>
      <c r="H845" s="23">
        <v>6</v>
      </c>
      <c r="I845" s="23">
        <v>800</v>
      </c>
      <c r="J845" s="22">
        <v>30</v>
      </c>
      <c r="K845" s="23">
        <v>27</v>
      </c>
      <c r="L845" s="22">
        <v>700</v>
      </c>
      <c r="M845" s="23">
        <v>4</v>
      </c>
      <c r="N845" s="22">
        <v>110</v>
      </c>
      <c r="O845" s="23">
        <v>31</v>
      </c>
      <c r="P845" s="61">
        <v>3.875E-2</v>
      </c>
      <c r="Q845" s="23">
        <v>0</v>
      </c>
      <c r="R845" s="22">
        <v>0</v>
      </c>
      <c r="S845" s="22">
        <v>810</v>
      </c>
      <c r="T845" s="62">
        <v>103.2</v>
      </c>
      <c r="U845" s="22">
        <v>0</v>
      </c>
      <c r="V845" s="22">
        <v>0</v>
      </c>
      <c r="W845" s="22">
        <v>2286</v>
      </c>
      <c r="X845" s="22">
        <v>2286</v>
      </c>
      <c r="Y845" s="62">
        <v>2.8574999999999999</v>
      </c>
      <c r="Z845" s="22">
        <v>3096</v>
      </c>
      <c r="AA845" s="62">
        <v>3.87</v>
      </c>
      <c r="AB845" s="22">
        <v>0</v>
      </c>
    </row>
    <row r="846" spans="1:28" ht="15" customHeight="1">
      <c r="A846" s="42">
        <v>2018</v>
      </c>
      <c r="B846" s="42" t="s">
        <v>276</v>
      </c>
      <c r="C846" s="44" t="s">
        <v>221</v>
      </c>
      <c r="D846" s="43" t="s">
        <v>481</v>
      </c>
      <c r="E846" s="39"/>
      <c r="F846" s="39"/>
      <c r="G846" s="71"/>
      <c r="H846" s="23">
        <v>3</v>
      </c>
      <c r="I846" s="23">
        <v>800</v>
      </c>
      <c r="J846" s="22">
        <v>50</v>
      </c>
      <c r="K846" s="23">
        <v>13</v>
      </c>
      <c r="L846" s="22">
        <v>342</v>
      </c>
      <c r="M846" s="23">
        <v>2</v>
      </c>
      <c r="N846" s="22">
        <v>50</v>
      </c>
      <c r="O846" s="23">
        <v>15</v>
      </c>
      <c r="P846" s="61">
        <v>1.8749999999999999E-2</v>
      </c>
      <c r="Q846" s="23">
        <v>9</v>
      </c>
      <c r="R846" s="22">
        <v>90</v>
      </c>
      <c r="S846" s="22">
        <v>492</v>
      </c>
      <c r="T846" s="62">
        <v>39.76</v>
      </c>
      <c r="U846" s="22">
        <v>0</v>
      </c>
      <c r="V846" s="22">
        <v>0</v>
      </c>
      <c r="W846" s="22">
        <v>1496</v>
      </c>
      <c r="X846" s="22">
        <v>1496</v>
      </c>
      <c r="Y846" s="62">
        <v>1.87</v>
      </c>
      <c r="Z846" s="22">
        <v>1988</v>
      </c>
      <c r="AA846" s="62">
        <v>2.4849999999999999</v>
      </c>
      <c r="AB846" s="22">
        <v>0</v>
      </c>
    </row>
    <row r="847" spans="1:28" ht="15" customHeight="1">
      <c r="A847" s="42">
        <v>2018</v>
      </c>
      <c r="B847" s="42" t="s">
        <v>276</v>
      </c>
      <c r="C847" s="44" t="s">
        <v>221</v>
      </c>
      <c r="D847" s="43" t="s">
        <v>20</v>
      </c>
      <c r="E847" s="39"/>
      <c r="F847" s="39"/>
      <c r="G847" s="71"/>
      <c r="H847" s="23">
        <v>2</v>
      </c>
      <c r="I847" s="23">
        <v>2457</v>
      </c>
      <c r="J847" s="22">
        <v>42</v>
      </c>
      <c r="K847" s="23">
        <v>64</v>
      </c>
      <c r="L847" s="22">
        <v>1398</v>
      </c>
      <c r="M847" s="23">
        <v>6</v>
      </c>
      <c r="N847" s="22">
        <v>210</v>
      </c>
      <c r="O847" s="23">
        <v>70</v>
      </c>
      <c r="P847" s="61">
        <v>2.8490028490028491E-2</v>
      </c>
      <c r="Q847" s="23">
        <v>2</v>
      </c>
      <c r="R847" s="22">
        <v>20</v>
      </c>
      <c r="S847" s="22">
        <v>1628</v>
      </c>
      <c r="T847" s="62">
        <v>88.452380952380949</v>
      </c>
      <c r="U847" s="22">
        <v>0</v>
      </c>
      <c r="V847" s="22">
        <v>0</v>
      </c>
      <c r="W847" s="22">
        <v>2087</v>
      </c>
      <c r="X847" s="22">
        <v>2087</v>
      </c>
      <c r="Y847" s="62">
        <v>0.84940984940984943</v>
      </c>
      <c r="Z847" s="22">
        <v>3715</v>
      </c>
      <c r="AA847" s="62">
        <v>1.512006512006512</v>
      </c>
      <c r="AB847" s="22">
        <v>0</v>
      </c>
    </row>
    <row r="848" spans="1:28" ht="15" customHeight="1">
      <c r="A848" s="42">
        <v>2018</v>
      </c>
      <c r="B848" s="42" t="s">
        <v>276</v>
      </c>
      <c r="C848" s="44" t="s">
        <v>221</v>
      </c>
      <c r="D848" s="43" t="s">
        <v>21</v>
      </c>
      <c r="E848" s="39"/>
      <c r="F848" s="39"/>
      <c r="G848" s="71"/>
      <c r="H848" s="23">
        <v>3</v>
      </c>
      <c r="I848" s="23">
        <v>800</v>
      </c>
      <c r="J848" s="22">
        <v>30</v>
      </c>
      <c r="K848" s="23">
        <v>20</v>
      </c>
      <c r="L848" s="22">
        <v>501</v>
      </c>
      <c r="M848" s="23">
        <v>9</v>
      </c>
      <c r="N848" s="22">
        <v>282</v>
      </c>
      <c r="O848" s="23">
        <v>29</v>
      </c>
      <c r="P848" s="61">
        <v>3.6249999999999998E-2</v>
      </c>
      <c r="Q848" s="23">
        <v>10</v>
      </c>
      <c r="R848" s="22">
        <v>100</v>
      </c>
      <c r="S848" s="22">
        <v>883</v>
      </c>
      <c r="T848" s="62">
        <v>70.266666666666666</v>
      </c>
      <c r="U848" s="22">
        <v>0</v>
      </c>
      <c r="V848" s="22">
        <v>0</v>
      </c>
      <c r="W848" s="22">
        <v>1225</v>
      </c>
      <c r="X848" s="22">
        <v>1225</v>
      </c>
      <c r="Y848" s="62">
        <v>1.53125</v>
      </c>
      <c r="Z848" s="22">
        <v>2108</v>
      </c>
      <c r="AA848" s="62">
        <v>2.6349999999999998</v>
      </c>
      <c r="AB848" s="22">
        <v>0</v>
      </c>
    </row>
    <row r="849" spans="1:28" ht="15" customHeight="1">
      <c r="A849" s="42">
        <v>2018</v>
      </c>
      <c r="B849" s="42" t="s">
        <v>276</v>
      </c>
      <c r="C849" s="44" t="s">
        <v>221</v>
      </c>
      <c r="D849" s="43" t="s">
        <v>635</v>
      </c>
      <c r="E849" s="39"/>
      <c r="F849" s="39"/>
      <c r="G849" s="71"/>
      <c r="H849" s="23">
        <v>2</v>
      </c>
      <c r="I849" s="23">
        <v>230</v>
      </c>
      <c r="J849" s="22">
        <v>12</v>
      </c>
      <c r="K849" s="23">
        <v>2</v>
      </c>
      <c r="L849" s="22">
        <v>58</v>
      </c>
      <c r="M849" s="23">
        <v>0</v>
      </c>
      <c r="N849" s="22">
        <v>0</v>
      </c>
      <c r="O849" s="23">
        <v>2</v>
      </c>
      <c r="P849" s="61">
        <v>8.6956521739130436E-3</v>
      </c>
      <c r="Q849" s="23">
        <v>0</v>
      </c>
      <c r="R849" s="22">
        <v>0</v>
      </c>
      <c r="S849" s="22">
        <v>58</v>
      </c>
      <c r="T849" s="62">
        <v>42.666666666666664</v>
      </c>
      <c r="U849" s="22">
        <v>0</v>
      </c>
      <c r="V849" s="22">
        <v>0</v>
      </c>
      <c r="W849" s="22">
        <v>454</v>
      </c>
      <c r="X849" s="22">
        <v>454</v>
      </c>
      <c r="Y849" s="62">
        <v>1.9739130434782608</v>
      </c>
      <c r="Z849" s="22">
        <v>512</v>
      </c>
      <c r="AA849" s="62">
        <v>2.2260869565217392</v>
      </c>
      <c r="AB849" s="22">
        <v>0</v>
      </c>
    </row>
    <row r="850" spans="1:28" ht="15" customHeight="1">
      <c r="A850" s="42">
        <v>2018</v>
      </c>
      <c r="B850" s="42" t="s">
        <v>276</v>
      </c>
      <c r="C850" s="44" t="s">
        <v>221</v>
      </c>
      <c r="D850" s="43" t="s">
        <v>636</v>
      </c>
      <c r="E850" s="39"/>
      <c r="F850" s="39"/>
      <c r="G850" s="71"/>
      <c r="H850" s="23">
        <v>5</v>
      </c>
      <c r="I850" s="23">
        <v>600</v>
      </c>
      <c r="J850" s="22">
        <v>50</v>
      </c>
      <c r="K850" s="23">
        <v>1</v>
      </c>
      <c r="L850" s="22">
        <v>29</v>
      </c>
      <c r="M850" s="23">
        <v>1</v>
      </c>
      <c r="N850" s="22">
        <v>29</v>
      </c>
      <c r="O850" s="23">
        <v>2</v>
      </c>
      <c r="P850" s="61">
        <v>3.3333333333333335E-3</v>
      </c>
      <c r="Q850" s="23">
        <v>0</v>
      </c>
      <c r="R850" s="22">
        <v>0</v>
      </c>
      <c r="S850" s="22">
        <v>58</v>
      </c>
      <c r="T850" s="62">
        <v>6</v>
      </c>
      <c r="U850" s="22">
        <v>0</v>
      </c>
      <c r="V850" s="22">
        <v>0</v>
      </c>
      <c r="W850" s="22">
        <v>242</v>
      </c>
      <c r="X850" s="22">
        <v>242</v>
      </c>
      <c r="Y850" s="62">
        <v>0.40333333333333332</v>
      </c>
      <c r="Z850" s="22">
        <v>300</v>
      </c>
      <c r="AA850" s="62">
        <v>0.5</v>
      </c>
      <c r="AB850" s="22">
        <v>0</v>
      </c>
    </row>
    <row r="851" spans="1:28" ht="15" customHeight="1">
      <c r="A851" s="42">
        <v>2018</v>
      </c>
      <c r="B851" s="42" t="s">
        <v>276</v>
      </c>
      <c r="C851" s="44" t="s">
        <v>207</v>
      </c>
      <c r="D851" s="43" t="s">
        <v>87</v>
      </c>
      <c r="E851" s="39"/>
      <c r="F851" s="39"/>
      <c r="G851" s="71"/>
      <c r="H851" s="23">
        <v>1</v>
      </c>
      <c r="I851" s="23">
        <v>2850</v>
      </c>
      <c r="J851" s="22">
        <v>77</v>
      </c>
      <c r="K851" s="23">
        <v>39</v>
      </c>
      <c r="L851" s="22">
        <v>1006</v>
      </c>
      <c r="M851" s="23">
        <v>12</v>
      </c>
      <c r="N851" s="22">
        <v>367</v>
      </c>
      <c r="O851" s="23">
        <v>51</v>
      </c>
      <c r="P851" s="61">
        <v>1.7894736842105262E-2</v>
      </c>
      <c r="Q851" s="23">
        <v>51</v>
      </c>
      <c r="R851" s="22">
        <v>510</v>
      </c>
      <c r="S851" s="22">
        <v>1883</v>
      </c>
      <c r="T851" s="62">
        <v>84.84415584415585</v>
      </c>
      <c r="U851" s="22">
        <v>0</v>
      </c>
      <c r="V851" s="22">
        <v>0</v>
      </c>
      <c r="W851" s="22">
        <v>4650</v>
      </c>
      <c r="X851" s="22">
        <v>4650</v>
      </c>
      <c r="Y851" s="62">
        <v>1.631578947368421</v>
      </c>
      <c r="Z851" s="22">
        <v>6533</v>
      </c>
      <c r="AA851" s="62">
        <v>2.292280701754386</v>
      </c>
      <c r="AB851" s="22">
        <v>0</v>
      </c>
    </row>
    <row r="852" spans="1:28" ht="15" customHeight="1">
      <c r="A852" s="42">
        <v>2018</v>
      </c>
      <c r="B852" s="42" t="s">
        <v>276</v>
      </c>
      <c r="C852" s="44" t="s">
        <v>207</v>
      </c>
      <c r="D852" s="43" t="s">
        <v>22</v>
      </c>
      <c r="E852" s="39"/>
      <c r="F852" s="39"/>
      <c r="G852" s="71"/>
      <c r="H852" s="23">
        <v>9</v>
      </c>
      <c r="I852" s="23">
        <v>2750</v>
      </c>
      <c r="J852" s="22">
        <v>253</v>
      </c>
      <c r="K852" s="23">
        <v>41</v>
      </c>
      <c r="L852" s="22">
        <v>992</v>
      </c>
      <c r="M852" s="23">
        <v>15</v>
      </c>
      <c r="N852" s="22">
        <v>465</v>
      </c>
      <c r="O852" s="23">
        <v>59</v>
      </c>
      <c r="P852" s="61">
        <v>2.1454545454545455E-2</v>
      </c>
      <c r="Q852" s="23">
        <v>13</v>
      </c>
      <c r="R852" s="22">
        <v>130</v>
      </c>
      <c r="S852" s="22">
        <v>1675</v>
      </c>
      <c r="T852" s="62">
        <v>10.395256916996047</v>
      </c>
      <c r="U852" s="22">
        <v>0</v>
      </c>
      <c r="V852" s="22">
        <v>0</v>
      </c>
      <c r="W852" s="22">
        <v>955</v>
      </c>
      <c r="X852" s="22">
        <v>955</v>
      </c>
      <c r="Y852" s="62">
        <v>0.34727272727272729</v>
      </c>
      <c r="Z852" s="22">
        <v>2630</v>
      </c>
      <c r="AA852" s="62">
        <v>0.95636363636363642</v>
      </c>
      <c r="AB852" s="22">
        <v>0</v>
      </c>
    </row>
    <row r="853" spans="1:28" ht="15" customHeight="1">
      <c r="A853" s="42">
        <v>2018</v>
      </c>
      <c r="B853" s="42" t="s">
        <v>276</v>
      </c>
      <c r="C853" s="44" t="s">
        <v>207</v>
      </c>
      <c r="D853" s="43" t="s">
        <v>637</v>
      </c>
      <c r="E853" s="39"/>
      <c r="F853" s="39"/>
      <c r="G853" s="71"/>
      <c r="H853" s="23">
        <v>2</v>
      </c>
      <c r="I853" s="23">
        <v>1320</v>
      </c>
      <c r="J853" s="22">
        <v>49</v>
      </c>
      <c r="K853" s="23">
        <v>23</v>
      </c>
      <c r="L853" s="22">
        <v>561</v>
      </c>
      <c r="M853" s="23">
        <v>5</v>
      </c>
      <c r="N853" s="22">
        <v>133</v>
      </c>
      <c r="O853" s="23">
        <v>29</v>
      </c>
      <c r="P853" s="61">
        <v>2.1969696969696969E-2</v>
      </c>
      <c r="Q853" s="23">
        <v>31</v>
      </c>
      <c r="R853" s="22">
        <v>310</v>
      </c>
      <c r="S853" s="22">
        <v>1014</v>
      </c>
      <c r="T853" s="62">
        <v>33.156938775510206</v>
      </c>
      <c r="U853" s="22">
        <v>0</v>
      </c>
      <c r="V853" s="22">
        <v>0</v>
      </c>
      <c r="W853" s="22">
        <v>610.69000000000005</v>
      </c>
      <c r="X853" s="22">
        <v>610.69000000000005</v>
      </c>
      <c r="Y853" s="62">
        <v>0.46264393939393944</v>
      </c>
      <c r="Z853" s="22">
        <v>1624.69</v>
      </c>
      <c r="AA853" s="62">
        <v>1.2308257575757575</v>
      </c>
      <c r="AB853" s="22">
        <v>0</v>
      </c>
    </row>
    <row r="854" spans="1:28" ht="15" customHeight="1">
      <c r="A854" s="42">
        <v>2018</v>
      </c>
      <c r="B854" s="42" t="s">
        <v>276</v>
      </c>
      <c r="C854" s="44" t="s">
        <v>207</v>
      </c>
      <c r="D854" s="43" t="s">
        <v>23</v>
      </c>
      <c r="E854" s="39"/>
      <c r="F854" s="39"/>
      <c r="G854" s="71"/>
      <c r="H854" s="23">
        <v>5</v>
      </c>
      <c r="I854" s="23">
        <v>14383</v>
      </c>
      <c r="J854" s="22">
        <v>494</v>
      </c>
      <c r="K854" s="23">
        <v>1193</v>
      </c>
      <c r="L854" s="22">
        <v>29737</v>
      </c>
      <c r="M854" s="23">
        <v>228</v>
      </c>
      <c r="N854" s="22">
        <v>6872</v>
      </c>
      <c r="O854" s="23">
        <v>1423</v>
      </c>
      <c r="P854" s="61">
        <v>9.893624417715359E-2</v>
      </c>
      <c r="Q854" s="23">
        <v>2</v>
      </c>
      <c r="R854" s="22">
        <v>20</v>
      </c>
      <c r="S854" s="22">
        <v>36669</v>
      </c>
      <c r="T854" s="62">
        <v>100.96431174089069</v>
      </c>
      <c r="U854" s="22">
        <v>0</v>
      </c>
      <c r="V854" s="22">
        <v>0</v>
      </c>
      <c r="W854" s="22">
        <v>13207.37</v>
      </c>
      <c r="X854" s="22">
        <v>13207.37</v>
      </c>
      <c r="Y854" s="62">
        <v>0.91826253215601761</v>
      </c>
      <c r="Z854" s="22">
        <v>49876.37</v>
      </c>
      <c r="AA854" s="62">
        <v>3.4677306542445945</v>
      </c>
      <c r="AB854" s="22">
        <v>3780.3</v>
      </c>
    </row>
    <row r="855" spans="1:28" ht="15" customHeight="1">
      <c r="A855" s="42">
        <v>2018</v>
      </c>
      <c r="B855" s="42" t="s">
        <v>276</v>
      </c>
      <c r="C855" s="44" t="s">
        <v>207</v>
      </c>
      <c r="D855" s="43" t="s">
        <v>24</v>
      </c>
      <c r="E855" s="39"/>
      <c r="F855" s="39"/>
      <c r="G855" s="71"/>
      <c r="H855" s="23">
        <v>1</v>
      </c>
      <c r="I855" s="23">
        <v>1574</v>
      </c>
      <c r="J855" s="22">
        <v>31</v>
      </c>
      <c r="K855" s="23">
        <v>39</v>
      </c>
      <c r="L855" s="22">
        <v>1022</v>
      </c>
      <c r="M855" s="23">
        <v>5</v>
      </c>
      <c r="N855" s="22">
        <v>158</v>
      </c>
      <c r="O855" s="23">
        <v>44</v>
      </c>
      <c r="P855" s="61">
        <v>2.795425667090216E-2</v>
      </c>
      <c r="Q855" s="23">
        <v>0</v>
      </c>
      <c r="R855" s="22">
        <v>0</v>
      </c>
      <c r="S855" s="22">
        <v>1180</v>
      </c>
      <c r="T855" s="62">
        <v>100.35483870967742</v>
      </c>
      <c r="U855" s="22">
        <v>0</v>
      </c>
      <c r="V855" s="22">
        <v>0</v>
      </c>
      <c r="W855" s="22">
        <v>1931</v>
      </c>
      <c r="X855" s="22">
        <v>1931</v>
      </c>
      <c r="Y855" s="62">
        <v>1.2268106734434561</v>
      </c>
      <c r="Z855" s="22">
        <v>3111</v>
      </c>
      <c r="AA855" s="62">
        <v>1.9764930114358323</v>
      </c>
      <c r="AB855" s="22">
        <v>0</v>
      </c>
    </row>
    <row r="856" spans="1:28" ht="15" customHeight="1">
      <c r="A856" s="42">
        <v>2018</v>
      </c>
      <c r="B856" s="42" t="s">
        <v>276</v>
      </c>
      <c r="C856" s="44" t="s">
        <v>208</v>
      </c>
      <c r="D856" s="43" t="s">
        <v>638</v>
      </c>
      <c r="E856" s="39"/>
      <c r="F856" s="39"/>
      <c r="G856" s="71"/>
      <c r="H856" s="23">
        <v>9</v>
      </c>
      <c r="I856" s="23">
        <v>1000</v>
      </c>
      <c r="J856" s="22">
        <v>26</v>
      </c>
      <c r="K856" s="23">
        <v>37</v>
      </c>
      <c r="L856" s="22">
        <v>995</v>
      </c>
      <c r="M856" s="23">
        <v>4</v>
      </c>
      <c r="N856" s="22">
        <v>105</v>
      </c>
      <c r="O856" s="23">
        <v>42</v>
      </c>
      <c r="P856" s="61">
        <v>4.2000000000000003E-2</v>
      </c>
      <c r="Q856" s="23">
        <v>3</v>
      </c>
      <c r="R856" s="22">
        <v>30</v>
      </c>
      <c r="S856" s="22">
        <v>1140</v>
      </c>
      <c r="T856" s="62">
        <v>134.46153846153845</v>
      </c>
      <c r="U856" s="22">
        <v>0</v>
      </c>
      <c r="V856" s="22">
        <v>0</v>
      </c>
      <c r="W856" s="22">
        <v>2356</v>
      </c>
      <c r="X856" s="22">
        <v>2356</v>
      </c>
      <c r="Y856" s="62">
        <v>2.3559999999999999</v>
      </c>
      <c r="Z856" s="22">
        <v>3496</v>
      </c>
      <c r="AA856" s="62">
        <v>3.496</v>
      </c>
      <c r="AB856" s="22">
        <v>275</v>
      </c>
    </row>
    <row r="857" spans="1:28" ht="15" customHeight="1">
      <c r="A857" s="42">
        <v>2018</v>
      </c>
      <c r="B857" s="42" t="s">
        <v>276</v>
      </c>
      <c r="C857" s="44" t="s">
        <v>208</v>
      </c>
      <c r="D857" s="43" t="s">
        <v>346</v>
      </c>
      <c r="E857" s="39"/>
      <c r="F857" s="39"/>
      <c r="G857" s="71"/>
      <c r="H857" s="23">
        <v>4</v>
      </c>
      <c r="I857" s="23">
        <v>1150</v>
      </c>
      <c r="J857" s="22">
        <v>15</v>
      </c>
      <c r="K857" s="23">
        <v>18</v>
      </c>
      <c r="L857" s="22">
        <v>466</v>
      </c>
      <c r="M857" s="23">
        <v>2</v>
      </c>
      <c r="N857" s="22">
        <v>50</v>
      </c>
      <c r="O857" s="23">
        <v>20</v>
      </c>
      <c r="P857" s="61">
        <v>1.7391304347826087E-2</v>
      </c>
      <c r="Q857" s="23">
        <v>0</v>
      </c>
      <c r="R857" s="22">
        <v>0</v>
      </c>
      <c r="S857" s="22">
        <v>516</v>
      </c>
      <c r="T857" s="62">
        <v>124.99533333333333</v>
      </c>
      <c r="U857" s="22">
        <v>0</v>
      </c>
      <c r="V857" s="22">
        <v>0</v>
      </c>
      <c r="W857" s="22">
        <v>1358.93</v>
      </c>
      <c r="X857" s="22">
        <v>1358.93</v>
      </c>
      <c r="Y857" s="62">
        <v>1.1816782608695653</v>
      </c>
      <c r="Z857" s="22">
        <v>1874.93</v>
      </c>
      <c r="AA857" s="62">
        <v>1.6303739130434782</v>
      </c>
      <c r="AB857" s="22">
        <v>0</v>
      </c>
    </row>
    <row r="858" spans="1:28" ht="15" customHeight="1">
      <c r="A858" s="42">
        <v>2018</v>
      </c>
      <c r="B858" s="42" t="s">
        <v>276</v>
      </c>
      <c r="C858" s="44" t="s">
        <v>208</v>
      </c>
      <c r="D858" s="43" t="s">
        <v>639</v>
      </c>
      <c r="E858" s="39"/>
      <c r="F858" s="39"/>
      <c r="G858" s="71"/>
      <c r="H858" s="23">
        <v>7</v>
      </c>
      <c r="I858" s="23">
        <v>400</v>
      </c>
      <c r="J858" s="22">
        <v>59</v>
      </c>
      <c r="K858" s="23">
        <v>28</v>
      </c>
      <c r="L858" s="22">
        <v>752</v>
      </c>
      <c r="M858" s="23">
        <v>14</v>
      </c>
      <c r="N858" s="22">
        <v>455</v>
      </c>
      <c r="O858" s="23">
        <v>45</v>
      </c>
      <c r="P858" s="61">
        <v>0.1125</v>
      </c>
      <c r="Q858" s="23">
        <v>34</v>
      </c>
      <c r="R858" s="22">
        <v>340</v>
      </c>
      <c r="S858" s="22">
        <v>1559</v>
      </c>
      <c r="T858" s="62">
        <v>41.218983050847456</v>
      </c>
      <c r="U858" s="22">
        <v>0</v>
      </c>
      <c r="V858" s="22">
        <v>0</v>
      </c>
      <c r="W858" s="22">
        <v>872.92</v>
      </c>
      <c r="X858" s="22">
        <v>872.92</v>
      </c>
      <c r="Y858" s="62">
        <v>2.1822999999999997</v>
      </c>
      <c r="Z858" s="22">
        <v>2431.92</v>
      </c>
      <c r="AA858" s="62">
        <v>6.0798000000000005</v>
      </c>
      <c r="AB858" s="22">
        <v>82.35</v>
      </c>
    </row>
    <row r="859" spans="1:28" ht="15" customHeight="1">
      <c r="A859" s="42">
        <v>2018</v>
      </c>
      <c r="B859" s="42" t="s">
        <v>276</v>
      </c>
      <c r="C859" s="44" t="s">
        <v>208</v>
      </c>
      <c r="D859" s="43" t="s">
        <v>640</v>
      </c>
      <c r="E859" s="39"/>
      <c r="F859" s="39"/>
      <c r="G859" s="71"/>
      <c r="H859" s="23">
        <v>1</v>
      </c>
      <c r="I859" s="23">
        <v>700</v>
      </c>
      <c r="J859" s="22">
        <v>10</v>
      </c>
      <c r="K859" s="23">
        <v>37</v>
      </c>
      <c r="L859" s="22">
        <v>1001</v>
      </c>
      <c r="M859" s="23">
        <v>5</v>
      </c>
      <c r="N859" s="22">
        <v>176</v>
      </c>
      <c r="O859" s="23">
        <v>42</v>
      </c>
      <c r="P859" s="61">
        <v>0.06</v>
      </c>
      <c r="Q859" s="23">
        <v>0</v>
      </c>
      <c r="R859" s="22">
        <v>0</v>
      </c>
      <c r="S859" s="22">
        <v>1177</v>
      </c>
      <c r="T859" s="62">
        <v>139.6</v>
      </c>
      <c r="U859" s="22">
        <v>0</v>
      </c>
      <c r="V859" s="22">
        <v>0</v>
      </c>
      <c r="W859" s="22">
        <v>219</v>
      </c>
      <c r="X859" s="22">
        <v>219</v>
      </c>
      <c r="Y859" s="62">
        <v>0.31285714285714283</v>
      </c>
      <c r="Z859" s="22">
        <v>1396</v>
      </c>
      <c r="AA859" s="62">
        <v>1.9942857142857142</v>
      </c>
      <c r="AB859" s="22">
        <v>0</v>
      </c>
    </row>
    <row r="860" spans="1:28" ht="15" customHeight="1">
      <c r="A860" s="42">
        <v>2018</v>
      </c>
      <c r="B860" s="42" t="s">
        <v>276</v>
      </c>
      <c r="C860" s="44" t="s">
        <v>208</v>
      </c>
      <c r="D860" s="43" t="s">
        <v>27</v>
      </c>
      <c r="E860" s="39"/>
      <c r="F860" s="39"/>
      <c r="G860" s="71"/>
      <c r="H860" s="23">
        <v>5</v>
      </c>
      <c r="I860" s="23">
        <v>2000</v>
      </c>
      <c r="J860" s="22">
        <v>140</v>
      </c>
      <c r="K860" s="23">
        <v>45</v>
      </c>
      <c r="L860" s="22">
        <v>1228</v>
      </c>
      <c r="M860" s="23">
        <v>26</v>
      </c>
      <c r="N860" s="22">
        <v>864</v>
      </c>
      <c r="O860" s="23">
        <v>71</v>
      </c>
      <c r="P860" s="61">
        <v>3.5499999999999997E-2</v>
      </c>
      <c r="Q860" s="23">
        <v>0</v>
      </c>
      <c r="R860" s="22">
        <v>0</v>
      </c>
      <c r="S860" s="22">
        <v>2092</v>
      </c>
      <c r="T860" s="62">
        <v>44.028571428571432</v>
      </c>
      <c r="U860" s="22">
        <v>0</v>
      </c>
      <c r="V860" s="22">
        <v>0</v>
      </c>
      <c r="W860" s="22">
        <v>4072</v>
      </c>
      <c r="X860" s="22">
        <v>4072</v>
      </c>
      <c r="Y860" s="62">
        <v>2.036</v>
      </c>
      <c r="Z860" s="22">
        <v>6164</v>
      </c>
      <c r="AA860" s="62">
        <v>3.0819999999999999</v>
      </c>
      <c r="AB860" s="22">
        <v>220</v>
      </c>
    </row>
    <row r="861" spans="1:28" ht="15" customHeight="1">
      <c r="A861" s="42">
        <v>2018</v>
      </c>
      <c r="B861" s="42" t="s">
        <v>276</v>
      </c>
      <c r="C861" s="44" t="s">
        <v>208</v>
      </c>
      <c r="D861" s="43" t="s">
        <v>26</v>
      </c>
      <c r="E861" s="39"/>
      <c r="F861" s="39"/>
      <c r="G861" s="71"/>
      <c r="H861" s="23">
        <v>1</v>
      </c>
      <c r="I861" s="23">
        <v>2500</v>
      </c>
      <c r="J861" s="22">
        <v>35</v>
      </c>
      <c r="K861" s="23">
        <v>113</v>
      </c>
      <c r="L861" s="22">
        <v>2886</v>
      </c>
      <c r="M861" s="23">
        <v>12</v>
      </c>
      <c r="N861" s="22">
        <v>384</v>
      </c>
      <c r="O861" s="23">
        <v>127</v>
      </c>
      <c r="P861" s="61">
        <v>5.0799999999999998E-2</v>
      </c>
      <c r="Q861" s="23">
        <v>0</v>
      </c>
      <c r="R861" s="22">
        <v>0</v>
      </c>
      <c r="S861" s="22">
        <v>3290</v>
      </c>
      <c r="T861" s="62">
        <v>211.62857142857143</v>
      </c>
      <c r="U861" s="22">
        <v>0</v>
      </c>
      <c r="V861" s="22">
        <v>500</v>
      </c>
      <c r="W861" s="22">
        <v>4117</v>
      </c>
      <c r="X861" s="22">
        <v>4617</v>
      </c>
      <c r="Y861" s="62">
        <v>1.8468</v>
      </c>
      <c r="Z861" s="22">
        <v>7407</v>
      </c>
      <c r="AA861" s="62">
        <v>2.9628000000000001</v>
      </c>
      <c r="AB861" s="22">
        <v>280</v>
      </c>
    </row>
    <row r="862" spans="1:28" ht="15" customHeight="1">
      <c r="A862" s="42">
        <v>2018</v>
      </c>
      <c r="B862" s="42" t="s">
        <v>276</v>
      </c>
      <c r="C862" s="44" t="s">
        <v>209</v>
      </c>
      <c r="D862" s="43" t="s">
        <v>641</v>
      </c>
      <c r="E862" s="39"/>
      <c r="F862" s="39"/>
      <c r="G862" s="71"/>
      <c r="H862" s="23">
        <v>3</v>
      </c>
      <c r="I862" s="23">
        <v>1501</v>
      </c>
      <c r="J862" s="22">
        <v>28</v>
      </c>
      <c r="K862" s="23">
        <v>71</v>
      </c>
      <c r="L862" s="22">
        <v>1774</v>
      </c>
      <c r="M862" s="23">
        <v>8</v>
      </c>
      <c r="N862" s="22">
        <v>252</v>
      </c>
      <c r="O862" s="23">
        <v>79</v>
      </c>
      <c r="P862" s="61">
        <v>5.2631578947368418E-2</v>
      </c>
      <c r="Q862" s="23">
        <v>37</v>
      </c>
      <c r="R862" s="22">
        <v>370</v>
      </c>
      <c r="S862" s="22">
        <v>2396</v>
      </c>
      <c r="T862" s="62">
        <v>156.60714285714286</v>
      </c>
      <c r="U862" s="22">
        <v>0</v>
      </c>
      <c r="V862" s="22">
        <v>0</v>
      </c>
      <c r="W862" s="22">
        <v>1989</v>
      </c>
      <c r="X862" s="22">
        <v>1989</v>
      </c>
      <c r="Y862" s="62">
        <v>1.3251165889407062</v>
      </c>
      <c r="Z862" s="22">
        <v>4385</v>
      </c>
      <c r="AA862" s="62">
        <v>2.9213857428381078</v>
      </c>
      <c r="AB862" s="22">
        <v>0</v>
      </c>
    </row>
    <row r="863" spans="1:28" ht="15" customHeight="1">
      <c r="A863" s="42">
        <v>2018</v>
      </c>
      <c r="B863" s="42" t="s">
        <v>276</v>
      </c>
      <c r="C863" s="44" t="s">
        <v>209</v>
      </c>
      <c r="D863" s="43" t="s">
        <v>28</v>
      </c>
      <c r="E863" s="39"/>
      <c r="F863" s="39"/>
      <c r="G863" s="71"/>
      <c r="H863" s="23">
        <v>6</v>
      </c>
      <c r="I863" s="23">
        <v>2832</v>
      </c>
      <c r="J863" s="22">
        <v>61</v>
      </c>
      <c r="K863" s="23">
        <v>62</v>
      </c>
      <c r="L863" s="22">
        <v>1581</v>
      </c>
      <c r="M863" s="23">
        <v>25</v>
      </c>
      <c r="N863" s="22">
        <v>825</v>
      </c>
      <c r="O863" s="23">
        <v>87</v>
      </c>
      <c r="P863" s="61">
        <v>3.0720338983050849E-2</v>
      </c>
      <c r="Q863" s="23">
        <v>0</v>
      </c>
      <c r="R863" s="22">
        <v>0</v>
      </c>
      <c r="S863" s="22">
        <v>2406</v>
      </c>
      <c r="T863" s="62">
        <v>64.868852459016395</v>
      </c>
      <c r="U863" s="22">
        <v>0</v>
      </c>
      <c r="V863" s="22">
        <v>0</v>
      </c>
      <c r="W863" s="22">
        <v>1551</v>
      </c>
      <c r="X863" s="22">
        <v>1551</v>
      </c>
      <c r="Y863" s="62">
        <v>0.54766949152542377</v>
      </c>
      <c r="Z863" s="22">
        <v>3957</v>
      </c>
      <c r="AA863" s="62">
        <v>1.3972457627118644</v>
      </c>
      <c r="AB863" s="22">
        <v>0</v>
      </c>
    </row>
    <row r="864" spans="1:28" ht="15" customHeight="1">
      <c r="A864" s="42">
        <v>2018</v>
      </c>
      <c r="B864" s="42" t="s">
        <v>276</v>
      </c>
      <c r="C864" s="44" t="s">
        <v>209</v>
      </c>
      <c r="D864" s="43" t="s">
        <v>642</v>
      </c>
      <c r="E864" s="39"/>
      <c r="F864" s="39"/>
      <c r="G864" s="71"/>
      <c r="H864" s="23">
        <v>5</v>
      </c>
      <c r="I864" s="23">
        <v>970</v>
      </c>
      <c r="J864" s="22">
        <v>104</v>
      </c>
      <c r="K864" s="23">
        <v>56</v>
      </c>
      <c r="L864" s="22">
        <v>1408</v>
      </c>
      <c r="M864" s="23">
        <v>6</v>
      </c>
      <c r="N864" s="22">
        <v>186</v>
      </c>
      <c r="O864" s="23">
        <v>62</v>
      </c>
      <c r="P864" s="61">
        <v>6.3917525773195871E-2</v>
      </c>
      <c r="Q864" s="23">
        <v>1</v>
      </c>
      <c r="R864" s="22">
        <v>10</v>
      </c>
      <c r="S864" s="22">
        <v>1604</v>
      </c>
      <c r="T864" s="62">
        <v>27.21153846153846</v>
      </c>
      <c r="U864" s="22">
        <v>0</v>
      </c>
      <c r="V864" s="22">
        <v>0</v>
      </c>
      <c r="W864" s="22">
        <v>1226</v>
      </c>
      <c r="X864" s="22">
        <v>1226</v>
      </c>
      <c r="Y864" s="62">
        <v>1.2639175257731958</v>
      </c>
      <c r="Z864" s="22">
        <v>2830</v>
      </c>
      <c r="AA864" s="62">
        <v>2.9175257731958761</v>
      </c>
      <c r="AB864" s="22">
        <v>0</v>
      </c>
    </row>
    <row r="865" spans="1:28" ht="15" customHeight="1">
      <c r="A865" s="42">
        <v>2018</v>
      </c>
      <c r="B865" s="42" t="s">
        <v>276</v>
      </c>
      <c r="C865" s="44" t="s">
        <v>209</v>
      </c>
      <c r="D865" s="43" t="s">
        <v>29</v>
      </c>
      <c r="E865" s="39"/>
      <c r="F865" s="39"/>
      <c r="G865" s="71"/>
      <c r="H865" s="23">
        <v>4</v>
      </c>
      <c r="I865" s="23">
        <v>6750</v>
      </c>
      <c r="J865" s="22">
        <v>73</v>
      </c>
      <c r="K865" s="23">
        <v>186</v>
      </c>
      <c r="L865" s="22">
        <v>4813</v>
      </c>
      <c r="M865" s="23">
        <v>61</v>
      </c>
      <c r="N865" s="22">
        <v>1828</v>
      </c>
      <c r="O865" s="23">
        <v>249</v>
      </c>
      <c r="P865" s="61">
        <v>3.6888888888888888E-2</v>
      </c>
      <c r="Q865" s="23">
        <v>39</v>
      </c>
      <c r="R865" s="22">
        <v>390</v>
      </c>
      <c r="S865" s="22">
        <v>7051</v>
      </c>
      <c r="T865" s="62">
        <v>173.50863013698631</v>
      </c>
      <c r="U865" s="22">
        <v>0</v>
      </c>
      <c r="V865" s="22">
        <v>0</v>
      </c>
      <c r="W865" s="22">
        <v>5615.13</v>
      </c>
      <c r="X865" s="22">
        <v>5615.13</v>
      </c>
      <c r="Y865" s="62">
        <v>0.83187111111111112</v>
      </c>
      <c r="Z865" s="22">
        <v>12666.130000000001</v>
      </c>
      <c r="AA865" s="62">
        <v>1.8764637037037037</v>
      </c>
      <c r="AB865" s="22">
        <v>560.05000000000007</v>
      </c>
    </row>
    <row r="866" spans="1:28" ht="15" customHeight="1">
      <c r="A866" s="42">
        <v>2018</v>
      </c>
      <c r="B866" s="42" t="s">
        <v>276</v>
      </c>
      <c r="C866" s="44" t="s">
        <v>209</v>
      </c>
      <c r="D866" s="43" t="s">
        <v>643</v>
      </c>
      <c r="E866" s="39"/>
      <c r="F866" s="39"/>
      <c r="G866" s="71"/>
      <c r="H866" s="23">
        <v>4</v>
      </c>
      <c r="I866" s="23">
        <v>3192</v>
      </c>
      <c r="J866" s="22">
        <v>77</v>
      </c>
      <c r="K866" s="23">
        <v>50</v>
      </c>
      <c r="L866" s="22">
        <v>1227</v>
      </c>
      <c r="M866" s="23">
        <v>15</v>
      </c>
      <c r="N866" s="22">
        <v>407</v>
      </c>
      <c r="O866" s="23">
        <v>70</v>
      </c>
      <c r="P866" s="61">
        <v>2.1929824561403508E-2</v>
      </c>
      <c r="Q866" s="23">
        <v>36</v>
      </c>
      <c r="R866" s="22">
        <v>360</v>
      </c>
      <c r="S866" s="22">
        <v>2535</v>
      </c>
      <c r="T866" s="62">
        <v>53.837662337662337</v>
      </c>
      <c r="U866" s="22">
        <v>1000</v>
      </c>
      <c r="V866" s="22">
        <v>0</v>
      </c>
      <c r="W866" s="22">
        <v>1610.5</v>
      </c>
      <c r="X866" s="22">
        <v>2610.5</v>
      </c>
      <c r="Y866" s="62">
        <v>0.81782581453634084</v>
      </c>
      <c r="Z866" s="22">
        <v>4145.5</v>
      </c>
      <c r="AA866" s="62">
        <v>1.2987155388471179</v>
      </c>
      <c r="AB866" s="22">
        <v>439.2</v>
      </c>
    </row>
    <row r="867" spans="1:28" ht="15" customHeight="1">
      <c r="A867" s="42">
        <v>2018</v>
      </c>
      <c r="B867" s="42" t="s">
        <v>276</v>
      </c>
      <c r="C867" s="44" t="s">
        <v>209</v>
      </c>
      <c r="D867" s="43" t="s">
        <v>644</v>
      </c>
      <c r="E867" s="39"/>
      <c r="F867" s="39"/>
      <c r="G867" s="71"/>
      <c r="H867" s="23">
        <v>4</v>
      </c>
      <c r="I867" s="23">
        <v>1850</v>
      </c>
      <c r="J867" s="22">
        <v>123</v>
      </c>
      <c r="K867" s="23">
        <v>83</v>
      </c>
      <c r="L867" s="22">
        <v>2033</v>
      </c>
      <c r="M867" s="23">
        <v>8</v>
      </c>
      <c r="N867" s="22">
        <v>227</v>
      </c>
      <c r="O867" s="23">
        <v>92</v>
      </c>
      <c r="P867" s="61">
        <v>4.9729729729729728E-2</v>
      </c>
      <c r="Q867" s="23">
        <v>11</v>
      </c>
      <c r="R867" s="22">
        <v>110</v>
      </c>
      <c r="S867" s="22">
        <v>2380</v>
      </c>
      <c r="T867" s="62">
        <v>54.479674796747965</v>
      </c>
      <c r="U867" s="22">
        <v>0</v>
      </c>
      <c r="V867" s="22">
        <v>0</v>
      </c>
      <c r="W867" s="22">
        <v>4321</v>
      </c>
      <c r="X867" s="22">
        <v>4321</v>
      </c>
      <c r="Y867" s="62">
        <v>2.3356756756756756</v>
      </c>
      <c r="Z867" s="22">
        <v>6701</v>
      </c>
      <c r="AA867" s="62">
        <v>3.6221621621621622</v>
      </c>
      <c r="AB867" s="22">
        <v>150</v>
      </c>
    </row>
    <row r="868" spans="1:28" ht="15" customHeight="1">
      <c r="A868" s="42">
        <v>2018</v>
      </c>
      <c r="B868" s="42" t="s">
        <v>276</v>
      </c>
      <c r="C868" s="44" t="s">
        <v>209</v>
      </c>
      <c r="D868" s="43" t="s">
        <v>645</v>
      </c>
      <c r="E868" s="39"/>
      <c r="F868" s="39"/>
      <c r="G868" s="71"/>
      <c r="H868" s="23">
        <v>3</v>
      </c>
      <c r="I868" s="23">
        <v>450</v>
      </c>
      <c r="J868" s="22">
        <v>44</v>
      </c>
      <c r="K868" s="23">
        <v>5</v>
      </c>
      <c r="L868" s="22">
        <v>147</v>
      </c>
      <c r="M868" s="23">
        <v>3</v>
      </c>
      <c r="N868" s="22">
        <v>99</v>
      </c>
      <c r="O868" s="23">
        <v>8</v>
      </c>
      <c r="P868" s="61">
        <v>1.7777777777777778E-2</v>
      </c>
      <c r="Q868" s="23">
        <v>1</v>
      </c>
      <c r="R868" s="22">
        <v>10</v>
      </c>
      <c r="S868" s="22">
        <v>256</v>
      </c>
      <c r="T868" s="62">
        <v>12.340909090909092</v>
      </c>
      <c r="U868" s="22">
        <v>0</v>
      </c>
      <c r="V868" s="22">
        <v>0</v>
      </c>
      <c r="W868" s="22">
        <v>287</v>
      </c>
      <c r="X868" s="22">
        <v>287</v>
      </c>
      <c r="Y868" s="62">
        <v>0.63777777777777778</v>
      </c>
      <c r="Z868" s="22">
        <v>543</v>
      </c>
      <c r="AA868" s="62">
        <v>1.2066666666666668</v>
      </c>
      <c r="AB868" s="22">
        <v>537.84</v>
      </c>
    </row>
    <row r="869" spans="1:28" ht="15" customHeight="1">
      <c r="A869" s="42">
        <v>2018</v>
      </c>
      <c r="B869" s="42" t="s">
        <v>276</v>
      </c>
      <c r="C869" s="44" t="s">
        <v>209</v>
      </c>
      <c r="D869" s="43" t="s">
        <v>511</v>
      </c>
      <c r="E869" s="39"/>
      <c r="F869" s="39"/>
      <c r="G869" s="71"/>
      <c r="H869" s="23">
        <v>6</v>
      </c>
      <c r="I869" s="23">
        <v>1098</v>
      </c>
      <c r="J869" s="22">
        <v>91</v>
      </c>
      <c r="K869" s="23">
        <v>35</v>
      </c>
      <c r="L869" s="22">
        <v>893</v>
      </c>
      <c r="M869" s="23">
        <v>9</v>
      </c>
      <c r="N869" s="22">
        <v>297</v>
      </c>
      <c r="O869" s="23">
        <v>44</v>
      </c>
      <c r="P869" s="61">
        <v>4.0072859744990891E-2</v>
      </c>
      <c r="Q869" s="23">
        <v>0</v>
      </c>
      <c r="R869" s="22">
        <v>0</v>
      </c>
      <c r="S869" s="22">
        <v>1190</v>
      </c>
      <c r="T869" s="62">
        <v>31.527472527472529</v>
      </c>
      <c r="U869" s="22">
        <v>0</v>
      </c>
      <c r="V869" s="22">
        <v>0</v>
      </c>
      <c r="W869" s="22">
        <v>1679</v>
      </c>
      <c r="X869" s="22">
        <v>1679</v>
      </c>
      <c r="Y869" s="62">
        <v>1.529143897996357</v>
      </c>
      <c r="Z869" s="22">
        <v>2869</v>
      </c>
      <c r="AA869" s="62">
        <v>2.6129326047358834</v>
      </c>
      <c r="AB869" s="22">
        <v>0</v>
      </c>
    </row>
    <row r="870" spans="1:28" ht="15" customHeight="1">
      <c r="A870" s="42">
        <v>2018</v>
      </c>
      <c r="B870" s="42" t="s">
        <v>276</v>
      </c>
      <c r="C870" s="44" t="s">
        <v>209</v>
      </c>
      <c r="D870" s="43" t="s">
        <v>30</v>
      </c>
      <c r="E870" s="39"/>
      <c r="F870" s="39"/>
      <c r="G870" s="71"/>
      <c r="H870" s="23">
        <v>5</v>
      </c>
      <c r="I870" s="23">
        <v>1500</v>
      </c>
      <c r="J870" s="22">
        <v>52</v>
      </c>
      <c r="K870" s="23">
        <v>33</v>
      </c>
      <c r="L870" s="22">
        <v>851</v>
      </c>
      <c r="M870" s="23">
        <v>4</v>
      </c>
      <c r="N870" s="22">
        <v>118</v>
      </c>
      <c r="O870" s="23">
        <v>37</v>
      </c>
      <c r="P870" s="61">
        <v>2.4666666666666667E-2</v>
      </c>
      <c r="Q870" s="23">
        <v>0</v>
      </c>
      <c r="R870" s="22">
        <v>0</v>
      </c>
      <c r="S870" s="22">
        <v>969</v>
      </c>
      <c r="T870" s="62">
        <v>36.928846153846152</v>
      </c>
      <c r="U870" s="22">
        <v>0</v>
      </c>
      <c r="V870" s="22">
        <v>0</v>
      </c>
      <c r="W870" s="22">
        <v>951.3</v>
      </c>
      <c r="X870" s="22">
        <v>951.3</v>
      </c>
      <c r="Y870" s="62">
        <v>0.63419999999999999</v>
      </c>
      <c r="Z870" s="22">
        <v>1920.3</v>
      </c>
      <c r="AA870" s="62">
        <v>1.2802</v>
      </c>
      <c r="AB870" s="22">
        <v>0</v>
      </c>
    </row>
    <row r="871" spans="1:28" ht="15" customHeight="1">
      <c r="A871" s="42">
        <v>2018</v>
      </c>
      <c r="B871" s="42" t="s">
        <v>276</v>
      </c>
      <c r="C871" s="44" t="s">
        <v>209</v>
      </c>
      <c r="D871" s="43" t="s">
        <v>646</v>
      </c>
      <c r="E871" s="39"/>
      <c r="F871" s="39"/>
      <c r="G871" s="71"/>
      <c r="H871" s="23">
        <v>5</v>
      </c>
      <c r="I871" s="23">
        <v>400</v>
      </c>
      <c r="J871" s="22">
        <v>20</v>
      </c>
      <c r="K871" s="23">
        <v>13</v>
      </c>
      <c r="L871" s="22">
        <v>334</v>
      </c>
      <c r="M871" s="23">
        <v>8</v>
      </c>
      <c r="N871" s="22">
        <v>216</v>
      </c>
      <c r="O871" s="23">
        <v>21</v>
      </c>
      <c r="P871" s="61">
        <v>5.2499999999999998E-2</v>
      </c>
      <c r="Q871" s="23">
        <v>3</v>
      </c>
      <c r="R871" s="22">
        <v>30</v>
      </c>
      <c r="S871" s="22">
        <v>580</v>
      </c>
      <c r="T871" s="62">
        <v>62.286500000000004</v>
      </c>
      <c r="U871" s="22">
        <v>0</v>
      </c>
      <c r="V871" s="22">
        <v>0</v>
      </c>
      <c r="W871" s="22">
        <v>665.73</v>
      </c>
      <c r="X871" s="22">
        <v>665.73</v>
      </c>
      <c r="Y871" s="62">
        <v>1.6643250000000001</v>
      </c>
      <c r="Z871" s="22">
        <v>1245.73</v>
      </c>
      <c r="AA871" s="62">
        <v>3.114325</v>
      </c>
      <c r="AB871" s="22">
        <v>375</v>
      </c>
    </row>
    <row r="872" spans="1:28" ht="15" customHeight="1">
      <c r="A872" s="42">
        <v>2018</v>
      </c>
      <c r="B872" s="42" t="s">
        <v>276</v>
      </c>
      <c r="C872" s="44" t="s">
        <v>209</v>
      </c>
      <c r="D872" s="43" t="s">
        <v>647</v>
      </c>
      <c r="E872" s="39"/>
      <c r="F872" s="39"/>
      <c r="G872" s="71"/>
      <c r="H872" s="23">
        <v>3</v>
      </c>
      <c r="I872" s="23">
        <v>998</v>
      </c>
      <c r="J872" s="22">
        <v>41</v>
      </c>
      <c r="K872" s="23">
        <v>14</v>
      </c>
      <c r="L872" s="22">
        <v>356</v>
      </c>
      <c r="M872" s="23">
        <v>5</v>
      </c>
      <c r="N872" s="22">
        <v>186</v>
      </c>
      <c r="O872" s="23">
        <v>19</v>
      </c>
      <c r="P872" s="61">
        <v>1.9038076152304611E-2</v>
      </c>
      <c r="Q872" s="23">
        <v>5</v>
      </c>
      <c r="R872" s="22">
        <v>50</v>
      </c>
      <c r="S872" s="22">
        <v>592</v>
      </c>
      <c r="T872" s="62">
        <v>80.41463414634147</v>
      </c>
      <c r="U872" s="22">
        <v>0</v>
      </c>
      <c r="V872" s="22">
        <v>0</v>
      </c>
      <c r="W872" s="22">
        <v>2705</v>
      </c>
      <c r="X872" s="22">
        <v>2705</v>
      </c>
      <c r="Y872" s="62">
        <v>2.7104208416833666</v>
      </c>
      <c r="Z872" s="22">
        <v>3297</v>
      </c>
      <c r="AA872" s="62">
        <v>3.3036072144288577</v>
      </c>
      <c r="AB872" s="22">
        <v>0</v>
      </c>
    </row>
    <row r="873" spans="1:28" ht="15" customHeight="1">
      <c r="A873" s="42">
        <v>2018</v>
      </c>
      <c r="B873" s="42" t="s">
        <v>276</v>
      </c>
      <c r="C873" s="44" t="s">
        <v>209</v>
      </c>
      <c r="D873" s="43" t="s">
        <v>510</v>
      </c>
      <c r="E873" s="39"/>
      <c r="F873" s="39"/>
      <c r="G873" s="71"/>
      <c r="H873" s="23">
        <v>3</v>
      </c>
      <c r="I873" s="23">
        <v>1634</v>
      </c>
      <c r="J873" s="22">
        <v>13</v>
      </c>
      <c r="K873" s="23">
        <v>66</v>
      </c>
      <c r="L873" s="22">
        <v>1695</v>
      </c>
      <c r="M873" s="23">
        <v>4</v>
      </c>
      <c r="N873" s="22">
        <v>120</v>
      </c>
      <c r="O873" s="23">
        <v>72</v>
      </c>
      <c r="P873" s="61">
        <v>4.4063647490820076E-2</v>
      </c>
      <c r="Q873" s="23">
        <v>41</v>
      </c>
      <c r="R873" s="22">
        <v>410</v>
      </c>
      <c r="S873" s="22">
        <v>2245</v>
      </c>
      <c r="T873" s="62">
        <v>330.76923076923077</v>
      </c>
      <c r="U873" s="22">
        <v>0</v>
      </c>
      <c r="V873" s="22">
        <v>0</v>
      </c>
      <c r="W873" s="22">
        <v>2055</v>
      </c>
      <c r="X873" s="22">
        <v>2055</v>
      </c>
      <c r="Y873" s="62">
        <v>1.2576499388004896</v>
      </c>
      <c r="Z873" s="22">
        <v>4300</v>
      </c>
      <c r="AA873" s="62">
        <v>2.6315789473684212</v>
      </c>
      <c r="AB873" s="22">
        <v>0</v>
      </c>
    </row>
    <row r="874" spans="1:28" ht="15" customHeight="1">
      <c r="A874" s="42">
        <v>2018</v>
      </c>
      <c r="B874" s="42" t="s">
        <v>276</v>
      </c>
      <c r="C874" s="44" t="s">
        <v>209</v>
      </c>
      <c r="D874" s="43" t="s">
        <v>31</v>
      </c>
      <c r="E874" s="39"/>
      <c r="F874" s="39"/>
      <c r="G874" s="71"/>
      <c r="H874" s="23">
        <v>9</v>
      </c>
      <c r="I874" s="23">
        <v>17853</v>
      </c>
      <c r="J874" s="22">
        <v>397</v>
      </c>
      <c r="K874" s="23">
        <v>858</v>
      </c>
      <c r="L874" s="22">
        <v>21852</v>
      </c>
      <c r="M874" s="23">
        <v>254</v>
      </c>
      <c r="N874" s="22">
        <v>8240</v>
      </c>
      <c r="O874" s="23">
        <v>1112</v>
      </c>
      <c r="P874" s="61">
        <v>6.228645045650591E-2</v>
      </c>
      <c r="Q874" s="23">
        <v>4</v>
      </c>
      <c r="R874" s="22">
        <v>40</v>
      </c>
      <c r="S874" s="22">
        <v>30139</v>
      </c>
      <c r="T874" s="62">
        <v>112.68513853904282</v>
      </c>
      <c r="U874" s="22">
        <v>0</v>
      </c>
      <c r="V874" s="22">
        <v>0</v>
      </c>
      <c r="W874" s="22">
        <v>14597</v>
      </c>
      <c r="X874" s="22">
        <v>14597</v>
      </c>
      <c r="Y874" s="62">
        <v>0.8176216882316697</v>
      </c>
      <c r="Z874" s="22">
        <v>44736</v>
      </c>
      <c r="AA874" s="62">
        <v>2.5057973449840363</v>
      </c>
      <c r="AB874" s="22">
        <v>2074</v>
      </c>
    </row>
    <row r="875" spans="1:28" ht="15" customHeight="1">
      <c r="A875" s="42">
        <v>2018</v>
      </c>
      <c r="B875" s="42" t="s">
        <v>276</v>
      </c>
      <c r="C875" s="44" t="s">
        <v>209</v>
      </c>
      <c r="D875" s="43" t="s">
        <v>648</v>
      </c>
      <c r="E875" s="39"/>
      <c r="F875" s="39"/>
      <c r="G875" s="71"/>
      <c r="H875" s="23">
        <v>2</v>
      </c>
      <c r="I875" s="23">
        <v>1800</v>
      </c>
      <c r="J875" s="22">
        <v>10</v>
      </c>
      <c r="K875" s="23">
        <v>44</v>
      </c>
      <c r="L875" s="22">
        <v>1064</v>
      </c>
      <c r="M875" s="23">
        <v>13</v>
      </c>
      <c r="N875" s="22">
        <v>405</v>
      </c>
      <c r="O875" s="23">
        <v>57</v>
      </c>
      <c r="P875" s="61">
        <v>3.1666666666666669E-2</v>
      </c>
      <c r="Q875" s="23">
        <v>27</v>
      </c>
      <c r="R875" s="22">
        <v>270</v>
      </c>
      <c r="S875" s="22">
        <v>1759</v>
      </c>
      <c r="T875" s="62">
        <v>319.89999999999998</v>
      </c>
      <c r="U875" s="22">
        <v>0</v>
      </c>
      <c r="V875" s="22">
        <v>0</v>
      </c>
      <c r="W875" s="22">
        <v>1440</v>
      </c>
      <c r="X875" s="22">
        <v>1440</v>
      </c>
      <c r="Y875" s="62">
        <v>0.8</v>
      </c>
      <c r="Z875" s="22">
        <v>3199</v>
      </c>
      <c r="AA875" s="62">
        <v>1.7772222222222223</v>
      </c>
      <c r="AB875" s="22">
        <v>0</v>
      </c>
    </row>
    <row r="876" spans="1:28" ht="15" customHeight="1">
      <c r="A876" s="42">
        <v>2018</v>
      </c>
      <c r="B876" s="42" t="s">
        <v>276</v>
      </c>
      <c r="C876" s="44" t="s">
        <v>209</v>
      </c>
      <c r="D876" s="43" t="s">
        <v>649</v>
      </c>
      <c r="E876" s="39"/>
      <c r="F876" s="39"/>
      <c r="G876" s="71"/>
      <c r="H876" s="23">
        <v>4</v>
      </c>
      <c r="I876" s="23">
        <v>288</v>
      </c>
      <c r="J876" s="22">
        <v>25</v>
      </c>
      <c r="K876" s="23">
        <v>27</v>
      </c>
      <c r="L876" s="22">
        <v>721</v>
      </c>
      <c r="M876" s="23">
        <v>5</v>
      </c>
      <c r="N876" s="22">
        <v>139</v>
      </c>
      <c r="O876" s="23">
        <v>32</v>
      </c>
      <c r="P876" s="61">
        <v>0.1111111111111111</v>
      </c>
      <c r="Q876" s="23">
        <v>0</v>
      </c>
      <c r="R876" s="22">
        <v>0</v>
      </c>
      <c r="S876" s="22">
        <v>860</v>
      </c>
      <c r="T876" s="62">
        <v>57.68</v>
      </c>
      <c r="U876" s="22">
        <v>0</v>
      </c>
      <c r="V876" s="22">
        <v>0</v>
      </c>
      <c r="W876" s="22">
        <v>582</v>
      </c>
      <c r="X876" s="22">
        <v>582</v>
      </c>
      <c r="Y876" s="62">
        <v>2.0208333333333335</v>
      </c>
      <c r="Z876" s="22">
        <v>1442</v>
      </c>
      <c r="AA876" s="62">
        <v>5.0069444444444446</v>
      </c>
      <c r="AB876" s="22">
        <v>0</v>
      </c>
    </row>
    <row r="877" spans="1:28" ht="15" customHeight="1">
      <c r="A877" s="42">
        <v>2018</v>
      </c>
      <c r="B877" s="42" t="s">
        <v>276</v>
      </c>
      <c r="C877" s="44" t="s">
        <v>209</v>
      </c>
      <c r="D877" s="43" t="s">
        <v>400</v>
      </c>
      <c r="E877" s="39"/>
      <c r="F877" s="39"/>
      <c r="G877" s="71"/>
      <c r="H877" s="23">
        <v>3</v>
      </c>
      <c r="I877" s="23">
        <v>2870</v>
      </c>
      <c r="J877" s="22">
        <v>73</v>
      </c>
      <c r="K877" s="23">
        <v>59</v>
      </c>
      <c r="L877" s="22">
        <v>1546</v>
      </c>
      <c r="M877" s="23">
        <v>12</v>
      </c>
      <c r="N877" s="22">
        <v>380</v>
      </c>
      <c r="O877" s="23">
        <v>76</v>
      </c>
      <c r="P877" s="61">
        <v>2.64808362369338E-2</v>
      </c>
      <c r="Q877" s="23">
        <v>1</v>
      </c>
      <c r="R877" s="22">
        <v>10</v>
      </c>
      <c r="S877" s="22">
        <v>2054</v>
      </c>
      <c r="T877" s="62">
        <v>63.452054794520549</v>
      </c>
      <c r="U877" s="22">
        <v>0</v>
      </c>
      <c r="V877" s="22">
        <v>0</v>
      </c>
      <c r="W877" s="22">
        <v>2578</v>
      </c>
      <c r="X877" s="22">
        <v>2578</v>
      </c>
      <c r="Y877" s="62">
        <v>0.89825783972125439</v>
      </c>
      <c r="Z877" s="22">
        <v>4632</v>
      </c>
      <c r="AA877" s="62">
        <v>1.6139372822299651</v>
      </c>
      <c r="AB877" s="22">
        <v>0</v>
      </c>
    </row>
    <row r="878" spans="1:28" ht="15" customHeight="1">
      <c r="A878" s="42">
        <v>2018</v>
      </c>
      <c r="B878" s="42" t="s">
        <v>276</v>
      </c>
      <c r="C878" s="44" t="s">
        <v>209</v>
      </c>
      <c r="D878" s="43" t="s">
        <v>33</v>
      </c>
      <c r="E878" s="39"/>
      <c r="F878" s="39"/>
      <c r="G878" s="71"/>
      <c r="H878" s="23">
        <v>2</v>
      </c>
      <c r="I878" s="23">
        <v>1760</v>
      </c>
      <c r="J878" s="22">
        <v>70</v>
      </c>
      <c r="K878" s="23">
        <v>81</v>
      </c>
      <c r="L878" s="22">
        <v>2104</v>
      </c>
      <c r="M878" s="23">
        <v>26</v>
      </c>
      <c r="N878" s="22">
        <v>784</v>
      </c>
      <c r="O878" s="23">
        <v>107</v>
      </c>
      <c r="P878" s="61">
        <v>6.0795454545454548E-2</v>
      </c>
      <c r="Q878" s="23">
        <v>1</v>
      </c>
      <c r="R878" s="22">
        <v>10</v>
      </c>
      <c r="S878" s="22">
        <v>2898</v>
      </c>
      <c r="T878" s="62">
        <v>123.64285714285714</v>
      </c>
      <c r="U878" s="22">
        <v>0</v>
      </c>
      <c r="V878" s="22">
        <v>0</v>
      </c>
      <c r="W878" s="22">
        <v>5757</v>
      </c>
      <c r="X878" s="22">
        <v>5757</v>
      </c>
      <c r="Y878" s="62">
        <v>3.2710227272727272</v>
      </c>
      <c r="Z878" s="22">
        <v>8655</v>
      </c>
      <c r="AA878" s="62">
        <v>4.9176136363636367</v>
      </c>
      <c r="AB878" s="22">
        <v>8.0500000000000007</v>
      </c>
    </row>
    <row r="879" spans="1:28" ht="15" customHeight="1">
      <c r="A879" s="42">
        <v>2018</v>
      </c>
      <c r="B879" s="42" t="s">
        <v>276</v>
      </c>
      <c r="C879" s="44" t="s">
        <v>209</v>
      </c>
      <c r="D879" s="43" t="s">
        <v>650</v>
      </c>
      <c r="E879" s="39"/>
      <c r="F879" s="39"/>
      <c r="G879" s="71"/>
      <c r="H879" s="23">
        <v>3</v>
      </c>
      <c r="I879" s="23">
        <v>1360</v>
      </c>
      <c r="J879" s="22">
        <v>34</v>
      </c>
      <c r="K879" s="23">
        <v>14</v>
      </c>
      <c r="L879" s="22">
        <v>378</v>
      </c>
      <c r="M879" s="23">
        <v>5</v>
      </c>
      <c r="N879" s="22">
        <v>157</v>
      </c>
      <c r="O879" s="23">
        <v>19</v>
      </c>
      <c r="P879" s="61">
        <v>1.3970588235294118E-2</v>
      </c>
      <c r="Q879" s="23">
        <v>0</v>
      </c>
      <c r="R879" s="22">
        <v>0</v>
      </c>
      <c r="S879" s="22">
        <v>535</v>
      </c>
      <c r="T879" s="62">
        <v>147.3235294117647</v>
      </c>
      <c r="U879" s="22">
        <v>0</v>
      </c>
      <c r="V879" s="22">
        <v>0</v>
      </c>
      <c r="W879" s="22">
        <v>4474</v>
      </c>
      <c r="X879" s="22">
        <v>4474</v>
      </c>
      <c r="Y879" s="62">
        <v>3.289705882352941</v>
      </c>
      <c r="Z879" s="22">
        <v>5009</v>
      </c>
      <c r="AA879" s="62">
        <v>3.6830882352941177</v>
      </c>
      <c r="AB879" s="22">
        <v>0</v>
      </c>
    </row>
    <row r="880" spans="1:28" ht="15" customHeight="1">
      <c r="A880" s="42">
        <v>2018</v>
      </c>
      <c r="B880" s="42" t="s">
        <v>276</v>
      </c>
      <c r="C880" s="44" t="s">
        <v>209</v>
      </c>
      <c r="D880" s="43" t="s">
        <v>651</v>
      </c>
      <c r="E880" s="39"/>
      <c r="F880" s="39"/>
      <c r="G880" s="71"/>
      <c r="H880" s="23">
        <v>1</v>
      </c>
      <c r="I880" s="23">
        <v>500</v>
      </c>
      <c r="J880" s="22">
        <v>35</v>
      </c>
      <c r="K880" s="23">
        <v>28</v>
      </c>
      <c r="L880" s="22">
        <v>748</v>
      </c>
      <c r="M880" s="23">
        <v>1</v>
      </c>
      <c r="N880" s="22">
        <v>29</v>
      </c>
      <c r="O880" s="23">
        <v>29</v>
      </c>
      <c r="P880" s="61">
        <v>5.8000000000000003E-2</v>
      </c>
      <c r="Q880" s="23">
        <v>1</v>
      </c>
      <c r="R880" s="22">
        <v>10</v>
      </c>
      <c r="S880" s="22">
        <v>787</v>
      </c>
      <c r="T880" s="62">
        <v>52.452857142857141</v>
      </c>
      <c r="U880" s="22">
        <v>0</v>
      </c>
      <c r="V880" s="22">
        <v>0</v>
      </c>
      <c r="W880" s="22">
        <v>1048.8499999999999</v>
      </c>
      <c r="X880" s="22">
        <v>1048.8499999999999</v>
      </c>
      <c r="Y880" s="62">
        <v>2.0976999999999997</v>
      </c>
      <c r="Z880" s="22">
        <v>1835.85</v>
      </c>
      <c r="AA880" s="62">
        <v>3.6717</v>
      </c>
      <c r="AB880" s="22">
        <v>0</v>
      </c>
    </row>
    <row r="881" spans="1:28" ht="15" customHeight="1">
      <c r="A881" s="42">
        <v>2018</v>
      </c>
      <c r="B881" s="42" t="s">
        <v>276</v>
      </c>
      <c r="C881" s="44" t="s">
        <v>209</v>
      </c>
      <c r="D881" s="43" t="s">
        <v>652</v>
      </c>
      <c r="E881" s="39"/>
      <c r="F881" s="39"/>
      <c r="G881" s="71"/>
      <c r="H881" s="23">
        <v>4</v>
      </c>
      <c r="I881" s="23">
        <v>300</v>
      </c>
      <c r="J881" s="22">
        <v>39</v>
      </c>
      <c r="K881" s="23">
        <v>14</v>
      </c>
      <c r="L881" s="22">
        <v>356</v>
      </c>
      <c r="M881" s="23">
        <v>5</v>
      </c>
      <c r="N881" s="22">
        <v>140</v>
      </c>
      <c r="O881" s="23">
        <v>19</v>
      </c>
      <c r="P881" s="61">
        <v>6.3333333333333339E-2</v>
      </c>
      <c r="Q881" s="23">
        <v>2</v>
      </c>
      <c r="R881" s="22">
        <v>20</v>
      </c>
      <c r="S881" s="22">
        <v>516</v>
      </c>
      <c r="T881" s="62">
        <v>24.678205128205128</v>
      </c>
      <c r="U881" s="22">
        <v>0</v>
      </c>
      <c r="V881" s="22">
        <v>0</v>
      </c>
      <c r="W881" s="22">
        <v>446.45</v>
      </c>
      <c r="X881" s="22">
        <v>446.45</v>
      </c>
      <c r="Y881" s="62">
        <v>1.4881666666666666</v>
      </c>
      <c r="Z881" s="22">
        <v>962.45</v>
      </c>
      <c r="AA881" s="62">
        <v>3.2081666666666666</v>
      </c>
      <c r="AB881" s="22">
        <v>0</v>
      </c>
    </row>
    <row r="882" spans="1:28" ht="15" customHeight="1">
      <c r="A882" s="42">
        <v>2018</v>
      </c>
      <c r="B882" s="42" t="s">
        <v>276</v>
      </c>
      <c r="C882" s="44" t="s">
        <v>209</v>
      </c>
      <c r="D882" s="43" t="s">
        <v>34</v>
      </c>
      <c r="E882" s="39"/>
      <c r="F882" s="39"/>
      <c r="G882" s="71"/>
      <c r="H882" s="23">
        <v>1</v>
      </c>
      <c r="I882" s="23">
        <v>900</v>
      </c>
      <c r="J882" s="22">
        <v>25</v>
      </c>
      <c r="K882" s="23">
        <v>20</v>
      </c>
      <c r="L882" s="22">
        <v>527</v>
      </c>
      <c r="M882" s="23">
        <v>6</v>
      </c>
      <c r="N882" s="22">
        <v>173</v>
      </c>
      <c r="O882" s="23">
        <v>27</v>
      </c>
      <c r="P882" s="61">
        <v>0.03</v>
      </c>
      <c r="Q882" s="23">
        <v>31</v>
      </c>
      <c r="R882" s="22">
        <v>310</v>
      </c>
      <c r="S882" s="22">
        <v>1020</v>
      </c>
      <c r="T882" s="62">
        <v>88.72</v>
      </c>
      <c r="U882" s="22">
        <v>0</v>
      </c>
      <c r="V882" s="22">
        <v>0</v>
      </c>
      <c r="W882" s="22">
        <v>1198</v>
      </c>
      <c r="X882" s="22">
        <v>1198</v>
      </c>
      <c r="Y882" s="62">
        <v>1.3311111111111111</v>
      </c>
      <c r="Z882" s="22">
        <v>2218</v>
      </c>
      <c r="AA882" s="62">
        <v>2.4644444444444447</v>
      </c>
      <c r="AB882" s="22">
        <v>0</v>
      </c>
    </row>
    <row r="883" spans="1:28" ht="15" customHeight="1">
      <c r="A883" s="42">
        <v>2018</v>
      </c>
      <c r="B883" s="42" t="s">
        <v>276</v>
      </c>
      <c r="C883" s="44" t="s">
        <v>209</v>
      </c>
      <c r="D883" s="43" t="s">
        <v>35</v>
      </c>
      <c r="E883" s="39"/>
      <c r="F883" s="39"/>
      <c r="G883" s="71"/>
      <c r="H883" s="23">
        <v>4</v>
      </c>
      <c r="I883" s="23">
        <v>1000</v>
      </c>
      <c r="J883" s="22">
        <v>44</v>
      </c>
      <c r="K883" s="23">
        <v>38</v>
      </c>
      <c r="L883" s="22">
        <v>1055</v>
      </c>
      <c r="M883" s="23">
        <v>26</v>
      </c>
      <c r="N883" s="22">
        <v>873</v>
      </c>
      <c r="O883" s="23">
        <v>64</v>
      </c>
      <c r="P883" s="61">
        <v>6.4000000000000001E-2</v>
      </c>
      <c r="Q883" s="23">
        <v>8</v>
      </c>
      <c r="R883" s="22">
        <v>80</v>
      </c>
      <c r="S883" s="22">
        <v>2008</v>
      </c>
      <c r="T883" s="62">
        <v>96.179545454545448</v>
      </c>
      <c r="U883" s="22">
        <v>0</v>
      </c>
      <c r="V883" s="22">
        <v>0</v>
      </c>
      <c r="W883" s="22">
        <v>2223.9</v>
      </c>
      <c r="X883" s="22">
        <v>2223.9</v>
      </c>
      <c r="Y883" s="62">
        <v>2.2239</v>
      </c>
      <c r="Z883" s="22">
        <v>4231.8999999999996</v>
      </c>
      <c r="AA883" s="62">
        <v>4.2318999999999996</v>
      </c>
      <c r="AB883" s="22">
        <v>0</v>
      </c>
    </row>
    <row r="884" spans="1:28" ht="15" customHeight="1">
      <c r="A884" s="42">
        <v>2018</v>
      </c>
      <c r="B884" s="42" t="s">
        <v>276</v>
      </c>
      <c r="C884" s="44" t="s">
        <v>209</v>
      </c>
      <c r="D884" s="43" t="s">
        <v>36</v>
      </c>
      <c r="E884" s="39"/>
      <c r="F884" s="39"/>
      <c r="G884" s="71"/>
      <c r="H884" s="23">
        <v>10</v>
      </c>
      <c r="I884" s="23">
        <v>823</v>
      </c>
      <c r="J884" s="22">
        <v>67</v>
      </c>
      <c r="K884" s="23">
        <v>9</v>
      </c>
      <c r="L884" s="22">
        <v>208</v>
      </c>
      <c r="M884" s="23">
        <v>1</v>
      </c>
      <c r="N884" s="22">
        <v>39</v>
      </c>
      <c r="O884" s="23">
        <v>10</v>
      </c>
      <c r="P884" s="61">
        <v>1.2150668286755772E-2</v>
      </c>
      <c r="Q884" s="23">
        <v>0</v>
      </c>
      <c r="R884" s="22">
        <v>0</v>
      </c>
      <c r="S884" s="22">
        <v>247</v>
      </c>
      <c r="T884" s="62">
        <v>21.597014925373134</v>
      </c>
      <c r="U884" s="22">
        <v>1000</v>
      </c>
      <c r="V884" s="22">
        <f>400+369</f>
        <v>769</v>
      </c>
      <c r="W884" s="22">
        <v>1200</v>
      </c>
      <c r="X884" s="22">
        <v>2969</v>
      </c>
      <c r="Y884" s="62">
        <v>3.6075334143377886</v>
      </c>
      <c r="Z884" s="22">
        <v>1447</v>
      </c>
      <c r="AA884" s="62">
        <v>1.7582017010935602</v>
      </c>
      <c r="AB884" s="22">
        <v>2969</v>
      </c>
    </row>
    <row r="885" spans="1:28" ht="15" customHeight="1">
      <c r="A885" s="42">
        <v>2018</v>
      </c>
      <c r="B885" s="42" t="s">
        <v>276</v>
      </c>
      <c r="C885" s="44" t="s">
        <v>209</v>
      </c>
      <c r="D885" s="43" t="s">
        <v>653</v>
      </c>
      <c r="E885" s="39"/>
      <c r="F885" s="39"/>
      <c r="G885" s="71"/>
      <c r="H885" s="23">
        <v>3</v>
      </c>
      <c r="I885" s="23">
        <v>2113</v>
      </c>
      <c r="J885" s="22">
        <v>38</v>
      </c>
      <c r="K885" s="23">
        <v>43</v>
      </c>
      <c r="L885" s="22">
        <v>988</v>
      </c>
      <c r="M885" s="23">
        <v>11</v>
      </c>
      <c r="N885" s="22">
        <v>335</v>
      </c>
      <c r="O885" s="23">
        <v>57</v>
      </c>
      <c r="P885" s="61">
        <v>2.6975863700899196E-2</v>
      </c>
      <c r="Q885" s="23">
        <v>17</v>
      </c>
      <c r="R885" s="22">
        <v>170</v>
      </c>
      <c r="S885" s="22">
        <v>1570</v>
      </c>
      <c r="T885" s="62">
        <v>91.223684210526315</v>
      </c>
      <c r="U885" s="22">
        <v>0</v>
      </c>
      <c r="V885" s="22">
        <v>0</v>
      </c>
      <c r="W885" s="22">
        <v>1896.5</v>
      </c>
      <c r="X885" s="22">
        <v>1896.5</v>
      </c>
      <c r="Y885" s="62">
        <v>0.89753904401325135</v>
      </c>
      <c r="Z885" s="22">
        <v>3466.5</v>
      </c>
      <c r="AA885" s="62">
        <v>1.6405584477046853</v>
      </c>
      <c r="AB885" s="22">
        <v>0</v>
      </c>
    </row>
    <row r="886" spans="1:28" ht="15" customHeight="1">
      <c r="A886" s="42">
        <v>2018</v>
      </c>
      <c r="B886" s="42" t="s">
        <v>276</v>
      </c>
      <c r="C886" s="44" t="s">
        <v>209</v>
      </c>
      <c r="D886" s="43" t="s">
        <v>37</v>
      </c>
      <c r="E886" s="39"/>
      <c r="F886" s="39"/>
      <c r="G886" s="71"/>
      <c r="H886" s="23">
        <v>2</v>
      </c>
      <c r="I886" s="23">
        <v>1200</v>
      </c>
      <c r="J886" s="22">
        <v>0</v>
      </c>
      <c r="K886" s="23">
        <v>77</v>
      </c>
      <c r="L886" s="22">
        <v>1971</v>
      </c>
      <c r="M886" s="23">
        <v>5</v>
      </c>
      <c r="N886" s="22">
        <v>173</v>
      </c>
      <c r="O886" s="23">
        <v>82</v>
      </c>
      <c r="P886" s="61">
        <v>6.8333333333333329E-2</v>
      </c>
      <c r="Q886" s="23">
        <v>1</v>
      </c>
      <c r="R886" s="22">
        <v>10</v>
      </c>
      <c r="S886" s="22">
        <v>2154</v>
      </c>
      <c r="T886" s="60" t="s">
        <v>764</v>
      </c>
      <c r="U886" s="22">
        <v>0</v>
      </c>
      <c r="V886" s="22">
        <v>0</v>
      </c>
      <c r="W886" s="22">
        <v>537.5</v>
      </c>
      <c r="X886" s="22">
        <v>537.5</v>
      </c>
      <c r="Y886" s="62">
        <v>0.44791666666666669</v>
      </c>
      <c r="Z886" s="22">
        <v>2691.5</v>
      </c>
      <c r="AA886" s="62">
        <v>2.2429166666666664</v>
      </c>
      <c r="AB886" s="22">
        <v>0</v>
      </c>
    </row>
    <row r="887" spans="1:28" ht="15" customHeight="1">
      <c r="A887" s="42">
        <v>2018</v>
      </c>
      <c r="B887" s="42" t="s">
        <v>276</v>
      </c>
      <c r="C887" s="44" t="s">
        <v>210</v>
      </c>
      <c r="D887" s="43" t="s">
        <v>38</v>
      </c>
      <c r="E887" s="39"/>
      <c r="F887" s="39"/>
      <c r="G887" s="71"/>
      <c r="H887" s="23">
        <v>3</v>
      </c>
      <c r="I887" s="23">
        <v>2000</v>
      </c>
      <c r="J887" s="22">
        <v>30</v>
      </c>
      <c r="K887" s="23">
        <v>7</v>
      </c>
      <c r="L887" s="22">
        <v>233</v>
      </c>
      <c r="M887" s="23">
        <v>3</v>
      </c>
      <c r="N887" s="22">
        <v>87</v>
      </c>
      <c r="O887" s="23">
        <v>10</v>
      </c>
      <c r="P887" s="61">
        <v>5.0000000000000001E-3</v>
      </c>
      <c r="Q887" s="23">
        <v>42</v>
      </c>
      <c r="R887" s="22">
        <v>420</v>
      </c>
      <c r="S887" s="22">
        <v>750</v>
      </c>
      <c r="T887" s="62">
        <v>133.33333333333334</v>
      </c>
      <c r="U887" s="22">
        <v>0</v>
      </c>
      <c r="V887" s="22">
        <v>0</v>
      </c>
      <c r="W887" s="22">
        <v>3250</v>
      </c>
      <c r="X887" s="22">
        <v>3250</v>
      </c>
      <c r="Y887" s="62">
        <v>1.625</v>
      </c>
      <c r="Z887" s="22">
        <v>4000</v>
      </c>
      <c r="AA887" s="62">
        <v>2</v>
      </c>
      <c r="AB887" s="22">
        <v>0</v>
      </c>
    </row>
    <row r="888" spans="1:28" ht="15" customHeight="1">
      <c r="A888" s="42">
        <v>2018</v>
      </c>
      <c r="B888" s="42" t="s">
        <v>276</v>
      </c>
      <c r="C888" s="44" t="s">
        <v>210</v>
      </c>
      <c r="D888" s="43" t="s">
        <v>519</v>
      </c>
      <c r="E888" s="39"/>
      <c r="F888" s="39"/>
      <c r="G888" s="71"/>
      <c r="H888" s="23">
        <v>2</v>
      </c>
      <c r="I888" s="23">
        <v>400</v>
      </c>
      <c r="J888" s="22">
        <v>106</v>
      </c>
      <c r="K888" s="23">
        <v>4</v>
      </c>
      <c r="L888" s="22">
        <v>114</v>
      </c>
      <c r="M888" s="23">
        <v>1</v>
      </c>
      <c r="N888" s="22">
        <v>39</v>
      </c>
      <c r="O888" s="23">
        <v>5</v>
      </c>
      <c r="P888" s="61">
        <v>1.2500000000000001E-2</v>
      </c>
      <c r="Q888" s="23">
        <v>0</v>
      </c>
      <c r="R888" s="22">
        <v>0</v>
      </c>
      <c r="S888" s="22">
        <v>153</v>
      </c>
      <c r="T888" s="62">
        <v>4.5566037735849054</v>
      </c>
      <c r="U888" s="22">
        <v>0</v>
      </c>
      <c r="V888" s="22">
        <v>0</v>
      </c>
      <c r="W888" s="22">
        <v>330</v>
      </c>
      <c r="X888" s="22">
        <v>330</v>
      </c>
      <c r="Y888" s="62">
        <v>0.82499999999999996</v>
      </c>
      <c r="Z888" s="22">
        <v>483</v>
      </c>
      <c r="AA888" s="62">
        <v>1.2075</v>
      </c>
      <c r="AB888" s="22">
        <v>0</v>
      </c>
    </row>
    <row r="889" spans="1:28" ht="15" customHeight="1">
      <c r="A889" s="42">
        <v>2018</v>
      </c>
      <c r="B889" s="42" t="s">
        <v>276</v>
      </c>
      <c r="C889" s="44" t="s">
        <v>210</v>
      </c>
      <c r="D889" s="43" t="s">
        <v>522</v>
      </c>
      <c r="E889" s="39"/>
      <c r="F889" s="39"/>
      <c r="G889" s="71"/>
      <c r="H889" s="23">
        <v>1</v>
      </c>
      <c r="I889" s="23">
        <v>160</v>
      </c>
      <c r="J889" s="22">
        <v>61</v>
      </c>
      <c r="K889" s="23">
        <v>7</v>
      </c>
      <c r="L889" s="22">
        <v>197</v>
      </c>
      <c r="M889" s="23">
        <v>10</v>
      </c>
      <c r="N889" s="22">
        <v>336</v>
      </c>
      <c r="O889" s="23">
        <v>17</v>
      </c>
      <c r="P889" s="61">
        <v>0.10625</v>
      </c>
      <c r="Q889" s="23">
        <v>0</v>
      </c>
      <c r="R889" s="22">
        <v>0</v>
      </c>
      <c r="S889" s="22">
        <v>533</v>
      </c>
      <c r="T889" s="62">
        <v>12.39344262295082</v>
      </c>
      <c r="U889" s="22">
        <v>0</v>
      </c>
      <c r="V889" s="22">
        <v>0</v>
      </c>
      <c r="W889" s="22">
        <v>223</v>
      </c>
      <c r="X889" s="22">
        <v>223</v>
      </c>
      <c r="Y889" s="62">
        <v>1.39375</v>
      </c>
      <c r="Z889" s="22">
        <v>756</v>
      </c>
      <c r="AA889" s="62">
        <v>4.7249999999999996</v>
      </c>
      <c r="AB889" s="22">
        <v>0</v>
      </c>
    </row>
    <row r="890" spans="1:28" ht="15" customHeight="1">
      <c r="A890" s="42">
        <v>2018</v>
      </c>
      <c r="B890" s="42" t="s">
        <v>276</v>
      </c>
      <c r="C890" s="44" t="s">
        <v>210</v>
      </c>
      <c r="D890" s="43" t="s">
        <v>41</v>
      </c>
      <c r="E890" s="39"/>
      <c r="F890" s="39"/>
      <c r="G890" s="71"/>
      <c r="H890" s="23">
        <v>4</v>
      </c>
      <c r="I890" s="23">
        <v>2050</v>
      </c>
      <c r="J890" s="22">
        <v>15</v>
      </c>
      <c r="K890" s="23">
        <v>9</v>
      </c>
      <c r="L890" s="22">
        <v>242</v>
      </c>
      <c r="M890" s="23">
        <v>5</v>
      </c>
      <c r="N890" s="22">
        <v>167</v>
      </c>
      <c r="O890" s="23">
        <v>14</v>
      </c>
      <c r="P890" s="61">
        <v>6.8292682926829268E-3</v>
      </c>
      <c r="Q890" s="23">
        <v>6</v>
      </c>
      <c r="R890" s="22">
        <v>60</v>
      </c>
      <c r="S890" s="22">
        <v>469</v>
      </c>
      <c r="T890" s="62">
        <v>151.77666666666667</v>
      </c>
      <c r="U890" s="22">
        <v>0</v>
      </c>
      <c r="V890" s="22">
        <v>0</v>
      </c>
      <c r="W890" s="22">
        <v>1807.65</v>
      </c>
      <c r="X890" s="22">
        <v>1807.65</v>
      </c>
      <c r="Y890" s="62">
        <v>0.88178048780487805</v>
      </c>
      <c r="Z890" s="22">
        <v>2276.65</v>
      </c>
      <c r="AA890" s="62">
        <v>1.1105609756097561</v>
      </c>
      <c r="AB890" s="22">
        <v>0</v>
      </c>
    </row>
    <row r="891" spans="1:28" ht="15" customHeight="1">
      <c r="A891" s="42">
        <v>2018</v>
      </c>
      <c r="B891" s="42" t="s">
        <v>276</v>
      </c>
      <c r="C891" s="44" t="s">
        <v>210</v>
      </c>
      <c r="D891" s="43" t="s">
        <v>521</v>
      </c>
      <c r="E891" s="39"/>
      <c r="F891" s="39"/>
      <c r="G891" s="71"/>
      <c r="H891" s="23">
        <v>2</v>
      </c>
      <c r="I891" s="23">
        <v>350</v>
      </c>
      <c r="J891" s="22">
        <v>32</v>
      </c>
      <c r="K891" s="23">
        <v>12</v>
      </c>
      <c r="L891" s="22">
        <v>390</v>
      </c>
      <c r="M891" s="23">
        <v>0</v>
      </c>
      <c r="N891" s="22">
        <v>0</v>
      </c>
      <c r="O891" s="23">
        <v>12</v>
      </c>
      <c r="P891" s="61">
        <v>3.4285714285714287E-2</v>
      </c>
      <c r="Q891" s="23">
        <v>0</v>
      </c>
      <c r="R891" s="22">
        <v>0</v>
      </c>
      <c r="S891" s="22">
        <v>390</v>
      </c>
      <c r="T891" s="62">
        <v>12.1875</v>
      </c>
      <c r="U891" s="22">
        <v>0</v>
      </c>
      <c r="V891" s="22">
        <v>0</v>
      </c>
      <c r="W891" s="22">
        <v>0</v>
      </c>
      <c r="X891" s="22">
        <v>0</v>
      </c>
      <c r="Y891" s="62">
        <v>0</v>
      </c>
      <c r="Z891" s="22">
        <v>390</v>
      </c>
      <c r="AA891" s="62">
        <v>1.1142857142857143</v>
      </c>
      <c r="AB891" s="22">
        <v>0</v>
      </c>
    </row>
    <row r="892" spans="1:28" ht="15" customHeight="1">
      <c r="A892" s="42">
        <v>2018</v>
      </c>
      <c r="B892" s="42" t="s">
        <v>276</v>
      </c>
      <c r="C892" s="44" t="s">
        <v>210</v>
      </c>
      <c r="D892" s="43" t="s">
        <v>654</v>
      </c>
      <c r="E892" s="57"/>
      <c r="F892" s="57"/>
      <c r="G892" s="73"/>
      <c r="H892" s="23">
        <v>8</v>
      </c>
      <c r="I892" s="23">
        <v>3000</v>
      </c>
      <c r="J892" s="22">
        <v>53</v>
      </c>
      <c r="K892" s="23">
        <v>30</v>
      </c>
      <c r="L892" s="22">
        <v>679</v>
      </c>
      <c r="M892" s="23">
        <v>10</v>
      </c>
      <c r="N892" s="22">
        <v>283</v>
      </c>
      <c r="O892" s="23">
        <v>40</v>
      </c>
      <c r="P892" s="61">
        <v>1.3333333333333334E-2</v>
      </c>
      <c r="Q892" s="23">
        <v>15</v>
      </c>
      <c r="R892" s="22">
        <v>150</v>
      </c>
      <c r="S892" s="22">
        <v>1112</v>
      </c>
      <c r="T892" s="62">
        <v>42.064150943396228</v>
      </c>
      <c r="U892" s="22">
        <v>0</v>
      </c>
      <c r="V892" s="22">
        <v>0</v>
      </c>
      <c r="W892" s="22">
        <v>1117.4000000000001</v>
      </c>
      <c r="X892" s="22">
        <v>1077.4000000000001</v>
      </c>
      <c r="Y892" s="62">
        <v>0.35913333333333336</v>
      </c>
      <c r="Z892" s="22">
        <v>2229.4</v>
      </c>
      <c r="AA892" s="62">
        <v>0.74313333333333331</v>
      </c>
      <c r="AB892" s="22">
        <v>113</v>
      </c>
    </row>
    <row r="893" spans="1:28" ht="15" customHeight="1">
      <c r="A893" s="42">
        <v>2018</v>
      </c>
      <c r="B893" s="42" t="s">
        <v>276</v>
      </c>
      <c r="C893" s="44" t="s">
        <v>210</v>
      </c>
      <c r="D893" s="43" t="s">
        <v>42</v>
      </c>
      <c r="E893" s="39"/>
      <c r="F893" s="39"/>
      <c r="G893" s="71"/>
      <c r="H893" s="23">
        <v>5</v>
      </c>
      <c r="I893" s="23">
        <v>2300</v>
      </c>
      <c r="J893" s="22">
        <v>40</v>
      </c>
      <c r="K893" s="23">
        <v>56</v>
      </c>
      <c r="L893" s="22">
        <v>1455</v>
      </c>
      <c r="M893" s="23">
        <v>9</v>
      </c>
      <c r="N893" s="22">
        <v>248</v>
      </c>
      <c r="O893" s="23">
        <v>65</v>
      </c>
      <c r="P893" s="61">
        <v>2.8260869565217391E-2</v>
      </c>
      <c r="Q893" s="23">
        <v>23</v>
      </c>
      <c r="R893" s="22">
        <v>230</v>
      </c>
      <c r="S893" s="22">
        <v>1933</v>
      </c>
      <c r="T893" s="62">
        <v>73.674999999999997</v>
      </c>
      <c r="U893" s="22">
        <v>0</v>
      </c>
      <c r="V893" s="22">
        <v>0</v>
      </c>
      <c r="W893" s="22">
        <v>1014</v>
      </c>
      <c r="X893" s="22">
        <v>1014</v>
      </c>
      <c r="Y893" s="62">
        <v>0.44086956521739129</v>
      </c>
      <c r="Z893" s="22">
        <v>2947</v>
      </c>
      <c r="AA893" s="62">
        <v>1.281304347826087</v>
      </c>
      <c r="AB893" s="22">
        <v>0</v>
      </c>
    </row>
    <row r="894" spans="1:28" ht="15" customHeight="1">
      <c r="A894" s="42">
        <v>2018</v>
      </c>
      <c r="B894" s="42" t="s">
        <v>276</v>
      </c>
      <c r="C894" s="44" t="s">
        <v>210</v>
      </c>
      <c r="D894" s="43" t="s">
        <v>655</v>
      </c>
      <c r="E894" s="39"/>
      <c r="F894" s="39"/>
      <c r="G894" s="71"/>
      <c r="H894" s="23">
        <v>9</v>
      </c>
      <c r="I894" s="23">
        <v>3000</v>
      </c>
      <c r="J894" s="22">
        <v>41</v>
      </c>
      <c r="K894" s="23">
        <v>49</v>
      </c>
      <c r="L894" s="22">
        <v>1294</v>
      </c>
      <c r="M894" s="23">
        <v>21</v>
      </c>
      <c r="N894" s="22">
        <v>651</v>
      </c>
      <c r="O894" s="23">
        <v>72</v>
      </c>
      <c r="P894" s="61">
        <v>2.4E-2</v>
      </c>
      <c r="Q894" s="23">
        <v>5</v>
      </c>
      <c r="R894" s="22">
        <v>50</v>
      </c>
      <c r="S894" s="22">
        <v>2015</v>
      </c>
      <c r="T894" s="62">
        <v>101.02439024390245</v>
      </c>
      <c r="U894" s="22">
        <v>0</v>
      </c>
      <c r="V894" s="22">
        <v>0</v>
      </c>
      <c r="W894" s="22">
        <v>2127</v>
      </c>
      <c r="X894" s="22">
        <v>2127</v>
      </c>
      <c r="Y894" s="62">
        <v>0.70899999999999996</v>
      </c>
      <c r="Z894" s="22">
        <v>4142</v>
      </c>
      <c r="AA894" s="62">
        <v>1.3806666666666667</v>
      </c>
      <c r="AB894" s="22">
        <v>0</v>
      </c>
    </row>
    <row r="895" spans="1:28" ht="15" customHeight="1">
      <c r="A895" s="42">
        <v>2018</v>
      </c>
      <c r="B895" s="42" t="s">
        <v>276</v>
      </c>
      <c r="C895" s="44" t="s">
        <v>212</v>
      </c>
      <c r="D895" s="43" t="s">
        <v>352</v>
      </c>
      <c r="E895" s="39"/>
      <c r="F895" s="39"/>
      <c r="G895" s="71"/>
      <c r="H895" s="23">
        <v>1</v>
      </c>
      <c r="I895" s="23">
        <v>109</v>
      </c>
      <c r="J895" s="22">
        <v>6</v>
      </c>
      <c r="K895" s="23">
        <v>3</v>
      </c>
      <c r="L895" s="22">
        <v>87</v>
      </c>
      <c r="M895" s="23">
        <v>3</v>
      </c>
      <c r="N895" s="22">
        <v>99</v>
      </c>
      <c r="O895" s="23">
        <v>6</v>
      </c>
      <c r="P895" s="61">
        <v>5.5045871559633031E-2</v>
      </c>
      <c r="Q895" s="23">
        <v>17</v>
      </c>
      <c r="R895" s="22">
        <v>170</v>
      </c>
      <c r="S895" s="22">
        <v>356</v>
      </c>
      <c r="T895" s="62">
        <v>69.149999999999991</v>
      </c>
      <c r="U895" s="22">
        <v>0</v>
      </c>
      <c r="V895" s="22">
        <v>0</v>
      </c>
      <c r="W895" s="22">
        <v>58.9</v>
      </c>
      <c r="X895" s="22">
        <v>58.9</v>
      </c>
      <c r="Y895" s="62">
        <v>0.54036697247706422</v>
      </c>
      <c r="Z895" s="22">
        <v>414.9</v>
      </c>
      <c r="AA895" s="62">
        <v>3.8064220183486235</v>
      </c>
      <c r="AB895" s="22">
        <v>0</v>
      </c>
    </row>
    <row r="896" spans="1:28" ht="15" customHeight="1">
      <c r="A896" s="42">
        <v>2018</v>
      </c>
      <c r="B896" s="42" t="s">
        <v>276</v>
      </c>
      <c r="C896" s="44" t="s">
        <v>213</v>
      </c>
      <c r="D896" s="43" t="s">
        <v>43</v>
      </c>
      <c r="E896" s="39"/>
      <c r="F896" s="39"/>
      <c r="G896" s="71"/>
      <c r="H896" s="23">
        <v>2</v>
      </c>
      <c r="I896" s="23">
        <v>195</v>
      </c>
      <c r="J896" s="22">
        <v>16</v>
      </c>
      <c r="K896" s="23">
        <v>7</v>
      </c>
      <c r="L896" s="22">
        <v>149</v>
      </c>
      <c r="M896" s="23">
        <v>0</v>
      </c>
      <c r="N896" s="22">
        <v>0</v>
      </c>
      <c r="O896" s="23">
        <v>7</v>
      </c>
      <c r="P896" s="61">
        <v>3.6842105263157891E-2</v>
      </c>
      <c r="Q896" s="23">
        <v>0</v>
      </c>
      <c r="R896" s="22">
        <v>0</v>
      </c>
      <c r="S896" s="22">
        <v>149</v>
      </c>
      <c r="T896" s="62">
        <v>21.75</v>
      </c>
      <c r="U896" s="22">
        <v>0</v>
      </c>
      <c r="V896" s="22">
        <v>0</v>
      </c>
      <c r="W896" s="22">
        <v>199</v>
      </c>
      <c r="X896" s="22">
        <v>199</v>
      </c>
      <c r="Y896" s="62">
        <v>1.0205128205128204</v>
      </c>
      <c r="Z896" s="22">
        <v>348</v>
      </c>
      <c r="AA896" s="62">
        <v>1.7846153846153847</v>
      </c>
      <c r="AB896" s="22">
        <v>0</v>
      </c>
    </row>
    <row r="897" spans="1:28" ht="15" customHeight="1">
      <c r="A897" s="42">
        <v>2018</v>
      </c>
      <c r="B897" s="42" t="s">
        <v>276</v>
      </c>
      <c r="C897" s="44" t="s">
        <v>213</v>
      </c>
      <c r="D897" s="43" t="s">
        <v>656</v>
      </c>
      <c r="E897" s="39"/>
      <c r="F897" s="39"/>
      <c r="G897" s="71"/>
      <c r="H897" s="23">
        <v>5</v>
      </c>
      <c r="I897" s="23">
        <v>250</v>
      </c>
      <c r="J897" s="22">
        <v>10</v>
      </c>
      <c r="K897" s="23">
        <v>1</v>
      </c>
      <c r="L897" s="22">
        <v>39</v>
      </c>
      <c r="M897" s="23">
        <v>5</v>
      </c>
      <c r="N897" s="22">
        <v>159</v>
      </c>
      <c r="O897" s="23">
        <v>6</v>
      </c>
      <c r="P897" s="61">
        <v>2.4E-2</v>
      </c>
      <c r="Q897" s="23">
        <v>0</v>
      </c>
      <c r="R897" s="22">
        <v>0</v>
      </c>
      <c r="S897" s="22">
        <v>198</v>
      </c>
      <c r="T897" s="62">
        <v>65.3</v>
      </c>
      <c r="U897" s="22">
        <v>0</v>
      </c>
      <c r="V897" s="22">
        <v>0</v>
      </c>
      <c r="W897" s="22">
        <v>455</v>
      </c>
      <c r="X897" s="22">
        <v>455</v>
      </c>
      <c r="Y897" s="62">
        <v>1.82</v>
      </c>
      <c r="Z897" s="22">
        <v>653</v>
      </c>
      <c r="AA897" s="62">
        <v>2.6120000000000001</v>
      </c>
      <c r="AB897" s="22">
        <v>0</v>
      </c>
    </row>
    <row r="898" spans="1:28" ht="15" customHeight="1">
      <c r="A898" s="42">
        <v>2018</v>
      </c>
      <c r="B898" s="42" t="s">
        <v>276</v>
      </c>
      <c r="C898" s="44" t="s">
        <v>213</v>
      </c>
      <c r="D898" s="43" t="s">
        <v>553</v>
      </c>
      <c r="E898" s="39"/>
      <c r="F898" s="39"/>
      <c r="G898" s="71"/>
      <c r="H898" s="23">
        <v>1</v>
      </c>
      <c r="I898" s="23">
        <v>70</v>
      </c>
      <c r="J898" s="22">
        <v>12</v>
      </c>
      <c r="K898" s="23">
        <v>5</v>
      </c>
      <c r="L898" s="22">
        <v>145</v>
      </c>
      <c r="M898" s="23">
        <v>0</v>
      </c>
      <c r="N898" s="22">
        <v>0</v>
      </c>
      <c r="O898" s="23">
        <v>5</v>
      </c>
      <c r="P898" s="61">
        <v>7.1428571428571425E-2</v>
      </c>
      <c r="Q898" s="23">
        <v>0</v>
      </c>
      <c r="R898" s="22">
        <v>0</v>
      </c>
      <c r="S898" s="22">
        <v>145</v>
      </c>
      <c r="T898" s="62">
        <v>26.583333333333332</v>
      </c>
      <c r="U898" s="22">
        <v>0</v>
      </c>
      <c r="V898" s="22">
        <v>0</v>
      </c>
      <c r="W898" s="22">
        <v>174</v>
      </c>
      <c r="X898" s="22">
        <v>174</v>
      </c>
      <c r="Y898" s="62">
        <v>2.4857142857142858</v>
      </c>
      <c r="Z898" s="22">
        <v>319</v>
      </c>
      <c r="AA898" s="62">
        <v>4.5571428571428569</v>
      </c>
      <c r="AB898" s="22">
        <v>0</v>
      </c>
    </row>
    <row r="899" spans="1:28" ht="15" customHeight="1">
      <c r="A899" s="42">
        <v>2018</v>
      </c>
      <c r="B899" s="42" t="s">
        <v>276</v>
      </c>
      <c r="C899" s="44" t="s">
        <v>213</v>
      </c>
      <c r="D899" s="43" t="s">
        <v>540</v>
      </c>
      <c r="E899" s="39"/>
      <c r="F899" s="39"/>
      <c r="G899" s="71"/>
      <c r="H899" s="23">
        <v>1</v>
      </c>
      <c r="I899" s="23">
        <v>40</v>
      </c>
      <c r="J899" s="22">
        <v>11</v>
      </c>
      <c r="K899" s="23">
        <v>1</v>
      </c>
      <c r="L899" s="22">
        <v>29</v>
      </c>
      <c r="M899" s="23">
        <v>0</v>
      </c>
      <c r="N899" s="22">
        <v>0</v>
      </c>
      <c r="O899" s="23">
        <v>1</v>
      </c>
      <c r="P899" s="61">
        <v>2.5000000000000001E-2</v>
      </c>
      <c r="Q899" s="23">
        <v>0</v>
      </c>
      <c r="R899" s="22">
        <v>0</v>
      </c>
      <c r="S899" s="22">
        <v>29</v>
      </c>
      <c r="T899" s="62">
        <v>16.818181818181817</v>
      </c>
      <c r="U899" s="22">
        <v>0</v>
      </c>
      <c r="V899" s="22">
        <v>0</v>
      </c>
      <c r="W899" s="22">
        <v>156</v>
      </c>
      <c r="X899" s="22">
        <v>156</v>
      </c>
      <c r="Y899" s="62">
        <v>3.9</v>
      </c>
      <c r="Z899" s="22">
        <v>185</v>
      </c>
      <c r="AA899" s="62">
        <v>4.625</v>
      </c>
      <c r="AB899" s="22">
        <v>0</v>
      </c>
    </row>
    <row r="900" spans="1:28" ht="15" customHeight="1">
      <c r="A900" s="42">
        <v>2018</v>
      </c>
      <c r="B900" s="42" t="s">
        <v>276</v>
      </c>
      <c r="C900" s="44" t="s">
        <v>213</v>
      </c>
      <c r="D900" s="43" t="s">
        <v>545</v>
      </c>
      <c r="E900" s="39"/>
      <c r="F900" s="39"/>
      <c r="G900" s="71"/>
      <c r="H900" s="23">
        <v>1</v>
      </c>
      <c r="I900" s="23">
        <v>20</v>
      </c>
      <c r="J900" s="22">
        <v>5</v>
      </c>
      <c r="K900" s="23">
        <v>3</v>
      </c>
      <c r="L900" s="22">
        <v>79</v>
      </c>
      <c r="M900" s="23">
        <v>5</v>
      </c>
      <c r="N900" s="22">
        <v>139</v>
      </c>
      <c r="O900" s="23">
        <v>8</v>
      </c>
      <c r="P900" s="61">
        <v>0.4</v>
      </c>
      <c r="Q900" s="23">
        <v>1</v>
      </c>
      <c r="R900" s="22">
        <v>10</v>
      </c>
      <c r="S900" s="22">
        <v>228</v>
      </c>
      <c r="T900" s="62">
        <v>45.6</v>
      </c>
      <c r="U900" s="22">
        <v>0</v>
      </c>
      <c r="V900" s="22">
        <v>0</v>
      </c>
      <c r="W900" s="22">
        <v>0</v>
      </c>
      <c r="X900" s="22">
        <v>0</v>
      </c>
      <c r="Y900" s="62">
        <v>0</v>
      </c>
      <c r="Z900" s="22">
        <v>228</v>
      </c>
      <c r="AA900" s="62">
        <v>11.4</v>
      </c>
      <c r="AB900" s="22">
        <v>0</v>
      </c>
    </row>
    <row r="901" spans="1:28" ht="15" customHeight="1">
      <c r="A901" s="42">
        <v>2018</v>
      </c>
      <c r="B901" s="42" t="s">
        <v>276</v>
      </c>
      <c r="C901" s="44" t="s">
        <v>213</v>
      </c>
      <c r="D901" s="43" t="s">
        <v>355</v>
      </c>
      <c r="E901" s="39"/>
      <c r="F901" s="39"/>
      <c r="G901" s="71"/>
      <c r="H901" s="23">
        <v>4</v>
      </c>
      <c r="I901" s="23">
        <v>411</v>
      </c>
      <c r="J901" s="22">
        <v>9</v>
      </c>
      <c r="K901" s="23">
        <v>6</v>
      </c>
      <c r="L901" s="22">
        <v>166</v>
      </c>
      <c r="M901" s="23">
        <v>0</v>
      </c>
      <c r="N901" s="22">
        <v>0</v>
      </c>
      <c r="O901" s="23">
        <v>6</v>
      </c>
      <c r="P901" s="61">
        <v>1.4598540145985401E-2</v>
      </c>
      <c r="Q901" s="23">
        <v>1</v>
      </c>
      <c r="R901" s="22">
        <v>10</v>
      </c>
      <c r="S901" s="22">
        <v>176</v>
      </c>
      <c r="T901" s="62">
        <v>172.55555555555554</v>
      </c>
      <c r="U901" s="22">
        <v>0</v>
      </c>
      <c r="V901" s="22">
        <v>0</v>
      </c>
      <c r="W901" s="22">
        <v>1377</v>
      </c>
      <c r="X901" s="22">
        <v>1377</v>
      </c>
      <c r="Y901" s="62">
        <v>3.3503649635036497</v>
      </c>
      <c r="Z901" s="22">
        <v>1553</v>
      </c>
      <c r="AA901" s="62">
        <v>3.778588807785888</v>
      </c>
      <c r="AB901" s="22">
        <v>0</v>
      </c>
    </row>
    <row r="902" spans="1:28" ht="15" customHeight="1">
      <c r="A902" s="42">
        <v>2018</v>
      </c>
      <c r="B902" s="42" t="s">
        <v>276</v>
      </c>
      <c r="C902" s="44" t="s">
        <v>213</v>
      </c>
      <c r="D902" s="43" t="s">
        <v>657</v>
      </c>
      <c r="E902" s="39"/>
      <c r="F902" s="39"/>
      <c r="G902" s="71"/>
      <c r="H902" s="23">
        <v>3</v>
      </c>
      <c r="I902" s="23">
        <v>704</v>
      </c>
      <c r="J902" s="22">
        <v>30</v>
      </c>
      <c r="K902" s="23">
        <v>12</v>
      </c>
      <c r="L902" s="22">
        <v>305</v>
      </c>
      <c r="M902" s="23">
        <v>1</v>
      </c>
      <c r="N902" s="22">
        <v>39</v>
      </c>
      <c r="O902" s="23">
        <v>13</v>
      </c>
      <c r="P902" s="61">
        <v>1.8571428571428572E-2</v>
      </c>
      <c r="Q902" s="23">
        <v>0</v>
      </c>
      <c r="R902" s="22">
        <v>0</v>
      </c>
      <c r="S902" s="22">
        <v>344</v>
      </c>
      <c r="T902" s="62">
        <v>57.466666666666669</v>
      </c>
      <c r="U902" s="22">
        <v>0</v>
      </c>
      <c r="V902" s="22">
        <v>0</v>
      </c>
      <c r="W902" s="22">
        <v>1380</v>
      </c>
      <c r="X902" s="22">
        <v>1380</v>
      </c>
      <c r="Y902" s="62">
        <v>1.9602272727272727</v>
      </c>
      <c r="Z902" s="22">
        <v>1724</v>
      </c>
      <c r="AA902" s="62">
        <v>2.4488636363636362</v>
      </c>
      <c r="AB902" s="22">
        <v>0</v>
      </c>
    </row>
    <row r="903" spans="1:28" ht="15" customHeight="1">
      <c r="A903" s="42">
        <v>2018</v>
      </c>
      <c r="B903" s="42" t="s">
        <v>276</v>
      </c>
      <c r="C903" s="44" t="s">
        <v>213</v>
      </c>
      <c r="D903" s="43" t="s">
        <v>44</v>
      </c>
      <c r="E903" s="39"/>
      <c r="F903" s="39"/>
      <c r="G903" s="71"/>
      <c r="H903" s="23">
        <v>1</v>
      </c>
      <c r="I903" s="23">
        <v>507</v>
      </c>
      <c r="J903" s="22">
        <v>7</v>
      </c>
      <c r="K903" s="23">
        <v>7</v>
      </c>
      <c r="L903" s="22">
        <v>187</v>
      </c>
      <c r="M903" s="23">
        <v>5</v>
      </c>
      <c r="N903" s="22">
        <v>158</v>
      </c>
      <c r="O903" s="23">
        <v>12</v>
      </c>
      <c r="P903" s="61">
        <v>2.3668639053254437E-2</v>
      </c>
      <c r="Q903" s="23">
        <v>0</v>
      </c>
      <c r="R903" s="22">
        <v>0</v>
      </c>
      <c r="S903" s="22">
        <v>345</v>
      </c>
      <c r="T903" s="62">
        <v>195</v>
      </c>
      <c r="U903" s="22">
        <v>0</v>
      </c>
      <c r="V903" s="22">
        <v>0</v>
      </c>
      <c r="W903" s="22">
        <v>1020</v>
      </c>
      <c r="X903" s="22">
        <v>1020</v>
      </c>
      <c r="Y903" s="62">
        <v>2.0118343195266273</v>
      </c>
      <c r="Z903" s="22">
        <v>1365</v>
      </c>
      <c r="AA903" s="62">
        <v>2.6923076923076925</v>
      </c>
      <c r="AB903" s="22">
        <v>0</v>
      </c>
    </row>
    <row r="904" spans="1:28" ht="15" customHeight="1">
      <c r="A904" s="42">
        <v>2018</v>
      </c>
      <c r="B904" s="42" t="s">
        <v>276</v>
      </c>
      <c r="C904" s="44" t="s">
        <v>213</v>
      </c>
      <c r="D904" s="43" t="s">
        <v>658</v>
      </c>
      <c r="E904" s="39"/>
      <c r="F904" s="39"/>
      <c r="G904" s="71"/>
      <c r="H904" s="23">
        <v>3</v>
      </c>
      <c r="I904" s="23">
        <v>841</v>
      </c>
      <c r="J904" s="22">
        <v>50</v>
      </c>
      <c r="K904" s="23">
        <v>19</v>
      </c>
      <c r="L904" s="22">
        <v>498</v>
      </c>
      <c r="M904" s="23">
        <v>6</v>
      </c>
      <c r="N904" s="22">
        <v>188</v>
      </c>
      <c r="O904" s="23">
        <v>26</v>
      </c>
      <c r="P904" s="61">
        <v>3.0915576694411414E-2</v>
      </c>
      <c r="Q904" s="23">
        <v>2</v>
      </c>
      <c r="R904" s="22">
        <v>20</v>
      </c>
      <c r="S904" s="22">
        <v>766</v>
      </c>
      <c r="T904" s="62">
        <v>56.726000000000006</v>
      </c>
      <c r="U904" s="22">
        <v>0</v>
      </c>
      <c r="V904" s="22">
        <v>0</v>
      </c>
      <c r="W904" s="22">
        <v>2070.3000000000002</v>
      </c>
      <c r="X904" s="22">
        <v>2070.3000000000002</v>
      </c>
      <c r="Y904" s="62">
        <v>2.4617122473246136</v>
      </c>
      <c r="Z904" s="22">
        <v>2836.3</v>
      </c>
      <c r="AA904" s="62">
        <v>3.3725326991676576</v>
      </c>
      <c r="AB904" s="22">
        <v>0</v>
      </c>
    </row>
    <row r="905" spans="1:28" ht="15" customHeight="1">
      <c r="A905" s="42">
        <v>2018</v>
      </c>
      <c r="B905" s="42" t="s">
        <v>276</v>
      </c>
      <c r="C905" s="44" t="s">
        <v>213</v>
      </c>
      <c r="D905" s="43" t="s">
        <v>45</v>
      </c>
      <c r="E905" s="39"/>
      <c r="F905" s="39"/>
      <c r="G905" s="71"/>
      <c r="H905" s="23">
        <v>3</v>
      </c>
      <c r="I905" s="23">
        <v>550</v>
      </c>
      <c r="J905" s="22">
        <v>9</v>
      </c>
      <c r="K905" s="23">
        <v>9</v>
      </c>
      <c r="L905" s="22">
        <v>249</v>
      </c>
      <c r="M905" s="23">
        <v>8</v>
      </c>
      <c r="N905" s="22">
        <v>224</v>
      </c>
      <c r="O905" s="23">
        <v>17</v>
      </c>
      <c r="P905" s="61">
        <v>3.090909090909091E-2</v>
      </c>
      <c r="Q905" s="23">
        <v>0</v>
      </c>
      <c r="R905" s="22">
        <v>0</v>
      </c>
      <c r="S905" s="22">
        <v>473</v>
      </c>
      <c r="T905" s="62">
        <v>60.333333333333336</v>
      </c>
      <c r="U905" s="22">
        <v>0</v>
      </c>
      <c r="V905" s="22">
        <v>0</v>
      </c>
      <c r="W905" s="22">
        <v>70</v>
      </c>
      <c r="X905" s="22">
        <v>70</v>
      </c>
      <c r="Y905" s="62">
        <v>0.12727272727272726</v>
      </c>
      <c r="Z905" s="22">
        <v>543</v>
      </c>
      <c r="AA905" s="62">
        <v>0.9872727272727273</v>
      </c>
      <c r="AB905" s="22">
        <v>0</v>
      </c>
    </row>
    <row r="906" spans="1:28" ht="15" customHeight="1">
      <c r="A906" s="42">
        <v>2018</v>
      </c>
      <c r="B906" s="42" t="s">
        <v>276</v>
      </c>
      <c r="C906" s="44" t="s">
        <v>213</v>
      </c>
      <c r="D906" s="43" t="s">
        <v>659</v>
      </c>
      <c r="E906" s="39"/>
      <c r="F906" s="39"/>
      <c r="G906" s="71"/>
      <c r="H906" s="23">
        <v>13</v>
      </c>
      <c r="I906" s="23">
        <v>400</v>
      </c>
      <c r="J906" s="22">
        <v>39</v>
      </c>
      <c r="K906" s="23">
        <v>21</v>
      </c>
      <c r="L906" s="22">
        <v>544</v>
      </c>
      <c r="M906" s="23">
        <v>8</v>
      </c>
      <c r="N906" s="22">
        <v>266</v>
      </c>
      <c r="O906" s="23">
        <v>29</v>
      </c>
      <c r="P906" s="61">
        <v>7.2499999999999995E-2</v>
      </c>
      <c r="Q906" s="23">
        <v>0</v>
      </c>
      <c r="R906" s="22">
        <v>0</v>
      </c>
      <c r="S906" s="22">
        <v>810</v>
      </c>
      <c r="T906" s="62">
        <v>40.53846153846154</v>
      </c>
      <c r="U906" s="22">
        <v>0</v>
      </c>
      <c r="V906" s="22">
        <v>0</v>
      </c>
      <c r="W906" s="22">
        <f>465+306</f>
        <v>771</v>
      </c>
      <c r="X906" s="22">
        <v>771</v>
      </c>
      <c r="Y906" s="62">
        <v>1.9275</v>
      </c>
      <c r="Z906" s="22">
        <v>1581</v>
      </c>
      <c r="AA906" s="62">
        <v>3.9525000000000001</v>
      </c>
      <c r="AB906" s="22">
        <v>0</v>
      </c>
    </row>
    <row r="907" spans="1:28" ht="15" customHeight="1">
      <c r="A907" s="42">
        <v>2018</v>
      </c>
      <c r="B907" s="42" t="s">
        <v>276</v>
      </c>
      <c r="C907" s="44" t="s">
        <v>213</v>
      </c>
      <c r="D907" s="43" t="s">
        <v>550</v>
      </c>
      <c r="E907" s="39"/>
      <c r="F907" s="39"/>
      <c r="G907" s="71"/>
      <c r="H907" s="23">
        <v>4</v>
      </c>
      <c r="I907" s="23">
        <v>402</v>
      </c>
      <c r="J907" s="22">
        <v>32</v>
      </c>
      <c r="K907" s="23">
        <v>31</v>
      </c>
      <c r="L907" s="22">
        <v>795</v>
      </c>
      <c r="M907" s="23">
        <v>5</v>
      </c>
      <c r="N907" s="22">
        <v>138</v>
      </c>
      <c r="O907" s="23">
        <v>36</v>
      </c>
      <c r="P907" s="61">
        <v>8.9552238805970144E-2</v>
      </c>
      <c r="Q907" s="23">
        <v>0</v>
      </c>
      <c r="R907" s="22">
        <v>0</v>
      </c>
      <c r="S907" s="22">
        <v>933</v>
      </c>
      <c r="T907" s="62">
        <v>61.6875</v>
      </c>
      <c r="U907" s="22">
        <v>0</v>
      </c>
      <c r="V907" s="22">
        <v>0</v>
      </c>
      <c r="W907" s="22">
        <v>1041</v>
      </c>
      <c r="X907" s="22">
        <v>1041</v>
      </c>
      <c r="Y907" s="62">
        <v>2.58955223880597</v>
      </c>
      <c r="Z907" s="22">
        <v>1974</v>
      </c>
      <c r="AA907" s="62">
        <v>4.91044776119403</v>
      </c>
      <c r="AB907" s="22">
        <v>220</v>
      </c>
    </row>
    <row r="908" spans="1:28" ht="15" customHeight="1">
      <c r="A908" s="42">
        <v>2018</v>
      </c>
      <c r="B908" s="42" t="s">
        <v>276</v>
      </c>
      <c r="C908" s="44" t="s">
        <v>213</v>
      </c>
      <c r="D908" s="43" t="s">
        <v>660</v>
      </c>
      <c r="E908" s="39"/>
      <c r="F908" s="39"/>
      <c r="G908" s="71"/>
      <c r="H908" s="23">
        <v>3</v>
      </c>
      <c r="I908" s="23">
        <v>1200</v>
      </c>
      <c r="J908" s="22">
        <v>44</v>
      </c>
      <c r="K908" s="23">
        <v>44</v>
      </c>
      <c r="L908" s="22">
        <v>1078</v>
      </c>
      <c r="M908" s="23">
        <v>7</v>
      </c>
      <c r="N908" s="22">
        <v>208</v>
      </c>
      <c r="O908" s="23">
        <v>51</v>
      </c>
      <c r="P908" s="61">
        <v>4.2500000000000003E-2</v>
      </c>
      <c r="Q908" s="23">
        <v>2</v>
      </c>
      <c r="R908" s="22">
        <v>30</v>
      </c>
      <c r="S908" s="22">
        <v>1316</v>
      </c>
      <c r="T908" s="62">
        <v>83.5</v>
      </c>
      <c r="U908" s="22">
        <v>0</v>
      </c>
      <c r="V908" s="22">
        <v>0</v>
      </c>
      <c r="W908" s="22">
        <v>2358</v>
      </c>
      <c r="X908" s="22">
        <v>2358</v>
      </c>
      <c r="Y908" s="62">
        <v>1.9650000000000001</v>
      </c>
      <c r="Z908" s="22">
        <v>3674</v>
      </c>
      <c r="AA908" s="62">
        <v>3.0616666666666665</v>
      </c>
      <c r="AB908" s="22">
        <v>0</v>
      </c>
    </row>
    <row r="909" spans="1:28" ht="15" customHeight="1">
      <c r="A909" s="42">
        <v>2018</v>
      </c>
      <c r="B909" s="42" t="s">
        <v>276</v>
      </c>
      <c r="C909" s="44" t="s">
        <v>213</v>
      </c>
      <c r="D909" s="43" t="s">
        <v>47</v>
      </c>
      <c r="E909" s="39"/>
      <c r="F909" s="39"/>
      <c r="G909" s="71"/>
      <c r="H909" s="23">
        <v>3</v>
      </c>
      <c r="I909" s="23">
        <v>2000</v>
      </c>
      <c r="J909" s="22">
        <v>70</v>
      </c>
      <c r="K909" s="23">
        <v>13</v>
      </c>
      <c r="L909" s="22">
        <v>363</v>
      </c>
      <c r="M909" s="23">
        <v>9</v>
      </c>
      <c r="N909" s="22">
        <v>246</v>
      </c>
      <c r="O909" s="23">
        <v>22</v>
      </c>
      <c r="P909" s="61">
        <v>1.0999999999999999E-2</v>
      </c>
      <c r="Q909" s="23">
        <v>0</v>
      </c>
      <c r="R909" s="22">
        <v>0</v>
      </c>
      <c r="S909" s="22">
        <v>609</v>
      </c>
      <c r="T909" s="62">
        <v>48.142857142857146</v>
      </c>
      <c r="U909" s="22">
        <v>0</v>
      </c>
      <c r="V909" s="22">
        <v>0</v>
      </c>
      <c r="W909" s="22">
        <v>2761</v>
      </c>
      <c r="X909" s="22">
        <v>2761</v>
      </c>
      <c r="Y909" s="62">
        <v>1.3805000000000001</v>
      </c>
      <c r="Z909" s="22">
        <v>3370</v>
      </c>
      <c r="AA909" s="62">
        <v>1.6850000000000001</v>
      </c>
      <c r="AB909" s="22">
        <v>0</v>
      </c>
    </row>
    <row r="910" spans="1:28" ht="15" customHeight="1">
      <c r="A910" s="42">
        <v>2018</v>
      </c>
      <c r="B910" s="42" t="s">
        <v>276</v>
      </c>
      <c r="C910" s="44" t="s">
        <v>213</v>
      </c>
      <c r="D910" s="43" t="s">
        <v>661</v>
      </c>
      <c r="E910" s="39"/>
      <c r="F910" s="39"/>
      <c r="G910" s="71"/>
      <c r="H910" s="23">
        <v>2</v>
      </c>
      <c r="I910" s="23">
        <v>1000</v>
      </c>
      <c r="J910" s="22">
        <v>23</v>
      </c>
      <c r="K910" s="23">
        <v>16</v>
      </c>
      <c r="L910" s="22">
        <v>385</v>
      </c>
      <c r="M910" s="23">
        <v>5</v>
      </c>
      <c r="N910" s="22">
        <v>153</v>
      </c>
      <c r="O910" s="23">
        <v>21</v>
      </c>
      <c r="P910" s="61">
        <v>2.1000000000000001E-2</v>
      </c>
      <c r="Q910" s="23">
        <v>2</v>
      </c>
      <c r="R910" s="22">
        <v>20</v>
      </c>
      <c r="S910" s="22">
        <v>558</v>
      </c>
      <c r="T910" s="62">
        <v>86.413043478260875</v>
      </c>
      <c r="U910" s="22">
        <v>0</v>
      </c>
      <c r="V910" s="22">
        <v>0</v>
      </c>
      <c r="W910" s="22">
        <v>1429.5</v>
      </c>
      <c r="X910" s="22">
        <v>1429.5</v>
      </c>
      <c r="Y910" s="62">
        <v>1.4295</v>
      </c>
      <c r="Z910" s="22">
        <v>1987.5</v>
      </c>
      <c r="AA910" s="62">
        <v>1.9875</v>
      </c>
      <c r="AB910" s="22">
        <v>0</v>
      </c>
    </row>
    <row r="911" spans="1:28" ht="15" customHeight="1">
      <c r="A911" s="42">
        <v>2018</v>
      </c>
      <c r="B911" s="42" t="s">
        <v>276</v>
      </c>
      <c r="C911" s="44" t="s">
        <v>213</v>
      </c>
      <c r="D911" s="43" t="s">
        <v>662</v>
      </c>
      <c r="E911" s="39"/>
      <c r="F911" s="39"/>
      <c r="G911" s="71"/>
      <c r="H911" s="23">
        <v>3</v>
      </c>
      <c r="I911" s="23">
        <v>2510</v>
      </c>
      <c r="J911" s="22">
        <v>111</v>
      </c>
      <c r="K911" s="23">
        <v>66</v>
      </c>
      <c r="L911" s="22">
        <v>1773</v>
      </c>
      <c r="M911" s="23">
        <v>20</v>
      </c>
      <c r="N911" s="22">
        <v>674</v>
      </c>
      <c r="O911" s="23">
        <v>87</v>
      </c>
      <c r="P911" s="61">
        <v>3.4661354581673305E-2</v>
      </c>
      <c r="Q911" s="23">
        <v>5</v>
      </c>
      <c r="R911" s="22">
        <v>50</v>
      </c>
      <c r="S911" s="22">
        <v>2507</v>
      </c>
      <c r="T911" s="62">
        <v>63.472072072072066</v>
      </c>
      <c r="U911" s="22">
        <v>0</v>
      </c>
      <c r="V911" s="22">
        <v>0</v>
      </c>
      <c r="W911" s="22">
        <v>4538.3999999999996</v>
      </c>
      <c r="X911" s="22">
        <v>4538.3999999999996</v>
      </c>
      <c r="Y911" s="62">
        <v>1.8081274900398405</v>
      </c>
      <c r="Z911" s="22">
        <v>7045.4</v>
      </c>
      <c r="AA911" s="62">
        <v>2.8069322709163345</v>
      </c>
      <c r="AB911" s="22">
        <v>0</v>
      </c>
    </row>
    <row r="912" spans="1:28" ht="15" customHeight="1">
      <c r="A912" s="42">
        <v>2018</v>
      </c>
      <c r="B912" s="42" t="s">
        <v>276</v>
      </c>
      <c r="C912" s="44" t="s">
        <v>213</v>
      </c>
      <c r="D912" s="43" t="s">
        <v>663</v>
      </c>
      <c r="E912" s="39"/>
      <c r="F912" s="39"/>
      <c r="G912" s="71"/>
      <c r="H912" s="23">
        <v>5</v>
      </c>
      <c r="I912" s="23">
        <v>1676</v>
      </c>
      <c r="J912" s="22">
        <v>63</v>
      </c>
      <c r="K912" s="23">
        <v>45</v>
      </c>
      <c r="L912" s="22">
        <v>1093</v>
      </c>
      <c r="M912" s="23">
        <v>15</v>
      </c>
      <c r="N912" s="22">
        <v>475</v>
      </c>
      <c r="O912" s="23">
        <v>61</v>
      </c>
      <c r="P912" s="61">
        <v>3.6396181384248209E-2</v>
      </c>
      <c r="Q912" s="23">
        <v>18</v>
      </c>
      <c r="R912" s="22">
        <v>180</v>
      </c>
      <c r="S912" s="22">
        <v>1787</v>
      </c>
      <c r="T912" s="62">
        <v>65.666666666666671</v>
      </c>
      <c r="U912" s="22">
        <v>0</v>
      </c>
      <c r="V912" s="22">
        <v>0</v>
      </c>
      <c r="W912" s="22">
        <v>2350</v>
      </c>
      <c r="X912" s="22">
        <v>2350</v>
      </c>
      <c r="Y912" s="62">
        <v>1.4021479713603819</v>
      </c>
      <c r="Z912" s="22">
        <v>4137</v>
      </c>
      <c r="AA912" s="62">
        <v>2.4683770883054894</v>
      </c>
      <c r="AB912" s="22">
        <v>394.24</v>
      </c>
    </row>
    <row r="913" spans="1:28" ht="15" customHeight="1">
      <c r="A913" s="42">
        <v>2018</v>
      </c>
      <c r="B913" s="42" t="s">
        <v>276</v>
      </c>
      <c r="C913" s="44" t="s">
        <v>213</v>
      </c>
      <c r="D913" s="43" t="s">
        <v>543</v>
      </c>
      <c r="E913" s="39"/>
      <c r="F913" s="39"/>
      <c r="G913" s="71"/>
      <c r="H913" s="23">
        <v>1</v>
      </c>
      <c r="I913" s="23">
        <v>720</v>
      </c>
      <c r="J913" s="22">
        <v>9</v>
      </c>
      <c r="K913" s="23">
        <v>58</v>
      </c>
      <c r="L913" s="22">
        <v>1452</v>
      </c>
      <c r="M913" s="23">
        <v>9</v>
      </c>
      <c r="N913" s="22">
        <v>278</v>
      </c>
      <c r="O913" s="23">
        <v>68</v>
      </c>
      <c r="P913" s="61">
        <v>9.4444444444444442E-2</v>
      </c>
      <c r="Q913" s="23">
        <v>2</v>
      </c>
      <c r="R913" s="22">
        <v>30</v>
      </c>
      <c r="S913" s="22">
        <v>1771</v>
      </c>
      <c r="T913" s="62">
        <v>321.22222222222223</v>
      </c>
      <c r="U913" s="22">
        <v>0</v>
      </c>
      <c r="V913" s="22">
        <v>0</v>
      </c>
      <c r="W913" s="22">
        <v>1120</v>
      </c>
      <c r="X913" s="22">
        <v>1120</v>
      </c>
      <c r="Y913" s="62">
        <v>1.5555555555555556</v>
      </c>
      <c r="Z913" s="22">
        <v>2891</v>
      </c>
      <c r="AA913" s="62">
        <v>4.0152777777777775</v>
      </c>
      <c r="AB913" s="22">
        <v>0</v>
      </c>
    </row>
    <row r="914" spans="1:28" ht="15" customHeight="1">
      <c r="A914" s="42">
        <v>2018</v>
      </c>
      <c r="B914" s="42" t="s">
        <v>276</v>
      </c>
      <c r="C914" s="44" t="s">
        <v>213</v>
      </c>
      <c r="D914" s="43" t="s">
        <v>664</v>
      </c>
      <c r="E914" s="39"/>
      <c r="F914" s="39"/>
      <c r="G914" s="71"/>
      <c r="H914" s="23">
        <v>1</v>
      </c>
      <c r="I914" s="23">
        <v>694</v>
      </c>
      <c r="J914" s="22">
        <v>22</v>
      </c>
      <c r="K914" s="23">
        <v>66</v>
      </c>
      <c r="L914" s="22">
        <v>1667</v>
      </c>
      <c r="M914" s="23">
        <v>6</v>
      </c>
      <c r="N914" s="22">
        <v>178</v>
      </c>
      <c r="O914" s="23">
        <v>72</v>
      </c>
      <c r="P914" s="61">
        <v>0.1037463976945245</v>
      </c>
      <c r="Q914" s="23">
        <v>0</v>
      </c>
      <c r="R914" s="22">
        <v>0</v>
      </c>
      <c r="S914" s="22">
        <v>1845</v>
      </c>
      <c r="T914" s="62">
        <v>128.45454545454547</v>
      </c>
      <c r="U914" s="22">
        <v>0</v>
      </c>
      <c r="V914" s="22">
        <v>0</v>
      </c>
      <c r="W914" s="22">
        <v>981</v>
      </c>
      <c r="X914" s="22">
        <v>981</v>
      </c>
      <c r="Y914" s="62">
        <v>1.4135446685878963</v>
      </c>
      <c r="Z914" s="22">
        <v>2826</v>
      </c>
      <c r="AA914" s="62">
        <v>4.0720461095100866</v>
      </c>
      <c r="AB914" s="22">
        <v>0</v>
      </c>
    </row>
    <row r="915" spans="1:28" ht="15" customHeight="1">
      <c r="A915" s="42">
        <v>2018</v>
      </c>
      <c r="B915" s="42" t="s">
        <v>276</v>
      </c>
      <c r="C915" s="44" t="s">
        <v>213</v>
      </c>
      <c r="D915" s="43" t="s">
        <v>665</v>
      </c>
      <c r="E915" s="39"/>
      <c r="F915" s="39"/>
      <c r="G915" s="71"/>
      <c r="H915" s="23">
        <v>2</v>
      </c>
      <c r="I915" s="23">
        <v>1768</v>
      </c>
      <c r="J915" s="22">
        <v>14</v>
      </c>
      <c r="K915" s="23">
        <v>108</v>
      </c>
      <c r="L915" s="22">
        <v>2799</v>
      </c>
      <c r="M915" s="23">
        <v>2</v>
      </c>
      <c r="N915" s="22">
        <v>50</v>
      </c>
      <c r="O915" s="23">
        <v>110</v>
      </c>
      <c r="P915" s="61">
        <v>6.2217194570135748E-2</v>
      </c>
      <c r="Q915" s="23">
        <v>0</v>
      </c>
      <c r="R915" s="22">
        <v>0</v>
      </c>
      <c r="S915" s="22">
        <v>2849</v>
      </c>
      <c r="T915" s="62">
        <v>267.60857142857145</v>
      </c>
      <c r="U915" s="22">
        <v>0</v>
      </c>
      <c r="V915" s="22">
        <v>0</v>
      </c>
      <c r="W915" s="22">
        <v>897.52</v>
      </c>
      <c r="X915" s="22">
        <v>897.52</v>
      </c>
      <c r="Y915" s="62">
        <v>0.50764705882352945</v>
      </c>
      <c r="Z915" s="22">
        <v>3746.52</v>
      </c>
      <c r="AA915" s="62">
        <v>2.1190723981900454</v>
      </c>
      <c r="AB915" s="22">
        <v>0</v>
      </c>
    </row>
    <row r="916" spans="1:28" ht="15" customHeight="1">
      <c r="A916" s="42">
        <v>2018</v>
      </c>
      <c r="B916" s="42" t="s">
        <v>276</v>
      </c>
      <c r="C916" s="44" t="s">
        <v>213</v>
      </c>
      <c r="D916" s="43" t="s">
        <v>666</v>
      </c>
      <c r="E916" s="39"/>
      <c r="F916" s="39"/>
      <c r="G916" s="71"/>
      <c r="H916" s="23">
        <v>5</v>
      </c>
      <c r="I916" s="23">
        <v>930</v>
      </c>
      <c r="J916" s="22">
        <v>20</v>
      </c>
      <c r="K916" s="23">
        <v>11</v>
      </c>
      <c r="L916" s="22">
        <v>304</v>
      </c>
      <c r="M916" s="23">
        <v>8</v>
      </c>
      <c r="N916" s="22">
        <v>247</v>
      </c>
      <c r="O916" s="23">
        <v>20</v>
      </c>
      <c r="P916" s="61">
        <v>2.1505376344086023E-2</v>
      </c>
      <c r="Q916" s="23">
        <v>0</v>
      </c>
      <c r="R916" s="22">
        <v>0</v>
      </c>
      <c r="S916" s="22">
        <v>1052</v>
      </c>
      <c r="T916" s="62">
        <v>64.328499999999991</v>
      </c>
      <c r="U916" s="22">
        <v>0</v>
      </c>
      <c r="V916" s="22">
        <v>0</v>
      </c>
      <c r="W916" s="22">
        <v>234.57</v>
      </c>
      <c r="X916" s="22">
        <v>234.57</v>
      </c>
      <c r="Y916" s="62">
        <v>0.25222580645161291</v>
      </c>
      <c r="Z916" s="22">
        <v>1286.57</v>
      </c>
      <c r="AA916" s="62">
        <v>1.3834086021505376</v>
      </c>
      <c r="AB916" s="22">
        <v>0</v>
      </c>
    </row>
    <row r="917" spans="1:28" ht="15" customHeight="1">
      <c r="A917" s="42">
        <v>2018</v>
      </c>
      <c r="B917" s="42" t="s">
        <v>276</v>
      </c>
      <c r="C917" s="44" t="s">
        <v>213</v>
      </c>
      <c r="D917" s="43" t="s">
        <v>49</v>
      </c>
      <c r="E917" s="39"/>
      <c r="F917" s="39"/>
      <c r="G917" s="71"/>
      <c r="H917" s="23">
        <v>5</v>
      </c>
      <c r="I917" s="23">
        <v>870</v>
      </c>
      <c r="J917" s="22">
        <v>55</v>
      </c>
      <c r="K917" s="23">
        <v>2</v>
      </c>
      <c r="L917" s="22">
        <v>50</v>
      </c>
      <c r="M917" s="23">
        <v>5</v>
      </c>
      <c r="N917" s="22">
        <v>217</v>
      </c>
      <c r="O917" s="23">
        <v>7</v>
      </c>
      <c r="P917" s="61">
        <v>8.0459770114942528E-3</v>
      </c>
      <c r="Q917" s="23">
        <v>56</v>
      </c>
      <c r="R917" s="22">
        <v>560</v>
      </c>
      <c r="S917" s="22">
        <v>827</v>
      </c>
      <c r="T917" s="62">
        <v>15.945454545454545</v>
      </c>
      <c r="U917" s="22">
        <v>0</v>
      </c>
      <c r="V917" s="22">
        <v>0</v>
      </c>
      <c r="W917" s="22">
        <v>50</v>
      </c>
      <c r="X917" s="22">
        <v>50</v>
      </c>
      <c r="Y917" s="62">
        <v>5.7471264367816091E-2</v>
      </c>
      <c r="Z917" s="22">
        <v>877</v>
      </c>
      <c r="AA917" s="62">
        <v>1.0080459770114942</v>
      </c>
      <c r="AB917" s="22">
        <v>0</v>
      </c>
    </row>
    <row r="918" spans="1:28" ht="15" customHeight="1">
      <c r="A918" s="42">
        <v>2018</v>
      </c>
      <c r="B918" s="42" t="s">
        <v>276</v>
      </c>
      <c r="C918" s="44" t="s">
        <v>213</v>
      </c>
      <c r="D918" s="43" t="s">
        <v>667</v>
      </c>
      <c r="E918" s="39"/>
      <c r="F918" s="39"/>
      <c r="G918" s="71"/>
      <c r="H918" s="23">
        <v>1</v>
      </c>
      <c r="I918" s="23">
        <v>150</v>
      </c>
      <c r="J918" s="22">
        <v>17</v>
      </c>
      <c r="K918" s="23">
        <v>3</v>
      </c>
      <c r="L918" s="22">
        <v>79</v>
      </c>
      <c r="M918" s="23">
        <v>0</v>
      </c>
      <c r="N918" s="22">
        <v>0</v>
      </c>
      <c r="O918" s="23">
        <v>3</v>
      </c>
      <c r="P918" s="61">
        <v>0.02</v>
      </c>
      <c r="Q918" s="23">
        <v>0</v>
      </c>
      <c r="R918" s="22">
        <v>0</v>
      </c>
      <c r="S918" s="22">
        <v>79</v>
      </c>
      <c r="T918" s="62">
        <v>17.647058823529413</v>
      </c>
      <c r="U918" s="22">
        <v>0</v>
      </c>
      <c r="V918" s="22">
        <v>0</v>
      </c>
      <c r="W918" s="22">
        <v>221</v>
      </c>
      <c r="X918" s="22">
        <v>221</v>
      </c>
      <c r="Y918" s="62">
        <v>1.4733333333333334</v>
      </c>
      <c r="Z918" s="22">
        <v>300</v>
      </c>
      <c r="AA918" s="62">
        <v>2</v>
      </c>
      <c r="AB918" s="22">
        <v>0</v>
      </c>
    </row>
    <row r="919" spans="1:28" ht="15" customHeight="1">
      <c r="A919" s="42">
        <v>2018</v>
      </c>
      <c r="B919" s="42" t="s">
        <v>276</v>
      </c>
      <c r="C919" s="44" t="s">
        <v>211</v>
      </c>
      <c r="D919" s="43" t="s">
        <v>668</v>
      </c>
      <c r="E919" s="39"/>
      <c r="F919" s="39"/>
      <c r="G919" s="71"/>
      <c r="H919" s="23">
        <v>1</v>
      </c>
      <c r="I919" s="23">
        <v>800</v>
      </c>
      <c r="J919" s="22">
        <v>26</v>
      </c>
      <c r="K919" s="23">
        <v>13</v>
      </c>
      <c r="L919" s="22">
        <v>379</v>
      </c>
      <c r="M919" s="23">
        <v>3</v>
      </c>
      <c r="N919" s="22">
        <v>99</v>
      </c>
      <c r="O919" s="23">
        <v>16</v>
      </c>
      <c r="P919" s="61">
        <v>0.02</v>
      </c>
      <c r="Q919" s="23">
        <v>17</v>
      </c>
      <c r="R919" s="22">
        <v>170</v>
      </c>
      <c r="S919" s="22">
        <v>648</v>
      </c>
      <c r="T919" s="62">
        <v>58.292307692307688</v>
      </c>
      <c r="U919" s="22">
        <v>0</v>
      </c>
      <c r="V919" s="22">
        <v>0</v>
      </c>
      <c r="W919" s="22">
        <v>867.6</v>
      </c>
      <c r="X919" s="22">
        <v>867.6</v>
      </c>
      <c r="Y919" s="62">
        <v>1.0845</v>
      </c>
      <c r="Z919" s="22">
        <v>1515.6</v>
      </c>
      <c r="AA919" s="62">
        <v>1.8944999999999999</v>
      </c>
      <c r="AB919" s="22">
        <v>0</v>
      </c>
    </row>
    <row r="920" spans="1:28" ht="15" customHeight="1">
      <c r="A920" s="42">
        <v>2018</v>
      </c>
      <c r="B920" s="42" t="s">
        <v>276</v>
      </c>
      <c r="C920" s="44" t="s">
        <v>211</v>
      </c>
      <c r="D920" s="43" t="s">
        <v>669</v>
      </c>
      <c r="E920" s="39"/>
      <c r="F920" s="39"/>
      <c r="G920" s="71"/>
      <c r="H920" s="23">
        <v>7</v>
      </c>
      <c r="I920" s="23">
        <v>14880</v>
      </c>
      <c r="J920" s="22">
        <v>0</v>
      </c>
      <c r="K920" s="23">
        <v>246</v>
      </c>
      <c r="L920" s="22">
        <v>6381</v>
      </c>
      <c r="M920" s="23">
        <v>24</v>
      </c>
      <c r="N920" s="22">
        <v>757</v>
      </c>
      <c r="O920" s="23">
        <v>277</v>
      </c>
      <c r="P920" s="61">
        <v>1.8615591397849462E-2</v>
      </c>
      <c r="Q920" s="23">
        <v>13</v>
      </c>
      <c r="R920" s="22">
        <v>130</v>
      </c>
      <c r="S920" s="22">
        <v>7302</v>
      </c>
      <c r="T920" s="60" t="s">
        <v>764</v>
      </c>
      <c r="U920" s="22">
        <v>0</v>
      </c>
      <c r="V920" s="22">
        <v>0</v>
      </c>
      <c r="W920" s="22">
        <v>8802.83</v>
      </c>
      <c r="X920" s="22">
        <v>8802.83</v>
      </c>
      <c r="Y920" s="62">
        <v>0.59158803763440859</v>
      </c>
      <c r="Z920" s="22">
        <v>16104.83</v>
      </c>
      <c r="AA920" s="62">
        <v>1.0823138440860216</v>
      </c>
      <c r="AB920" s="22">
        <v>106</v>
      </c>
    </row>
    <row r="921" spans="1:28" ht="15" customHeight="1">
      <c r="A921" s="42">
        <v>2018</v>
      </c>
      <c r="B921" s="42" t="s">
        <v>276</v>
      </c>
      <c r="C921" s="44" t="s">
        <v>211</v>
      </c>
      <c r="D921" s="43" t="s">
        <v>670</v>
      </c>
      <c r="E921" s="39"/>
      <c r="F921" s="39"/>
      <c r="G921" s="71"/>
      <c r="H921" s="23">
        <v>1</v>
      </c>
      <c r="I921" s="23">
        <v>343</v>
      </c>
      <c r="J921" s="22">
        <v>41</v>
      </c>
      <c r="K921" s="23">
        <v>2</v>
      </c>
      <c r="L921" s="22">
        <v>58</v>
      </c>
      <c r="M921" s="23">
        <v>0</v>
      </c>
      <c r="N921" s="22">
        <v>0</v>
      </c>
      <c r="O921" s="23">
        <v>2</v>
      </c>
      <c r="P921" s="61">
        <v>5.8309037900874635E-3</v>
      </c>
      <c r="Q921" s="23">
        <v>0</v>
      </c>
      <c r="R921" s="22">
        <v>0</v>
      </c>
      <c r="S921" s="22">
        <v>58</v>
      </c>
      <c r="T921" s="62">
        <v>16.170731707317074</v>
      </c>
      <c r="U921" s="22">
        <v>0</v>
      </c>
      <c r="V921" s="22">
        <v>0</v>
      </c>
      <c r="W921" s="22">
        <v>605</v>
      </c>
      <c r="X921" s="22">
        <v>605</v>
      </c>
      <c r="Y921" s="62">
        <v>1.7638483965014577</v>
      </c>
      <c r="Z921" s="22">
        <v>663</v>
      </c>
      <c r="AA921" s="62">
        <v>1.9329446064139941</v>
      </c>
      <c r="AB921" s="22">
        <v>0</v>
      </c>
    </row>
    <row r="922" spans="1:28" ht="15" customHeight="1">
      <c r="A922" s="42">
        <v>2018</v>
      </c>
      <c r="B922" s="42" t="s">
        <v>276</v>
      </c>
      <c r="C922" s="44" t="s">
        <v>211</v>
      </c>
      <c r="D922" s="43" t="s">
        <v>562</v>
      </c>
      <c r="E922" s="39"/>
      <c r="F922" s="39"/>
      <c r="G922" s="71"/>
      <c r="H922" s="23">
        <v>1</v>
      </c>
      <c r="I922" s="23">
        <v>200</v>
      </c>
      <c r="J922" s="22">
        <v>40</v>
      </c>
      <c r="K922" s="23">
        <v>4</v>
      </c>
      <c r="L922" s="22">
        <v>117</v>
      </c>
      <c r="M922" s="23">
        <v>1</v>
      </c>
      <c r="N922" s="22">
        <v>20</v>
      </c>
      <c r="O922" s="23">
        <v>5</v>
      </c>
      <c r="P922" s="61">
        <v>2.5000000000000001E-2</v>
      </c>
      <c r="Q922" s="23">
        <v>0</v>
      </c>
      <c r="R922" s="22">
        <v>0</v>
      </c>
      <c r="S922" s="22">
        <v>137</v>
      </c>
      <c r="T922" s="62">
        <v>17.75</v>
      </c>
      <c r="U922" s="22">
        <v>0</v>
      </c>
      <c r="V922" s="22">
        <v>0</v>
      </c>
      <c r="W922" s="22">
        <v>573</v>
      </c>
      <c r="X922" s="22">
        <v>573</v>
      </c>
      <c r="Y922" s="62">
        <v>2.8650000000000002</v>
      </c>
      <c r="Z922" s="22">
        <v>710</v>
      </c>
      <c r="AA922" s="62">
        <v>3.55</v>
      </c>
      <c r="AB922" s="22">
        <v>0</v>
      </c>
    </row>
    <row r="923" spans="1:28" ht="15" customHeight="1">
      <c r="A923" s="42">
        <v>2018</v>
      </c>
      <c r="B923" s="42" t="s">
        <v>276</v>
      </c>
      <c r="C923" s="44" t="s">
        <v>211</v>
      </c>
      <c r="D923" s="43" t="s">
        <v>50</v>
      </c>
      <c r="E923" s="39"/>
      <c r="F923" s="39"/>
      <c r="G923" s="71"/>
      <c r="H923" s="23">
        <v>1</v>
      </c>
      <c r="I923" s="23">
        <v>180</v>
      </c>
      <c r="J923" s="22">
        <v>16</v>
      </c>
      <c r="K923" s="23">
        <v>25</v>
      </c>
      <c r="L923" s="22">
        <v>610</v>
      </c>
      <c r="M923" s="23">
        <v>6</v>
      </c>
      <c r="N923" s="22">
        <v>167</v>
      </c>
      <c r="O923" s="23">
        <v>31</v>
      </c>
      <c r="P923" s="61">
        <v>0.17222222222222222</v>
      </c>
      <c r="Q923" s="23">
        <v>50</v>
      </c>
      <c r="R923" s="22">
        <v>510</v>
      </c>
      <c r="S923" s="22">
        <v>1358</v>
      </c>
      <c r="T923" s="62">
        <v>133.625</v>
      </c>
      <c r="U923" s="22">
        <v>0</v>
      </c>
      <c r="V923" s="22">
        <v>0</v>
      </c>
      <c r="W923" s="22">
        <v>780</v>
      </c>
      <c r="X923" s="22">
        <v>780</v>
      </c>
      <c r="Y923" s="62">
        <v>4.333333333333333</v>
      </c>
      <c r="Z923" s="22">
        <v>2138</v>
      </c>
      <c r="AA923" s="62">
        <v>11.877777777777778</v>
      </c>
      <c r="AB923" s="22">
        <v>0</v>
      </c>
    </row>
    <row r="924" spans="1:28" ht="15" customHeight="1">
      <c r="A924" s="42">
        <v>2018</v>
      </c>
      <c r="B924" s="42" t="s">
        <v>276</v>
      </c>
      <c r="C924" s="44" t="s">
        <v>211</v>
      </c>
      <c r="D924" s="43" t="s">
        <v>51</v>
      </c>
      <c r="E924" s="39"/>
      <c r="F924" s="39"/>
      <c r="G924" s="71"/>
      <c r="H924" s="23">
        <v>2</v>
      </c>
      <c r="I924" s="23">
        <v>1905</v>
      </c>
      <c r="J924" s="22">
        <v>12</v>
      </c>
      <c r="K924" s="23">
        <v>10</v>
      </c>
      <c r="L924" s="22">
        <v>274</v>
      </c>
      <c r="M924" s="23">
        <v>4</v>
      </c>
      <c r="N924" s="22">
        <v>138</v>
      </c>
      <c r="O924" s="23">
        <v>14</v>
      </c>
      <c r="P924" s="61">
        <v>7.3490813648293962E-3</v>
      </c>
      <c r="Q924" s="23">
        <v>21</v>
      </c>
      <c r="R924" s="22">
        <v>210</v>
      </c>
      <c r="S924" s="22">
        <v>622</v>
      </c>
      <c r="T924" s="62">
        <v>129.16666666666666</v>
      </c>
      <c r="U924" s="22">
        <v>0</v>
      </c>
      <c r="V924" s="22">
        <v>0</v>
      </c>
      <c r="W924" s="22">
        <v>928</v>
      </c>
      <c r="X924" s="22">
        <v>928</v>
      </c>
      <c r="Y924" s="62">
        <v>0.48713910761154855</v>
      </c>
      <c r="Z924" s="22">
        <v>1550</v>
      </c>
      <c r="AA924" s="62">
        <v>0.81364829396325455</v>
      </c>
      <c r="AB924" s="22">
        <v>0</v>
      </c>
    </row>
    <row r="925" spans="1:28" ht="15" customHeight="1">
      <c r="A925" s="42">
        <v>2018</v>
      </c>
      <c r="B925" s="42" t="s">
        <v>276</v>
      </c>
      <c r="C925" s="44" t="s">
        <v>211</v>
      </c>
      <c r="D925" s="43" t="s">
        <v>52</v>
      </c>
      <c r="E925" s="39"/>
      <c r="F925" s="39"/>
      <c r="G925" s="71"/>
      <c r="H925" s="23">
        <v>2</v>
      </c>
      <c r="I925" s="23">
        <v>1600</v>
      </c>
      <c r="J925" s="22">
        <v>59</v>
      </c>
      <c r="K925" s="23">
        <v>23</v>
      </c>
      <c r="L925" s="22">
        <v>624</v>
      </c>
      <c r="M925" s="23">
        <v>17</v>
      </c>
      <c r="N925" s="22">
        <v>527</v>
      </c>
      <c r="O925" s="23">
        <v>40</v>
      </c>
      <c r="P925" s="61">
        <v>2.5000000000000001E-2</v>
      </c>
      <c r="Q925" s="23">
        <v>0</v>
      </c>
      <c r="R925" s="22">
        <v>0</v>
      </c>
      <c r="S925" s="22">
        <v>1151</v>
      </c>
      <c r="T925" s="62">
        <v>146.03050847457627</v>
      </c>
      <c r="U925" s="22">
        <v>0</v>
      </c>
      <c r="V925" s="22">
        <v>0</v>
      </c>
      <c r="W925" s="22">
        <v>7464.8</v>
      </c>
      <c r="X925" s="22">
        <v>7464.8</v>
      </c>
      <c r="Y925" s="62">
        <v>4.6654999999999998</v>
      </c>
      <c r="Z925" s="22">
        <v>8615.7999999999993</v>
      </c>
      <c r="AA925" s="62">
        <v>5.3848749999999992</v>
      </c>
      <c r="AB925" s="22">
        <v>45</v>
      </c>
    </row>
    <row r="926" spans="1:28" ht="15" customHeight="1">
      <c r="A926" s="42">
        <v>2018</v>
      </c>
      <c r="B926" s="42" t="s">
        <v>276</v>
      </c>
      <c r="C926" s="44" t="s">
        <v>211</v>
      </c>
      <c r="D926" s="43" t="s">
        <v>53</v>
      </c>
      <c r="E926" s="39"/>
      <c r="F926" s="39"/>
      <c r="G926" s="71"/>
      <c r="H926" s="23">
        <v>2</v>
      </c>
      <c r="I926" s="23">
        <v>1400</v>
      </c>
      <c r="J926" s="22">
        <v>73</v>
      </c>
      <c r="K926" s="23">
        <v>38</v>
      </c>
      <c r="L926" s="22">
        <v>962</v>
      </c>
      <c r="M926" s="23">
        <v>16</v>
      </c>
      <c r="N926" s="22">
        <v>528</v>
      </c>
      <c r="O926" s="23">
        <v>54</v>
      </c>
      <c r="P926" s="61">
        <v>3.8571428571428569E-2</v>
      </c>
      <c r="Q926" s="23">
        <v>1</v>
      </c>
      <c r="R926" s="22">
        <v>10</v>
      </c>
      <c r="S926" s="22">
        <v>1500</v>
      </c>
      <c r="T926" s="62">
        <v>38.589041095890408</v>
      </c>
      <c r="U926" s="22">
        <v>0</v>
      </c>
      <c r="V926" s="22">
        <v>0</v>
      </c>
      <c r="W926" s="22">
        <v>1317</v>
      </c>
      <c r="X926" s="22">
        <v>1317</v>
      </c>
      <c r="Y926" s="62">
        <v>0.94071428571428573</v>
      </c>
      <c r="Z926" s="22">
        <v>2817</v>
      </c>
      <c r="AA926" s="62">
        <v>2.012142857142857</v>
      </c>
      <c r="AB926" s="22">
        <v>150</v>
      </c>
    </row>
    <row r="927" spans="1:28" ht="15" customHeight="1">
      <c r="A927" s="42">
        <v>2018</v>
      </c>
      <c r="B927" s="42" t="s">
        <v>276</v>
      </c>
      <c r="C927" s="44" t="s">
        <v>214</v>
      </c>
      <c r="D927" s="43" t="s">
        <v>361</v>
      </c>
      <c r="E927" s="39"/>
      <c r="F927" s="39"/>
      <c r="G927" s="71"/>
      <c r="H927" s="23">
        <v>1</v>
      </c>
      <c r="I927" s="23">
        <v>540</v>
      </c>
      <c r="J927" s="22">
        <v>74</v>
      </c>
      <c r="K927" s="23">
        <v>24</v>
      </c>
      <c r="L927" s="22">
        <v>644</v>
      </c>
      <c r="M927" s="23">
        <v>4</v>
      </c>
      <c r="N927" s="22">
        <v>120</v>
      </c>
      <c r="O927" s="23">
        <v>28</v>
      </c>
      <c r="P927" s="61">
        <v>5.185185185185185E-2</v>
      </c>
      <c r="Q927" s="23">
        <v>47</v>
      </c>
      <c r="R927" s="22">
        <v>470</v>
      </c>
      <c r="S927" s="22">
        <v>1234</v>
      </c>
      <c r="T927" s="62">
        <v>28.753108108108108</v>
      </c>
      <c r="U927" s="22">
        <v>0</v>
      </c>
      <c r="V927" s="22">
        <v>0</v>
      </c>
      <c r="W927" s="22">
        <v>893.73</v>
      </c>
      <c r="X927" s="22">
        <v>893.73</v>
      </c>
      <c r="Y927" s="62">
        <v>1.6550555555555555</v>
      </c>
      <c r="Z927" s="22">
        <v>2127.73</v>
      </c>
      <c r="AA927" s="62">
        <v>3.9402407407407409</v>
      </c>
      <c r="AB927" s="22">
        <v>218.27</v>
      </c>
    </row>
    <row r="928" spans="1:28" ht="15" customHeight="1">
      <c r="A928" s="42">
        <v>2018</v>
      </c>
      <c r="B928" s="42" t="s">
        <v>276</v>
      </c>
      <c r="C928" s="44" t="s">
        <v>214</v>
      </c>
      <c r="D928" s="43" t="s">
        <v>55</v>
      </c>
      <c r="E928" s="39"/>
      <c r="F928" s="39"/>
      <c r="G928" s="71"/>
      <c r="H928" s="23">
        <v>1</v>
      </c>
      <c r="I928" s="23">
        <v>400</v>
      </c>
      <c r="J928" s="22">
        <v>30</v>
      </c>
      <c r="K928" s="23">
        <v>28</v>
      </c>
      <c r="L928" s="22">
        <v>759</v>
      </c>
      <c r="M928" s="23">
        <v>41</v>
      </c>
      <c r="N928" s="22">
        <v>1491</v>
      </c>
      <c r="O928" s="23">
        <v>69</v>
      </c>
      <c r="P928" s="61">
        <v>0.17249999999999999</v>
      </c>
      <c r="Q928" s="23">
        <v>0</v>
      </c>
      <c r="R928" s="22">
        <v>0</v>
      </c>
      <c r="S928" s="22">
        <v>2250</v>
      </c>
      <c r="T928" s="62">
        <v>96.666666666666671</v>
      </c>
      <c r="U928" s="22">
        <v>0</v>
      </c>
      <c r="V928" s="22">
        <v>0</v>
      </c>
      <c r="W928" s="22">
        <v>650</v>
      </c>
      <c r="X928" s="22">
        <v>650</v>
      </c>
      <c r="Y928" s="62">
        <v>1.625</v>
      </c>
      <c r="Z928" s="22">
        <v>2900</v>
      </c>
      <c r="AA928" s="62">
        <v>7.25</v>
      </c>
      <c r="AB928" s="22">
        <v>480</v>
      </c>
    </row>
    <row r="929" spans="1:28" ht="15" customHeight="1">
      <c r="A929" s="42">
        <v>2018</v>
      </c>
      <c r="B929" s="42" t="s">
        <v>276</v>
      </c>
      <c r="C929" s="44" t="s">
        <v>215</v>
      </c>
      <c r="D929" s="43" t="s">
        <v>56</v>
      </c>
      <c r="E929" s="39"/>
      <c r="F929" s="39"/>
      <c r="G929" s="71"/>
      <c r="H929" s="23">
        <v>5</v>
      </c>
      <c r="I929" s="23">
        <v>1118</v>
      </c>
      <c r="J929" s="22">
        <v>25</v>
      </c>
      <c r="K929" s="23">
        <v>29</v>
      </c>
      <c r="L929" s="22">
        <v>679</v>
      </c>
      <c r="M929" s="23">
        <v>8</v>
      </c>
      <c r="N929" s="22">
        <v>222</v>
      </c>
      <c r="O929" s="23">
        <v>37</v>
      </c>
      <c r="P929" s="61">
        <v>3.3094812164579608E-2</v>
      </c>
      <c r="Q929" s="23">
        <v>7</v>
      </c>
      <c r="R929" s="22">
        <v>70</v>
      </c>
      <c r="S929" s="22">
        <v>971</v>
      </c>
      <c r="T929" s="62">
        <v>59.134400000000007</v>
      </c>
      <c r="U929" s="22">
        <v>0</v>
      </c>
      <c r="V929" s="22">
        <v>0</v>
      </c>
      <c r="W929" s="22">
        <v>507.36</v>
      </c>
      <c r="X929" s="22">
        <v>507.36</v>
      </c>
      <c r="Y929" s="62">
        <v>0.45381037567084082</v>
      </c>
      <c r="Z929" s="22">
        <v>1478.3600000000001</v>
      </c>
      <c r="AA929" s="62">
        <v>1.3223255813953489</v>
      </c>
      <c r="AB929" s="22">
        <v>72.36</v>
      </c>
    </row>
    <row r="930" spans="1:28" ht="15" customHeight="1">
      <c r="A930" s="42">
        <v>2018</v>
      </c>
      <c r="B930" s="42" t="s">
        <v>276</v>
      </c>
      <c r="C930" s="44" t="s">
        <v>215</v>
      </c>
      <c r="D930" s="43" t="s">
        <v>671</v>
      </c>
      <c r="E930" s="39"/>
      <c r="F930" s="39"/>
      <c r="G930" s="71"/>
      <c r="H930" s="23">
        <v>8</v>
      </c>
      <c r="I930" s="23">
        <v>1500</v>
      </c>
      <c r="J930" s="22">
        <v>20</v>
      </c>
      <c r="K930" s="23">
        <v>54</v>
      </c>
      <c r="L930" s="22">
        <v>1473</v>
      </c>
      <c r="M930" s="23">
        <v>26</v>
      </c>
      <c r="N930" s="22">
        <v>770</v>
      </c>
      <c r="O930" s="23">
        <v>81</v>
      </c>
      <c r="P930" s="61">
        <v>5.3999999999999999E-2</v>
      </c>
      <c r="Q930" s="23">
        <v>73</v>
      </c>
      <c r="R930" s="22">
        <v>730</v>
      </c>
      <c r="S930" s="22">
        <v>2983</v>
      </c>
      <c r="T930" s="62">
        <v>288.64999999999998</v>
      </c>
      <c r="U930" s="22">
        <v>0</v>
      </c>
      <c r="V930" s="22">
        <v>0</v>
      </c>
      <c r="W930" s="22">
        <v>2790</v>
      </c>
      <c r="X930" s="22">
        <v>2790</v>
      </c>
      <c r="Y930" s="62">
        <v>1.86</v>
      </c>
      <c r="Z930" s="22">
        <v>5773</v>
      </c>
      <c r="AA930" s="62">
        <v>3.8486666666666665</v>
      </c>
      <c r="AB930" s="22">
        <v>0</v>
      </c>
    </row>
    <row r="931" spans="1:28" ht="15" customHeight="1">
      <c r="A931" s="42">
        <v>2018</v>
      </c>
      <c r="B931" s="42" t="s">
        <v>276</v>
      </c>
      <c r="C931" s="44" t="s">
        <v>215</v>
      </c>
      <c r="D931" s="43" t="s">
        <v>578</v>
      </c>
      <c r="E931" s="39"/>
      <c r="F931" s="39"/>
      <c r="G931" s="71"/>
      <c r="H931" s="23">
        <v>1</v>
      </c>
      <c r="I931" s="23">
        <v>40</v>
      </c>
      <c r="J931" s="22">
        <v>60</v>
      </c>
      <c r="K931" s="23">
        <v>9</v>
      </c>
      <c r="L931" s="22">
        <v>241</v>
      </c>
      <c r="M931" s="23">
        <v>6</v>
      </c>
      <c r="N931" s="22">
        <v>202</v>
      </c>
      <c r="O931" s="23">
        <v>15</v>
      </c>
      <c r="P931" s="61">
        <v>0.375</v>
      </c>
      <c r="Q931" s="23">
        <v>1</v>
      </c>
      <c r="R931" s="22">
        <v>10</v>
      </c>
      <c r="S931" s="22">
        <v>453</v>
      </c>
      <c r="T931" s="62">
        <v>10.45</v>
      </c>
      <c r="U931" s="22">
        <v>0</v>
      </c>
      <c r="V931" s="22">
        <v>0</v>
      </c>
      <c r="W931" s="22">
        <v>174</v>
      </c>
      <c r="X931" s="22">
        <v>174.32</v>
      </c>
      <c r="Y931" s="62">
        <v>4.3579999999999997</v>
      </c>
      <c r="Z931" s="22">
        <v>627</v>
      </c>
      <c r="AA931" s="62">
        <v>15.675000000000001</v>
      </c>
      <c r="AB931" s="22">
        <v>0</v>
      </c>
    </row>
    <row r="932" spans="1:28" ht="15" customHeight="1">
      <c r="A932" s="42">
        <v>2018</v>
      </c>
      <c r="B932" s="42" t="s">
        <v>276</v>
      </c>
      <c r="C932" s="44" t="s">
        <v>215</v>
      </c>
      <c r="D932" s="43" t="s">
        <v>583</v>
      </c>
      <c r="E932" s="39"/>
      <c r="F932" s="39"/>
      <c r="G932" s="71"/>
      <c r="H932" s="23">
        <v>1</v>
      </c>
      <c r="I932" s="23">
        <v>200</v>
      </c>
      <c r="J932" s="22">
        <v>30</v>
      </c>
      <c r="K932" s="23">
        <v>14</v>
      </c>
      <c r="L932" s="22">
        <v>380</v>
      </c>
      <c r="M932" s="23">
        <v>9</v>
      </c>
      <c r="N932" s="22">
        <v>261</v>
      </c>
      <c r="O932" s="23">
        <v>24</v>
      </c>
      <c r="P932" s="61">
        <v>0.12</v>
      </c>
      <c r="Q932" s="23">
        <v>0</v>
      </c>
      <c r="R932" s="22">
        <v>0</v>
      </c>
      <c r="S932" s="22">
        <v>691</v>
      </c>
      <c r="T932" s="62">
        <v>23.033333333333335</v>
      </c>
      <c r="U932" s="22">
        <v>0</v>
      </c>
      <c r="V932" s="22">
        <v>0</v>
      </c>
      <c r="W932" s="22">
        <v>0</v>
      </c>
      <c r="X932" s="22">
        <v>0</v>
      </c>
      <c r="Y932" s="62">
        <v>0</v>
      </c>
      <c r="Z932" s="22">
        <v>691</v>
      </c>
      <c r="AA932" s="62">
        <v>3.4550000000000001</v>
      </c>
      <c r="AB932" s="22">
        <v>0</v>
      </c>
    </row>
    <row r="933" spans="1:28" ht="15" customHeight="1">
      <c r="A933" s="42">
        <v>2018</v>
      </c>
      <c r="B933" s="42" t="s">
        <v>276</v>
      </c>
      <c r="C933" s="44" t="s">
        <v>215</v>
      </c>
      <c r="D933" s="43" t="s">
        <v>58</v>
      </c>
      <c r="E933" s="39"/>
      <c r="F933" s="39"/>
      <c r="G933" s="71"/>
      <c r="H933" s="23">
        <v>4</v>
      </c>
      <c r="I933" s="23">
        <v>800</v>
      </c>
      <c r="J933" s="22">
        <v>11</v>
      </c>
      <c r="K933" s="23">
        <v>1</v>
      </c>
      <c r="L933" s="22">
        <v>29</v>
      </c>
      <c r="M933" s="23">
        <v>7</v>
      </c>
      <c r="N933" s="22">
        <v>254</v>
      </c>
      <c r="O933" s="23">
        <v>8</v>
      </c>
      <c r="P933" s="61">
        <v>0.01</v>
      </c>
      <c r="Q933" s="23">
        <v>0</v>
      </c>
      <c r="R933" s="22">
        <v>0</v>
      </c>
      <c r="S933" s="22">
        <v>283</v>
      </c>
      <c r="T933" s="62">
        <v>30.454545454545453</v>
      </c>
      <c r="U933" s="22">
        <v>0</v>
      </c>
      <c r="V933" s="22">
        <v>0</v>
      </c>
      <c r="W933" s="22">
        <v>52</v>
      </c>
      <c r="X933" s="22">
        <v>52</v>
      </c>
      <c r="Y933" s="62">
        <v>6.5000000000000002E-2</v>
      </c>
      <c r="Z933" s="22">
        <v>335</v>
      </c>
      <c r="AA933" s="62">
        <v>0.41875000000000001</v>
      </c>
      <c r="AB933" s="22">
        <v>0</v>
      </c>
    </row>
    <row r="934" spans="1:28" ht="15" customHeight="1">
      <c r="A934" s="42">
        <v>2018</v>
      </c>
      <c r="B934" s="42" t="s">
        <v>276</v>
      </c>
      <c r="C934" s="44" t="s">
        <v>215</v>
      </c>
      <c r="D934" s="43" t="s">
        <v>59</v>
      </c>
      <c r="E934" s="39"/>
      <c r="F934" s="39"/>
      <c r="G934" s="71"/>
      <c r="H934" s="23">
        <v>2</v>
      </c>
      <c r="I934" s="23">
        <v>1000</v>
      </c>
      <c r="J934" s="22">
        <v>70</v>
      </c>
      <c r="K934" s="23">
        <v>22</v>
      </c>
      <c r="L934" s="22">
        <v>522</v>
      </c>
      <c r="M934" s="23">
        <v>9</v>
      </c>
      <c r="N934" s="22">
        <v>289</v>
      </c>
      <c r="O934" s="23">
        <v>31</v>
      </c>
      <c r="P934" s="61">
        <v>3.1E-2</v>
      </c>
      <c r="Q934" s="23">
        <v>2</v>
      </c>
      <c r="R934" s="22">
        <v>20</v>
      </c>
      <c r="S934" s="22">
        <v>831</v>
      </c>
      <c r="T934" s="62">
        <v>32.020000000000003</v>
      </c>
      <c r="U934" s="22">
        <v>0</v>
      </c>
      <c r="V934" s="22">
        <v>0</v>
      </c>
      <c r="W934" s="22">
        <v>1410.4</v>
      </c>
      <c r="X934" s="22">
        <v>1410.4</v>
      </c>
      <c r="Y934" s="62">
        <v>1.4104000000000001</v>
      </c>
      <c r="Z934" s="22">
        <v>2241.4</v>
      </c>
      <c r="AA934" s="62">
        <v>2.2414000000000001</v>
      </c>
      <c r="AB934" s="22">
        <v>49.6</v>
      </c>
    </row>
    <row r="935" spans="1:28" ht="15" customHeight="1">
      <c r="A935" s="42">
        <v>2018</v>
      </c>
      <c r="B935" s="42" t="s">
        <v>276</v>
      </c>
      <c r="C935" s="44" t="s">
        <v>215</v>
      </c>
      <c r="D935" s="43" t="s">
        <v>60</v>
      </c>
      <c r="E935" s="39"/>
      <c r="F935" s="39"/>
      <c r="G935" s="71"/>
      <c r="H935" s="23">
        <v>3</v>
      </c>
      <c r="I935" s="23">
        <v>800</v>
      </c>
      <c r="J935" s="22">
        <v>133</v>
      </c>
      <c r="K935" s="23">
        <v>21</v>
      </c>
      <c r="L935" s="22">
        <f>541+50</f>
        <v>591</v>
      </c>
      <c r="M935" s="23">
        <v>5</v>
      </c>
      <c r="N935" s="22">
        <v>157</v>
      </c>
      <c r="O935" s="23">
        <v>26</v>
      </c>
      <c r="P935" s="61">
        <v>3.2500000000000001E-2</v>
      </c>
      <c r="Q935" s="23">
        <v>0</v>
      </c>
      <c r="R935" s="22">
        <v>0</v>
      </c>
      <c r="S935" s="22">
        <v>748</v>
      </c>
      <c r="T935" s="62">
        <v>16.526315789473685</v>
      </c>
      <c r="U935" s="22">
        <v>0</v>
      </c>
      <c r="V935" s="22">
        <v>0</v>
      </c>
      <c r="W935" s="22">
        <v>1450</v>
      </c>
      <c r="X935" s="22">
        <v>1450</v>
      </c>
      <c r="Y935" s="62">
        <v>1.8125</v>
      </c>
      <c r="Z935" s="22">
        <v>2198</v>
      </c>
      <c r="AA935" s="62">
        <v>2.7475000000000001</v>
      </c>
      <c r="AB935" s="22">
        <v>0</v>
      </c>
    </row>
    <row r="936" spans="1:28" ht="15" customHeight="1">
      <c r="A936" s="42">
        <v>2018</v>
      </c>
      <c r="B936" s="42" t="s">
        <v>276</v>
      </c>
      <c r="C936" s="44" t="s">
        <v>215</v>
      </c>
      <c r="D936" s="43" t="s">
        <v>61</v>
      </c>
      <c r="E936" s="39"/>
      <c r="F936" s="39"/>
      <c r="G936" s="71"/>
      <c r="H936" s="23">
        <v>2</v>
      </c>
      <c r="I936" s="23">
        <v>650</v>
      </c>
      <c r="J936" s="22">
        <v>98</v>
      </c>
      <c r="K936" s="23">
        <v>21</v>
      </c>
      <c r="L936" s="22">
        <v>566</v>
      </c>
      <c r="M936" s="23">
        <v>2</v>
      </c>
      <c r="N936" s="22">
        <v>68</v>
      </c>
      <c r="O936" s="23">
        <v>23</v>
      </c>
      <c r="P936" s="61">
        <v>3.833333333333333E-2</v>
      </c>
      <c r="Q936" s="23">
        <v>0</v>
      </c>
      <c r="R936" s="22">
        <v>0</v>
      </c>
      <c r="S936" s="22">
        <v>634</v>
      </c>
      <c r="T936" s="62">
        <v>15.142857142857142</v>
      </c>
      <c r="U936" s="22">
        <v>0</v>
      </c>
      <c r="V936" s="22">
        <v>0</v>
      </c>
      <c r="W936" s="22">
        <v>850</v>
      </c>
      <c r="X936" s="22">
        <v>850</v>
      </c>
      <c r="Y936" s="62">
        <v>1.3076923076923077</v>
      </c>
      <c r="Z936" s="22">
        <v>1484</v>
      </c>
      <c r="AA936" s="62">
        <v>2.2830769230769232</v>
      </c>
      <c r="AB936" s="22">
        <v>80</v>
      </c>
    </row>
    <row r="937" spans="1:28" ht="15" customHeight="1">
      <c r="A937" s="42">
        <v>2018</v>
      </c>
      <c r="B937" s="42" t="s">
        <v>276</v>
      </c>
      <c r="C937" s="44" t="s">
        <v>215</v>
      </c>
      <c r="D937" s="43" t="s">
        <v>672</v>
      </c>
      <c r="E937" s="39"/>
      <c r="F937" s="39"/>
      <c r="G937" s="71"/>
      <c r="H937" s="23">
        <v>2</v>
      </c>
      <c r="I937" s="23">
        <v>400</v>
      </c>
      <c r="J937" s="22">
        <v>70</v>
      </c>
      <c r="K937" s="23">
        <v>16</v>
      </c>
      <c r="L937" s="22">
        <v>440</v>
      </c>
      <c r="M937" s="23">
        <v>10</v>
      </c>
      <c r="N937" s="22">
        <v>342</v>
      </c>
      <c r="O937" s="23">
        <v>26</v>
      </c>
      <c r="P937" s="61">
        <v>6.5000000000000002E-2</v>
      </c>
      <c r="Q937" s="23">
        <v>24</v>
      </c>
      <c r="R937" s="22">
        <v>240</v>
      </c>
      <c r="S937" s="22">
        <v>1022</v>
      </c>
      <c r="T937" s="62">
        <v>14.6</v>
      </c>
      <c r="U937" s="22">
        <v>0</v>
      </c>
      <c r="V937" s="22">
        <v>0</v>
      </c>
      <c r="W937" s="22">
        <v>0</v>
      </c>
      <c r="X937" s="22">
        <v>0</v>
      </c>
      <c r="Y937" s="62">
        <v>0</v>
      </c>
      <c r="Z937" s="22">
        <v>1022</v>
      </c>
      <c r="AA937" s="62">
        <v>2.5550000000000002</v>
      </c>
      <c r="AB937" s="22">
        <v>0</v>
      </c>
    </row>
    <row r="938" spans="1:28" ht="15" customHeight="1">
      <c r="A938" s="42">
        <v>2018</v>
      </c>
      <c r="B938" s="42" t="s">
        <v>276</v>
      </c>
      <c r="C938" s="44" t="s">
        <v>216</v>
      </c>
      <c r="D938" s="43" t="s">
        <v>62</v>
      </c>
      <c r="E938" s="39"/>
      <c r="F938" s="39"/>
      <c r="G938" s="71"/>
      <c r="H938" s="23">
        <v>1</v>
      </c>
      <c r="I938" s="23">
        <v>630</v>
      </c>
      <c r="J938" s="22">
        <v>64</v>
      </c>
      <c r="K938" s="23">
        <v>31</v>
      </c>
      <c r="L938" s="22">
        <v>943</v>
      </c>
      <c r="M938" s="23">
        <v>24</v>
      </c>
      <c r="N938" s="22">
        <v>809</v>
      </c>
      <c r="O938" s="23">
        <v>55</v>
      </c>
      <c r="P938" s="61">
        <v>8.7301587301587297E-2</v>
      </c>
      <c r="Q938" s="23">
        <v>0</v>
      </c>
      <c r="R938" s="22">
        <v>0</v>
      </c>
      <c r="S938" s="22">
        <v>1752</v>
      </c>
      <c r="T938" s="62">
        <v>48</v>
      </c>
      <c r="U938" s="22">
        <v>0</v>
      </c>
      <c r="V938" s="22">
        <v>0</v>
      </c>
      <c r="W938" s="22">
        <v>1320</v>
      </c>
      <c r="X938" s="22">
        <v>1320</v>
      </c>
      <c r="Y938" s="62">
        <v>2.0952380952380953</v>
      </c>
      <c r="Z938" s="22">
        <v>3072</v>
      </c>
      <c r="AA938" s="62">
        <v>4.8761904761904766</v>
      </c>
      <c r="AB938" s="22">
        <v>0</v>
      </c>
    </row>
    <row r="939" spans="1:28" ht="15" customHeight="1">
      <c r="A939" s="42">
        <v>2018</v>
      </c>
      <c r="B939" s="42" t="s">
        <v>276</v>
      </c>
      <c r="C939" s="44" t="s">
        <v>216</v>
      </c>
      <c r="D939" s="43" t="s">
        <v>63</v>
      </c>
      <c r="E939" s="39"/>
      <c r="F939" s="39"/>
      <c r="G939" s="71"/>
      <c r="H939" s="23">
        <v>2</v>
      </c>
      <c r="I939" s="23">
        <v>1500</v>
      </c>
      <c r="J939" s="22">
        <v>39</v>
      </c>
      <c r="K939" s="23">
        <v>53</v>
      </c>
      <c r="L939" s="22">
        <v>1380</v>
      </c>
      <c r="M939" s="23">
        <v>13</v>
      </c>
      <c r="N939" s="22">
        <v>409</v>
      </c>
      <c r="O939" s="23">
        <v>66</v>
      </c>
      <c r="P939" s="61">
        <v>4.3999999999999997E-2</v>
      </c>
      <c r="Q939" s="23">
        <v>4</v>
      </c>
      <c r="R939" s="22">
        <v>40</v>
      </c>
      <c r="S939" s="22">
        <v>1829</v>
      </c>
      <c r="T939" s="62">
        <v>115.69230769230769</v>
      </c>
      <c r="U939" s="22">
        <v>0</v>
      </c>
      <c r="V939" s="22">
        <v>0</v>
      </c>
      <c r="W939" s="22">
        <v>2683</v>
      </c>
      <c r="X939" s="22">
        <v>2683</v>
      </c>
      <c r="Y939" s="62">
        <v>1.7886666666666666</v>
      </c>
      <c r="Z939" s="22">
        <v>4512</v>
      </c>
      <c r="AA939" s="62">
        <v>3.008</v>
      </c>
      <c r="AB939" s="22">
        <v>0</v>
      </c>
    </row>
    <row r="940" spans="1:28" ht="15" customHeight="1">
      <c r="A940" s="42">
        <v>2018</v>
      </c>
      <c r="B940" s="42" t="s">
        <v>276</v>
      </c>
      <c r="C940" s="44" t="s">
        <v>216</v>
      </c>
      <c r="D940" s="43" t="s">
        <v>64</v>
      </c>
      <c r="E940" s="39"/>
      <c r="F940" s="39"/>
      <c r="G940" s="71"/>
      <c r="H940" s="23">
        <v>2</v>
      </c>
      <c r="I940" s="23">
        <v>540</v>
      </c>
      <c r="J940" s="22">
        <v>15</v>
      </c>
      <c r="K940" s="23">
        <v>37</v>
      </c>
      <c r="L940" s="22">
        <v>999</v>
      </c>
      <c r="M940" s="23">
        <v>7</v>
      </c>
      <c r="N940" s="22">
        <v>237</v>
      </c>
      <c r="O940" s="23">
        <v>44</v>
      </c>
      <c r="P940" s="61">
        <v>8.1481481481481488E-2</v>
      </c>
      <c r="Q940" s="23">
        <v>8</v>
      </c>
      <c r="R940" s="22">
        <v>80</v>
      </c>
      <c r="S940" s="22">
        <v>1316</v>
      </c>
      <c r="T940" s="62">
        <v>186.66666666666666</v>
      </c>
      <c r="U940" s="22">
        <v>0</v>
      </c>
      <c r="V940" s="22">
        <v>0</v>
      </c>
      <c r="W940" s="22">
        <v>1484</v>
      </c>
      <c r="X940" s="22">
        <v>1484</v>
      </c>
      <c r="Y940" s="62">
        <v>2.748148148148148</v>
      </c>
      <c r="Z940" s="22">
        <v>2800</v>
      </c>
      <c r="AA940" s="62">
        <v>5.1851851851851851</v>
      </c>
      <c r="AB940" s="22">
        <v>0</v>
      </c>
    </row>
    <row r="941" spans="1:28" ht="15" customHeight="1">
      <c r="A941" s="42">
        <v>2018</v>
      </c>
      <c r="B941" s="42" t="s">
        <v>276</v>
      </c>
      <c r="C941" s="44" t="s">
        <v>216</v>
      </c>
      <c r="D941" s="43" t="s">
        <v>65</v>
      </c>
      <c r="E941" s="39"/>
      <c r="F941" s="39"/>
      <c r="G941" s="71"/>
      <c r="H941" s="23">
        <v>3</v>
      </c>
      <c r="I941" s="23">
        <v>1768</v>
      </c>
      <c r="J941" s="22">
        <v>44</v>
      </c>
      <c r="K941" s="23">
        <v>159</v>
      </c>
      <c r="L941" s="22">
        <v>4221</v>
      </c>
      <c r="M941" s="23">
        <v>7</v>
      </c>
      <c r="N941" s="22">
        <v>179</v>
      </c>
      <c r="O941" s="23">
        <v>166</v>
      </c>
      <c r="P941" s="61">
        <v>9.3891402714932126E-2</v>
      </c>
      <c r="Q941" s="23">
        <v>0</v>
      </c>
      <c r="R941" s="22">
        <v>0</v>
      </c>
      <c r="S941" s="22">
        <v>4400</v>
      </c>
      <c r="T941" s="62">
        <v>157.68181818181819</v>
      </c>
      <c r="U941" s="22">
        <v>0</v>
      </c>
      <c r="V941" s="22">
        <v>0</v>
      </c>
      <c r="W941" s="22">
        <v>2538</v>
      </c>
      <c r="X941" s="22">
        <v>2538</v>
      </c>
      <c r="Y941" s="62">
        <v>1.4355203619909502</v>
      </c>
      <c r="Z941" s="22">
        <v>6938</v>
      </c>
      <c r="AA941" s="62">
        <v>3.9242081447963799</v>
      </c>
      <c r="AB941" s="22">
        <v>0</v>
      </c>
    </row>
    <row r="942" spans="1:28" ht="15" customHeight="1">
      <c r="A942" s="42">
        <v>2018</v>
      </c>
      <c r="B942" s="42" t="s">
        <v>276</v>
      </c>
      <c r="C942" s="44" t="s">
        <v>216</v>
      </c>
      <c r="D942" s="43" t="s">
        <v>84</v>
      </c>
      <c r="E942" s="39"/>
      <c r="F942" s="39"/>
      <c r="G942" s="71"/>
      <c r="H942" s="23">
        <v>2</v>
      </c>
      <c r="I942" s="23">
        <v>940</v>
      </c>
      <c r="J942" s="22">
        <v>68</v>
      </c>
      <c r="K942" s="23">
        <v>69</v>
      </c>
      <c r="L942" s="22">
        <v>1827</v>
      </c>
      <c r="M942" s="23">
        <v>15</v>
      </c>
      <c r="N942" s="22">
        <v>500</v>
      </c>
      <c r="O942" s="23">
        <v>85</v>
      </c>
      <c r="P942" s="61">
        <v>9.0425531914893623E-2</v>
      </c>
      <c r="Q942" s="23">
        <v>105</v>
      </c>
      <c r="R942" s="22">
        <v>1050</v>
      </c>
      <c r="S942" s="22">
        <v>3387</v>
      </c>
      <c r="T942" s="62">
        <v>58.555735294117646</v>
      </c>
      <c r="U942" s="22">
        <v>0</v>
      </c>
      <c r="V942" s="22">
        <v>0</v>
      </c>
      <c r="W942" s="22">
        <v>594.79</v>
      </c>
      <c r="X942" s="22">
        <v>594.79</v>
      </c>
      <c r="Y942" s="62">
        <v>0.63275531914893612</v>
      </c>
      <c r="Z942" s="22">
        <v>3981.79</v>
      </c>
      <c r="AA942" s="62">
        <v>4.2359468085106382</v>
      </c>
      <c r="AB942" s="22">
        <v>0</v>
      </c>
    </row>
    <row r="943" spans="1:28" ht="15" customHeight="1">
      <c r="A943" s="42">
        <v>2018</v>
      </c>
      <c r="B943" s="42" t="s">
        <v>276</v>
      </c>
      <c r="C943" s="44" t="s">
        <v>216</v>
      </c>
      <c r="D943" s="43" t="s">
        <v>66</v>
      </c>
      <c r="E943" s="39"/>
      <c r="F943" s="39"/>
      <c r="G943" s="71"/>
      <c r="H943" s="23">
        <v>1</v>
      </c>
      <c r="I943" s="23">
        <v>1031</v>
      </c>
      <c r="J943" s="22">
        <v>28</v>
      </c>
      <c r="K943" s="23">
        <v>30</v>
      </c>
      <c r="L943" s="22">
        <v>737</v>
      </c>
      <c r="M943" s="23">
        <v>6</v>
      </c>
      <c r="N943" s="22">
        <v>163</v>
      </c>
      <c r="O943" s="23">
        <v>37</v>
      </c>
      <c r="P943" s="61">
        <v>3.5887487875848688E-2</v>
      </c>
      <c r="Q943" s="23">
        <v>0</v>
      </c>
      <c r="R943" s="22">
        <v>0</v>
      </c>
      <c r="S943" s="22">
        <v>950</v>
      </c>
      <c r="T943" s="62">
        <v>120.53571428571429</v>
      </c>
      <c r="U943" s="22">
        <v>0</v>
      </c>
      <c r="V943" s="22">
        <v>0</v>
      </c>
      <c r="W943" s="22">
        <v>2425</v>
      </c>
      <c r="X943" s="22">
        <v>2425</v>
      </c>
      <c r="Y943" s="62">
        <v>2.3520853540252182</v>
      </c>
      <c r="Z943" s="22">
        <v>3375</v>
      </c>
      <c r="AA943" s="62">
        <v>3.2735208535402522</v>
      </c>
      <c r="AB943" s="22">
        <v>0</v>
      </c>
    </row>
    <row r="944" spans="1:28" ht="15" customHeight="1">
      <c r="A944" s="42">
        <v>2018</v>
      </c>
      <c r="B944" s="42" t="s">
        <v>276</v>
      </c>
      <c r="C944" s="44" t="s">
        <v>216</v>
      </c>
      <c r="D944" s="43" t="s">
        <v>673</v>
      </c>
      <c r="E944" s="39"/>
      <c r="F944" s="39"/>
      <c r="G944" s="71"/>
      <c r="H944" s="23">
        <v>2</v>
      </c>
      <c r="I944" s="23">
        <v>450</v>
      </c>
      <c r="J944" s="22">
        <v>35</v>
      </c>
      <c r="K944" s="23">
        <v>12</v>
      </c>
      <c r="L944" s="22">
        <v>267</v>
      </c>
      <c r="M944" s="23">
        <v>1</v>
      </c>
      <c r="N944" s="22">
        <v>39</v>
      </c>
      <c r="O944" s="23">
        <v>13</v>
      </c>
      <c r="P944" s="61">
        <v>2.8888888888888888E-2</v>
      </c>
      <c r="Q944" s="23">
        <v>5</v>
      </c>
      <c r="R944" s="22">
        <v>50</v>
      </c>
      <c r="S944" s="22">
        <v>356</v>
      </c>
      <c r="T944" s="62">
        <v>35.04</v>
      </c>
      <c r="U944" s="22">
        <v>0</v>
      </c>
      <c r="V944" s="22">
        <v>0</v>
      </c>
      <c r="W944" s="22">
        <v>870.4</v>
      </c>
      <c r="X944" s="22">
        <v>870.4</v>
      </c>
      <c r="Y944" s="62">
        <v>1.9342222222222221</v>
      </c>
      <c r="Z944" s="22">
        <v>1226.4000000000001</v>
      </c>
      <c r="AA944" s="62">
        <v>2.7253333333333334</v>
      </c>
      <c r="AB944" s="22">
        <v>0</v>
      </c>
    </row>
    <row r="945" spans="1:28" ht="15" customHeight="1">
      <c r="A945" s="42">
        <v>2018</v>
      </c>
      <c r="B945" s="42" t="s">
        <v>276</v>
      </c>
      <c r="C945" s="44" t="s">
        <v>216</v>
      </c>
      <c r="D945" s="43" t="s">
        <v>593</v>
      </c>
      <c r="E945" s="39"/>
      <c r="F945" s="39"/>
      <c r="G945" s="71"/>
      <c r="H945" s="23">
        <v>1</v>
      </c>
      <c r="I945" s="23">
        <v>941</v>
      </c>
      <c r="J945" s="22">
        <v>20</v>
      </c>
      <c r="K945" s="23">
        <v>39</v>
      </c>
      <c r="L945" s="22">
        <v>1059</v>
      </c>
      <c r="M945" s="23">
        <v>11</v>
      </c>
      <c r="N945" s="22">
        <v>363</v>
      </c>
      <c r="O945" s="23">
        <v>52</v>
      </c>
      <c r="P945" s="61">
        <v>5.526036131774708E-2</v>
      </c>
      <c r="Q945" s="23">
        <v>6</v>
      </c>
      <c r="R945" s="22">
        <v>60</v>
      </c>
      <c r="S945" s="22">
        <v>1541</v>
      </c>
      <c r="T945" s="62">
        <v>207.52500000000001</v>
      </c>
      <c r="U945" s="22">
        <v>0</v>
      </c>
      <c r="V945" s="22">
        <v>0</v>
      </c>
      <c r="W945" s="22">
        <v>2609.5</v>
      </c>
      <c r="X945" s="22">
        <v>2609.5</v>
      </c>
      <c r="Y945" s="62">
        <v>2.7731137088204036</v>
      </c>
      <c r="Z945" s="22">
        <v>4150.5</v>
      </c>
      <c r="AA945" s="62">
        <v>4.4107332624867164</v>
      </c>
      <c r="AB945" s="22">
        <v>0</v>
      </c>
    </row>
    <row r="946" spans="1:28" ht="15" customHeight="1">
      <c r="A946" s="42">
        <v>2018</v>
      </c>
      <c r="B946" s="42" t="s">
        <v>276</v>
      </c>
      <c r="C946" s="44" t="s">
        <v>216</v>
      </c>
      <c r="D946" s="43" t="s">
        <v>674</v>
      </c>
      <c r="E946" s="39"/>
      <c r="F946" s="39"/>
      <c r="G946" s="71"/>
      <c r="H946" s="23">
        <v>4</v>
      </c>
      <c r="I946" s="23">
        <v>1934</v>
      </c>
      <c r="J946" s="22">
        <v>55</v>
      </c>
      <c r="K946" s="23">
        <v>59</v>
      </c>
      <c r="L946" s="22">
        <v>1517</v>
      </c>
      <c r="M946" s="23">
        <v>21</v>
      </c>
      <c r="N946" s="22">
        <v>636</v>
      </c>
      <c r="O946" s="23">
        <v>81</v>
      </c>
      <c r="P946" s="61">
        <v>4.188210961737332E-2</v>
      </c>
      <c r="Q946" s="23">
        <v>57</v>
      </c>
      <c r="R946" s="22">
        <v>570</v>
      </c>
      <c r="S946" s="22">
        <v>2733</v>
      </c>
      <c r="T946" s="62">
        <v>131.81818181818181</v>
      </c>
      <c r="U946" s="22">
        <v>0</v>
      </c>
      <c r="V946" s="22">
        <v>0</v>
      </c>
      <c r="W946" s="22">
        <v>4517</v>
      </c>
      <c r="X946" s="22">
        <v>4517</v>
      </c>
      <c r="Y946" s="62">
        <v>2.3355739400206823</v>
      </c>
      <c r="Z946" s="22">
        <v>7250</v>
      </c>
      <c r="AA946" s="62">
        <v>3.7487073422957602</v>
      </c>
      <c r="AB946" s="22">
        <v>0</v>
      </c>
    </row>
    <row r="947" spans="1:28" ht="15" customHeight="1">
      <c r="A947" s="42">
        <v>2018</v>
      </c>
      <c r="B947" s="42" t="s">
        <v>276</v>
      </c>
      <c r="C947" s="44" t="s">
        <v>216</v>
      </c>
      <c r="D947" s="43" t="s">
        <v>67</v>
      </c>
      <c r="E947" s="39"/>
      <c r="F947" s="39"/>
      <c r="G947" s="71"/>
      <c r="H947" s="23">
        <v>11</v>
      </c>
      <c r="I947" s="23">
        <v>252</v>
      </c>
      <c r="J947" s="22">
        <v>16</v>
      </c>
      <c r="K947" s="23">
        <v>3</v>
      </c>
      <c r="L947" s="22">
        <v>68</v>
      </c>
      <c r="M947" s="23">
        <v>5</v>
      </c>
      <c r="N947" s="22">
        <v>177</v>
      </c>
      <c r="O947" s="23">
        <v>8</v>
      </c>
      <c r="P947" s="61">
        <v>3.1746031746031744E-2</v>
      </c>
      <c r="Q947" s="23">
        <v>0</v>
      </c>
      <c r="R947" s="22">
        <v>0</v>
      </c>
      <c r="S947" s="22">
        <v>245</v>
      </c>
      <c r="T947" s="62">
        <v>79.9375</v>
      </c>
      <c r="U947" s="22">
        <v>0</v>
      </c>
      <c r="V947" s="22">
        <v>0</v>
      </c>
      <c r="W947" s="22">
        <v>1034</v>
      </c>
      <c r="X947" s="22">
        <v>1034</v>
      </c>
      <c r="Y947" s="62">
        <v>4.1031746031746028</v>
      </c>
      <c r="Z947" s="22">
        <v>1279</v>
      </c>
      <c r="AA947" s="62">
        <v>5.0753968253968251</v>
      </c>
      <c r="AB947" s="22">
        <v>30</v>
      </c>
    </row>
    <row r="948" spans="1:28" ht="15" customHeight="1">
      <c r="A948" s="42">
        <v>2018</v>
      </c>
      <c r="B948" s="42" t="s">
        <v>276</v>
      </c>
      <c r="C948" s="44" t="s">
        <v>815</v>
      </c>
      <c r="D948" s="43" t="s">
        <v>675</v>
      </c>
      <c r="E948" s="39"/>
      <c r="F948" s="39"/>
      <c r="G948" s="71"/>
      <c r="H948" s="23">
        <v>1</v>
      </c>
      <c r="I948" s="23">
        <v>800</v>
      </c>
      <c r="J948" s="22">
        <v>47</v>
      </c>
      <c r="K948" s="23">
        <v>7</v>
      </c>
      <c r="L948" s="22">
        <v>197</v>
      </c>
      <c r="M948" s="23">
        <v>7</v>
      </c>
      <c r="N948" s="22">
        <v>242</v>
      </c>
      <c r="O948" s="23">
        <v>17</v>
      </c>
      <c r="P948" s="61">
        <v>2.1250000000000002E-2</v>
      </c>
      <c r="Q948" s="23">
        <v>40</v>
      </c>
      <c r="R948" s="22">
        <v>400</v>
      </c>
      <c r="S948" s="22">
        <v>861</v>
      </c>
      <c r="T948" s="62">
        <v>38.936170212765958</v>
      </c>
      <c r="U948" s="22">
        <v>0</v>
      </c>
      <c r="V948" s="22">
        <v>0</v>
      </c>
      <c r="W948" s="22">
        <v>969</v>
      </c>
      <c r="X948" s="22">
        <v>969</v>
      </c>
      <c r="Y948" s="62">
        <v>1.2112499999999999</v>
      </c>
      <c r="Z948" s="22">
        <v>1830</v>
      </c>
      <c r="AA948" s="62">
        <v>2.2875000000000001</v>
      </c>
      <c r="AB948" s="22">
        <v>108.09</v>
      </c>
    </row>
    <row r="949" spans="1:28" ht="15" customHeight="1">
      <c r="A949" s="42">
        <v>2018</v>
      </c>
      <c r="B949" s="42" t="s">
        <v>276</v>
      </c>
      <c r="C949" s="44" t="s">
        <v>815</v>
      </c>
      <c r="D949" s="43" t="s">
        <v>676</v>
      </c>
      <c r="E949" s="39"/>
      <c r="F949" s="39"/>
      <c r="G949" s="71"/>
      <c r="H949" s="23">
        <v>2</v>
      </c>
      <c r="I949" s="23">
        <v>1400</v>
      </c>
      <c r="J949" s="22">
        <v>23</v>
      </c>
      <c r="K949" s="23">
        <v>37</v>
      </c>
      <c r="L949" s="22">
        <v>945</v>
      </c>
      <c r="M949" s="23">
        <v>5</v>
      </c>
      <c r="N949" s="22">
        <v>157</v>
      </c>
      <c r="O949" s="23">
        <v>42</v>
      </c>
      <c r="P949" s="61">
        <v>0.03</v>
      </c>
      <c r="Q949" s="23">
        <v>7</v>
      </c>
      <c r="R949" s="22">
        <v>70</v>
      </c>
      <c r="S949" s="22">
        <v>1172</v>
      </c>
      <c r="T949" s="62">
        <v>213.9034782608696</v>
      </c>
      <c r="U949" s="22">
        <v>0</v>
      </c>
      <c r="V949" s="22">
        <v>5500</v>
      </c>
      <c r="W949" s="22">
        <v>3747.78</v>
      </c>
      <c r="X949" s="22">
        <v>9247.7800000000007</v>
      </c>
      <c r="Y949" s="62">
        <v>6.6055571428571431</v>
      </c>
      <c r="Z949" s="22">
        <v>4919.7800000000007</v>
      </c>
      <c r="AA949" s="62">
        <v>3.5141285714285719</v>
      </c>
      <c r="AB949" s="22">
        <v>0</v>
      </c>
    </row>
    <row r="950" spans="1:28" ht="15" customHeight="1">
      <c r="A950" s="42">
        <v>2018</v>
      </c>
      <c r="B950" s="42" t="s">
        <v>276</v>
      </c>
      <c r="C950" s="44" t="s">
        <v>815</v>
      </c>
      <c r="D950" s="43" t="s">
        <v>677</v>
      </c>
      <c r="E950" s="39"/>
      <c r="F950" s="39"/>
      <c r="G950" s="71"/>
      <c r="H950" s="23">
        <v>3</v>
      </c>
      <c r="I950" s="23">
        <v>100</v>
      </c>
      <c r="J950" s="22">
        <v>10</v>
      </c>
      <c r="K950" s="23">
        <v>14</v>
      </c>
      <c r="L950" s="22">
        <v>379</v>
      </c>
      <c r="M950" s="23">
        <v>0</v>
      </c>
      <c r="N950" s="22">
        <v>0</v>
      </c>
      <c r="O950" s="23">
        <v>14</v>
      </c>
      <c r="P950" s="61">
        <v>0.14000000000000001</v>
      </c>
      <c r="Q950" s="23">
        <v>12</v>
      </c>
      <c r="R950" s="22">
        <v>120</v>
      </c>
      <c r="S950" s="22">
        <v>499</v>
      </c>
      <c r="T950" s="62">
        <v>55.1</v>
      </c>
      <c r="U950" s="22">
        <v>0</v>
      </c>
      <c r="V950" s="22">
        <v>0</v>
      </c>
      <c r="W950" s="22">
        <v>52</v>
      </c>
      <c r="X950" s="22">
        <v>52</v>
      </c>
      <c r="Y950" s="62">
        <v>0.52</v>
      </c>
      <c r="Z950" s="22">
        <v>551</v>
      </c>
      <c r="AA950" s="62">
        <v>5.51</v>
      </c>
      <c r="AB950" s="22">
        <v>0</v>
      </c>
    </row>
    <row r="951" spans="1:28" ht="15" customHeight="1">
      <c r="A951" s="42">
        <v>2018</v>
      </c>
      <c r="B951" s="42" t="s">
        <v>276</v>
      </c>
      <c r="C951" s="44" t="s">
        <v>217</v>
      </c>
      <c r="D951" s="43" t="s">
        <v>602</v>
      </c>
      <c r="E951" s="39"/>
      <c r="F951" s="39"/>
      <c r="G951" s="71"/>
      <c r="H951" s="23">
        <v>8</v>
      </c>
      <c r="I951" s="23">
        <v>250</v>
      </c>
      <c r="J951" s="22">
        <v>36</v>
      </c>
      <c r="K951" s="23">
        <v>9</v>
      </c>
      <c r="L951" s="22">
        <v>237</v>
      </c>
      <c r="M951" s="23">
        <v>0</v>
      </c>
      <c r="N951" s="22">
        <v>0</v>
      </c>
      <c r="O951" s="23">
        <v>10</v>
      </c>
      <c r="P951" s="61">
        <v>0.04</v>
      </c>
      <c r="Q951" s="23">
        <v>5</v>
      </c>
      <c r="R951" s="22">
        <v>50</v>
      </c>
      <c r="S951" s="22">
        <v>297</v>
      </c>
      <c r="T951" s="62">
        <v>22.915833333333335</v>
      </c>
      <c r="U951" s="22">
        <v>0</v>
      </c>
      <c r="V951" s="22">
        <v>0</v>
      </c>
      <c r="W951" s="22">
        <v>527.97</v>
      </c>
      <c r="X951" s="22">
        <v>527.97</v>
      </c>
      <c r="Y951" s="62">
        <v>2.1118800000000002</v>
      </c>
      <c r="Z951" s="22">
        <v>824.97</v>
      </c>
      <c r="AA951" s="62">
        <v>3.2998799999999999</v>
      </c>
      <c r="AB951" s="22">
        <v>0</v>
      </c>
    </row>
    <row r="952" spans="1:28" ht="15" customHeight="1">
      <c r="A952" s="42">
        <v>2018</v>
      </c>
      <c r="B952" s="42" t="s">
        <v>276</v>
      </c>
      <c r="C952" s="44" t="s">
        <v>217</v>
      </c>
      <c r="D952" s="43" t="s">
        <v>603</v>
      </c>
      <c r="E952" s="39"/>
      <c r="F952" s="39"/>
      <c r="G952" s="71"/>
      <c r="H952" s="23">
        <v>3</v>
      </c>
      <c r="I952" s="23">
        <v>230</v>
      </c>
      <c r="J952" s="22">
        <v>25</v>
      </c>
      <c r="K952" s="23">
        <v>1</v>
      </c>
      <c r="L952" s="22">
        <v>39</v>
      </c>
      <c r="M952" s="23">
        <v>0</v>
      </c>
      <c r="N952" s="22">
        <v>0</v>
      </c>
      <c r="O952" s="23">
        <v>1</v>
      </c>
      <c r="P952" s="61">
        <v>4.3478260869565218E-3</v>
      </c>
      <c r="Q952" s="23">
        <v>5</v>
      </c>
      <c r="R952" s="22">
        <v>50</v>
      </c>
      <c r="S952" s="22">
        <v>99</v>
      </c>
      <c r="T952" s="62">
        <v>35.44</v>
      </c>
      <c r="U952" s="22">
        <v>0</v>
      </c>
      <c r="V952" s="22">
        <v>0</v>
      </c>
      <c r="W952" s="22">
        <v>787</v>
      </c>
      <c r="X952" s="22">
        <v>787</v>
      </c>
      <c r="Y952" s="62">
        <v>3.4217391304347826</v>
      </c>
      <c r="Z952" s="22">
        <v>886</v>
      </c>
      <c r="AA952" s="62">
        <v>3.8521739130434782</v>
      </c>
      <c r="AB952" s="22">
        <v>25</v>
      </c>
    </row>
    <row r="953" spans="1:28" ht="15" customHeight="1">
      <c r="A953" s="42">
        <v>2018</v>
      </c>
      <c r="B953" s="42" t="s">
        <v>276</v>
      </c>
      <c r="C953" s="44" t="s">
        <v>217</v>
      </c>
      <c r="D953" s="43" t="s">
        <v>70</v>
      </c>
      <c r="E953" s="39"/>
      <c r="F953" s="39"/>
      <c r="G953" s="71"/>
      <c r="H953" s="23">
        <v>5</v>
      </c>
      <c r="I953" s="23">
        <v>2000</v>
      </c>
      <c r="J953" s="22">
        <v>104</v>
      </c>
      <c r="K953" s="23">
        <v>44</v>
      </c>
      <c r="L953" s="22">
        <v>1057</v>
      </c>
      <c r="M953" s="23">
        <v>2</v>
      </c>
      <c r="N953" s="22">
        <v>50</v>
      </c>
      <c r="O953" s="23">
        <v>46</v>
      </c>
      <c r="P953" s="61">
        <v>2.3E-2</v>
      </c>
      <c r="Q953" s="23">
        <v>17</v>
      </c>
      <c r="R953" s="22">
        <v>170</v>
      </c>
      <c r="S953" s="22">
        <v>1277</v>
      </c>
      <c r="T953" s="62">
        <v>23.298076923076923</v>
      </c>
      <c r="U953" s="22">
        <v>0</v>
      </c>
      <c r="V953" s="22">
        <v>300</v>
      </c>
      <c r="W953" s="22">
        <v>1146</v>
      </c>
      <c r="X953" s="22">
        <v>1446</v>
      </c>
      <c r="Y953" s="62">
        <v>0.72299999999999998</v>
      </c>
      <c r="Z953" s="22">
        <v>2423</v>
      </c>
      <c r="AA953" s="62">
        <v>1.2115</v>
      </c>
      <c r="AB953" s="22">
        <v>444</v>
      </c>
    </row>
    <row r="954" spans="1:28" ht="15" customHeight="1">
      <c r="A954" s="42">
        <v>2018</v>
      </c>
      <c r="B954" s="42" t="s">
        <v>276</v>
      </c>
      <c r="C954" s="44" t="s">
        <v>217</v>
      </c>
      <c r="D954" s="43" t="s">
        <v>605</v>
      </c>
      <c r="E954" s="39"/>
      <c r="F954" s="39"/>
      <c r="G954" s="71"/>
      <c r="H954" s="23">
        <v>1</v>
      </c>
      <c r="I954" s="23">
        <v>61</v>
      </c>
      <c r="J954" s="22">
        <v>11</v>
      </c>
      <c r="K954" s="23">
        <v>4</v>
      </c>
      <c r="L954" s="22">
        <v>108</v>
      </c>
      <c r="M954" s="23">
        <v>0</v>
      </c>
      <c r="N954" s="22">
        <v>0</v>
      </c>
      <c r="O954" s="23">
        <v>4</v>
      </c>
      <c r="P954" s="61">
        <v>6.5573770491803282E-2</v>
      </c>
      <c r="Q954" s="23">
        <v>4</v>
      </c>
      <c r="R954" s="22">
        <v>40</v>
      </c>
      <c r="S954" s="22">
        <v>148</v>
      </c>
      <c r="T954" s="62">
        <v>18.90909090909091</v>
      </c>
      <c r="U954" s="22">
        <v>0</v>
      </c>
      <c r="V954" s="22">
        <v>0</v>
      </c>
      <c r="W954" s="22">
        <v>60</v>
      </c>
      <c r="X954" s="22">
        <v>60</v>
      </c>
      <c r="Y954" s="62">
        <v>0.98360655737704916</v>
      </c>
      <c r="Z954" s="22">
        <v>208</v>
      </c>
      <c r="AA954" s="62">
        <v>3.4098360655737703</v>
      </c>
      <c r="AB954" s="22">
        <v>0</v>
      </c>
    </row>
    <row r="955" spans="1:28" ht="15" customHeight="1">
      <c r="A955" s="42">
        <v>2018</v>
      </c>
      <c r="B955" s="42" t="s">
        <v>276</v>
      </c>
      <c r="C955" s="44" t="s">
        <v>217</v>
      </c>
      <c r="D955" s="43" t="s">
        <v>188</v>
      </c>
      <c r="E955" s="39"/>
      <c r="F955" s="39"/>
      <c r="G955" s="71"/>
      <c r="H955" s="23">
        <v>1</v>
      </c>
      <c r="I955" s="23">
        <v>20</v>
      </c>
      <c r="J955" s="22">
        <v>0</v>
      </c>
      <c r="K955" s="23">
        <v>0</v>
      </c>
      <c r="L955" s="22">
        <v>0</v>
      </c>
      <c r="M955" s="23">
        <v>0</v>
      </c>
      <c r="N955" s="22">
        <v>0</v>
      </c>
      <c r="O955" s="23">
        <v>0</v>
      </c>
      <c r="P955" s="61">
        <v>0</v>
      </c>
      <c r="Q955" s="23">
        <v>2</v>
      </c>
      <c r="R955" s="22">
        <v>20</v>
      </c>
      <c r="S955" s="22">
        <v>20</v>
      </c>
      <c r="T955" s="60" t="s">
        <v>764</v>
      </c>
      <c r="U955" s="22">
        <v>0</v>
      </c>
      <c r="V955" s="22">
        <v>0</v>
      </c>
      <c r="W955" s="22">
        <v>43</v>
      </c>
      <c r="X955" s="22">
        <v>43</v>
      </c>
      <c r="Y955" s="62">
        <v>2.15</v>
      </c>
      <c r="Z955" s="22">
        <v>63</v>
      </c>
      <c r="AA955" s="62">
        <v>3.15</v>
      </c>
      <c r="AB955" s="22">
        <v>0</v>
      </c>
    </row>
    <row r="956" spans="1:28" ht="15" customHeight="1">
      <c r="A956" s="42">
        <v>2018</v>
      </c>
      <c r="B956" s="42" t="s">
        <v>276</v>
      </c>
      <c r="C956" s="44" t="s">
        <v>217</v>
      </c>
      <c r="D956" s="43" t="s">
        <v>678</v>
      </c>
      <c r="E956" s="39"/>
      <c r="F956" s="39"/>
      <c r="G956" s="71"/>
      <c r="H956" s="23">
        <v>2</v>
      </c>
      <c r="I956" s="23">
        <v>300</v>
      </c>
      <c r="J956" s="22">
        <v>9</v>
      </c>
      <c r="K956" s="23">
        <v>9</v>
      </c>
      <c r="L956" s="22">
        <v>245</v>
      </c>
      <c r="M956" s="23">
        <v>6</v>
      </c>
      <c r="N956" s="22">
        <v>165</v>
      </c>
      <c r="O956" s="23">
        <v>15</v>
      </c>
      <c r="P956" s="61">
        <v>0.05</v>
      </c>
      <c r="Q956" s="23">
        <v>0</v>
      </c>
      <c r="R956" s="22">
        <v>0</v>
      </c>
      <c r="S956" s="22">
        <v>410</v>
      </c>
      <c r="T956" s="62">
        <v>117.77777777777777</v>
      </c>
      <c r="U956" s="22">
        <v>0</v>
      </c>
      <c r="V956" s="22">
        <v>0</v>
      </c>
      <c r="W956" s="22">
        <v>650</v>
      </c>
      <c r="X956" s="22">
        <v>650</v>
      </c>
      <c r="Y956" s="62">
        <v>2.1666666666666665</v>
      </c>
      <c r="Z956" s="22">
        <v>1060</v>
      </c>
      <c r="AA956" s="62">
        <v>3.5333333333333332</v>
      </c>
      <c r="AB956" s="22">
        <v>0</v>
      </c>
    </row>
    <row r="957" spans="1:28" ht="15" customHeight="1">
      <c r="A957" s="42">
        <v>2018</v>
      </c>
      <c r="B957" s="42" t="s">
        <v>276</v>
      </c>
      <c r="C957" s="44" t="s">
        <v>217</v>
      </c>
      <c r="D957" s="43" t="s">
        <v>679</v>
      </c>
      <c r="E957" s="39"/>
      <c r="F957" s="39"/>
      <c r="G957" s="71"/>
      <c r="H957" s="23">
        <v>4</v>
      </c>
      <c r="I957" s="23">
        <v>1000</v>
      </c>
      <c r="J957" s="22">
        <v>40</v>
      </c>
      <c r="K957" s="23">
        <v>12</v>
      </c>
      <c r="L957" s="22">
        <v>281</v>
      </c>
      <c r="M957" s="23">
        <v>2</v>
      </c>
      <c r="N957" s="22">
        <v>64</v>
      </c>
      <c r="O957" s="23">
        <v>14</v>
      </c>
      <c r="P957" s="61">
        <v>1.4E-2</v>
      </c>
      <c r="Q957" s="23">
        <v>0</v>
      </c>
      <c r="R957" s="22">
        <v>0</v>
      </c>
      <c r="S957" s="22">
        <v>345</v>
      </c>
      <c r="T957" s="62">
        <v>41.663499999999999</v>
      </c>
      <c r="U957" s="22">
        <v>0</v>
      </c>
      <c r="V957" s="22">
        <v>0</v>
      </c>
      <c r="W957" s="22">
        <v>1321.54</v>
      </c>
      <c r="X957" s="22">
        <v>1321.54</v>
      </c>
      <c r="Y957" s="62">
        <v>1.3215399999999999</v>
      </c>
      <c r="Z957" s="22">
        <v>1666.54</v>
      </c>
      <c r="AA957" s="62">
        <v>1.6665399999999999</v>
      </c>
      <c r="AB957" s="22">
        <v>15.040000000000001</v>
      </c>
    </row>
    <row r="958" spans="1:28" ht="15" customHeight="1">
      <c r="A958" s="42">
        <v>2018</v>
      </c>
      <c r="B958" s="42" t="s">
        <v>276</v>
      </c>
      <c r="C958" s="44" t="s">
        <v>217</v>
      </c>
      <c r="D958" s="43" t="s">
        <v>680</v>
      </c>
      <c r="E958" s="39"/>
      <c r="F958" s="39"/>
      <c r="G958" s="71"/>
      <c r="H958" s="23">
        <v>3</v>
      </c>
      <c r="I958" s="23">
        <v>866</v>
      </c>
      <c r="J958" s="22">
        <v>20</v>
      </c>
      <c r="K958" s="23">
        <v>5</v>
      </c>
      <c r="L958" s="22">
        <v>157</v>
      </c>
      <c r="M958" s="23">
        <v>2</v>
      </c>
      <c r="N958" s="22">
        <v>68</v>
      </c>
      <c r="O958" s="23">
        <v>7</v>
      </c>
      <c r="P958" s="61">
        <v>8.0831408775981529E-3</v>
      </c>
      <c r="Q958" s="23">
        <v>7</v>
      </c>
      <c r="R958" s="22">
        <v>70</v>
      </c>
      <c r="S958" s="22">
        <v>295</v>
      </c>
      <c r="T958" s="62">
        <v>96.77000000000001</v>
      </c>
      <c r="U958" s="22">
        <v>0</v>
      </c>
      <c r="V958" s="22">
        <v>0</v>
      </c>
      <c r="W958" s="22">
        <v>1640.4</v>
      </c>
      <c r="X958" s="22">
        <v>1640.4</v>
      </c>
      <c r="Y958" s="62">
        <v>1.8942263279445728</v>
      </c>
      <c r="Z958" s="22">
        <v>1935.4</v>
      </c>
      <c r="AA958" s="62">
        <v>2.2348729792147806</v>
      </c>
      <c r="AB958" s="22">
        <v>0</v>
      </c>
    </row>
    <row r="959" spans="1:28" ht="15" customHeight="1">
      <c r="A959" s="42">
        <v>2018</v>
      </c>
      <c r="B959" s="42" t="s">
        <v>276</v>
      </c>
      <c r="C959" s="44" t="s">
        <v>217</v>
      </c>
      <c r="D959" s="43" t="s">
        <v>608</v>
      </c>
      <c r="E959" s="39"/>
      <c r="F959" s="39"/>
      <c r="G959" s="71"/>
      <c r="H959" s="23">
        <v>3</v>
      </c>
      <c r="I959" s="23">
        <v>325</v>
      </c>
      <c r="J959" s="22">
        <v>30</v>
      </c>
      <c r="K959" s="23">
        <v>18</v>
      </c>
      <c r="L959" s="22">
        <v>516</v>
      </c>
      <c r="M959" s="23">
        <v>5</v>
      </c>
      <c r="N959" s="22">
        <v>173</v>
      </c>
      <c r="O959" s="23">
        <v>24</v>
      </c>
      <c r="P959" s="61">
        <v>7.3846153846153853E-2</v>
      </c>
      <c r="Q959" s="23">
        <v>15</v>
      </c>
      <c r="R959" s="22">
        <v>150</v>
      </c>
      <c r="S959" s="22">
        <v>849</v>
      </c>
      <c r="T959" s="62">
        <v>46.876666666666665</v>
      </c>
      <c r="U959" s="22">
        <v>0</v>
      </c>
      <c r="V959" s="22">
        <v>0</v>
      </c>
      <c r="W959" s="22">
        <v>557.29999999999995</v>
      </c>
      <c r="X959" s="22">
        <v>557.29999999999995</v>
      </c>
      <c r="Y959" s="62">
        <v>1.7147692307692306</v>
      </c>
      <c r="Z959" s="22">
        <v>1406.3</v>
      </c>
      <c r="AA959" s="62">
        <v>4.3270769230769233</v>
      </c>
      <c r="AB959" s="22">
        <v>2.2000000000000002</v>
      </c>
    </row>
    <row r="960" spans="1:28" ht="15" customHeight="1">
      <c r="A960" s="42">
        <v>2018</v>
      </c>
      <c r="B960" s="42" t="s">
        <v>276</v>
      </c>
      <c r="C960" s="44" t="s">
        <v>814</v>
      </c>
      <c r="D960" s="43" t="s">
        <v>68</v>
      </c>
      <c r="E960" s="39"/>
      <c r="F960" s="39"/>
      <c r="G960" s="71"/>
      <c r="H960" s="23">
        <v>3</v>
      </c>
      <c r="I960" s="23">
        <v>200</v>
      </c>
      <c r="J960" s="22">
        <v>5</v>
      </c>
      <c r="K960" s="23">
        <v>11</v>
      </c>
      <c r="L960" s="22">
        <v>295</v>
      </c>
      <c r="M960" s="23">
        <v>11</v>
      </c>
      <c r="N960" s="22">
        <v>345</v>
      </c>
      <c r="O960" s="23">
        <v>22</v>
      </c>
      <c r="P960" s="61">
        <v>0.11</v>
      </c>
      <c r="Q960" s="23">
        <v>0</v>
      </c>
      <c r="R960" s="22">
        <v>0</v>
      </c>
      <c r="S960" s="22">
        <v>640</v>
      </c>
      <c r="T960" s="62">
        <v>212</v>
      </c>
      <c r="U960" s="22">
        <v>0</v>
      </c>
      <c r="V960" s="22">
        <v>0</v>
      </c>
      <c r="W960" s="22">
        <v>420</v>
      </c>
      <c r="X960" s="22">
        <v>420</v>
      </c>
      <c r="Y960" s="62">
        <v>2.1</v>
      </c>
      <c r="Z960" s="22">
        <v>1060</v>
      </c>
      <c r="AA960" s="62">
        <v>5.3</v>
      </c>
      <c r="AB960" s="22">
        <v>0</v>
      </c>
    </row>
    <row r="961" spans="1:28" ht="15" customHeight="1">
      <c r="A961" s="42">
        <v>2018</v>
      </c>
      <c r="B961" s="42" t="s">
        <v>276</v>
      </c>
      <c r="C961" s="44" t="s">
        <v>222</v>
      </c>
      <c r="D961" s="43" t="s">
        <v>75</v>
      </c>
      <c r="E961" s="39"/>
      <c r="F961" s="39"/>
      <c r="G961" s="71"/>
      <c r="H961" s="23">
        <v>2</v>
      </c>
      <c r="I961" s="23">
        <v>2500</v>
      </c>
      <c r="J961" s="22">
        <v>77</v>
      </c>
      <c r="K961" s="23">
        <v>9</v>
      </c>
      <c r="L961" s="22">
        <v>253</v>
      </c>
      <c r="M961" s="23">
        <v>4</v>
      </c>
      <c r="N961" s="22">
        <v>120</v>
      </c>
      <c r="O961" s="23">
        <v>13</v>
      </c>
      <c r="P961" s="61">
        <v>5.1999999999999998E-3</v>
      </c>
      <c r="Q961" s="23">
        <v>0</v>
      </c>
      <c r="R961" s="22">
        <v>0</v>
      </c>
      <c r="S961" s="22">
        <v>373</v>
      </c>
      <c r="T961" s="62">
        <v>36.993506493506494</v>
      </c>
      <c r="U961" s="22">
        <v>0</v>
      </c>
      <c r="V961" s="22">
        <v>0</v>
      </c>
      <c r="W961" s="22">
        <v>2475.5</v>
      </c>
      <c r="X961" s="22">
        <v>2475.5</v>
      </c>
      <c r="Y961" s="62">
        <v>0.99019999999999997</v>
      </c>
      <c r="Z961" s="22">
        <v>2848.5</v>
      </c>
      <c r="AA961" s="62">
        <v>1.1394</v>
      </c>
      <c r="AB961" s="22">
        <v>0</v>
      </c>
    </row>
    <row r="962" spans="1:28" ht="15" customHeight="1">
      <c r="A962" s="42">
        <v>2018</v>
      </c>
      <c r="B962" s="42" t="s">
        <v>276</v>
      </c>
      <c r="C962" s="44" t="s">
        <v>222</v>
      </c>
      <c r="D962" s="43" t="s">
        <v>681</v>
      </c>
      <c r="E962" s="39"/>
      <c r="F962" s="39"/>
      <c r="G962" s="71"/>
      <c r="H962" s="23">
        <v>2</v>
      </c>
      <c r="I962" s="23">
        <v>1200</v>
      </c>
      <c r="J962" s="22">
        <v>43</v>
      </c>
      <c r="K962" s="23">
        <v>27</v>
      </c>
      <c r="L962" s="22">
        <v>729</v>
      </c>
      <c r="M962" s="23">
        <v>5</v>
      </c>
      <c r="N962" s="22">
        <v>185</v>
      </c>
      <c r="O962" s="23">
        <v>32</v>
      </c>
      <c r="P962" s="61">
        <v>2.6666666666666668E-2</v>
      </c>
      <c r="Q962" s="23">
        <v>0</v>
      </c>
      <c r="R962" s="22">
        <v>0</v>
      </c>
      <c r="S962" s="22">
        <v>914</v>
      </c>
      <c r="T962" s="62">
        <v>107.68627906976745</v>
      </c>
      <c r="U962" s="22">
        <v>0</v>
      </c>
      <c r="V962" s="22">
        <v>0</v>
      </c>
      <c r="W962" s="22">
        <v>3716.51</v>
      </c>
      <c r="X962" s="22">
        <v>3716.51</v>
      </c>
      <c r="Y962" s="62">
        <v>3.097091666666667</v>
      </c>
      <c r="Z962" s="22">
        <v>4630.51</v>
      </c>
      <c r="AA962" s="62">
        <v>3.8587583333333337</v>
      </c>
      <c r="AB962" s="22">
        <v>74.34</v>
      </c>
    </row>
    <row r="963" spans="1:28" ht="15" customHeight="1">
      <c r="A963" s="42">
        <v>2018</v>
      </c>
      <c r="B963" s="42" t="s">
        <v>276</v>
      </c>
      <c r="C963" s="44" t="s">
        <v>222</v>
      </c>
      <c r="D963" s="43" t="s">
        <v>682</v>
      </c>
      <c r="E963" s="39"/>
      <c r="F963" s="39"/>
      <c r="G963" s="71"/>
      <c r="H963" s="23">
        <v>3</v>
      </c>
      <c r="I963" s="23">
        <v>2243</v>
      </c>
      <c r="J963" s="22">
        <v>28</v>
      </c>
      <c r="K963" s="23">
        <v>68</v>
      </c>
      <c r="L963" s="22">
        <v>1736</v>
      </c>
      <c r="M963" s="23">
        <v>15</v>
      </c>
      <c r="N963" s="22">
        <v>485</v>
      </c>
      <c r="O963" s="23">
        <v>83</v>
      </c>
      <c r="P963" s="61">
        <v>3.7004012483281321E-2</v>
      </c>
      <c r="Q963" s="23">
        <v>0</v>
      </c>
      <c r="R963" s="22">
        <v>0</v>
      </c>
      <c r="S963" s="22">
        <v>2221</v>
      </c>
      <c r="T963" s="62">
        <v>284.03571428571428</v>
      </c>
      <c r="U963" s="22">
        <v>0</v>
      </c>
      <c r="V963" s="22">
        <v>0</v>
      </c>
      <c r="W963" s="22">
        <v>5732</v>
      </c>
      <c r="X963" s="22">
        <v>5732</v>
      </c>
      <c r="Y963" s="62">
        <v>2.5555060187249219</v>
      </c>
      <c r="Z963" s="22">
        <v>7953</v>
      </c>
      <c r="AA963" s="62">
        <v>3.545697726259474</v>
      </c>
      <c r="AB963" s="22">
        <v>0</v>
      </c>
    </row>
    <row r="964" spans="1:28" ht="15" customHeight="1">
      <c r="A964" s="42">
        <v>2018</v>
      </c>
      <c r="B964" s="42" t="s">
        <v>276</v>
      </c>
      <c r="C964" s="44" t="s">
        <v>222</v>
      </c>
      <c r="D964" s="43" t="s">
        <v>683</v>
      </c>
      <c r="E964" s="39"/>
      <c r="F964" s="39"/>
      <c r="G964" s="71"/>
      <c r="H964" s="23">
        <v>4</v>
      </c>
      <c r="I964" s="23">
        <v>400</v>
      </c>
      <c r="J964" s="22">
        <v>120</v>
      </c>
      <c r="K964" s="23">
        <v>23</v>
      </c>
      <c r="L964" s="22">
        <v>566</v>
      </c>
      <c r="M964" s="23">
        <v>12</v>
      </c>
      <c r="N964" s="22">
        <v>223</v>
      </c>
      <c r="O964" s="23">
        <v>36</v>
      </c>
      <c r="P964" s="61">
        <v>0.09</v>
      </c>
      <c r="Q964" s="23">
        <v>0</v>
      </c>
      <c r="R964" s="22">
        <v>0</v>
      </c>
      <c r="S964" s="22">
        <v>818</v>
      </c>
      <c r="T964" s="62">
        <v>17.255749999999999</v>
      </c>
      <c r="U964" s="22">
        <v>0</v>
      </c>
      <c r="V964" s="22">
        <v>0</v>
      </c>
      <c r="W964" s="22">
        <v>1252.69</v>
      </c>
      <c r="X964" s="22">
        <v>1252.69</v>
      </c>
      <c r="Y964" s="62">
        <v>3.1317250000000003</v>
      </c>
      <c r="Z964" s="22">
        <v>2070.69</v>
      </c>
      <c r="AA964" s="62">
        <v>5.1767250000000002</v>
      </c>
      <c r="AB964" s="22">
        <v>0</v>
      </c>
    </row>
    <row r="965" spans="1:28" ht="15" customHeight="1">
      <c r="A965" s="42">
        <v>2018</v>
      </c>
      <c r="B965" s="42" t="s">
        <v>276</v>
      </c>
      <c r="C965" s="44" t="s">
        <v>222</v>
      </c>
      <c r="D965" s="43" t="s">
        <v>684</v>
      </c>
      <c r="E965" s="39"/>
      <c r="F965" s="39"/>
      <c r="G965" s="71"/>
      <c r="H965" s="23">
        <v>1</v>
      </c>
      <c r="I965" s="23">
        <v>700</v>
      </c>
      <c r="J965" s="22">
        <v>15</v>
      </c>
      <c r="K965" s="23">
        <v>21</v>
      </c>
      <c r="L965" s="22">
        <v>556</v>
      </c>
      <c r="M965" s="23">
        <v>14</v>
      </c>
      <c r="N965" s="22">
        <v>474</v>
      </c>
      <c r="O965" s="23">
        <v>35</v>
      </c>
      <c r="P965" s="61">
        <v>0.05</v>
      </c>
      <c r="Q965" s="23">
        <v>0</v>
      </c>
      <c r="R965" s="22">
        <v>0</v>
      </c>
      <c r="S965" s="22">
        <v>1030</v>
      </c>
      <c r="T965" s="62">
        <v>247</v>
      </c>
      <c r="U965" s="22">
        <v>0</v>
      </c>
      <c r="V965" s="22">
        <v>280</v>
      </c>
      <c r="W965" s="22">
        <v>2675</v>
      </c>
      <c r="X965" s="22">
        <v>2955</v>
      </c>
      <c r="Y965" s="62">
        <v>4.2214285714285715</v>
      </c>
      <c r="Z965" s="22">
        <v>3705</v>
      </c>
      <c r="AA965" s="62">
        <v>5.2928571428571427</v>
      </c>
      <c r="AB965" s="22">
        <v>0</v>
      </c>
    </row>
    <row r="966" spans="1:28" ht="15" customHeight="1">
      <c r="A966" s="42">
        <v>2018</v>
      </c>
      <c r="B966" s="42" t="s">
        <v>276</v>
      </c>
      <c r="C966" s="44" t="s">
        <v>222</v>
      </c>
      <c r="D966" s="43" t="s">
        <v>685</v>
      </c>
      <c r="E966" s="39"/>
      <c r="F966" s="39"/>
      <c r="G966" s="71"/>
      <c r="H966" s="22">
        <v>3</v>
      </c>
      <c r="I966" s="23">
        <v>1200</v>
      </c>
      <c r="J966" s="22">
        <v>35</v>
      </c>
      <c r="K966" s="22">
        <v>31</v>
      </c>
      <c r="L966" s="22">
        <v>782</v>
      </c>
      <c r="M966" s="22">
        <v>8</v>
      </c>
      <c r="N966" s="22">
        <v>269</v>
      </c>
      <c r="O966" s="23">
        <v>39</v>
      </c>
      <c r="P966" s="61">
        <v>3.2500000000000001E-2</v>
      </c>
      <c r="Q966" s="22">
        <v>0</v>
      </c>
      <c r="R966" s="22">
        <v>0</v>
      </c>
      <c r="S966" s="22">
        <v>1051</v>
      </c>
      <c r="T966" s="62">
        <v>159.24314285714286</v>
      </c>
      <c r="U966" s="22">
        <v>0</v>
      </c>
      <c r="V966" s="22">
        <v>0</v>
      </c>
      <c r="W966" s="22">
        <v>4522.51</v>
      </c>
      <c r="X966" s="22">
        <v>4522.51</v>
      </c>
      <c r="Y966" s="62">
        <v>3.7687583333333334</v>
      </c>
      <c r="Z966" s="22">
        <v>5573.51</v>
      </c>
      <c r="AA966" s="62">
        <v>4.6445916666666669</v>
      </c>
      <c r="AB966" s="22">
        <v>0</v>
      </c>
    </row>
    <row r="967" spans="1:28" ht="15" customHeight="1">
      <c r="A967" s="42">
        <v>2018</v>
      </c>
      <c r="B967" s="42" t="s">
        <v>276</v>
      </c>
      <c r="C967" s="44" t="s">
        <v>222</v>
      </c>
      <c r="D967" s="43" t="s">
        <v>617</v>
      </c>
      <c r="E967" s="39"/>
      <c r="F967" s="39"/>
      <c r="G967" s="71"/>
      <c r="H967" s="22">
        <v>3</v>
      </c>
      <c r="I967" s="23">
        <v>2150</v>
      </c>
      <c r="J967" s="22">
        <v>49</v>
      </c>
      <c r="K967" s="22">
        <v>212</v>
      </c>
      <c r="L967" s="22">
        <v>5314</v>
      </c>
      <c r="M967" s="22">
        <v>48</v>
      </c>
      <c r="N967" s="22">
        <v>1496</v>
      </c>
      <c r="O967" s="23">
        <v>260</v>
      </c>
      <c r="P967" s="61">
        <v>0.12380952380952381</v>
      </c>
      <c r="Q967" s="22">
        <v>13</v>
      </c>
      <c r="R967" s="22">
        <v>130</v>
      </c>
      <c r="S967" s="22">
        <v>6940</v>
      </c>
      <c r="T967" s="62">
        <v>258.78367346938774</v>
      </c>
      <c r="U967" s="22">
        <v>0</v>
      </c>
      <c r="V967" s="22">
        <v>0</v>
      </c>
      <c r="W967" s="22">
        <v>5740.4</v>
      </c>
      <c r="X967" s="22">
        <v>5740.4</v>
      </c>
      <c r="Y967" s="62">
        <v>2.669953488372093</v>
      </c>
      <c r="Z967" s="22">
        <v>12680.4</v>
      </c>
      <c r="AA967" s="62">
        <v>5.8978604651162785</v>
      </c>
      <c r="AB967" s="22">
        <v>306</v>
      </c>
    </row>
    <row r="968" spans="1:28" ht="15" customHeight="1">
      <c r="A968" s="42">
        <v>2018</v>
      </c>
      <c r="B968" s="42" t="s">
        <v>276</v>
      </c>
      <c r="C968" s="44" t="s">
        <v>222</v>
      </c>
      <c r="D968" s="43" t="s">
        <v>79</v>
      </c>
      <c r="E968" s="39"/>
      <c r="F968" s="39"/>
      <c r="G968" s="71"/>
      <c r="H968" s="22">
        <v>5</v>
      </c>
      <c r="I968" s="23">
        <v>1274</v>
      </c>
      <c r="J968" s="22">
        <v>30</v>
      </c>
      <c r="K968" s="22">
        <v>72</v>
      </c>
      <c r="L968" s="22">
        <v>1870</v>
      </c>
      <c r="M968" s="22">
        <v>31</v>
      </c>
      <c r="N968" s="22">
        <v>983</v>
      </c>
      <c r="O968" s="23">
        <v>103</v>
      </c>
      <c r="P968" s="61">
        <v>8.1487341772151903E-2</v>
      </c>
      <c r="Q968" s="22">
        <v>0</v>
      </c>
      <c r="R968" s="22">
        <v>0</v>
      </c>
      <c r="S968" s="22">
        <v>2853</v>
      </c>
      <c r="T968" s="62">
        <v>283.43333333333334</v>
      </c>
      <c r="U968" s="22">
        <v>0</v>
      </c>
      <c r="V968" s="22">
        <v>0</v>
      </c>
      <c r="W968" s="22">
        <v>5650</v>
      </c>
      <c r="X968" s="22">
        <v>5650</v>
      </c>
      <c r="Y968" s="62">
        <v>4.4348508634222918</v>
      </c>
      <c r="Z968" s="22">
        <v>8503</v>
      </c>
      <c r="AA968" s="62">
        <v>6.6742543171114601</v>
      </c>
      <c r="AB968" s="22">
        <v>0</v>
      </c>
    </row>
    <row r="969" spans="1:28" ht="15" customHeight="1">
      <c r="A969" s="42">
        <v>2018</v>
      </c>
      <c r="B969" s="42" t="s">
        <v>276</v>
      </c>
      <c r="C969" s="44" t="s">
        <v>222</v>
      </c>
      <c r="D969" s="43" t="s">
        <v>686</v>
      </c>
      <c r="E969" s="39"/>
      <c r="F969" s="39"/>
      <c r="G969" s="71"/>
      <c r="H969" s="22">
        <v>1</v>
      </c>
      <c r="I969" s="23">
        <v>3000</v>
      </c>
      <c r="J969" s="22">
        <v>0</v>
      </c>
      <c r="K969" s="22">
        <v>61</v>
      </c>
      <c r="L969" s="22">
        <v>1537</v>
      </c>
      <c r="M969" s="22">
        <v>20</v>
      </c>
      <c r="N969" s="22">
        <v>615</v>
      </c>
      <c r="O969" s="23">
        <v>81</v>
      </c>
      <c r="P969" s="61">
        <v>2.7E-2</v>
      </c>
      <c r="Q969" s="22">
        <v>0</v>
      </c>
      <c r="R969" s="22">
        <v>0</v>
      </c>
      <c r="S969" s="22">
        <v>2152</v>
      </c>
      <c r="T969" s="60" t="s">
        <v>764</v>
      </c>
      <c r="U969" s="22">
        <v>0</v>
      </c>
      <c r="V969" s="22">
        <v>0</v>
      </c>
      <c r="W969" s="22">
        <v>5820.41</v>
      </c>
      <c r="X969" s="22">
        <v>5820.41</v>
      </c>
      <c r="Y969" s="62">
        <v>1.9401366666666666</v>
      </c>
      <c r="Z969" s="22">
        <v>7972.41</v>
      </c>
      <c r="AA969" s="62">
        <v>2.65747</v>
      </c>
      <c r="AB969" s="22">
        <v>0</v>
      </c>
    </row>
    <row r="970" spans="1:28" ht="15" customHeight="1">
      <c r="A970" s="42">
        <v>2019</v>
      </c>
      <c r="B970" s="42" t="s">
        <v>241</v>
      </c>
      <c r="C970" s="44" t="s">
        <v>203</v>
      </c>
      <c r="D970" s="43" t="s">
        <v>435</v>
      </c>
      <c r="E970" s="39"/>
      <c r="F970" s="39"/>
      <c r="G970" s="71"/>
      <c r="H970" s="23">
        <v>10</v>
      </c>
      <c r="I970" s="23">
        <v>6150</v>
      </c>
      <c r="J970" s="23">
        <v>78</v>
      </c>
      <c r="K970" s="23">
        <v>55</v>
      </c>
      <c r="L970" s="22">
        <v>1819</v>
      </c>
      <c r="M970" s="23">
        <v>7</v>
      </c>
      <c r="N970" s="22">
        <v>246</v>
      </c>
      <c r="O970" s="23">
        <v>62</v>
      </c>
      <c r="P970" s="61">
        <v>1.0081300813008131E-2</v>
      </c>
      <c r="Q970" s="23">
        <v>67</v>
      </c>
      <c r="R970" s="22">
        <v>725</v>
      </c>
      <c r="S970" s="22">
        <v>2860</v>
      </c>
      <c r="T970" s="62">
        <v>96.910256410256409</v>
      </c>
      <c r="U970" s="22">
        <v>0</v>
      </c>
      <c r="V970" s="22">
        <v>0</v>
      </c>
      <c r="W970" s="22">
        <v>4699</v>
      </c>
      <c r="X970" s="22">
        <v>4699</v>
      </c>
      <c r="Y970" s="62">
        <v>0.76406504065040648</v>
      </c>
      <c r="Z970" s="22">
        <v>7559</v>
      </c>
      <c r="AA970" s="62">
        <v>1.2291056910569105</v>
      </c>
      <c r="AB970" s="22">
        <v>0</v>
      </c>
    </row>
    <row r="971" spans="1:28" ht="15" customHeight="1">
      <c r="A971" s="42">
        <v>2019</v>
      </c>
      <c r="B971" s="42" t="s">
        <v>241</v>
      </c>
      <c r="C971" s="44" t="s">
        <v>203</v>
      </c>
      <c r="D971" s="43" t="s">
        <v>437</v>
      </c>
      <c r="E971" s="39"/>
      <c r="F971" s="39"/>
      <c r="G971" s="71"/>
      <c r="H971" s="23">
        <v>5</v>
      </c>
      <c r="I971" s="23">
        <v>537</v>
      </c>
      <c r="J971" s="23">
        <v>55</v>
      </c>
      <c r="K971" s="23">
        <v>44</v>
      </c>
      <c r="L971" s="22">
        <v>1410</v>
      </c>
      <c r="M971" s="23">
        <v>8</v>
      </c>
      <c r="N971" s="22">
        <v>282</v>
      </c>
      <c r="O971" s="23">
        <v>52</v>
      </c>
      <c r="P971" s="61">
        <v>9.683426443202979E-2</v>
      </c>
      <c r="Q971" s="23">
        <v>11</v>
      </c>
      <c r="R971" s="22">
        <v>110</v>
      </c>
      <c r="S971" s="22">
        <v>1846</v>
      </c>
      <c r="T971" s="62">
        <v>39.581818181818178</v>
      </c>
      <c r="U971" s="22">
        <v>0</v>
      </c>
      <c r="V971" s="22">
        <v>0</v>
      </c>
      <c r="W971" s="22">
        <v>331</v>
      </c>
      <c r="X971" s="22">
        <v>331</v>
      </c>
      <c r="Y971" s="62">
        <v>0.61638733705772808</v>
      </c>
      <c r="Z971" s="22">
        <v>2177</v>
      </c>
      <c r="AA971" s="62">
        <v>4.0540037243947857</v>
      </c>
      <c r="AB971" s="22">
        <v>0</v>
      </c>
    </row>
    <row r="972" spans="1:28" ht="15" customHeight="1">
      <c r="A972" s="42">
        <v>2019</v>
      </c>
      <c r="B972" s="42" t="s">
        <v>241</v>
      </c>
      <c r="C972" s="44" t="s">
        <v>203</v>
      </c>
      <c r="D972" s="50" t="s">
        <v>1</v>
      </c>
      <c r="E972" s="37"/>
      <c r="F972" s="37"/>
      <c r="G972" s="69"/>
      <c r="H972" s="23">
        <v>15</v>
      </c>
      <c r="I972" s="23">
        <v>7247</v>
      </c>
      <c r="J972" s="23">
        <v>220</v>
      </c>
      <c r="K972" s="23">
        <v>51</v>
      </c>
      <c r="L972" s="22">
        <v>1643</v>
      </c>
      <c r="M972" s="23">
        <v>17</v>
      </c>
      <c r="N972" s="22">
        <v>612</v>
      </c>
      <c r="O972" s="23">
        <v>68</v>
      </c>
      <c r="P972" s="61">
        <v>9.3831930453980965E-3</v>
      </c>
      <c r="Q972" s="23">
        <v>35</v>
      </c>
      <c r="R972" s="22">
        <v>360</v>
      </c>
      <c r="S972" s="22">
        <v>2692</v>
      </c>
      <c r="T972" s="62">
        <v>24.255545454545452</v>
      </c>
      <c r="U972" s="22">
        <v>0</v>
      </c>
      <c r="V972" s="22">
        <v>0</v>
      </c>
      <c r="W972" s="22">
        <v>2644.22</v>
      </c>
      <c r="X972" s="22">
        <v>2644.22</v>
      </c>
      <c r="Y972" s="62">
        <v>0.36487098109562577</v>
      </c>
      <c r="Z972" s="22">
        <v>5336.2199999999993</v>
      </c>
      <c r="AA972" s="62">
        <v>0.73633503518697385</v>
      </c>
      <c r="AB972" s="22">
        <v>555.9</v>
      </c>
    </row>
    <row r="973" spans="1:28" ht="15" customHeight="1">
      <c r="A973" s="42">
        <v>2019</v>
      </c>
      <c r="B973" s="42" t="s">
        <v>241</v>
      </c>
      <c r="C973" s="44" t="s">
        <v>203</v>
      </c>
      <c r="D973" s="43" t="s">
        <v>2</v>
      </c>
      <c r="E973" s="39"/>
      <c r="F973" s="39"/>
      <c r="G973" s="71"/>
      <c r="H973" s="23">
        <v>5</v>
      </c>
      <c r="I973" s="23">
        <v>2900</v>
      </c>
      <c r="J973" s="23">
        <v>140</v>
      </c>
      <c r="K973" s="23">
        <v>19</v>
      </c>
      <c r="L973" s="22">
        <v>649</v>
      </c>
      <c r="M973" s="23">
        <v>3</v>
      </c>
      <c r="N973" s="22">
        <v>97</v>
      </c>
      <c r="O973" s="23">
        <v>22</v>
      </c>
      <c r="P973" s="61">
        <v>7.5862068965517242E-3</v>
      </c>
      <c r="Q973" s="23">
        <v>3</v>
      </c>
      <c r="R973" s="22">
        <v>30</v>
      </c>
      <c r="S973" s="22">
        <v>776</v>
      </c>
      <c r="T973" s="62">
        <v>13.338571428571429</v>
      </c>
      <c r="U973" s="22">
        <v>0</v>
      </c>
      <c r="V973" s="22">
        <v>0</v>
      </c>
      <c r="W973" s="22">
        <v>1091.4000000000001</v>
      </c>
      <c r="X973" s="22">
        <v>1091.4000000000001</v>
      </c>
      <c r="Y973" s="62">
        <v>0.37634482758620691</v>
      </c>
      <c r="Z973" s="22">
        <v>1867.4</v>
      </c>
      <c r="AA973" s="62">
        <v>0.64393103448275868</v>
      </c>
      <c r="AB973" s="22">
        <v>229.4</v>
      </c>
    </row>
    <row r="974" spans="1:28" ht="15" customHeight="1">
      <c r="A974" s="42">
        <v>2019</v>
      </c>
      <c r="B974" s="42" t="s">
        <v>241</v>
      </c>
      <c r="C974" s="44" t="s">
        <v>203</v>
      </c>
      <c r="D974" s="58" t="s">
        <v>3</v>
      </c>
      <c r="E974" s="39"/>
      <c r="F974" s="39"/>
      <c r="G974" s="71"/>
      <c r="H974" s="23">
        <v>4</v>
      </c>
      <c r="I974" s="23">
        <v>3200</v>
      </c>
      <c r="J974" s="23">
        <v>94</v>
      </c>
      <c r="K974" s="23">
        <v>18</v>
      </c>
      <c r="L974" s="22">
        <v>666</v>
      </c>
      <c r="M974" s="23">
        <v>9</v>
      </c>
      <c r="N974" s="22">
        <v>296</v>
      </c>
      <c r="O974" s="23">
        <v>27</v>
      </c>
      <c r="P974" s="61">
        <v>8.4375000000000006E-3</v>
      </c>
      <c r="Q974" s="23">
        <v>17</v>
      </c>
      <c r="R974" s="22">
        <v>170</v>
      </c>
      <c r="S974" s="22">
        <v>1132</v>
      </c>
      <c r="T974" s="62">
        <v>24.23404255319149</v>
      </c>
      <c r="U974" s="22">
        <v>0</v>
      </c>
      <c r="V974" s="22">
        <v>0</v>
      </c>
      <c r="W974" s="22">
        <v>1146</v>
      </c>
      <c r="X974" s="22">
        <v>1146</v>
      </c>
      <c r="Y974" s="62">
        <v>0.35812500000000003</v>
      </c>
      <c r="Z974" s="22">
        <v>2278</v>
      </c>
      <c r="AA974" s="62">
        <v>0.71187500000000004</v>
      </c>
      <c r="AB974" s="22">
        <v>43</v>
      </c>
    </row>
    <row r="975" spans="1:28" ht="15" customHeight="1">
      <c r="A975" s="42">
        <v>2019</v>
      </c>
      <c r="B975" s="42" t="s">
        <v>241</v>
      </c>
      <c r="C975" s="44" t="s">
        <v>203</v>
      </c>
      <c r="D975" s="43" t="s">
        <v>436</v>
      </c>
      <c r="E975" s="39"/>
      <c r="F975" s="39"/>
      <c r="G975" s="71"/>
      <c r="H975" s="23">
        <v>12</v>
      </c>
      <c r="I975" s="23">
        <v>4300</v>
      </c>
      <c r="J975" s="23">
        <v>128</v>
      </c>
      <c r="K975" s="23">
        <v>42</v>
      </c>
      <c r="L975" s="22">
        <v>1406</v>
      </c>
      <c r="M975" s="23">
        <v>17</v>
      </c>
      <c r="N975" s="22">
        <v>539</v>
      </c>
      <c r="O975" s="23">
        <v>59</v>
      </c>
      <c r="P975" s="61">
        <v>1.4047619047619048E-2</v>
      </c>
      <c r="Q975" s="23">
        <v>111</v>
      </c>
      <c r="R975" s="22">
        <v>1110</v>
      </c>
      <c r="S975" s="22">
        <v>3104</v>
      </c>
      <c r="T975" s="62">
        <v>33.0390625</v>
      </c>
      <c r="U975" s="22">
        <v>2500</v>
      </c>
      <c r="V975" s="22">
        <v>0</v>
      </c>
      <c r="W975" s="22">
        <v>1125</v>
      </c>
      <c r="X975" s="22">
        <v>3625</v>
      </c>
      <c r="Y975" s="62">
        <v>0.84302325581395354</v>
      </c>
      <c r="Z975" s="22">
        <v>4229</v>
      </c>
      <c r="AA975" s="62">
        <v>1.006904761904762</v>
      </c>
      <c r="AB975" s="22">
        <v>0</v>
      </c>
    </row>
    <row r="976" spans="1:28" ht="15" customHeight="1">
      <c r="A976" s="42">
        <v>2019</v>
      </c>
      <c r="B976" s="42" t="s">
        <v>241</v>
      </c>
      <c r="C976" s="44" t="s">
        <v>203</v>
      </c>
      <c r="D976" s="43" t="s">
        <v>5</v>
      </c>
      <c r="E976" s="39"/>
      <c r="F976" s="39"/>
      <c r="G976" s="71"/>
      <c r="H976" s="23">
        <v>8</v>
      </c>
      <c r="I976" s="23">
        <v>2500</v>
      </c>
      <c r="J976" s="23">
        <v>129</v>
      </c>
      <c r="K976" s="23">
        <v>18</v>
      </c>
      <c r="L976" s="22">
        <v>559</v>
      </c>
      <c r="M976" s="23">
        <v>16</v>
      </c>
      <c r="N976" s="22">
        <v>551</v>
      </c>
      <c r="O976" s="23">
        <v>34</v>
      </c>
      <c r="P976" s="61">
        <v>1.3599999999999999E-2</v>
      </c>
      <c r="Q976" s="23">
        <v>0</v>
      </c>
      <c r="R976" s="22">
        <v>0</v>
      </c>
      <c r="S976" s="22">
        <v>1110</v>
      </c>
      <c r="T976" s="62">
        <v>21.589147286821706</v>
      </c>
      <c r="U976" s="22">
        <v>0</v>
      </c>
      <c r="V976" s="22">
        <v>0</v>
      </c>
      <c r="W976" s="22">
        <v>1675</v>
      </c>
      <c r="X976" s="22">
        <v>1675</v>
      </c>
      <c r="Y976" s="62">
        <v>0.67</v>
      </c>
      <c r="Z976" s="22">
        <v>2785</v>
      </c>
      <c r="AA976" s="62">
        <v>1.1140000000000001</v>
      </c>
      <c r="AB976" s="22">
        <v>74</v>
      </c>
    </row>
    <row r="977" spans="1:28" ht="15" customHeight="1">
      <c r="A977" s="42">
        <v>2019</v>
      </c>
      <c r="B977" s="42" t="s">
        <v>241</v>
      </c>
      <c r="C977" s="44" t="s">
        <v>204</v>
      </c>
      <c r="D977" s="58" t="s">
        <v>439</v>
      </c>
      <c r="E977" s="39"/>
      <c r="F977" s="39"/>
      <c r="G977" s="71"/>
      <c r="H977" s="23">
        <v>14</v>
      </c>
      <c r="I977" s="23">
        <v>2500</v>
      </c>
      <c r="J977" s="23">
        <v>303</v>
      </c>
      <c r="K977" s="23">
        <v>9</v>
      </c>
      <c r="L977" s="22">
        <v>253</v>
      </c>
      <c r="M977" s="23">
        <v>3</v>
      </c>
      <c r="N977" s="22">
        <v>99</v>
      </c>
      <c r="O977" s="23">
        <v>12</v>
      </c>
      <c r="P977" s="61">
        <v>4.7999999999999996E-3</v>
      </c>
      <c r="Q977" s="23">
        <v>22</v>
      </c>
      <c r="R977" s="22">
        <v>220</v>
      </c>
      <c r="S977" s="22">
        <v>572</v>
      </c>
      <c r="T977" s="62">
        <v>6.2201320132013205</v>
      </c>
      <c r="U977" s="22">
        <v>0</v>
      </c>
      <c r="V977" s="22">
        <v>0</v>
      </c>
      <c r="W977" s="22">
        <v>1312.7</v>
      </c>
      <c r="X977" s="22">
        <v>1312.7</v>
      </c>
      <c r="Y977" s="62">
        <v>0.52507999999999999</v>
      </c>
      <c r="Z977" s="22">
        <v>1884.7</v>
      </c>
      <c r="AA977" s="62">
        <v>0.75387999999999999</v>
      </c>
      <c r="AB977" s="22">
        <v>336.35</v>
      </c>
    </row>
    <row r="978" spans="1:28" ht="15" customHeight="1">
      <c r="A978" s="42">
        <v>2019</v>
      </c>
      <c r="B978" s="42" t="s">
        <v>241</v>
      </c>
      <c r="C978" s="44" t="s">
        <v>204</v>
      </c>
      <c r="D978" s="43" t="s">
        <v>440</v>
      </c>
      <c r="E978" s="39"/>
      <c r="F978" s="39"/>
      <c r="G978" s="71"/>
      <c r="H978" s="23">
        <v>34</v>
      </c>
      <c r="I978" s="23">
        <v>17100</v>
      </c>
      <c r="J978" s="23">
        <v>1066</v>
      </c>
      <c r="K978" s="23">
        <v>34</v>
      </c>
      <c r="L978" s="22">
        <v>1148</v>
      </c>
      <c r="M978" s="23">
        <v>31</v>
      </c>
      <c r="N978" s="22">
        <v>1069</v>
      </c>
      <c r="O978" s="23">
        <v>65</v>
      </c>
      <c r="P978" s="61">
        <v>3.8235294117647061E-3</v>
      </c>
      <c r="Q978" s="23">
        <v>80</v>
      </c>
      <c r="R978" s="22">
        <v>820</v>
      </c>
      <c r="S978" s="22">
        <v>3048</v>
      </c>
      <c r="T978" s="62">
        <v>10.671519699812382</v>
      </c>
      <c r="U978" s="22">
        <v>0</v>
      </c>
      <c r="V978" s="22">
        <v>0</v>
      </c>
      <c r="W978" s="22">
        <v>8327.84</v>
      </c>
      <c r="X978" s="22">
        <v>8327.84</v>
      </c>
      <c r="Y978" s="62">
        <v>0.48700818713450295</v>
      </c>
      <c r="Z978" s="22">
        <v>11375.84</v>
      </c>
      <c r="AA978" s="62">
        <v>0.66916705882352945</v>
      </c>
      <c r="AB978" s="22">
        <v>919.84</v>
      </c>
    </row>
    <row r="979" spans="1:28" ht="15" customHeight="1">
      <c r="A979" s="42">
        <v>2019</v>
      </c>
      <c r="B979" s="42" t="s">
        <v>241</v>
      </c>
      <c r="C979" s="44" t="s">
        <v>204</v>
      </c>
      <c r="D979" s="43" t="s">
        <v>442</v>
      </c>
      <c r="E979" s="39"/>
      <c r="F979" s="39"/>
      <c r="G979" s="71"/>
      <c r="H979" s="23">
        <v>13</v>
      </c>
      <c r="I979" s="23">
        <v>1887</v>
      </c>
      <c r="J979" s="23">
        <v>169</v>
      </c>
      <c r="K979" s="23">
        <v>9</v>
      </c>
      <c r="L979" s="22">
        <v>296</v>
      </c>
      <c r="M979" s="23">
        <v>6</v>
      </c>
      <c r="N979" s="22">
        <v>180</v>
      </c>
      <c r="O979" s="23">
        <v>15</v>
      </c>
      <c r="P979" s="61">
        <v>7.9491255961844191E-3</v>
      </c>
      <c r="Q979" s="23">
        <v>25</v>
      </c>
      <c r="R979" s="22">
        <v>250</v>
      </c>
      <c r="S979" s="22">
        <v>726</v>
      </c>
      <c r="T979" s="62">
        <v>9.6804733727810657</v>
      </c>
      <c r="U979" s="22">
        <v>0</v>
      </c>
      <c r="V979" s="22">
        <v>0</v>
      </c>
      <c r="W979" s="22">
        <v>910</v>
      </c>
      <c r="X979" s="22">
        <v>910</v>
      </c>
      <c r="Y979" s="62">
        <v>0.48224695283518815</v>
      </c>
      <c r="Z979" s="22">
        <v>1636</v>
      </c>
      <c r="AA979" s="62">
        <v>0.8669846316905141</v>
      </c>
      <c r="AB979" s="22">
        <v>0</v>
      </c>
    </row>
    <row r="980" spans="1:28" ht="15" customHeight="1">
      <c r="A980" s="42">
        <v>2019</v>
      </c>
      <c r="B980" s="42" t="s">
        <v>241</v>
      </c>
      <c r="C980" s="44" t="s">
        <v>204</v>
      </c>
      <c r="D980" s="43" t="s">
        <v>441</v>
      </c>
      <c r="E980" s="39"/>
      <c r="F980" s="39"/>
      <c r="G980" s="71"/>
      <c r="H980" s="23">
        <v>26</v>
      </c>
      <c r="I980" s="23">
        <v>4434</v>
      </c>
      <c r="J980" s="23">
        <v>371</v>
      </c>
      <c r="K980" s="23">
        <v>14</v>
      </c>
      <c r="L980" s="22">
        <v>445</v>
      </c>
      <c r="M980" s="23">
        <v>6</v>
      </c>
      <c r="N980" s="22">
        <v>189</v>
      </c>
      <c r="O980" s="23">
        <v>20</v>
      </c>
      <c r="P980" s="61">
        <v>4.5105999097880016E-3</v>
      </c>
      <c r="Q980" s="23">
        <v>22</v>
      </c>
      <c r="R980" s="22">
        <v>230</v>
      </c>
      <c r="S980" s="22">
        <v>874</v>
      </c>
      <c r="T980" s="62">
        <v>8.9622641509433958</v>
      </c>
      <c r="U980" s="22">
        <v>0</v>
      </c>
      <c r="V980" s="22">
        <v>0</v>
      </c>
      <c r="W980" s="22">
        <v>2451</v>
      </c>
      <c r="X980" s="22">
        <v>2451</v>
      </c>
      <c r="Y980" s="62">
        <v>0.55277401894451961</v>
      </c>
      <c r="Z980" s="22">
        <v>3325</v>
      </c>
      <c r="AA980" s="62">
        <v>0.74988723500225529</v>
      </c>
      <c r="AB980" s="22">
        <v>7</v>
      </c>
    </row>
    <row r="981" spans="1:28" ht="15" customHeight="1">
      <c r="A981" s="42">
        <v>2019</v>
      </c>
      <c r="B981" s="42" t="s">
        <v>241</v>
      </c>
      <c r="C981" s="44" t="s">
        <v>205</v>
      </c>
      <c r="D981" s="58" t="s">
        <v>443</v>
      </c>
      <c r="E981" s="39"/>
      <c r="F981" s="39"/>
      <c r="G981" s="71"/>
      <c r="H981" s="23">
        <v>3</v>
      </c>
      <c r="I981" s="23">
        <v>480</v>
      </c>
      <c r="J981" s="23">
        <v>62</v>
      </c>
      <c r="K981" s="23">
        <v>34</v>
      </c>
      <c r="L981" s="22">
        <v>1287</v>
      </c>
      <c r="M981" s="23">
        <v>16</v>
      </c>
      <c r="N981" s="22">
        <v>543</v>
      </c>
      <c r="O981" s="23">
        <v>50</v>
      </c>
      <c r="P981" s="61">
        <v>0.10416666666666667</v>
      </c>
      <c r="Q981" s="23">
        <v>0</v>
      </c>
      <c r="R981" s="22">
        <v>0</v>
      </c>
      <c r="S981" s="22">
        <v>1830</v>
      </c>
      <c r="T981" s="62">
        <v>31.112903225806452</v>
      </c>
      <c r="U981" s="22">
        <v>0</v>
      </c>
      <c r="V981" s="22">
        <v>0</v>
      </c>
      <c r="W981" s="22">
        <v>99</v>
      </c>
      <c r="X981" s="22">
        <v>99</v>
      </c>
      <c r="Y981" s="62">
        <v>0.20624999999999999</v>
      </c>
      <c r="Z981" s="22">
        <v>1929</v>
      </c>
      <c r="AA981" s="62">
        <v>4.0187499999999998</v>
      </c>
      <c r="AB981" s="22">
        <v>0</v>
      </c>
    </row>
    <row r="982" spans="1:28" ht="15" customHeight="1">
      <c r="A982" s="42">
        <v>2019</v>
      </c>
      <c r="B982" s="42" t="s">
        <v>241</v>
      </c>
      <c r="C982" s="44" t="s">
        <v>205</v>
      </c>
      <c r="D982" s="58" t="s">
        <v>444</v>
      </c>
      <c r="E982" s="39"/>
      <c r="F982" s="39"/>
      <c r="G982" s="71"/>
      <c r="H982" s="23">
        <v>8</v>
      </c>
      <c r="I982" s="23">
        <v>2821</v>
      </c>
      <c r="J982" s="23">
        <v>160</v>
      </c>
      <c r="K982" s="23">
        <v>61</v>
      </c>
      <c r="L982" s="22">
        <v>1943</v>
      </c>
      <c r="M982" s="23">
        <v>82</v>
      </c>
      <c r="N982" s="22">
        <v>2738</v>
      </c>
      <c r="O982" s="23">
        <v>143</v>
      </c>
      <c r="P982" s="61">
        <v>5.1071428571428573E-2</v>
      </c>
      <c r="Q982" s="23">
        <v>69</v>
      </c>
      <c r="R982" s="22">
        <v>690</v>
      </c>
      <c r="S982" s="22">
        <v>5451</v>
      </c>
      <c r="T982" s="62">
        <v>43.637500000000003</v>
      </c>
      <c r="U982" s="22">
        <v>0</v>
      </c>
      <c r="V982" s="22">
        <v>0</v>
      </c>
      <c r="W982" s="22">
        <v>1531</v>
      </c>
      <c r="X982" s="22">
        <v>1531</v>
      </c>
      <c r="Y982" s="62">
        <v>0.54271534916696207</v>
      </c>
      <c r="Z982" s="22">
        <v>6982</v>
      </c>
      <c r="AA982" s="62">
        <v>2.4935714285714288</v>
      </c>
      <c r="AB982" s="22">
        <v>0</v>
      </c>
    </row>
    <row r="983" spans="1:28" ht="15" customHeight="1">
      <c r="A983" s="42">
        <v>2019</v>
      </c>
      <c r="B983" s="42" t="s">
        <v>241</v>
      </c>
      <c r="C983" s="44" t="s">
        <v>205</v>
      </c>
      <c r="D983" s="58" t="s">
        <v>445</v>
      </c>
      <c r="E983" s="39"/>
      <c r="F983" s="39"/>
      <c r="G983" s="71"/>
      <c r="H983" s="23">
        <v>11</v>
      </c>
      <c r="I983" s="23">
        <v>3150</v>
      </c>
      <c r="J983" s="23">
        <v>215</v>
      </c>
      <c r="K983" s="23">
        <v>73</v>
      </c>
      <c r="L983" s="22">
        <v>2400</v>
      </c>
      <c r="M983" s="23">
        <v>66</v>
      </c>
      <c r="N983" s="22">
        <v>2168</v>
      </c>
      <c r="O983" s="23">
        <v>139</v>
      </c>
      <c r="P983" s="61">
        <v>4.6333333333333331E-2</v>
      </c>
      <c r="Q983" s="23">
        <v>5</v>
      </c>
      <c r="R983" s="22">
        <v>50</v>
      </c>
      <c r="S983" s="22">
        <v>4618</v>
      </c>
      <c r="T983" s="62">
        <v>39.079069767441858</v>
      </c>
      <c r="U983" s="22">
        <v>0</v>
      </c>
      <c r="V983" s="22">
        <v>0</v>
      </c>
      <c r="W983" s="22">
        <v>3784</v>
      </c>
      <c r="X983" s="22">
        <v>3784</v>
      </c>
      <c r="Y983" s="62">
        <v>1.2012698412698413</v>
      </c>
      <c r="Z983" s="22">
        <v>8402</v>
      </c>
      <c r="AA983" s="62">
        <v>2.8006666666666669</v>
      </c>
      <c r="AB983" s="22">
        <v>0</v>
      </c>
    </row>
    <row r="984" spans="1:28" ht="15" customHeight="1">
      <c r="A984" s="42">
        <v>2019</v>
      </c>
      <c r="B984" s="42" t="s">
        <v>241</v>
      </c>
      <c r="C984" s="44" t="s">
        <v>205</v>
      </c>
      <c r="D984" s="58" t="s">
        <v>446</v>
      </c>
      <c r="E984" s="39"/>
      <c r="F984" s="39"/>
      <c r="G984" s="71"/>
      <c r="H984" s="23">
        <v>3</v>
      </c>
      <c r="I984" s="23">
        <v>1500</v>
      </c>
      <c r="J984" s="23">
        <v>108</v>
      </c>
      <c r="K984" s="23">
        <v>31</v>
      </c>
      <c r="L984" s="22">
        <v>1038</v>
      </c>
      <c r="M984" s="23">
        <v>57</v>
      </c>
      <c r="N984" s="22">
        <v>1894</v>
      </c>
      <c r="O984" s="23">
        <v>88</v>
      </c>
      <c r="P984" s="61">
        <v>5.8666666666666666E-2</v>
      </c>
      <c r="Q984" s="23">
        <v>0</v>
      </c>
      <c r="R984" s="22">
        <v>0</v>
      </c>
      <c r="S984" s="22">
        <v>2932</v>
      </c>
      <c r="T984" s="62">
        <v>44.814814814814817</v>
      </c>
      <c r="U984" s="22">
        <v>0</v>
      </c>
      <c r="V984" s="22">
        <v>0</v>
      </c>
      <c r="W984" s="22">
        <v>1908</v>
      </c>
      <c r="X984" s="22">
        <v>1908</v>
      </c>
      <c r="Y984" s="62">
        <v>1.272</v>
      </c>
      <c r="Z984" s="22">
        <v>4840</v>
      </c>
      <c r="AA984" s="62">
        <v>3.2266666666666666</v>
      </c>
      <c r="AB984" s="22">
        <v>0</v>
      </c>
    </row>
    <row r="985" spans="1:28" ht="15" customHeight="1">
      <c r="A985" s="42">
        <v>2019</v>
      </c>
      <c r="B985" s="42" t="s">
        <v>241</v>
      </c>
      <c r="C985" s="44" t="s">
        <v>205</v>
      </c>
      <c r="D985" s="58" t="s">
        <v>449</v>
      </c>
      <c r="E985" s="39"/>
      <c r="F985" s="39"/>
      <c r="G985" s="71"/>
      <c r="H985" s="23">
        <v>6</v>
      </c>
      <c r="I985" s="23">
        <v>500</v>
      </c>
      <c r="J985" s="23">
        <v>31</v>
      </c>
      <c r="K985" s="23">
        <v>33</v>
      </c>
      <c r="L985" s="22">
        <v>1060</v>
      </c>
      <c r="M985" s="23">
        <v>8</v>
      </c>
      <c r="N985" s="22">
        <v>240</v>
      </c>
      <c r="O985" s="23">
        <v>41</v>
      </c>
      <c r="P985" s="61">
        <v>8.2000000000000003E-2</v>
      </c>
      <c r="Q985" s="23">
        <v>5</v>
      </c>
      <c r="R985" s="22">
        <v>50</v>
      </c>
      <c r="S985" s="22">
        <v>1350</v>
      </c>
      <c r="T985" s="62">
        <v>46.994193548387095</v>
      </c>
      <c r="U985" s="22">
        <v>0</v>
      </c>
      <c r="V985" s="22">
        <v>0</v>
      </c>
      <c r="W985" s="22">
        <v>106.82</v>
      </c>
      <c r="X985" s="22">
        <v>106.82</v>
      </c>
      <c r="Y985" s="62">
        <v>0.21364</v>
      </c>
      <c r="Z985" s="22">
        <v>1456.82</v>
      </c>
      <c r="AA985" s="62">
        <v>2.91364</v>
      </c>
      <c r="AB985" s="22">
        <v>1.1200000000000001</v>
      </c>
    </row>
    <row r="986" spans="1:28" ht="15" customHeight="1">
      <c r="A986" s="42">
        <v>2019</v>
      </c>
      <c r="B986" s="42" t="s">
        <v>241</v>
      </c>
      <c r="C986" s="44" t="s">
        <v>205</v>
      </c>
      <c r="D986" s="58" t="s">
        <v>447</v>
      </c>
      <c r="E986" s="39"/>
      <c r="F986" s="39"/>
      <c r="G986" s="71"/>
      <c r="H986" s="23">
        <v>1</v>
      </c>
      <c r="I986" s="23">
        <v>776</v>
      </c>
      <c r="J986" s="23">
        <v>107</v>
      </c>
      <c r="K986" s="23">
        <v>10</v>
      </c>
      <c r="L986" s="22">
        <v>332</v>
      </c>
      <c r="M986" s="23">
        <v>5</v>
      </c>
      <c r="N986" s="22">
        <v>147</v>
      </c>
      <c r="O986" s="23">
        <v>15</v>
      </c>
      <c r="P986" s="61">
        <v>1.9329896907216496E-2</v>
      </c>
      <c r="Q986" s="23">
        <v>15</v>
      </c>
      <c r="R986" s="22">
        <v>150</v>
      </c>
      <c r="S986" s="22">
        <v>639</v>
      </c>
      <c r="T986" s="62">
        <v>9.7476635514018692</v>
      </c>
      <c r="U986" s="22">
        <v>0</v>
      </c>
      <c r="V986" s="22">
        <v>0</v>
      </c>
      <c r="W986" s="22">
        <v>404</v>
      </c>
      <c r="X986" s="22">
        <v>404</v>
      </c>
      <c r="Y986" s="62">
        <v>0.52061855670103097</v>
      </c>
      <c r="Z986" s="22">
        <v>1043</v>
      </c>
      <c r="AA986" s="62">
        <v>1.3440721649484537</v>
      </c>
      <c r="AB986" s="22">
        <v>0</v>
      </c>
    </row>
    <row r="987" spans="1:28" ht="15" customHeight="1">
      <c r="A987" s="42">
        <v>2019</v>
      </c>
      <c r="B987" s="42" t="s">
        <v>241</v>
      </c>
      <c r="C987" s="44" t="s">
        <v>205</v>
      </c>
      <c r="D987" s="58" t="s">
        <v>450</v>
      </c>
      <c r="E987" s="39"/>
      <c r="F987" s="39"/>
      <c r="G987" s="71"/>
      <c r="H987" s="23">
        <v>1</v>
      </c>
      <c r="I987" s="23">
        <v>400</v>
      </c>
      <c r="J987" s="23">
        <v>44</v>
      </c>
      <c r="K987" s="23">
        <v>11</v>
      </c>
      <c r="L987" s="22">
        <v>391</v>
      </c>
      <c r="M987" s="23">
        <v>8</v>
      </c>
      <c r="N987" s="22">
        <v>450</v>
      </c>
      <c r="O987" s="23">
        <v>19</v>
      </c>
      <c r="P987" s="61">
        <v>4.7500000000000001E-2</v>
      </c>
      <c r="Q987" s="23">
        <v>0</v>
      </c>
      <c r="R987" s="22">
        <v>0</v>
      </c>
      <c r="S987" s="22">
        <v>841</v>
      </c>
      <c r="T987" s="62">
        <v>30.931818181818183</v>
      </c>
      <c r="U987" s="22">
        <v>0</v>
      </c>
      <c r="V987" s="22">
        <v>0</v>
      </c>
      <c r="W987" s="22">
        <v>520</v>
      </c>
      <c r="X987" s="22">
        <v>520</v>
      </c>
      <c r="Y987" s="62">
        <v>1.3</v>
      </c>
      <c r="Z987" s="22">
        <v>1361</v>
      </c>
      <c r="AA987" s="62">
        <v>3.4024999999999999</v>
      </c>
      <c r="AB987" s="22">
        <v>0</v>
      </c>
    </row>
    <row r="988" spans="1:28" ht="15" customHeight="1">
      <c r="A988" s="42">
        <v>2019</v>
      </c>
      <c r="B988" s="42" t="s">
        <v>241</v>
      </c>
      <c r="C988" s="44" t="s">
        <v>205</v>
      </c>
      <c r="D988" s="58" t="s">
        <v>448</v>
      </c>
      <c r="E988" s="39"/>
      <c r="F988" s="39"/>
      <c r="G988" s="71"/>
      <c r="H988" s="23">
        <v>5</v>
      </c>
      <c r="I988" s="23">
        <v>500</v>
      </c>
      <c r="J988" s="23">
        <v>43</v>
      </c>
      <c r="K988" s="23">
        <v>4</v>
      </c>
      <c r="L988" s="22">
        <v>98</v>
      </c>
      <c r="M988" s="23">
        <v>0</v>
      </c>
      <c r="N988" s="22">
        <v>0</v>
      </c>
      <c r="O988" s="23">
        <v>4</v>
      </c>
      <c r="P988" s="61">
        <v>8.0000000000000002E-3</v>
      </c>
      <c r="Q988" s="23">
        <v>16</v>
      </c>
      <c r="R988" s="22">
        <v>160</v>
      </c>
      <c r="S988" s="22">
        <v>258</v>
      </c>
      <c r="T988" s="62">
        <v>21.751162790697673</v>
      </c>
      <c r="U988" s="22">
        <v>0</v>
      </c>
      <c r="V988" s="22">
        <v>0</v>
      </c>
      <c r="W988" s="22">
        <v>677.3</v>
      </c>
      <c r="X988" s="22">
        <v>677.3</v>
      </c>
      <c r="Y988" s="62">
        <v>1.3545999999999998</v>
      </c>
      <c r="Z988" s="22">
        <v>935.3</v>
      </c>
      <c r="AA988" s="62">
        <v>1.8705999999999998</v>
      </c>
      <c r="AB988" s="22">
        <v>0</v>
      </c>
    </row>
    <row r="989" spans="1:28" ht="15" customHeight="1">
      <c r="A989" s="42">
        <v>2019</v>
      </c>
      <c r="B989" s="42" t="s">
        <v>241</v>
      </c>
      <c r="C989" s="44" t="s">
        <v>206</v>
      </c>
      <c r="D989" s="58" t="s">
        <v>451</v>
      </c>
      <c r="E989" s="39"/>
      <c r="F989" s="39"/>
      <c r="G989" s="71"/>
      <c r="H989" s="23">
        <v>7</v>
      </c>
      <c r="I989" s="23">
        <v>4000</v>
      </c>
      <c r="J989" s="23">
        <v>262</v>
      </c>
      <c r="K989" s="23">
        <v>17</v>
      </c>
      <c r="L989" s="22">
        <v>577</v>
      </c>
      <c r="M989" s="23">
        <v>3</v>
      </c>
      <c r="N989" s="22">
        <v>80</v>
      </c>
      <c r="O989" s="23">
        <v>20</v>
      </c>
      <c r="P989" s="61">
        <v>5.0000000000000001E-3</v>
      </c>
      <c r="Q989" s="23">
        <v>15</v>
      </c>
      <c r="R989" s="22">
        <v>160</v>
      </c>
      <c r="S989" s="22">
        <v>817</v>
      </c>
      <c r="T989" s="62">
        <v>15.141221374045802</v>
      </c>
      <c r="U989" s="22">
        <v>0</v>
      </c>
      <c r="V989" s="22">
        <v>0</v>
      </c>
      <c r="W989" s="22">
        <v>3150</v>
      </c>
      <c r="X989" s="22">
        <v>3150</v>
      </c>
      <c r="Y989" s="62">
        <v>0.78749999999999998</v>
      </c>
      <c r="Z989" s="22">
        <v>3967</v>
      </c>
      <c r="AA989" s="62">
        <v>0.99175000000000002</v>
      </c>
      <c r="AB989" s="22">
        <v>0</v>
      </c>
    </row>
    <row r="990" spans="1:28" ht="15" customHeight="1">
      <c r="A990" s="42">
        <v>2019</v>
      </c>
      <c r="B990" s="42" t="s">
        <v>241</v>
      </c>
      <c r="C990" s="44" t="s">
        <v>206</v>
      </c>
      <c r="D990" s="43" t="s">
        <v>452</v>
      </c>
      <c r="E990" s="39"/>
      <c r="F990" s="39"/>
      <c r="G990" s="71"/>
      <c r="H990" s="23">
        <v>4</v>
      </c>
      <c r="I990" s="23">
        <v>800</v>
      </c>
      <c r="J990" s="23">
        <v>96</v>
      </c>
      <c r="K990" s="23">
        <v>11</v>
      </c>
      <c r="L990" s="22">
        <v>354</v>
      </c>
      <c r="M990" s="23">
        <v>4</v>
      </c>
      <c r="N990" s="22">
        <v>138</v>
      </c>
      <c r="O990" s="23">
        <v>15</v>
      </c>
      <c r="P990" s="61">
        <v>1.8749999999999999E-2</v>
      </c>
      <c r="Q990" s="23">
        <v>9</v>
      </c>
      <c r="R990" s="22">
        <v>90</v>
      </c>
      <c r="S990" s="22">
        <v>582</v>
      </c>
      <c r="T990" s="62">
        <v>9.2916666666666661</v>
      </c>
      <c r="U990" s="22">
        <v>0</v>
      </c>
      <c r="V990" s="22">
        <v>0</v>
      </c>
      <c r="W990" s="22">
        <v>310</v>
      </c>
      <c r="X990" s="22">
        <v>310</v>
      </c>
      <c r="Y990" s="62">
        <v>0.38750000000000001</v>
      </c>
      <c r="Z990" s="22">
        <v>892</v>
      </c>
      <c r="AA990" s="62">
        <v>1.115</v>
      </c>
      <c r="AB990" s="22">
        <v>0</v>
      </c>
    </row>
    <row r="991" spans="1:28" ht="15" customHeight="1">
      <c r="A991" s="42">
        <v>2019</v>
      </c>
      <c r="B991" s="42" t="s">
        <v>241</v>
      </c>
      <c r="C991" s="44" t="s">
        <v>206</v>
      </c>
      <c r="D991" s="43" t="s">
        <v>687</v>
      </c>
      <c r="E991" s="39"/>
      <c r="F991" s="39"/>
      <c r="G991" s="71"/>
      <c r="H991" s="23">
        <v>11</v>
      </c>
      <c r="I991" s="23">
        <v>6005</v>
      </c>
      <c r="J991" s="23">
        <v>220</v>
      </c>
      <c r="K991" s="23">
        <v>88</v>
      </c>
      <c r="L991" s="22">
        <v>2183</v>
      </c>
      <c r="M991" s="23">
        <v>16</v>
      </c>
      <c r="N991" s="22">
        <v>529</v>
      </c>
      <c r="O991" s="23">
        <v>104</v>
      </c>
      <c r="P991" s="61">
        <v>1.7333333333333333E-2</v>
      </c>
      <c r="Q991" s="23">
        <v>4</v>
      </c>
      <c r="R991" s="22">
        <v>40</v>
      </c>
      <c r="S991" s="22">
        <v>2752</v>
      </c>
      <c r="T991" s="62">
        <v>16.827272727272728</v>
      </c>
      <c r="U991" s="22">
        <v>0</v>
      </c>
      <c r="V991" s="22">
        <v>0</v>
      </c>
      <c r="W991" s="22">
        <v>950</v>
      </c>
      <c r="X991" s="22">
        <v>950</v>
      </c>
      <c r="Y991" s="62">
        <v>0.15820149875104081</v>
      </c>
      <c r="Z991" s="22">
        <v>3702</v>
      </c>
      <c r="AA991" s="62">
        <v>0.61699999999999999</v>
      </c>
      <c r="AB991" s="22">
        <v>104</v>
      </c>
    </row>
    <row r="992" spans="1:28" ht="15" customHeight="1">
      <c r="A992" s="42">
        <v>2019</v>
      </c>
      <c r="B992" s="42" t="s">
        <v>241</v>
      </c>
      <c r="C992" s="44" t="s">
        <v>206</v>
      </c>
      <c r="D992" s="58" t="s">
        <v>454</v>
      </c>
      <c r="E992" s="39"/>
      <c r="F992" s="39"/>
      <c r="G992" s="71"/>
      <c r="H992" s="23">
        <v>11</v>
      </c>
      <c r="I992" s="23">
        <v>15020</v>
      </c>
      <c r="J992" s="23">
        <v>1125</v>
      </c>
      <c r="K992" s="23">
        <v>409</v>
      </c>
      <c r="L992" s="22">
        <v>12890</v>
      </c>
      <c r="M992" s="23">
        <v>51</v>
      </c>
      <c r="N992" s="22">
        <v>1612</v>
      </c>
      <c r="O992" s="23">
        <v>460</v>
      </c>
      <c r="P992" s="61">
        <v>3.0666666666666665E-2</v>
      </c>
      <c r="Q992" s="23">
        <v>87</v>
      </c>
      <c r="R992" s="22">
        <v>870</v>
      </c>
      <c r="S992" s="22">
        <v>15402</v>
      </c>
      <c r="T992" s="62">
        <v>21.876444444444445</v>
      </c>
      <c r="U992" s="22">
        <v>0</v>
      </c>
      <c r="V992" s="22">
        <v>0</v>
      </c>
      <c r="W992" s="22">
        <v>9209</v>
      </c>
      <c r="X992" s="22">
        <v>9209</v>
      </c>
      <c r="Y992" s="62">
        <v>0.613115845539281</v>
      </c>
      <c r="Z992" s="22">
        <v>24611</v>
      </c>
      <c r="AA992" s="62">
        <v>1.6407333333333334</v>
      </c>
      <c r="AB992" s="22">
        <v>1575.92</v>
      </c>
    </row>
    <row r="993" spans="1:28" ht="15" customHeight="1">
      <c r="A993" s="42">
        <v>2019</v>
      </c>
      <c r="B993" s="42" t="s">
        <v>241</v>
      </c>
      <c r="C993" s="44" t="s">
        <v>206</v>
      </c>
      <c r="D993" s="58" t="s">
        <v>455</v>
      </c>
      <c r="E993" s="39"/>
      <c r="F993" s="39"/>
      <c r="G993" s="71"/>
      <c r="H993" s="23">
        <v>17</v>
      </c>
      <c r="I993" s="23">
        <v>3800</v>
      </c>
      <c r="J993" s="23">
        <v>182</v>
      </c>
      <c r="K993" s="23">
        <v>75</v>
      </c>
      <c r="L993" s="22">
        <v>2453</v>
      </c>
      <c r="M993" s="23">
        <v>48</v>
      </c>
      <c r="N993" s="22">
        <v>1618</v>
      </c>
      <c r="O993" s="23">
        <v>123</v>
      </c>
      <c r="P993" s="61">
        <v>3.2368421052631581E-2</v>
      </c>
      <c r="Q993" s="23">
        <v>2</v>
      </c>
      <c r="R993" s="22">
        <v>20</v>
      </c>
      <c r="S993" s="22">
        <v>4205</v>
      </c>
      <c r="T993" s="62">
        <v>50.57692307692308</v>
      </c>
      <c r="U993" s="22">
        <v>0</v>
      </c>
      <c r="V993" s="22">
        <v>0</v>
      </c>
      <c r="W993" s="22">
        <v>5000</v>
      </c>
      <c r="X993" s="22">
        <v>5000</v>
      </c>
      <c r="Y993" s="62">
        <v>1.3157894736842106</v>
      </c>
      <c r="Z993" s="22">
        <v>9205</v>
      </c>
      <c r="AA993" s="62">
        <v>2.4223684210526315</v>
      </c>
      <c r="AB993" s="22">
        <v>0</v>
      </c>
    </row>
    <row r="994" spans="1:28" ht="15" customHeight="1">
      <c r="A994" s="42">
        <v>2019</v>
      </c>
      <c r="B994" s="42" t="s">
        <v>241</v>
      </c>
      <c r="C994" s="44" t="s">
        <v>220</v>
      </c>
      <c r="D994" s="58" t="s">
        <v>458</v>
      </c>
      <c r="E994" s="39"/>
      <c r="F994" s="39"/>
      <c r="G994" s="71"/>
      <c r="H994" s="23">
        <v>4</v>
      </c>
      <c r="I994" s="23">
        <v>12682</v>
      </c>
      <c r="J994" s="23">
        <v>323</v>
      </c>
      <c r="K994" s="23">
        <v>355</v>
      </c>
      <c r="L994" s="22">
        <v>11565</v>
      </c>
      <c r="M994" s="23">
        <v>157</v>
      </c>
      <c r="N994" s="22">
        <v>5122</v>
      </c>
      <c r="O994" s="23">
        <v>512</v>
      </c>
      <c r="P994" s="61">
        <v>4.0676888853579091E-2</v>
      </c>
      <c r="Q994" s="23">
        <v>0</v>
      </c>
      <c r="R994" s="22">
        <v>0</v>
      </c>
      <c r="S994" s="22">
        <v>17467</v>
      </c>
      <c r="T994" s="62">
        <v>118.46749226006192</v>
      </c>
      <c r="U994" s="22">
        <v>0</v>
      </c>
      <c r="V994" s="22">
        <v>1055</v>
      </c>
      <c r="W994" s="22">
        <v>20798</v>
      </c>
      <c r="X994" s="22">
        <v>21853</v>
      </c>
      <c r="Y994" s="62">
        <v>1.7231509225674184</v>
      </c>
      <c r="Z994" s="22">
        <v>38265</v>
      </c>
      <c r="AA994" s="62">
        <v>3.0400413124652421</v>
      </c>
      <c r="AB994" s="22">
        <v>469.38</v>
      </c>
    </row>
    <row r="995" spans="1:28" ht="15" customHeight="1">
      <c r="A995" s="42">
        <v>2019</v>
      </c>
      <c r="B995" s="42" t="s">
        <v>241</v>
      </c>
      <c r="C995" s="44" t="s">
        <v>220</v>
      </c>
      <c r="D995" s="58" t="s">
        <v>472</v>
      </c>
      <c r="E995" s="39"/>
      <c r="F995" s="39"/>
      <c r="G995" s="71"/>
      <c r="H995" s="23">
        <v>5</v>
      </c>
      <c r="I995" s="23">
        <v>3942</v>
      </c>
      <c r="J995" s="23">
        <v>338</v>
      </c>
      <c r="K995" s="23">
        <v>18</v>
      </c>
      <c r="L995" s="22">
        <v>562</v>
      </c>
      <c r="M995" s="23">
        <v>18</v>
      </c>
      <c r="N995" s="22">
        <v>594</v>
      </c>
      <c r="O995" s="23">
        <v>36</v>
      </c>
      <c r="P995" s="61">
        <v>9.1603053435114507E-3</v>
      </c>
      <c r="Q995" s="23">
        <v>0</v>
      </c>
      <c r="R995" s="22">
        <v>0</v>
      </c>
      <c r="S995" s="22">
        <v>1216</v>
      </c>
      <c r="T995" s="62">
        <v>30.470414201183431</v>
      </c>
      <c r="U995" s="22">
        <v>0</v>
      </c>
      <c r="V995" s="22">
        <v>0</v>
      </c>
      <c r="W995" s="22">
        <v>9083</v>
      </c>
      <c r="X995" s="22">
        <v>9083</v>
      </c>
      <c r="Y995" s="62">
        <v>2.30416032470827</v>
      </c>
      <c r="Z995" s="22">
        <v>10299</v>
      </c>
      <c r="AA995" s="62">
        <v>2.6206106870229009</v>
      </c>
      <c r="AB995" s="22">
        <v>0</v>
      </c>
    </row>
    <row r="996" spans="1:28" ht="15" customHeight="1">
      <c r="A996" s="42">
        <v>2019</v>
      </c>
      <c r="B996" s="42" t="s">
        <v>241</v>
      </c>
      <c r="C996" s="44" t="s">
        <v>220</v>
      </c>
      <c r="D996" s="58" t="s">
        <v>474</v>
      </c>
      <c r="E996" s="39"/>
      <c r="F996" s="39"/>
      <c r="G996" s="71"/>
      <c r="H996" s="23">
        <v>2</v>
      </c>
      <c r="I996" s="23">
        <v>634</v>
      </c>
      <c r="J996" s="23">
        <v>25</v>
      </c>
      <c r="K996" s="23">
        <v>17</v>
      </c>
      <c r="L996" s="22">
        <v>566</v>
      </c>
      <c r="M996" s="23">
        <v>13</v>
      </c>
      <c r="N996" s="22">
        <v>435</v>
      </c>
      <c r="O996" s="23">
        <v>30</v>
      </c>
      <c r="P996" s="61">
        <v>4.8000000000000001E-2</v>
      </c>
      <c r="Q996" s="23">
        <v>0</v>
      </c>
      <c r="R996" s="22">
        <v>0</v>
      </c>
      <c r="S996" s="22">
        <v>1001</v>
      </c>
      <c r="T996" s="62">
        <v>66.88</v>
      </c>
      <c r="U996" s="22">
        <v>0</v>
      </c>
      <c r="V996" s="22">
        <v>0</v>
      </c>
      <c r="W996" s="22">
        <v>671</v>
      </c>
      <c r="X996" s="22">
        <v>671</v>
      </c>
      <c r="Y996" s="62">
        <v>1.0583596214511042</v>
      </c>
      <c r="Z996" s="22">
        <v>1672</v>
      </c>
      <c r="AA996" s="62">
        <v>2.6751999999999998</v>
      </c>
      <c r="AB996" s="22">
        <v>0</v>
      </c>
    </row>
    <row r="997" spans="1:28" ht="15" customHeight="1">
      <c r="A997" s="42">
        <v>2019</v>
      </c>
      <c r="B997" s="42" t="s">
        <v>241</v>
      </c>
      <c r="C997" s="44" t="s">
        <v>220</v>
      </c>
      <c r="D997" s="58" t="s">
        <v>339</v>
      </c>
      <c r="E997" s="39"/>
      <c r="F997" s="39"/>
      <c r="G997" s="71"/>
      <c r="H997" s="23">
        <v>2</v>
      </c>
      <c r="I997" s="23">
        <v>1393</v>
      </c>
      <c r="J997" s="23">
        <v>37</v>
      </c>
      <c r="K997" s="23">
        <v>32</v>
      </c>
      <c r="L997" s="22">
        <v>1044</v>
      </c>
      <c r="M997" s="23">
        <v>9</v>
      </c>
      <c r="N997" s="22">
        <v>297</v>
      </c>
      <c r="O997" s="23">
        <v>41</v>
      </c>
      <c r="P997" s="61">
        <v>2.9432878679109833E-2</v>
      </c>
      <c r="Q997" s="23">
        <v>0</v>
      </c>
      <c r="R997" s="22">
        <v>0</v>
      </c>
      <c r="S997" s="22">
        <v>1341</v>
      </c>
      <c r="T997" s="62">
        <v>89.189189189189193</v>
      </c>
      <c r="U997" s="22">
        <v>0</v>
      </c>
      <c r="V997" s="22">
        <v>0</v>
      </c>
      <c r="W997" s="22">
        <f>1554+405</f>
        <v>1959</v>
      </c>
      <c r="X997" s="22">
        <v>1959</v>
      </c>
      <c r="Y997" s="62">
        <v>1.4063173007896625</v>
      </c>
      <c r="Z997" s="22">
        <v>3300</v>
      </c>
      <c r="AA997" s="62">
        <v>2.3689877961234744</v>
      </c>
      <c r="AB997" s="22">
        <v>393.30999999999995</v>
      </c>
    </row>
    <row r="998" spans="1:28" ht="15" customHeight="1">
      <c r="A998" s="42">
        <v>2019</v>
      </c>
      <c r="B998" s="42" t="s">
        <v>241</v>
      </c>
      <c r="C998" s="44" t="s">
        <v>220</v>
      </c>
      <c r="D998" s="43" t="s">
        <v>459</v>
      </c>
      <c r="E998" s="39"/>
      <c r="F998" s="39"/>
      <c r="G998" s="71"/>
      <c r="H998" s="23">
        <v>4</v>
      </c>
      <c r="I998" s="23">
        <v>3987</v>
      </c>
      <c r="J998" s="23">
        <v>124</v>
      </c>
      <c r="K998" s="23">
        <v>52</v>
      </c>
      <c r="L998" s="22">
        <v>1582</v>
      </c>
      <c r="M998" s="23">
        <v>17</v>
      </c>
      <c r="N998" s="22">
        <v>575</v>
      </c>
      <c r="O998" s="23">
        <v>69</v>
      </c>
      <c r="P998" s="61">
        <v>1.7306245297215951E-2</v>
      </c>
      <c r="Q998" s="23">
        <v>11</v>
      </c>
      <c r="R998" s="22">
        <v>110</v>
      </c>
      <c r="S998" s="22">
        <v>2267</v>
      </c>
      <c r="T998" s="62">
        <v>55.758548387096781</v>
      </c>
      <c r="U998" s="22">
        <v>0</v>
      </c>
      <c r="V998" s="22">
        <v>0</v>
      </c>
      <c r="W998" s="22">
        <v>4647.0600000000004</v>
      </c>
      <c r="X998" s="22">
        <v>4647.0600000000004</v>
      </c>
      <c r="Y998" s="62">
        <v>1.1655530474040634</v>
      </c>
      <c r="Z998" s="22">
        <v>6914.06</v>
      </c>
      <c r="AA998" s="62">
        <v>1.7341509907198396</v>
      </c>
      <c r="AB998" s="22">
        <v>0</v>
      </c>
    </row>
    <row r="999" spans="1:28" ht="15" customHeight="1">
      <c r="A999" s="42">
        <v>2019</v>
      </c>
      <c r="B999" s="42" t="s">
        <v>241</v>
      </c>
      <c r="C999" s="44" t="s">
        <v>220</v>
      </c>
      <c r="D999" s="58" t="s">
        <v>460</v>
      </c>
      <c r="E999" s="39"/>
      <c r="F999" s="39"/>
      <c r="G999" s="71"/>
      <c r="H999" s="23">
        <v>2</v>
      </c>
      <c r="I999" s="23">
        <v>3032</v>
      </c>
      <c r="J999" s="23">
        <v>64</v>
      </c>
      <c r="K999" s="23">
        <v>38</v>
      </c>
      <c r="L999" s="22">
        <v>1233</v>
      </c>
      <c r="M999" s="23">
        <v>85</v>
      </c>
      <c r="N999" s="22">
        <v>2815</v>
      </c>
      <c r="O999" s="23">
        <v>123</v>
      </c>
      <c r="P999" s="61">
        <v>4.0567282321899739E-2</v>
      </c>
      <c r="Q999" s="23">
        <v>0</v>
      </c>
      <c r="R999" s="22">
        <v>0</v>
      </c>
      <c r="S999" s="22">
        <v>4126</v>
      </c>
      <c r="T999" s="62">
        <v>167.078125</v>
      </c>
      <c r="U999" s="22">
        <v>0</v>
      </c>
      <c r="V999" s="22">
        <v>0</v>
      </c>
      <c r="W999" s="22">
        <v>6567</v>
      </c>
      <c r="X999" s="22">
        <v>6567</v>
      </c>
      <c r="Y999" s="62">
        <v>2.1658970976253298</v>
      </c>
      <c r="Z999" s="22">
        <v>10693</v>
      </c>
      <c r="AA999" s="62">
        <v>3.5267150395778364</v>
      </c>
      <c r="AB999" s="22">
        <v>233.55</v>
      </c>
    </row>
    <row r="1000" spans="1:28" ht="15" customHeight="1">
      <c r="A1000" s="42">
        <v>2019</v>
      </c>
      <c r="B1000" s="42" t="s">
        <v>241</v>
      </c>
      <c r="C1000" s="44" t="s">
        <v>220</v>
      </c>
      <c r="D1000" s="58" t="s">
        <v>461</v>
      </c>
      <c r="E1000" s="39"/>
      <c r="F1000" s="39"/>
      <c r="G1000" s="71"/>
      <c r="H1000" s="23">
        <v>6</v>
      </c>
      <c r="I1000" s="23">
        <v>3089</v>
      </c>
      <c r="J1000" s="23">
        <v>142</v>
      </c>
      <c r="K1000" s="23">
        <v>37</v>
      </c>
      <c r="L1000" s="22">
        <v>852</v>
      </c>
      <c r="M1000" s="23">
        <v>12</v>
      </c>
      <c r="N1000" s="22">
        <v>573</v>
      </c>
      <c r="O1000" s="23">
        <v>49</v>
      </c>
      <c r="P1000" s="61">
        <v>1.5862738750404663E-2</v>
      </c>
      <c r="Q1000" s="23">
        <v>27</v>
      </c>
      <c r="R1000" s="22">
        <v>270</v>
      </c>
      <c r="S1000" s="22">
        <v>1695</v>
      </c>
      <c r="T1000" s="62">
        <v>56.739436619718312</v>
      </c>
      <c r="U1000" s="22">
        <v>0</v>
      </c>
      <c r="V1000" s="22">
        <v>0</v>
      </c>
      <c r="W1000" s="22">
        <v>6362</v>
      </c>
      <c r="X1000" s="22">
        <v>6362</v>
      </c>
      <c r="Y1000" s="62">
        <v>2.0595662026545809</v>
      </c>
      <c r="Z1000" s="22">
        <v>8057</v>
      </c>
      <c r="AA1000" s="62">
        <v>2.6082874716736808</v>
      </c>
      <c r="AB1000" s="22">
        <v>0</v>
      </c>
    </row>
    <row r="1001" spans="1:28" ht="15" customHeight="1">
      <c r="A1001" s="42">
        <v>2019</v>
      </c>
      <c r="B1001" s="42" t="s">
        <v>241</v>
      </c>
      <c r="C1001" s="44" t="s">
        <v>220</v>
      </c>
      <c r="D1001" s="43" t="s">
        <v>462</v>
      </c>
      <c r="E1001" s="39"/>
      <c r="F1001" s="39"/>
      <c r="G1001" s="71"/>
      <c r="H1001" s="23">
        <v>1</v>
      </c>
      <c r="I1001" s="23">
        <v>4300</v>
      </c>
      <c r="J1001" s="23">
        <v>250</v>
      </c>
      <c r="K1001" s="23">
        <v>311</v>
      </c>
      <c r="L1001" s="22">
        <v>9579</v>
      </c>
      <c r="M1001" s="23">
        <v>39</v>
      </c>
      <c r="N1001" s="22">
        <v>1326</v>
      </c>
      <c r="O1001" s="23">
        <v>350</v>
      </c>
      <c r="P1001" s="61">
        <v>8.1395348837209308E-2</v>
      </c>
      <c r="Q1001" s="23">
        <v>1</v>
      </c>
      <c r="R1001" s="22">
        <v>10</v>
      </c>
      <c r="S1001" s="22">
        <v>10915</v>
      </c>
      <c r="T1001" s="62">
        <v>72.06</v>
      </c>
      <c r="U1001" s="22">
        <v>0</v>
      </c>
      <c r="V1001" s="22">
        <v>0</v>
      </c>
      <c r="W1001" s="22">
        <v>7100</v>
      </c>
      <c r="X1001" s="22">
        <v>7100</v>
      </c>
      <c r="Y1001" s="62">
        <v>1.6511627906976745</v>
      </c>
      <c r="Z1001" s="22">
        <v>18015</v>
      </c>
      <c r="AA1001" s="62">
        <v>4.1895348837209303</v>
      </c>
      <c r="AB1001" s="22">
        <v>0</v>
      </c>
    </row>
    <row r="1002" spans="1:28" ht="15" customHeight="1">
      <c r="A1002" s="42">
        <v>2019</v>
      </c>
      <c r="B1002" s="42" t="s">
        <v>241</v>
      </c>
      <c r="C1002" s="44" t="s">
        <v>220</v>
      </c>
      <c r="D1002" s="58" t="s">
        <v>468</v>
      </c>
      <c r="E1002" s="39"/>
      <c r="F1002" s="39"/>
      <c r="G1002" s="71"/>
      <c r="H1002" s="23">
        <v>2</v>
      </c>
      <c r="I1002" s="23">
        <v>4500</v>
      </c>
      <c r="J1002" s="23">
        <v>123</v>
      </c>
      <c r="K1002" s="23">
        <v>63</v>
      </c>
      <c r="L1002" s="22">
        <v>2029</v>
      </c>
      <c r="M1002" s="23">
        <v>29</v>
      </c>
      <c r="N1002" s="22">
        <v>963</v>
      </c>
      <c r="O1002" s="23">
        <v>92</v>
      </c>
      <c r="P1002" s="61">
        <v>2.0444444444444446E-2</v>
      </c>
      <c r="Q1002" s="23">
        <v>23</v>
      </c>
      <c r="R1002" s="22">
        <v>230</v>
      </c>
      <c r="S1002" s="22">
        <v>3300</v>
      </c>
      <c r="T1002" s="62">
        <v>115.15203252032521</v>
      </c>
      <c r="U1002" s="22">
        <v>0</v>
      </c>
      <c r="V1002" s="22">
        <v>0</v>
      </c>
      <c r="W1002" s="22">
        <v>10863.7</v>
      </c>
      <c r="X1002" s="22">
        <v>10863.7</v>
      </c>
      <c r="Y1002" s="62">
        <v>2.4141555555555558</v>
      </c>
      <c r="Z1002" s="22">
        <v>14163.7</v>
      </c>
      <c r="AA1002" s="62">
        <v>3.1474888888888892</v>
      </c>
      <c r="AB1002" s="22">
        <v>162.30000000000001</v>
      </c>
    </row>
    <row r="1003" spans="1:28" ht="15" customHeight="1">
      <c r="A1003" s="42">
        <v>2019</v>
      </c>
      <c r="B1003" s="42" t="s">
        <v>241</v>
      </c>
      <c r="C1003" s="44" t="s">
        <v>220</v>
      </c>
      <c r="D1003" s="58" t="s">
        <v>688</v>
      </c>
      <c r="E1003" s="39"/>
      <c r="F1003" s="39"/>
      <c r="G1003" s="71"/>
      <c r="H1003" s="23">
        <v>8</v>
      </c>
      <c r="I1003" s="23">
        <v>4764</v>
      </c>
      <c r="J1003" s="23">
        <v>79</v>
      </c>
      <c r="K1003" s="23">
        <v>67</v>
      </c>
      <c r="L1003" s="22">
        <f>1856+99</f>
        <v>1955</v>
      </c>
      <c r="M1003" s="23">
        <v>22</v>
      </c>
      <c r="N1003" s="22">
        <f>495+216</f>
        <v>711</v>
      </c>
      <c r="O1003" s="23">
        <v>89</v>
      </c>
      <c r="P1003" s="61">
        <v>1.8681780016792611E-2</v>
      </c>
      <c r="Q1003" s="23">
        <v>0</v>
      </c>
      <c r="R1003" s="22">
        <v>0</v>
      </c>
      <c r="S1003" s="22">
        <v>2671</v>
      </c>
      <c r="T1003" s="62">
        <v>127.22050632911393</v>
      </c>
      <c r="U1003" s="22">
        <v>0</v>
      </c>
      <c r="V1003" s="22">
        <v>300</v>
      </c>
      <c r="W1003" s="22">
        <v>7379.42</v>
      </c>
      <c r="X1003" s="22">
        <v>7679.42</v>
      </c>
      <c r="Y1003" s="62">
        <v>1.6119689336691856</v>
      </c>
      <c r="Z1003" s="22">
        <v>10050.42</v>
      </c>
      <c r="AA1003" s="62">
        <v>2.1096599496221664</v>
      </c>
      <c r="AB1003" s="22">
        <v>356.4</v>
      </c>
    </row>
    <row r="1004" spans="1:28" ht="15" customHeight="1">
      <c r="A1004" s="42">
        <v>2019</v>
      </c>
      <c r="B1004" s="42" t="s">
        <v>241</v>
      </c>
      <c r="C1004" s="44" t="s">
        <v>220</v>
      </c>
      <c r="D1004" s="58" t="s">
        <v>465</v>
      </c>
      <c r="E1004" s="39"/>
      <c r="F1004" s="39"/>
      <c r="G1004" s="71"/>
      <c r="H1004" s="23">
        <v>2</v>
      </c>
      <c r="I1004" s="23">
        <v>2080</v>
      </c>
      <c r="J1004" s="23">
        <v>94</v>
      </c>
      <c r="K1004" s="23">
        <v>17</v>
      </c>
      <c r="L1004" s="22">
        <v>554</v>
      </c>
      <c r="M1004" s="23">
        <v>15</v>
      </c>
      <c r="N1004" s="22">
        <v>521</v>
      </c>
      <c r="O1004" s="23">
        <v>32</v>
      </c>
      <c r="P1004" s="61">
        <v>1.6E-2</v>
      </c>
      <c r="Q1004" s="23">
        <v>0</v>
      </c>
      <c r="R1004" s="22">
        <v>0</v>
      </c>
      <c r="S1004" s="22">
        <v>1075</v>
      </c>
      <c r="T1004" s="62">
        <v>65.175212765957454</v>
      </c>
      <c r="U1004" s="22">
        <v>0</v>
      </c>
      <c r="V1004" s="22">
        <v>0</v>
      </c>
      <c r="W1004" s="22">
        <v>5051.47</v>
      </c>
      <c r="X1004" s="22">
        <v>5051.47</v>
      </c>
      <c r="Y1004" s="62">
        <v>2.4285913461538464</v>
      </c>
      <c r="Z1004" s="22">
        <v>6126.47</v>
      </c>
      <c r="AA1004" s="62">
        <v>3.0632350000000002</v>
      </c>
      <c r="AB1004" s="22">
        <v>0</v>
      </c>
    </row>
    <row r="1005" spans="1:28" ht="15" customHeight="1">
      <c r="A1005" s="42">
        <v>2019</v>
      </c>
      <c r="B1005" s="42" t="s">
        <v>241</v>
      </c>
      <c r="C1005" s="44" t="s">
        <v>220</v>
      </c>
      <c r="D1005" s="58" t="s">
        <v>470</v>
      </c>
      <c r="E1005" s="39"/>
      <c r="F1005" s="39"/>
      <c r="G1005" s="71"/>
      <c r="H1005" s="23">
        <v>1</v>
      </c>
      <c r="I1005" s="23">
        <v>750</v>
      </c>
      <c r="J1005" s="23">
        <v>29</v>
      </c>
      <c r="K1005" s="23">
        <v>3</v>
      </c>
      <c r="L1005" s="22">
        <v>99</v>
      </c>
      <c r="M1005" s="23">
        <v>2</v>
      </c>
      <c r="N1005" s="22">
        <v>60</v>
      </c>
      <c r="O1005" s="23">
        <v>5</v>
      </c>
      <c r="P1005" s="61">
        <v>6.6666666666666671E-3</v>
      </c>
      <c r="Q1005" s="23">
        <v>4</v>
      </c>
      <c r="R1005" s="22">
        <v>40</v>
      </c>
      <c r="S1005" s="22">
        <v>209</v>
      </c>
      <c r="T1005" s="62">
        <v>43.793103448275865</v>
      </c>
      <c r="U1005" s="22">
        <v>0</v>
      </c>
      <c r="V1005" s="22">
        <v>0</v>
      </c>
      <c r="W1005" s="22">
        <v>1061</v>
      </c>
      <c r="X1005" s="22">
        <v>1061</v>
      </c>
      <c r="Y1005" s="62">
        <v>1.4146666666666667</v>
      </c>
      <c r="Z1005" s="22">
        <v>1270</v>
      </c>
      <c r="AA1005" s="62">
        <v>1.6933333333333334</v>
      </c>
      <c r="AB1005" s="22">
        <v>0</v>
      </c>
    </row>
    <row r="1006" spans="1:28" ht="15" customHeight="1">
      <c r="A1006" s="42">
        <v>2019</v>
      </c>
      <c r="B1006" s="42" t="s">
        <v>241</v>
      </c>
      <c r="C1006" s="44" t="s">
        <v>220</v>
      </c>
      <c r="D1006" s="58" t="s">
        <v>471</v>
      </c>
      <c r="E1006" s="39"/>
      <c r="F1006" s="39"/>
      <c r="G1006" s="71"/>
      <c r="H1006" s="23">
        <v>2</v>
      </c>
      <c r="I1006" s="23">
        <v>1940</v>
      </c>
      <c r="J1006" s="23">
        <v>82</v>
      </c>
      <c r="K1006" s="23">
        <v>21</v>
      </c>
      <c r="L1006" s="22">
        <v>728</v>
      </c>
      <c r="M1006" s="23">
        <v>15</v>
      </c>
      <c r="N1006" s="22">
        <v>483</v>
      </c>
      <c r="O1006" s="23">
        <v>36</v>
      </c>
      <c r="P1006" s="61">
        <v>1.8556701030927835E-2</v>
      </c>
      <c r="Q1006" s="23">
        <v>12</v>
      </c>
      <c r="R1006" s="22">
        <v>120</v>
      </c>
      <c r="S1006" s="22">
        <v>1331</v>
      </c>
      <c r="T1006" s="62">
        <v>54.206585365853662</v>
      </c>
      <c r="U1006" s="22">
        <v>0</v>
      </c>
      <c r="V1006" s="22">
        <v>0</v>
      </c>
      <c r="W1006" s="22">
        <v>3113.94</v>
      </c>
      <c r="X1006" s="22">
        <v>3113.94</v>
      </c>
      <c r="Y1006" s="62">
        <v>1.6051237113402061</v>
      </c>
      <c r="Z1006" s="22">
        <v>4444.9400000000005</v>
      </c>
      <c r="AA1006" s="62">
        <v>2.2912061855670105</v>
      </c>
      <c r="AB1006" s="22">
        <v>0</v>
      </c>
    </row>
    <row r="1007" spans="1:28" ht="15" customHeight="1">
      <c r="A1007" s="42">
        <v>2019</v>
      </c>
      <c r="B1007" s="42" t="s">
        <v>241</v>
      </c>
      <c r="C1007" s="44" t="s">
        <v>220</v>
      </c>
      <c r="D1007" s="58" t="s">
        <v>473</v>
      </c>
      <c r="E1007" s="39"/>
      <c r="F1007" s="39"/>
      <c r="G1007" s="71"/>
      <c r="H1007" s="23">
        <v>3</v>
      </c>
      <c r="I1007" s="23">
        <v>1440</v>
      </c>
      <c r="J1007" s="23">
        <v>75</v>
      </c>
      <c r="K1007" s="23">
        <v>12</v>
      </c>
      <c r="L1007" s="22">
        <v>414</v>
      </c>
      <c r="M1007" s="23">
        <v>15</v>
      </c>
      <c r="N1007" s="22">
        <v>492</v>
      </c>
      <c r="O1007" s="23">
        <v>27</v>
      </c>
      <c r="P1007" s="61">
        <v>1.8749999999999999E-2</v>
      </c>
      <c r="Q1007" s="23">
        <v>0</v>
      </c>
      <c r="R1007" s="22">
        <v>0</v>
      </c>
      <c r="S1007" s="22">
        <v>906</v>
      </c>
      <c r="T1007" s="62">
        <v>52.101333333333329</v>
      </c>
      <c r="U1007" s="22">
        <v>0</v>
      </c>
      <c r="V1007" s="22">
        <v>0</v>
      </c>
      <c r="W1007" s="22">
        <v>3001.6</v>
      </c>
      <c r="X1007" s="22">
        <v>3001.6</v>
      </c>
      <c r="Y1007" s="62">
        <v>2.0844444444444443</v>
      </c>
      <c r="Z1007" s="22">
        <v>3907.6</v>
      </c>
      <c r="AA1007" s="62">
        <v>2.7136111111111112</v>
      </c>
      <c r="AB1007" s="22">
        <v>0</v>
      </c>
    </row>
    <row r="1008" spans="1:28" ht="15" customHeight="1">
      <c r="A1008" s="42">
        <v>2019</v>
      </c>
      <c r="B1008" s="42" t="s">
        <v>241</v>
      </c>
      <c r="C1008" s="44" t="s">
        <v>220</v>
      </c>
      <c r="D1008" s="58" t="s">
        <v>466</v>
      </c>
      <c r="E1008" s="39"/>
      <c r="F1008" s="39"/>
      <c r="G1008" s="71"/>
      <c r="H1008" s="23">
        <v>2</v>
      </c>
      <c r="I1008" s="23">
        <v>3673</v>
      </c>
      <c r="J1008" s="23">
        <v>194</v>
      </c>
      <c r="K1008" s="23">
        <v>46</v>
      </c>
      <c r="L1008" s="22">
        <v>1495</v>
      </c>
      <c r="M1008" s="23">
        <v>38</v>
      </c>
      <c r="N1008" s="22">
        <v>1253</v>
      </c>
      <c r="O1008" s="23">
        <v>84</v>
      </c>
      <c r="P1008" s="61">
        <v>2.3575638506876228E-2</v>
      </c>
      <c r="Q1008" s="23">
        <v>0</v>
      </c>
      <c r="R1008" s="22">
        <v>0</v>
      </c>
      <c r="S1008" s="22">
        <v>2748</v>
      </c>
      <c r="T1008" s="62">
        <v>53.256237113402058</v>
      </c>
      <c r="U1008" s="22">
        <v>0</v>
      </c>
      <c r="V1008" s="22">
        <v>6350</v>
      </c>
      <c r="W1008" s="22">
        <v>7583.71</v>
      </c>
      <c r="X1008" s="22">
        <v>13933.71</v>
      </c>
      <c r="Y1008" s="62">
        <v>3.7935502314184588</v>
      </c>
      <c r="Z1008" s="22">
        <v>10331.709999999999</v>
      </c>
      <c r="AA1008" s="62">
        <v>2.8997221442604544</v>
      </c>
      <c r="AB1008" s="22">
        <v>1424.48</v>
      </c>
    </row>
    <row r="1009" spans="1:28" ht="15" customHeight="1">
      <c r="A1009" s="42">
        <v>2019</v>
      </c>
      <c r="B1009" s="42" t="s">
        <v>241</v>
      </c>
      <c r="C1009" s="44" t="s">
        <v>220</v>
      </c>
      <c r="D1009" s="58" t="s">
        <v>467</v>
      </c>
      <c r="E1009" s="39"/>
      <c r="F1009" s="39"/>
      <c r="G1009" s="71"/>
      <c r="H1009" s="23">
        <v>3</v>
      </c>
      <c r="I1009" s="23">
        <v>3762</v>
      </c>
      <c r="J1009" s="23">
        <v>115</v>
      </c>
      <c r="K1009" s="23">
        <v>19</v>
      </c>
      <c r="L1009" s="22">
        <v>627</v>
      </c>
      <c r="M1009" s="23">
        <v>11</v>
      </c>
      <c r="N1009" s="22">
        <v>368</v>
      </c>
      <c r="O1009" s="23">
        <v>30</v>
      </c>
      <c r="P1009" s="61">
        <v>7.9808459696727851E-3</v>
      </c>
      <c r="Q1009" s="23">
        <v>7</v>
      </c>
      <c r="R1009" s="22">
        <v>70</v>
      </c>
      <c r="S1009" s="22">
        <v>1065</v>
      </c>
      <c r="T1009" s="62">
        <v>61.470434782608699</v>
      </c>
      <c r="U1009" s="22">
        <v>0</v>
      </c>
      <c r="V1009" s="22">
        <v>0</v>
      </c>
      <c r="W1009" s="22">
        <v>6004.1</v>
      </c>
      <c r="X1009" s="22">
        <v>6004.1</v>
      </c>
      <c r="Y1009" s="62">
        <v>1.595986177565125</v>
      </c>
      <c r="Z1009" s="22">
        <v>7069.1</v>
      </c>
      <c r="AA1009" s="62">
        <v>1.8805799414737963</v>
      </c>
      <c r="AB1009" s="22">
        <v>0</v>
      </c>
    </row>
    <row r="1010" spans="1:28" ht="15" customHeight="1">
      <c r="A1010" s="42">
        <v>2019</v>
      </c>
      <c r="B1010" s="42" t="s">
        <v>241</v>
      </c>
      <c r="C1010" s="44" t="s">
        <v>221</v>
      </c>
      <c r="D1010" s="58" t="s">
        <v>475</v>
      </c>
      <c r="E1010" s="39"/>
      <c r="F1010" s="39"/>
      <c r="G1010" s="71"/>
      <c r="H1010" s="23">
        <v>4</v>
      </c>
      <c r="I1010" s="23">
        <v>1700</v>
      </c>
      <c r="J1010" s="23">
        <v>73</v>
      </c>
      <c r="K1010" s="23">
        <v>10</v>
      </c>
      <c r="L1010" s="22">
        <f>339+540</f>
        <v>879</v>
      </c>
      <c r="M1010" s="23">
        <v>4</v>
      </c>
      <c r="N1010" s="22">
        <v>109</v>
      </c>
      <c r="O1010" s="23">
        <v>14</v>
      </c>
      <c r="P1010" s="61">
        <v>8.2352941176470594E-3</v>
      </c>
      <c r="Q1010" s="23">
        <v>39</v>
      </c>
      <c r="R1010" s="22">
        <v>390</v>
      </c>
      <c r="S1010" s="22">
        <v>1378</v>
      </c>
      <c r="T1010" s="62">
        <v>47.095890410958901</v>
      </c>
      <c r="U1010" s="22">
        <v>0</v>
      </c>
      <c r="V1010" s="22">
        <v>0</v>
      </c>
      <c r="W1010" s="22">
        <v>2060</v>
      </c>
      <c r="X1010" s="22">
        <v>2060</v>
      </c>
      <c r="Y1010" s="62">
        <v>1.2117647058823529</v>
      </c>
      <c r="Z1010" s="22">
        <v>3438</v>
      </c>
      <c r="AA1010" s="62">
        <v>2.0223529411764707</v>
      </c>
      <c r="AB1010" s="22">
        <v>0</v>
      </c>
    </row>
    <row r="1011" spans="1:28" ht="15" customHeight="1">
      <c r="A1011" s="42">
        <v>2019</v>
      </c>
      <c r="B1011" s="42" t="s">
        <v>241</v>
      </c>
      <c r="C1011" s="44" t="s">
        <v>221</v>
      </c>
      <c r="D1011" s="58" t="s">
        <v>476</v>
      </c>
      <c r="E1011" s="39"/>
      <c r="F1011" s="39"/>
      <c r="G1011" s="71"/>
      <c r="H1011" s="23">
        <v>7</v>
      </c>
      <c r="I1011" s="23">
        <v>1500</v>
      </c>
      <c r="J1011" s="23">
        <v>56</v>
      </c>
      <c r="K1011" s="23">
        <v>23</v>
      </c>
      <c r="L1011" s="22">
        <v>797</v>
      </c>
      <c r="M1011" s="23">
        <v>20</v>
      </c>
      <c r="N1011" s="22">
        <v>687</v>
      </c>
      <c r="O1011" s="23">
        <v>43</v>
      </c>
      <c r="P1011" s="61">
        <v>2.8666666666666667E-2</v>
      </c>
      <c r="Q1011" s="23">
        <v>15</v>
      </c>
      <c r="R1011" s="22">
        <v>155</v>
      </c>
      <c r="S1011" s="22">
        <v>1649</v>
      </c>
      <c r="T1011" s="62">
        <v>82.571428571428569</v>
      </c>
      <c r="U1011" s="22">
        <v>0</v>
      </c>
      <c r="V1011" s="22">
        <v>0</v>
      </c>
      <c r="W1011" s="22">
        <v>2975</v>
      </c>
      <c r="X1011" s="22">
        <v>2975</v>
      </c>
      <c r="Y1011" s="62">
        <v>1.9833333333333334</v>
      </c>
      <c r="Z1011" s="22">
        <v>4624</v>
      </c>
      <c r="AA1011" s="62">
        <v>3.0826666666666669</v>
      </c>
      <c r="AB1011" s="22">
        <v>0</v>
      </c>
    </row>
    <row r="1012" spans="1:28" ht="15" customHeight="1">
      <c r="A1012" s="42">
        <v>2019</v>
      </c>
      <c r="B1012" s="42" t="s">
        <v>241</v>
      </c>
      <c r="C1012" s="44" t="s">
        <v>221</v>
      </c>
      <c r="D1012" s="58" t="s">
        <v>481</v>
      </c>
      <c r="E1012" s="39"/>
      <c r="F1012" s="39"/>
      <c r="G1012" s="71"/>
      <c r="H1012" s="23">
        <v>2</v>
      </c>
      <c r="I1012" s="23">
        <v>450</v>
      </c>
      <c r="J1012" s="23">
        <v>22</v>
      </c>
      <c r="K1012" s="23">
        <v>7</v>
      </c>
      <c r="L1012" s="22">
        <v>218</v>
      </c>
      <c r="M1012" s="23">
        <v>2</v>
      </c>
      <c r="N1012" s="22">
        <v>60</v>
      </c>
      <c r="O1012" s="23">
        <v>9</v>
      </c>
      <c r="P1012" s="61">
        <v>0.02</v>
      </c>
      <c r="Q1012" s="23">
        <v>3</v>
      </c>
      <c r="R1012" s="22">
        <v>30</v>
      </c>
      <c r="S1012" s="22">
        <v>308</v>
      </c>
      <c r="T1012" s="62">
        <v>72.954545454545453</v>
      </c>
      <c r="U1012" s="22">
        <v>0</v>
      </c>
      <c r="V1012" s="22">
        <v>0</v>
      </c>
      <c r="W1012" s="22">
        <v>1297</v>
      </c>
      <c r="X1012" s="22">
        <v>1297</v>
      </c>
      <c r="Y1012" s="62">
        <v>2.882222222222222</v>
      </c>
      <c r="Z1012" s="22">
        <v>1605</v>
      </c>
      <c r="AA1012" s="62">
        <v>3.5666666666666669</v>
      </c>
      <c r="AB1012" s="22">
        <v>0</v>
      </c>
    </row>
    <row r="1013" spans="1:28" ht="15" customHeight="1">
      <c r="A1013" s="42">
        <v>2019</v>
      </c>
      <c r="B1013" s="42" t="s">
        <v>241</v>
      </c>
      <c r="C1013" s="44" t="s">
        <v>221</v>
      </c>
      <c r="D1013" s="58" t="s">
        <v>477</v>
      </c>
      <c r="E1013" s="39"/>
      <c r="F1013" s="39"/>
      <c r="G1013" s="71"/>
      <c r="H1013" s="23">
        <v>2</v>
      </c>
      <c r="I1013" s="23">
        <v>2960</v>
      </c>
      <c r="J1013" s="23">
        <v>96</v>
      </c>
      <c r="K1013" s="23">
        <v>37</v>
      </c>
      <c r="L1013" s="22">
        <v>1221</v>
      </c>
      <c r="M1013" s="23">
        <v>24</v>
      </c>
      <c r="N1013" s="22">
        <v>809</v>
      </c>
      <c r="O1013" s="23">
        <v>61</v>
      </c>
      <c r="P1013" s="61">
        <v>2.0608108108108109E-2</v>
      </c>
      <c r="Q1013" s="23">
        <v>98</v>
      </c>
      <c r="R1013" s="22">
        <v>980</v>
      </c>
      <c r="S1013" s="22">
        <v>3061</v>
      </c>
      <c r="T1013" s="62">
        <v>69.416666666666671</v>
      </c>
      <c r="U1013" s="22">
        <v>0</v>
      </c>
      <c r="V1013" s="22">
        <v>0</v>
      </c>
      <c r="W1013" s="22">
        <v>3603</v>
      </c>
      <c r="X1013" s="22">
        <v>3603</v>
      </c>
      <c r="Y1013" s="62">
        <v>1.2172297297297296</v>
      </c>
      <c r="Z1013" s="22">
        <v>6664</v>
      </c>
      <c r="AA1013" s="62">
        <v>2.2513513513513512</v>
      </c>
      <c r="AB1013" s="22">
        <v>0</v>
      </c>
    </row>
    <row r="1014" spans="1:28" ht="15" customHeight="1">
      <c r="A1014" s="42">
        <v>2019</v>
      </c>
      <c r="B1014" s="42" t="s">
        <v>241</v>
      </c>
      <c r="C1014" s="44" t="s">
        <v>221</v>
      </c>
      <c r="D1014" s="43" t="s">
        <v>478</v>
      </c>
      <c r="E1014" s="39"/>
      <c r="F1014" s="39"/>
      <c r="G1014" s="71"/>
      <c r="H1014" s="23">
        <v>5</v>
      </c>
      <c r="I1014" s="23">
        <v>3500</v>
      </c>
      <c r="J1014" s="23">
        <v>382</v>
      </c>
      <c r="K1014" s="23">
        <v>42</v>
      </c>
      <c r="L1014" s="22">
        <v>1343</v>
      </c>
      <c r="M1014" s="23">
        <v>24</v>
      </c>
      <c r="N1014" s="22">
        <v>840</v>
      </c>
      <c r="O1014" s="23">
        <v>66</v>
      </c>
      <c r="P1014" s="61">
        <v>1.8857142857142857E-2</v>
      </c>
      <c r="Q1014" s="23">
        <v>61</v>
      </c>
      <c r="R1014" s="22">
        <v>610</v>
      </c>
      <c r="S1014" s="22">
        <v>2793</v>
      </c>
      <c r="T1014" s="62">
        <v>17.180628272251308</v>
      </c>
      <c r="U1014" s="22">
        <v>0</v>
      </c>
      <c r="V1014" s="22">
        <v>0</v>
      </c>
      <c r="W1014" s="22">
        <v>3770</v>
      </c>
      <c r="X1014" s="22">
        <v>3770</v>
      </c>
      <c r="Y1014" s="62">
        <v>1.0771428571428572</v>
      </c>
      <c r="Z1014" s="22">
        <v>6563</v>
      </c>
      <c r="AA1014" s="62">
        <v>1.8751428571428572</v>
      </c>
      <c r="AB1014" s="22">
        <v>0</v>
      </c>
    </row>
    <row r="1015" spans="1:28" ht="15" customHeight="1">
      <c r="A1015" s="42">
        <v>2019</v>
      </c>
      <c r="B1015" s="42" t="s">
        <v>241</v>
      </c>
      <c r="C1015" s="44" t="s">
        <v>221</v>
      </c>
      <c r="D1015" s="58" t="s">
        <v>479</v>
      </c>
      <c r="E1015" s="39"/>
      <c r="F1015" s="39"/>
      <c r="G1015" s="71"/>
      <c r="H1015" s="23">
        <v>2</v>
      </c>
      <c r="I1015" s="23">
        <v>1280</v>
      </c>
      <c r="J1015" s="23">
        <v>46</v>
      </c>
      <c r="K1015" s="23">
        <v>12</v>
      </c>
      <c r="L1015" s="22">
        <v>437</v>
      </c>
      <c r="M1015" s="23">
        <v>6</v>
      </c>
      <c r="N1015" s="22">
        <v>216</v>
      </c>
      <c r="O1015" s="23">
        <v>18</v>
      </c>
      <c r="P1015" s="61">
        <v>1.40625E-2</v>
      </c>
      <c r="Q1015" s="23">
        <v>35</v>
      </c>
      <c r="R1015" s="22">
        <v>350</v>
      </c>
      <c r="S1015" s="22">
        <v>1003</v>
      </c>
      <c r="T1015" s="62">
        <v>48.326086956521742</v>
      </c>
      <c r="U1015" s="22">
        <v>0</v>
      </c>
      <c r="V1015" s="22">
        <v>0</v>
      </c>
      <c r="W1015" s="22">
        <v>1220</v>
      </c>
      <c r="X1015" s="22">
        <v>1220</v>
      </c>
      <c r="Y1015" s="62">
        <v>0.953125</v>
      </c>
      <c r="Z1015" s="22">
        <v>2223</v>
      </c>
      <c r="AA1015" s="62">
        <v>1.7367187500000001</v>
      </c>
      <c r="AB1015" s="22">
        <v>0</v>
      </c>
    </row>
    <row r="1016" spans="1:28" ht="15" customHeight="1">
      <c r="A1016" s="42">
        <v>2019</v>
      </c>
      <c r="B1016" s="42" t="s">
        <v>241</v>
      </c>
      <c r="C1016" s="44" t="s">
        <v>221</v>
      </c>
      <c r="D1016" s="58" t="s">
        <v>345</v>
      </c>
      <c r="E1016" s="39"/>
      <c r="F1016" s="39"/>
      <c r="G1016" s="71"/>
      <c r="H1016" s="23">
        <v>3</v>
      </c>
      <c r="I1016" s="23">
        <v>750</v>
      </c>
      <c r="J1016" s="23">
        <v>18</v>
      </c>
      <c r="K1016" s="23">
        <v>4</v>
      </c>
      <c r="L1016" s="22">
        <v>137</v>
      </c>
      <c r="M1016" s="23">
        <v>3</v>
      </c>
      <c r="N1016" s="22">
        <v>138</v>
      </c>
      <c r="O1016" s="23">
        <v>7</v>
      </c>
      <c r="P1016" s="61">
        <v>9.3333333333333341E-3</v>
      </c>
      <c r="Q1016" s="23">
        <v>0</v>
      </c>
      <c r="R1016" s="22">
        <v>0</v>
      </c>
      <c r="S1016" s="22">
        <v>275</v>
      </c>
      <c r="T1016" s="62">
        <v>90.277777777777771</v>
      </c>
      <c r="U1016" s="22">
        <v>0</v>
      </c>
      <c r="V1016" s="22">
        <v>0</v>
      </c>
      <c r="W1016" s="22">
        <v>1350</v>
      </c>
      <c r="X1016" s="22">
        <v>1350</v>
      </c>
      <c r="Y1016" s="62">
        <v>1.8</v>
      </c>
      <c r="Z1016" s="22">
        <v>1625</v>
      </c>
      <c r="AA1016" s="62">
        <v>2.1666666666666665</v>
      </c>
      <c r="AB1016" s="22">
        <v>0</v>
      </c>
    </row>
    <row r="1017" spans="1:28" ht="15" customHeight="1">
      <c r="A1017" s="42">
        <v>2019</v>
      </c>
      <c r="B1017" s="42" t="s">
        <v>241</v>
      </c>
      <c r="C1017" s="44" t="s">
        <v>221</v>
      </c>
      <c r="D1017" s="58" t="s">
        <v>480</v>
      </c>
      <c r="E1017" s="39"/>
      <c r="F1017" s="39"/>
      <c r="G1017" s="71"/>
      <c r="H1017" s="23">
        <v>2</v>
      </c>
      <c r="I1017" s="23">
        <v>3600</v>
      </c>
      <c r="J1017" s="23">
        <v>61</v>
      </c>
      <c r="K1017" s="23">
        <v>4</v>
      </c>
      <c r="L1017" s="22">
        <v>160</v>
      </c>
      <c r="M1017" s="23">
        <v>9</v>
      </c>
      <c r="N1017" s="22">
        <v>300</v>
      </c>
      <c r="O1017" s="23">
        <v>13</v>
      </c>
      <c r="P1017" s="61">
        <v>3.6111111111111109E-3</v>
      </c>
      <c r="Q1017" s="23">
        <v>0</v>
      </c>
      <c r="R1017" s="22">
        <v>0</v>
      </c>
      <c r="S1017" s="22">
        <v>460</v>
      </c>
      <c r="T1017" s="62">
        <v>122.21311475409836</v>
      </c>
      <c r="U1017" s="22">
        <v>0</v>
      </c>
      <c r="V1017" s="22">
        <v>0</v>
      </c>
      <c r="W1017" s="22">
        <v>6995</v>
      </c>
      <c r="X1017" s="22">
        <v>6995</v>
      </c>
      <c r="Y1017" s="62">
        <v>1.9430555555555555</v>
      </c>
      <c r="Z1017" s="22">
        <v>7455</v>
      </c>
      <c r="AA1017" s="62">
        <v>2.0708333333333333</v>
      </c>
      <c r="AB1017" s="22">
        <v>0</v>
      </c>
    </row>
    <row r="1018" spans="1:28" ht="15" customHeight="1">
      <c r="A1018" s="42">
        <v>2019</v>
      </c>
      <c r="B1018" s="42" t="s">
        <v>241</v>
      </c>
      <c r="C1018" s="44" t="s">
        <v>207</v>
      </c>
      <c r="D1018" s="58" t="s">
        <v>482</v>
      </c>
      <c r="E1018" s="39"/>
      <c r="F1018" s="39"/>
      <c r="G1018" s="71"/>
      <c r="H1018" s="23">
        <v>11</v>
      </c>
      <c r="I1018" s="23">
        <v>3440</v>
      </c>
      <c r="J1018" s="23">
        <v>338</v>
      </c>
      <c r="K1018" s="23">
        <v>45</v>
      </c>
      <c r="L1018" s="22">
        <v>1492</v>
      </c>
      <c r="M1018" s="23">
        <v>15</v>
      </c>
      <c r="N1018" s="22">
        <v>468</v>
      </c>
      <c r="O1018" s="23">
        <v>60</v>
      </c>
      <c r="P1018" s="61">
        <v>1.7441860465116279E-2</v>
      </c>
      <c r="Q1018" s="23">
        <v>6</v>
      </c>
      <c r="R1018" s="22">
        <v>60</v>
      </c>
      <c r="S1018" s="22">
        <v>2059</v>
      </c>
      <c r="T1018" s="62">
        <v>12.029585798816568</v>
      </c>
      <c r="U1018" s="22">
        <v>0</v>
      </c>
      <c r="V1018" s="22">
        <v>0</v>
      </c>
      <c r="W1018" s="22">
        <v>2007</v>
      </c>
      <c r="X1018" s="22">
        <v>2007</v>
      </c>
      <c r="Y1018" s="62">
        <v>0.58343023255813953</v>
      </c>
      <c r="Z1018" s="22">
        <v>4066</v>
      </c>
      <c r="AA1018" s="62">
        <v>1.1819767441860465</v>
      </c>
      <c r="AB1018" s="22">
        <v>0</v>
      </c>
    </row>
    <row r="1019" spans="1:28" ht="15" customHeight="1">
      <c r="A1019" s="42">
        <v>2019</v>
      </c>
      <c r="B1019" s="42" t="s">
        <v>241</v>
      </c>
      <c r="C1019" s="44" t="s">
        <v>207</v>
      </c>
      <c r="D1019" s="58" t="s">
        <v>483</v>
      </c>
      <c r="E1019" s="39"/>
      <c r="F1019" s="39"/>
      <c r="G1019" s="71"/>
      <c r="H1019" s="23">
        <v>3</v>
      </c>
      <c r="I1019" s="23">
        <v>3500</v>
      </c>
      <c r="J1019" s="23">
        <v>262</v>
      </c>
      <c r="K1019" s="23">
        <v>110</v>
      </c>
      <c r="L1019" s="22">
        <v>3466</v>
      </c>
      <c r="M1019" s="23">
        <v>40</v>
      </c>
      <c r="N1019" s="22">
        <v>1097</v>
      </c>
      <c r="O1019" s="23">
        <v>150</v>
      </c>
      <c r="P1019" s="61">
        <v>4.2857142857142858E-2</v>
      </c>
      <c r="Q1019" s="23">
        <v>175</v>
      </c>
      <c r="R1019" s="22">
        <v>1750</v>
      </c>
      <c r="S1019" s="22">
        <v>6313</v>
      </c>
      <c r="T1019" s="62">
        <v>34.591603053435115</v>
      </c>
      <c r="U1019" s="22">
        <v>0</v>
      </c>
      <c r="V1019" s="22">
        <v>0</v>
      </c>
      <c r="W1019" s="22">
        <v>2750</v>
      </c>
      <c r="X1019" s="22">
        <v>2750</v>
      </c>
      <c r="Y1019" s="62">
        <v>0.7857142857142857</v>
      </c>
      <c r="Z1019" s="22">
        <v>9063</v>
      </c>
      <c r="AA1019" s="62">
        <v>2.5894285714285714</v>
      </c>
      <c r="AB1019" s="22">
        <v>463.6</v>
      </c>
    </row>
    <row r="1020" spans="1:28" ht="15" customHeight="1">
      <c r="A1020" s="42">
        <v>2019</v>
      </c>
      <c r="B1020" s="42" t="s">
        <v>241</v>
      </c>
      <c r="C1020" s="44" t="s">
        <v>207</v>
      </c>
      <c r="D1020" s="43" t="s">
        <v>485</v>
      </c>
      <c r="E1020" s="39"/>
      <c r="F1020" s="39"/>
      <c r="G1020" s="71"/>
      <c r="H1020" s="23">
        <v>5</v>
      </c>
      <c r="I1020" s="23">
        <v>16327</v>
      </c>
      <c r="J1020" s="23">
        <v>749</v>
      </c>
      <c r="K1020" s="23">
        <v>1214</v>
      </c>
      <c r="L1020" s="22">
        <v>38694</v>
      </c>
      <c r="M1020" s="23">
        <v>456</v>
      </c>
      <c r="N1020" s="22">
        <v>14779</v>
      </c>
      <c r="O1020" s="23">
        <v>1670</v>
      </c>
      <c r="P1020" s="61">
        <v>0.10228455931891958</v>
      </c>
      <c r="Q1020" s="23">
        <v>2</v>
      </c>
      <c r="R1020" s="22">
        <v>20</v>
      </c>
      <c r="S1020" s="22">
        <v>54019</v>
      </c>
      <c r="T1020" s="62">
        <v>101.29061415220293</v>
      </c>
      <c r="U1020" s="22">
        <v>0</v>
      </c>
      <c r="V1020" s="22">
        <v>0</v>
      </c>
      <c r="W1020" s="22">
        <v>21847.67</v>
      </c>
      <c r="X1020" s="22">
        <v>21847.67</v>
      </c>
      <c r="Y1020" s="62">
        <v>1.3381313162246584</v>
      </c>
      <c r="Z1020" s="22">
        <v>75866.67</v>
      </c>
      <c r="AA1020" s="62">
        <v>4.6466999448765849</v>
      </c>
      <c r="AB1020" s="22">
        <v>11096.4</v>
      </c>
    </row>
    <row r="1021" spans="1:28" ht="15" customHeight="1">
      <c r="A1021" s="42">
        <v>2019</v>
      </c>
      <c r="B1021" s="42" t="s">
        <v>241</v>
      </c>
      <c r="C1021" s="44" t="s">
        <v>207</v>
      </c>
      <c r="D1021" s="58" t="s">
        <v>486</v>
      </c>
      <c r="E1021" s="39"/>
      <c r="F1021" s="39"/>
      <c r="G1021" s="71"/>
      <c r="H1021" s="23">
        <v>3</v>
      </c>
      <c r="I1021" s="23">
        <v>3500</v>
      </c>
      <c r="J1021" s="23">
        <v>95</v>
      </c>
      <c r="K1021" s="23">
        <v>26</v>
      </c>
      <c r="L1021" s="22">
        <v>819</v>
      </c>
      <c r="M1021" s="23">
        <v>18</v>
      </c>
      <c r="N1021" s="22">
        <v>592</v>
      </c>
      <c r="O1021" s="23">
        <v>44</v>
      </c>
      <c r="P1021" s="61">
        <v>1.2571428571428572E-2</v>
      </c>
      <c r="Q1021" s="23">
        <v>11</v>
      </c>
      <c r="R1021" s="22">
        <v>110</v>
      </c>
      <c r="S1021" s="22">
        <v>1581</v>
      </c>
      <c r="T1021" s="62">
        <v>52.06315789473684</v>
      </c>
      <c r="U1021" s="22">
        <v>0</v>
      </c>
      <c r="V1021" s="22">
        <v>0</v>
      </c>
      <c r="W1021" s="22">
        <v>3365</v>
      </c>
      <c r="X1021" s="22">
        <v>3365</v>
      </c>
      <c r="Y1021" s="62">
        <v>0.96142857142857141</v>
      </c>
      <c r="Z1021" s="22">
        <v>4946</v>
      </c>
      <c r="AA1021" s="62">
        <v>1.413142857142857</v>
      </c>
      <c r="AB1021" s="22">
        <v>0</v>
      </c>
    </row>
    <row r="1022" spans="1:28" ht="15" customHeight="1">
      <c r="A1022" s="42">
        <v>2019</v>
      </c>
      <c r="B1022" s="42" t="s">
        <v>241</v>
      </c>
      <c r="C1022" s="44" t="s">
        <v>207</v>
      </c>
      <c r="D1022" s="58" t="s">
        <v>689</v>
      </c>
      <c r="E1022" s="39"/>
      <c r="F1022" s="39"/>
      <c r="G1022" s="71"/>
      <c r="H1022" s="23">
        <v>3</v>
      </c>
      <c r="I1022" s="23">
        <v>2522</v>
      </c>
      <c r="J1022" s="23">
        <v>108</v>
      </c>
      <c r="K1022" s="23">
        <v>37</v>
      </c>
      <c r="L1022" s="22">
        <v>1191</v>
      </c>
      <c r="M1022" s="23">
        <v>6</v>
      </c>
      <c r="N1022" s="22">
        <v>180</v>
      </c>
      <c r="O1022" s="23">
        <v>43</v>
      </c>
      <c r="P1022" s="61">
        <v>1.704996034892942E-2</v>
      </c>
      <c r="Q1022" s="23">
        <v>40</v>
      </c>
      <c r="R1022" s="22">
        <v>400</v>
      </c>
      <c r="S1022" s="22">
        <v>1771</v>
      </c>
      <c r="T1022" s="62">
        <v>26.037962962962961</v>
      </c>
      <c r="U1022" s="22">
        <v>0</v>
      </c>
      <c r="V1022" s="22">
        <v>0</v>
      </c>
      <c r="W1022" s="22">
        <v>1041.0999999999999</v>
      </c>
      <c r="X1022" s="22">
        <v>1041.0999999999999</v>
      </c>
      <c r="Y1022" s="62">
        <v>0.4128072957969865</v>
      </c>
      <c r="Z1022" s="22">
        <v>2812.1</v>
      </c>
      <c r="AA1022" s="62">
        <v>1.1150277557494053</v>
      </c>
      <c r="AB1022" s="22">
        <v>0</v>
      </c>
    </row>
    <row r="1023" spans="1:28" ht="15" customHeight="1">
      <c r="A1023" s="42">
        <v>2019</v>
      </c>
      <c r="B1023" s="42" t="s">
        <v>241</v>
      </c>
      <c r="C1023" s="44" t="s">
        <v>208</v>
      </c>
      <c r="D1023" s="58" t="s">
        <v>487</v>
      </c>
      <c r="E1023" s="39"/>
      <c r="F1023" s="39"/>
      <c r="G1023" s="71"/>
      <c r="H1023" s="23">
        <v>1</v>
      </c>
      <c r="I1023" s="23">
        <v>3500</v>
      </c>
      <c r="J1023" s="23">
        <v>152</v>
      </c>
      <c r="K1023" s="23">
        <v>46</v>
      </c>
      <c r="L1023" s="22">
        <v>1553</v>
      </c>
      <c r="M1023" s="23">
        <v>39</v>
      </c>
      <c r="N1023" s="22">
        <v>1346</v>
      </c>
      <c r="O1023" s="23">
        <v>85</v>
      </c>
      <c r="P1023" s="61">
        <v>2.4285714285714285E-2</v>
      </c>
      <c r="Q1023" s="23">
        <v>30</v>
      </c>
      <c r="R1023" s="22">
        <v>300</v>
      </c>
      <c r="S1023" s="22">
        <v>3199</v>
      </c>
      <c r="T1023" s="62">
        <v>76.03947368421052</v>
      </c>
      <c r="U1023" s="22">
        <v>0</v>
      </c>
      <c r="V1023" s="22">
        <v>0</v>
      </c>
      <c r="W1023" s="22">
        <v>8359</v>
      </c>
      <c r="X1023" s="22">
        <v>8359</v>
      </c>
      <c r="Y1023" s="62">
        <v>2.3882857142857143</v>
      </c>
      <c r="Z1023" s="22">
        <v>11558</v>
      </c>
      <c r="AA1023" s="62">
        <v>3.3022857142857145</v>
      </c>
      <c r="AB1023" s="22">
        <v>1000</v>
      </c>
    </row>
    <row r="1024" spans="1:28" ht="15" customHeight="1">
      <c r="A1024" s="42">
        <v>2019</v>
      </c>
      <c r="B1024" s="42" t="s">
        <v>241</v>
      </c>
      <c r="C1024" s="44" t="s">
        <v>208</v>
      </c>
      <c r="D1024" s="58" t="s">
        <v>488</v>
      </c>
      <c r="E1024" s="39"/>
      <c r="F1024" s="39"/>
      <c r="G1024" s="71"/>
      <c r="H1024" s="23">
        <v>5</v>
      </c>
      <c r="I1024" s="23">
        <v>1500</v>
      </c>
      <c r="J1024" s="23">
        <v>163</v>
      </c>
      <c r="K1024" s="23">
        <v>55</v>
      </c>
      <c r="L1024" s="22">
        <v>1795</v>
      </c>
      <c r="M1024" s="23">
        <v>54</v>
      </c>
      <c r="N1024" s="22">
        <v>1625</v>
      </c>
      <c r="O1024" s="23">
        <v>109</v>
      </c>
      <c r="P1024" s="61">
        <v>7.2666666666666671E-2</v>
      </c>
      <c r="Q1024" s="23">
        <v>24</v>
      </c>
      <c r="R1024" s="22">
        <v>240</v>
      </c>
      <c r="S1024" s="22">
        <v>3709</v>
      </c>
      <c r="T1024" s="62">
        <v>46.944785276073617</v>
      </c>
      <c r="U1024" s="22">
        <v>0</v>
      </c>
      <c r="V1024" s="22">
        <v>0</v>
      </c>
      <c r="W1024" s="22">
        <v>3943</v>
      </c>
      <c r="X1024" s="22">
        <v>3943</v>
      </c>
      <c r="Y1024" s="62">
        <v>2.6286666666666667</v>
      </c>
      <c r="Z1024" s="22">
        <v>7652</v>
      </c>
      <c r="AA1024" s="62">
        <v>5.1013333333333337</v>
      </c>
      <c r="AB1024" s="22">
        <v>664.25</v>
      </c>
    </row>
    <row r="1025" spans="1:28" ht="15" customHeight="1">
      <c r="A1025" s="42">
        <v>2019</v>
      </c>
      <c r="B1025" s="42" t="s">
        <v>241</v>
      </c>
      <c r="C1025" s="44" t="s">
        <v>208</v>
      </c>
      <c r="D1025" s="58" t="s">
        <v>489</v>
      </c>
      <c r="E1025" s="39"/>
      <c r="F1025" s="39"/>
      <c r="G1025" s="71"/>
      <c r="H1025" s="23">
        <v>4</v>
      </c>
      <c r="I1025" s="23">
        <v>4000</v>
      </c>
      <c r="J1025" s="23">
        <v>60</v>
      </c>
      <c r="K1025" s="23">
        <v>164</v>
      </c>
      <c r="L1025" s="22">
        <v>5327</v>
      </c>
      <c r="M1025" s="23">
        <v>68</v>
      </c>
      <c r="N1025" s="22">
        <v>2236</v>
      </c>
      <c r="O1025" s="23">
        <v>232</v>
      </c>
      <c r="P1025" s="61">
        <v>5.8000000000000003E-2</v>
      </c>
      <c r="Q1025" s="23">
        <v>16</v>
      </c>
      <c r="R1025" s="22">
        <v>160</v>
      </c>
      <c r="S1025" s="22">
        <v>7734</v>
      </c>
      <c r="T1025" s="62">
        <v>336.4</v>
      </c>
      <c r="U1025" s="22">
        <v>0</v>
      </c>
      <c r="V1025" s="22">
        <v>0</v>
      </c>
      <c r="W1025" s="22">
        <v>12450</v>
      </c>
      <c r="X1025" s="22">
        <v>12450</v>
      </c>
      <c r="Y1025" s="62">
        <v>3.1124999999999998</v>
      </c>
      <c r="Z1025" s="22">
        <v>20184</v>
      </c>
      <c r="AA1025" s="62">
        <v>5.0460000000000003</v>
      </c>
      <c r="AB1025" s="22">
        <v>1500</v>
      </c>
    </row>
    <row r="1026" spans="1:28" ht="15" customHeight="1">
      <c r="A1026" s="42">
        <v>2019</v>
      </c>
      <c r="B1026" s="42" t="s">
        <v>241</v>
      </c>
      <c r="C1026" s="44" t="s">
        <v>208</v>
      </c>
      <c r="D1026" s="58" t="s">
        <v>490</v>
      </c>
      <c r="E1026" s="39"/>
      <c r="F1026" s="39"/>
      <c r="G1026" s="71"/>
      <c r="H1026" s="23">
        <v>4</v>
      </c>
      <c r="I1026" s="23">
        <v>3000</v>
      </c>
      <c r="J1026" s="23">
        <v>80</v>
      </c>
      <c r="K1026" s="23">
        <v>78</v>
      </c>
      <c r="L1026" s="22">
        <v>2538</v>
      </c>
      <c r="M1026" s="23">
        <v>86</v>
      </c>
      <c r="N1026" s="22">
        <v>2763</v>
      </c>
      <c r="O1026" s="23">
        <v>164</v>
      </c>
      <c r="P1026" s="61">
        <v>5.4666666666666669E-2</v>
      </c>
      <c r="Q1026" s="23">
        <v>339</v>
      </c>
      <c r="R1026" s="22">
        <v>3450</v>
      </c>
      <c r="S1026" s="22">
        <v>8837</v>
      </c>
      <c r="T1026" s="62">
        <v>168.79349999999999</v>
      </c>
      <c r="U1026" s="22">
        <v>0</v>
      </c>
      <c r="V1026" s="22">
        <v>0</v>
      </c>
      <c r="W1026" s="22">
        <v>4666.4799999999996</v>
      </c>
      <c r="X1026" s="22">
        <v>4666.4799999999996</v>
      </c>
      <c r="Y1026" s="62">
        <v>1.5554933333333332</v>
      </c>
      <c r="Z1026" s="22">
        <v>13503.48</v>
      </c>
      <c r="AA1026" s="62">
        <v>4.5011599999999996</v>
      </c>
      <c r="AB1026" s="22">
        <v>0</v>
      </c>
    </row>
    <row r="1027" spans="1:28" ht="15" customHeight="1">
      <c r="A1027" s="42">
        <v>2019</v>
      </c>
      <c r="B1027" s="42" t="s">
        <v>241</v>
      </c>
      <c r="C1027" s="44" t="s">
        <v>208</v>
      </c>
      <c r="D1027" s="58" t="s">
        <v>491</v>
      </c>
      <c r="E1027" s="39"/>
      <c r="F1027" s="39"/>
      <c r="G1027" s="71"/>
      <c r="H1027" s="23">
        <v>2</v>
      </c>
      <c r="I1027" s="23">
        <v>2500</v>
      </c>
      <c r="J1027" s="23">
        <v>22</v>
      </c>
      <c r="K1027" s="23">
        <v>29</v>
      </c>
      <c r="L1027" s="22">
        <v>944</v>
      </c>
      <c r="M1027" s="23">
        <v>11</v>
      </c>
      <c r="N1027" s="22">
        <v>356</v>
      </c>
      <c r="O1027" s="23">
        <v>40</v>
      </c>
      <c r="P1027" s="61">
        <v>1.6E-2</v>
      </c>
      <c r="Q1027" s="23">
        <v>87</v>
      </c>
      <c r="R1027" s="22">
        <v>900</v>
      </c>
      <c r="S1027" s="22">
        <v>2211</v>
      </c>
      <c r="T1027" s="62">
        <v>226.86363636363637</v>
      </c>
      <c r="U1027" s="22">
        <v>0</v>
      </c>
      <c r="V1027" s="22">
        <v>0</v>
      </c>
      <c r="W1027" s="22">
        <v>2780</v>
      </c>
      <c r="X1027" s="22">
        <v>2780</v>
      </c>
      <c r="Y1027" s="62">
        <v>1.1120000000000001</v>
      </c>
      <c r="Z1027" s="22">
        <v>4991</v>
      </c>
      <c r="AA1027" s="62">
        <v>1.9964</v>
      </c>
      <c r="AB1027" s="22">
        <v>0</v>
      </c>
    </row>
    <row r="1028" spans="1:28" ht="15" customHeight="1">
      <c r="A1028" s="42">
        <v>2019</v>
      </c>
      <c r="B1028" s="42" t="s">
        <v>241</v>
      </c>
      <c r="C1028" s="44" t="s">
        <v>208</v>
      </c>
      <c r="D1028" s="58" t="s">
        <v>492</v>
      </c>
      <c r="E1028" s="39"/>
      <c r="F1028" s="39"/>
      <c r="G1028" s="71"/>
      <c r="H1028" s="23">
        <v>3</v>
      </c>
      <c r="I1028" s="23">
        <v>3000</v>
      </c>
      <c r="J1028" s="23">
        <v>45</v>
      </c>
      <c r="K1028" s="23">
        <v>108</v>
      </c>
      <c r="L1028" s="22">
        <v>3419</v>
      </c>
      <c r="M1028" s="23">
        <v>39</v>
      </c>
      <c r="N1028" s="22">
        <v>1240</v>
      </c>
      <c r="O1028" s="23">
        <v>147</v>
      </c>
      <c r="P1028" s="61">
        <v>4.9000000000000002E-2</v>
      </c>
      <c r="Q1028" s="23">
        <v>0</v>
      </c>
      <c r="R1028" s="22">
        <v>0</v>
      </c>
      <c r="S1028" s="22">
        <v>4659</v>
      </c>
      <c r="T1028" s="62">
        <v>261.13333333333333</v>
      </c>
      <c r="U1028" s="22">
        <v>0</v>
      </c>
      <c r="V1028" s="22">
        <v>500</v>
      </c>
      <c r="W1028" s="22">
        <v>7092</v>
      </c>
      <c r="X1028" s="22">
        <v>7592</v>
      </c>
      <c r="Y1028" s="62">
        <v>2.5306666666666668</v>
      </c>
      <c r="Z1028" s="22">
        <v>11751</v>
      </c>
      <c r="AA1028" s="62">
        <v>3.9169999999999998</v>
      </c>
      <c r="AB1028" s="22">
        <v>400</v>
      </c>
    </row>
    <row r="1029" spans="1:28" ht="15" customHeight="1">
      <c r="A1029" s="42">
        <v>2019</v>
      </c>
      <c r="B1029" s="42" t="s">
        <v>241</v>
      </c>
      <c r="C1029" s="44" t="s">
        <v>209</v>
      </c>
      <c r="D1029" s="58" t="s">
        <v>493</v>
      </c>
      <c r="E1029" s="39"/>
      <c r="F1029" s="39"/>
      <c r="G1029" s="71"/>
      <c r="H1029" s="23">
        <v>5</v>
      </c>
      <c r="I1029" s="23">
        <v>4500</v>
      </c>
      <c r="J1029" s="23">
        <v>226</v>
      </c>
      <c r="K1029" s="23">
        <v>319</v>
      </c>
      <c r="L1029" s="22">
        <v>10121</v>
      </c>
      <c r="M1029" s="23">
        <v>156</v>
      </c>
      <c r="N1029" s="22">
        <v>4966</v>
      </c>
      <c r="O1029" s="23">
        <v>475</v>
      </c>
      <c r="P1029" s="61">
        <v>0.10555555555555556</v>
      </c>
      <c r="Q1029" s="23">
        <v>13</v>
      </c>
      <c r="R1029" s="22">
        <v>130</v>
      </c>
      <c r="S1029" s="22">
        <v>15808</v>
      </c>
      <c r="T1029" s="62">
        <v>111.85398230088495</v>
      </c>
      <c r="U1029" s="22">
        <v>0</v>
      </c>
      <c r="V1029" s="22">
        <v>0</v>
      </c>
      <c r="W1029" s="22">
        <v>9471</v>
      </c>
      <c r="X1029" s="22">
        <v>9471</v>
      </c>
      <c r="Y1029" s="62">
        <v>2.1046666666666667</v>
      </c>
      <c r="Z1029" s="22">
        <v>25279</v>
      </c>
      <c r="AA1029" s="62">
        <v>5.6175555555555556</v>
      </c>
      <c r="AB1029" s="22">
        <v>0</v>
      </c>
    </row>
    <row r="1030" spans="1:28" ht="15" customHeight="1">
      <c r="A1030" s="42">
        <v>2019</v>
      </c>
      <c r="B1030" s="42" t="s">
        <v>241</v>
      </c>
      <c r="C1030" s="44" t="s">
        <v>209</v>
      </c>
      <c r="D1030" s="58" t="s">
        <v>494</v>
      </c>
      <c r="E1030" s="39"/>
      <c r="F1030" s="39"/>
      <c r="G1030" s="71"/>
      <c r="H1030" s="23">
        <v>5</v>
      </c>
      <c r="I1030" s="23">
        <v>8500</v>
      </c>
      <c r="J1030" s="23">
        <v>127</v>
      </c>
      <c r="K1030" s="23">
        <v>259</v>
      </c>
      <c r="L1030" s="22">
        <v>7969</v>
      </c>
      <c r="M1030" s="23">
        <v>91</v>
      </c>
      <c r="N1030" s="22">
        <v>2800</v>
      </c>
      <c r="O1030" s="23">
        <v>350</v>
      </c>
      <c r="P1030" s="61">
        <v>4.1176470588235294E-2</v>
      </c>
      <c r="Q1030" s="23">
        <v>7</v>
      </c>
      <c r="R1030" s="22">
        <v>70</v>
      </c>
      <c r="S1030" s="22">
        <v>10839</v>
      </c>
      <c r="T1030" s="62">
        <v>177.76377952755905</v>
      </c>
      <c r="U1030" s="22">
        <v>0</v>
      </c>
      <c r="V1030" s="22">
        <v>0</v>
      </c>
      <c r="W1030" s="22">
        <v>11737</v>
      </c>
      <c r="X1030" s="22">
        <v>11737</v>
      </c>
      <c r="Y1030" s="62">
        <v>1.3808235294117648</v>
      </c>
      <c r="Z1030" s="22">
        <v>22576</v>
      </c>
      <c r="AA1030" s="62">
        <v>2.6560000000000001</v>
      </c>
      <c r="AB1030" s="22">
        <v>192.9</v>
      </c>
    </row>
    <row r="1031" spans="1:28" ht="15" customHeight="1">
      <c r="A1031" s="42">
        <v>2019</v>
      </c>
      <c r="B1031" s="42" t="s">
        <v>241</v>
      </c>
      <c r="C1031" s="44" t="s">
        <v>209</v>
      </c>
      <c r="D1031" s="58" t="s">
        <v>495</v>
      </c>
      <c r="E1031" s="39"/>
      <c r="F1031" s="39"/>
      <c r="G1031" s="71"/>
      <c r="H1031" s="23">
        <v>4</v>
      </c>
      <c r="I1031" s="23">
        <v>1200</v>
      </c>
      <c r="J1031" s="23">
        <v>59</v>
      </c>
      <c r="K1031" s="23">
        <v>32</v>
      </c>
      <c r="L1031" s="22">
        <f>518+480</f>
        <v>998</v>
      </c>
      <c r="M1031" s="23">
        <v>24</v>
      </c>
      <c r="N1031" s="22">
        <f>321+531</f>
        <v>852</v>
      </c>
      <c r="O1031" s="23">
        <v>56</v>
      </c>
      <c r="P1031" s="61">
        <v>4.6666666666666669E-2</v>
      </c>
      <c r="Q1031" s="23">
        <v>0</v>
      </c>
      <c r="R1031" s="22">
        <v>0</v>
      </c>
      <c r="S1031" s="22">
        <v>1850</v>
      </c>
      <c r="T1031" s="62">
        <v>87.033898305084747</v>
      </c>
      <c r="U1031" s="22">
        <v>0</v>
      </c>
      <c r="V1031" s="22">
        <v>0</v>
      </c>
      <c r="W1031" s="22">
        <v>3285</v>
      </c>
      <c r="X1031" s="22">
        <v>3285</v>
      </c>
      <c r="Y1031" s="62">
        <v>2.7374999999999998</v>
      </c>
      <c r="Z1031" s="22">
        <v>5135</v>
      </c>
      <c r="AA1031" s="62">
        <v>4.2791666666666668</v>
      </c>
      <c r="AB1031" s="22">
        <v>0</v>
      </c>
    </row>
    <row r="1032" spans="1:28" ht="15" customHeight="1">
      <c r="A1032" s="42">
        <v>2019</v>
      </c>
      <c r="B1032" s="42" t="s">
        <v>241</v>
      </c>
      <c r="C1032" s="44" t="s">
        <v>209</v>
      </c>
      <c r="D1032" s="58" t="s">
        <v>496</v>
      </c>
      <c r="E1032" s="39"/>
      <c r="F1032" s="39"/>
      <c r="G1032" s="71"/>
      <c r="H1032" s="23">
        <v>12</v>
      </c>
      <c r="I1032" s="23">
        <v>8300</v>
      </c>
      <c r="J1032" s="23">
        <v>360</v>
      </c>
      <c r="K1032" s="23">
        <v>223</v>
      </c>
      <c r="L1032" s="22">
        <v>6957</v>
      </c>
      <c r="M1032" s="23">
        <v>47</v>
      </c>
      <c r="N1032" s="22">
        <v>1496</v>
      </c>
      <c r="O1032" s="23">
        <v>270</v>
      </c>
      <c r="P1032" s="61">
        <v>3.2530120481927709E-2</v>
      </c>
      <c r="Q1032" s="23">
        <v>3</v>
      </c>
      <c r="R1032" s="22">
        <v>30</v>
      </c>
      <c r="S1032" s="22">
        <v>8483</v>
      </c>
      <c r="T1032" s="62">
        <v>45.93888888888889</v>
      </c>
      <c r="U1032" s="22">
        <v>0</v>
      </c>
      <c r="V1032" s="22">
        <v>0</v>
      </c>
      <c r="W1032" s="22">
        <v>8055</v>
      </c>
      <c r="X1032" s="22">
        <v>8055</v>
      </c>
      <c r="Y1032" s="62">
        <v>0.97048192771084341</v>
      </c>
      <c r="Z1032" s="22">
        <v>16538</v>
      </c>
      <c r="AA1032" s="62">
        <v>1.9925301204819277</v>
      </c>
      <c r="AB1032" s="22">
        <v>192.9</v>
      </c>
    </row>
    <row r="1033" spans="1:28" ht="15" customHeight="1">
      <c r="A1033" s="42">
        <v>2019</v>
      </c>
      <c r="B1033" s="42" t="s">
        <v>241</v>
      </c>
      <c r="C1033" s="44" t="s">
        <v>209</v>
      </c>
      <c r="D1033" s="43" t="s">
        <v>690</v>
      </c>
      <c r="E1033" s="39"/>
      <c r="F1033" s="39"/>
      <c r="G1033" s="71"/>
      <c r="H1033" s="23">
        <v>7</v>
      </c>
      <c r="I1033" s="23">
        <v>4262</v>
      </c>
      <c r="J1033" s="23">
        <v>97</v>
      </c>
      <c r="K1033" s="23">
        <v>71</v>
      </c>
      <c r="L1033" s="22">
        <v>2198</v>
      </c>
      <c r="M1033" s="23">
        <v>27</v>
      </c>
      <c r="N1033" s="22">
        <v>839</v>
      </c>
      <c r="O1033" s="23">
        <v>98</v>
      </c>
      <c r="P1033" s="61">
        <v>2.2993899577663068E-2</v>
      </c>
      <c r="Q1033" s="23">
        <v>1</v>
      </c>
      <c r="R1033" s="22">
        <v>10</v>
      </c>
      <c r="S1033" s="22">
        <v>3047</v>
      </c>
      <c r="T1033" s="62">
        <v>61.628865979381445</v>
      </c>
      <c r="U1033" s="22">
        <v>0</v>
      </c>
      <c r="V1033" s="22">
        <v>0</v>
      </c>
      <c r="W1033" s="22">
        <v>2931</v>
      </c>
      <c r="X1033" s="22">
        <v>2931</v>
      </c>
      <c r="Y1033" s="62">
        <v>0.68770530267480057</v>
      </c>
      <c r="Z1033" s="22">
        <v>5978</v>
      </c>
      <c r="AA1033" s="62">
        <v>1.4026278742374472</v>
      </c>
      <c r="AB1033" s="22">
        <v>64.3</v>
      </c>
    </row>
    <row r="1034" spans="1:28" ht="15" customHeight="1">
      <c r="A1034" s="42">
        <v>2019</v>
      </c>
      <c r="B1034" s="42" t="s">
        <v>241</v>
      </c>
      <c r="C1034" s="44" t="s">
        <v>209</v>
      </c>
      <c r="D1034" s="58" t="s">
        <v>497</v>
      </c>
      <c r="E1034" s="39"/>
      <c r="F1034" s="39"/>
      <c r="G1034" s="71"/>
      <c r="H1034" s="23">
        <v>9</v>
      </c>
      <c r="I1034" s="23">
        <v>27989</v>
      </c>
      <c r="J1034" s="23">
        <v>474</v>
      </c>
      <c r="K1034" s="23">
        <v>313</v>
      </c>
      <c r="L1034" s="22">
        <v>10240</v>
      </c>
      <c r="M1034" s="23">
        <v>199</v>
      </c>
      <c r="N1034" s="22">
        <v>6640</v>
      </c>
      <c r="O1034" s="23">
        <v>512</v>
      </c>
      <c r="P1034" s="61">
        <v>1.9647722475920028E-2</v>
      </c>
      <c r="Q1034" s="23">
        <v>678</v>
      </c>
      <c r="R1034" s="22">
        <v>7000</v>
      </c>
      <c r="S1034" s="22">
        <v>26071</v>
      </c>
      <c r="T1034" s="62">
        <v>82.240210970464133</v>
      </c>
      <c r="U1034" s="22">
        <f>540+460+200</f>
        <v>1200</v>
      </c>
      <c r="V1034" s="22">
        <v>0</v>
      </c>
      <c r="W1034" s="22">
        <v>12910.86</v>
      </c>
      <c r="X1034" s="22">
        <v>14110.86</v>
      </c>
      <c r="Y1034" s="62">
        <v>0.50415734752938657</v>
      </c>
      <c r="Z1034" s="22">
        <v>38981.86</v>
      </c>
      <c r="AA1034" s="62">
        <v>1.4959077478030622</v>
      </c>
      <c r="AB1034" s="22">
        <v>1032.5</v>
      </c>
    </row>
    <row r="1035" spans="1:28" ht="15" customHeight="1">
      <c r="A1035" s="42">
        <v>2019</v>
      </c>
      <c r="B1035" s="42" t="s">
        <v>241</v>
      </c>
      <c r="C1035" s="44" t="s">
        <v>209</v>
      </c>
      <c r="D1035" s="58" t="s">
        <v>512</v>
      </c>
      <c r="E1035" s="39"/>
      <c r="F1035" s="39"/>
      <c r="G1035" s="71"/>
      <c r="H1035" s="23">
        <v>10</v>
      </c>
      <c r="I1035" s="23">
        <v>9601</v>
      </c>
      <c r="J1035" s="23">
        <v>134</v>
      </c>
      <c r="K1035" s="23">
        <v>55</v>
      </c>
      <c r="L1035" s="22">
        <v>1755</v>
      </c>
      <c r="M1035" s="23">
        <v>23</v>
      </c>
      <c r="N1035" s="22">
        <v>786</v>
      </c>
      <c r="O1035" s="23">
        <v>78</v>
      </c>
      <c r="P1035" s="61">
        <v>8.1241537339860424E-3</v>
      </c>
      <c r="Q1035" s="23">
        <v>9</v>
      </c>
      <c r="R1035" s="22">
        <v>90</v>
      </c>
      <c r="S1035" s="22">
        <v>3142</v>
      </c>
      <c r="T1035" s="62">
        <v>69.02985074626865</v>
      </c>
      <c r="U1035" s="22">
        <v>1500</v>
      </c>
      <c r="V1035" s="22">
        <f>750+492</f>
        <v>1242</v>
      </c>
      <c r="W1035" s="22">
        <v>6108</v>
      </c>
      <c r="X1035" s="22">
        <v>8850</v>
      </c>
      <c r="Y1035" s="62">
        <v>0.9217789813561087</v>
      </c>
      <c r="Z1035" s="22">
        <v>9250</v>
      </c>
      <c r="AA1035" s="62">
        <v>0.96344130819706275</v>
      </c>
      <c r="AB1035" s="22">
        <v>2145.5</v>
      </c>
    </row>
    <row r="1036" spans="1:28" ht="15" customHeight="1">
      <c r="A1036" s="42">
        <v>2019</v>
      </c>
      <c r="B1036" s="42" t="s">
        <v>241</v>
      </c>
      <c r="C1036" s="44" t="s">
        <v>209</v>
      </c>
      <c r="D1036" s="58" t="s">
        <v>513</v>
      </c>
      <c r="E1036" s="39"/>
      <c r="F1036" s="39"/>
      <c r="G1036" s="71"/>
      <c r="H1036" s="23">
        <v>10</v>
      </c>
      <c r="I1036" s="23">
        <v>7340</v>
      </c>
      <c r="J1036" s="23">
        <v>147</v>
      </c>
      <c r="K1036" s="23">
        <v>76</v>
      </c>
      <c r="L1036" s="22">
        <v>2390</v>
      </c>
      <c r="M1036" s="23">
        <v>36</v>
      </c>
      <c r="N1036" s="22">
        <v>1147</v>
      </c>
      <c r="O1036" s="23">
        <v>112</v>
      </c>
      <c r="P1036" s="61">
        <v>1.5258855585831062E-2</v>
      </c>
      <c r="Q1036" s="23">
        <v>31</v>
      </c>
      <c r="R1036" s="22">
        <v>320</v>
      </c>
      <c r="S1036" s="22">
        <v>4859</v>
      </c>
      <c r="T1036" s="62">
        <v>55.285714285714285</v>
      </c>
      <c r="U1036" s="22">
        <f>460+460</f>
        <v>920</v>
      </c>
      <c r="V1036" s="22">
        <v>0</v>
      </c>
      <c r="W1036" s="22">
        <v>3268</v>
      </c>
      <c r="X1036" s="22">
        <v>4188</v>
      </c>
      <c r="Y1036" s="62">
        <v>0.57057220708446865</v>
      </c>
      <c r="Z1036" s="22">
        <v>8127</v>
      </c>
      <c r="AA1036" s="62">
        <v>1.1072207084468664</v>
      </c>
      <c r="AB1036" s="22">
        <v>643</v>
      </c>
    </row>
    <row r="1037" spans="1:28" ht="15" customHeight="1">
      <c r="A1037" s="42">
        <v>2019</v>
      </c>
      <c r="B1037" s="42" t="s">
        <v>241</v>
      </c>
      <c r="C1037" s="44" t="s">
        <v>209</v>
      </c>
      <c r="D1037" s="58" t="s">
        <v>498</v>
      </c>
      <c r="E1037" s="39"/>
      <c r="F1037" s="39"/>
      <c r="G1037" s="71"/>
      <c r="H1037" s="23">
        <v>5</v>
      </c>
      <c r="I1037" s="23">
        <v>5327</v>
      </c>
      <c r="J1037" s="23">
        <v>45</v>
      </c>
      <c r="K1037" s="23">
        <v>261</v>
      </c>
      <c r="L1037" s="22">
        <v>8310</v>
      </c>
      <c r="M1037" s="23">
        <v>87</v>
      </c>
      <c r="N1037" s="22">
        <v>2724</v>
      </c>
      <c r="O1037" s="23">
        <v>348</v>
      </c>
      <c r="P1037" s="61">
        <v>6.5327576497090298E-2</v>
      </c>
      <c r="Q1037" s="23">
        <v>0</v>
      </c>
      <c r="R1037" s="22">
        <v>0</v>
      </c>
      <c r="S1037" s="22">
        <v>11034</v>
      </c>
      <c r="T1037" s="62">
        <v>403.2</v>
      </c>
      <c r="U1037" s="22">
        <v>0</v>
      </c>
      <c r="V1037" s="22">
        <v>0</v>
      </c>
      <c r="W1037" s="22">
        <v>7110</v>
      </c>
      <c r="X1037" s="22">
        <v>7110</v>
      </c>
      <c r="Y1037" s="62">
        <v>1.3347099680871035</v>
      </c>
      <c r="Z1037" s="22">
        <v>18144</v>
      </c>
      <c r="AA1037" s="62">
        <v>3.4060446780551907</v>
      </c>
      <c r="AB1037" s="22">
        <v>257.2</v>
      </c>
    </row>
    <row r="1038" spans="1:28" ht="15" customHeight="1">
      <c r="A1038" s="42">
        <v>2019</v>
      </c>
      <c r="B1038" s="42" t="s">
        <v>241</v>
      </c>
      <c r="C1038" s="44" t="s">
        <v>209</v>
      </c>
      <c r="D1038" s="58" t="s">
        <v>499</v>
      </c>
      <c r="E1038" s="39"/>
      <c r="F1038" s="39"/>
      <c r="G1038" s="71"/>
      <c r="H1038" s="23">
        <v>4</v>
      </c>
      <c r="I1038" s="23">
        <v>8198</v>
      </c>
      <c r="J1038" s="23">
        <v>147</v>
      </c>
      <c r="K1038" s="23">
        <v>70</v>
      </c>
      <c r="L1038" s="22">
        <v>2213</v>
      </c>
      <c r="M1038" s="23">
        <v>116</v>
      </c>
      <c r="N1038" s="22">
        <v>3869</v>
      </c>
      <c r="O1038" s="23">
        <v>186</v>
      </c>
      <c r="P1038" s="61">
        <v>2.2688460600146378E-2</v>
      </c>
      <c r="Q1038" s="23">
        <v>27</v>
      </c>
      <c r="R1038" s="22">
        <v>270</v>
      </c>
      <c r="S1038" s="22">
        <v>6362</v>
      </c>
      <c r="T1038" s="62">
        <v>98.677823129251692</v>
      </c>
      <c r="U1038" s="22">
        <v>0</v>
      </c>
      <c r="V1038" s="22">
        <v>0</v>
      </c>
      <c r="W1038" s="22">
        <v>8143.64</v>
      </c>
      <c r="X1038" s="22">
        <v>8143.64</v>
      </c>
      <c r="Y1038" s="62">
        <v>0.99336911441815079</v>
      </c>
      <c r="Z1038" s="22">
        <v>14505.64</v>
      </c>
      <c r="AA1038" s="62">
        <v>1.7694120517199317</v>
      </c>
      <c r="AB1038" s="22">
        <v>0</v>
      </c>
    </row>
    <row r="1039" spans="1:28" ht="15" customHeight="1">
      <c r="A1039" s="42">
        <v>2019</v>
      </c>
      <c r="B1039" s="42" t="s">
        <v>241</v>
      </c>
      <c r="C1039" s="44" t="s">
        <v>209</v>
      </c>
      <c r="D1039" s="58" t="s">
        <v>511</v>
      </c>
      <c r="E1039" s="39"/>
      <c r="F1039" s="39"/>
      <c r="G1039" s="71"/>
      <c r="H1039" s="23">
        <v>4</v>
      </c>
      <c r="I1039" s="23">
        <v>3043</v>
      </c>
      <c r="J1039" s="23">
        <v>120</v>
      </c>
      <c r="K1039" s="23">
        <v>32</v>
      </c>
      <c r="L1039" s="22">
        <v>1053</v>
      </c>
      <c r="M1039" s="23">
        <v>26</v>
      </c>
      <c r="N1039" s="22">
        <v>814</v>
      </c>
      <c r="O1039" s="23">
        <v>58</v>
      </c>
      <c r="P1039" s="61">
        <v>1.9060138021689123E-2</v>
      </c>
      <c r="Q1039" s="23">
        <v>0</v>
      </c>
      <c r="R1039" s="22">
        <v>0</v>
      </c>
      <c r="S1039" s="22">
        <v>1867</v>
      </c>
      <c r="T1039" s="62">
        <v>57.016666666666666</v>
      </c>
      <c r="U1039" s="22">
        <v>0</v>
      </c>
      <c r="V1039" s="22">
        <v>0</v>
      </c>
      <c r="W1039" s="22">
        <v>4975</v>
      </c>
      <c r="X1039" s="22">
        <v>4975</v>
      </c>
      <c r="Y1039" s="62">
        <v>1.6348997699638514</v>
      </c>
      <c r="Z1039" s="22">
        <v>6842</v>
      </c>
      <c r="AA1039" s="62">
        <v>2.2484390404206374</v>
      </c>
      <c r="AB1039" s="22">
        <v>0</v>
      </c>
    </row>
    <row r="1040" spans="1:28" ht="15" customHeight="1">
      <c r="A1040" s="42">
        <v>2019</v>
      </c>
      <c r="B1040" s="42" t="s">
        <v>241</v>
      </c>
      <c r="C1040" s="44" t="s">
        <v>209</v>
      </c>
      <c r="D1040" s="58" t="s">
        <v>500</v>
      </c>
      <c r="E1040" s="39"/>
      <c r="F1040" s="39"/>
      <c r="G1040" s="71"/>
      <c r="H1040" s="23">
        <v>7</v>
      </c>
      <c r="I1040" s="23">
        <v>3500</v>
      </c>
      <c r="J1040" s="23">
        <v>102</v>
      </c>
      <c r="K1040" s="23">
        <v>74</v>
      </c>
      <c r="L1040" s="22">
        <v>2423</v>
      </c>
      <c r="M1040" s="23">
        <v>80</v>
      </c>
      <c r="N1040" s="22">
        <v>2552</v>
      </c>
      <c r="O1040" s="23">
        <v>154</v>
      </c>
      <c r="P1040" s="61">
        <v>4.3999999999999997E-2</v>
      </c>
      <c r="Q1040" s="23">
        <v>0</v>
      </c>
      <c r="R1040" s="22">
        <v>0</v>
      </c>
      <c r="S1040" s="22">
        <v>4975</v>
      </c>
      <c r="T1040" s="62">
        <v>77.794117647058826</v>
      </c>
      <c r="U1040" s="22">
        <v>0</v>
      </c>
      <c r="V1040" s="22">
        <v>0</v>
      </c>
      <c r="W1040" s="22">
        <v>2960</v>
      </c>
      <c r="X1040" s="22">
        <v>2960</v>
      </c>
      <c r="Y1040" s="62">
        <v>0.84571428571428575</v>
      </c>
      <c r="Z1040" s="22">
        <v>7935</v>
      </c>
      <c r="AA1040" s="62">
        <v>2.2671428571428573</v>
      </c>
      <c r="AB1040" s="22">
        <v>0</v>
      </c>
    </row>
    <row r="1041" spans="1:28" ht="15" customHeight="1">
      <c r="A1041" s="42">
        <v>2019</v>
      </c>
      <c r="B1041" s="42" t="s">
        <v>241</v>
      </c>
      <c r="C1041" s="44" t="s">
        <v>209</v>
      </c>
      <c r="D1041" s="58" t="s">
        <v>501</v>
      </c>
      <c r="E1041" s="39"/>
      <c r="F1041" s="39"/>
      <c r="G1041" s="71"/>
      <c r="H1041" s="23">
        <v>3</v>
      </c>
      <c r="I1041" s="23">
        <v>3000</v>
      </c>
      <c r="J1041" s="23">
        <v>234</v>
      </c>
      <c r="K1041" s="23">
        <v>27</v>
      </c>
      <c r="L1041" s="22">
        <f>638+179</f>
        <v>817</v>
      </c>
      <c r="M1041" s="23">
        <v>17</v>
      </c>
      <c r="N1041" s="22">
        <f>374+198</f>
        <v>572</v>
      </c>
      <c r="O1041" s="23">
        <v>44</v>
      </c>
      <c r="P1041" s="61">
        <v>1.4666666666666666E-2</v>
      </c>
      <c r="Q1041" s="23">
        <v>63</v>
      </c>
      <c r="R1041" s="22">
        <v>710</v>
      </c>
      <c r="S1041" s="22">
        <v>2139</v>
      </c>
      <c r="T1041" s="62">
        <v>32.517094017094017</v>
      </c>
      <c r="U1041" s="22">
        <v>0</v>
      </c>
      <c r="V1041" s="22">
        <v>0</v>
      </c>
      <c r="W1041" s="22">
        <v>5470</v>
      </c>
      <c r="X1041" s="22">
        <v>5470</v>
      </c>
      <c r="Y1041" s="62">
        <v>1.8233333333333333</v>
      </c>
      <c r="Z1041" s="22">
        <v>7609</v>
      </c>
      <c r="AA1041" s="62">
        <v>2.5363333333333333</v>
      </c>
      <c r="AB1041" s="22">
        <v>343.09000000000003</v>
      </c>
    </row>
    <row r="1042" spans="1:28" ht="15" customHeight="1">
      <c r="A1042" s="42">
        <v>2019</v>
      </c>
      <c r="B1042" s="42" t="s">
        <v>241</v>
      </c>
      <c r="C1042" s="44" t="s">
        <v>209</v>
      </c>
      <c r="D1042" s="58" t="s">
        <v>502</v>
      </c>
      <c r="E1042" s="39"/>
      <c r="F1042" s="39"/>
      <c r="G1042" s="71"/>
      <c r="H1042" s="23">
        <v>3</v>
      </c>
      <c r="I1042" s="23">
        <v>2854</v>
      </c>
      <c r="J1042" s="23">
        <v>66</v>
      </c>
      <c r="K1042" s="23">
        <v>32</v>
      </c>
      <c r="L1042" s="22">
        <v>1019</v>
      </c>
      <c r="M1042" s="23">
        <v>28</v>
      </c>
      <c r="N1042" s="22">
        <v>948</v>
      </c>
      <c r="O1042" s="23">
        <v>60</v>
      </c>
      <c r="P1042" s="61">
        <v>2.1023125437981779E-2</v>
      </c>
      <c r="Q1042" s="23">
        <v>0</v>
      </c>
      <c r="R1042" s="22">
        <v>0</v>
      </c>
      <c r="S1042" s="22">
        <v>1967</v>
      </c>
      <c r="T1042" s="62">
        <v>72.606060606060609</v>
      </c>
      <c r="U1042" s="22">
        <v>0</v>
      </c>
      <c r="V1042" s="22">
        <v>0</v>
      </c>
      <c r="W1042" s="22">
        <v>2825</v>
      </c>
      <c r="X1042" s="22">
        <v>2825</v>
      </c>
      <c r="Y1042" s="62">
        <v>0.98983882270497547</v>
      </c>
      <c r="Z1042" s="22">
        <v>4792</v>
      </c>
      <c r="AA1042" s="62">
        <v>1.6790469516468114</v>
      </c>
      <c r="AB1042" s="22">
        <v>128.6</v>
      </c>
    </row>
    <row r="1043" spans="1:28" ht="15" customHeight="1">
      <c r="A1043" s="42">
        <v>2019</v>
      </c>
      <c r="B1043" s="42" t="s">
        <v>241</v>
      </c>
      <c r="C1043" s="44" t="s">
        <v>209</v>
      </c>
      <c r="D1043" s="58" t="s">
        <v>294</v>
      </c>
      <c r="E1043" s="39"/>
      <c r="F1043" s="39"/>
      <c r="G1043" s="71"/>
      <c r="H1043" s="23">
        <v>2</v>
      </c>
      <c r="I1043" s="23">
        <v>1878</v>
      </c>
      <c r="J1043" s="23">
        <v>44</v>
      </c>
      <c r="K1043" s="23">
        <v>21</v>
      </c>
      <c r="L1043" s="22">
        <v>679</v>
      </c>
      <c r="M1043" s="23">
        <v>9</v>
      </c>
      <c r="N1043" s="22">
        <v>315</v>
      </c>
      <c r="O1043" s="23">
        <v>30</v>
      </c>
      <c r="P1043" s="61">
        <v>1.5974440894568689E-2</v>
      </c>
      <c r="Q1043" s="23">
        <v>1</v>
      </c>
      <c r="R1043" s="22">
        <v>10</v>
      </c>
      <c r="S1043" s="22">
        <v>1004</v>
      </c>
      <c r="T1043" s="62">
        <v>112.47727272727273</v>
      </c>
      <c r="U1043" s="22">
        <v>0</v>
      </c>
      <c r="V1043" s="22">
        <v>0</v>
      </c>
      <c r="W1043" s="22">
        <v>3945</v>
      </c>
      <c r="X1043" s="22">
        <v>3945</v>
      </c>
      <c r="Y1043" s="62">
        <v>2.1006389776357826</v>
      </c>
      <c r="Z1043" s="22">
        <v>4949</v>
      </c>
      <c r="AA1043" s="62">
        <v>2.6352502662406816</v>
      </c>
      <c r="AB1043" s="22">
        <v>0</v>
      </c>
    </row>
    <row r="1044" spans="1:28" ht="15" customHeight="1">
      <c r="A1044" s="42">
        <v>2019</v>
      </c>
      <c r="B1044" s="42" t="s">
        <v>241</v>
      </c>
      <c r="C1044" s="44" t="s">
        <v>209</v>
      </c>
      <c r="D1044" s="58" t="s">
        <v>510</v>
      </c>
      <c r="E1044" s="39"/>
      <c r="F1044" s="39"/>
      <c r="G1044" s="71"/>
      <c r="H1044" s="23">
        <v>4</v>
      </c>
      <c r="I1044" s="23">
        <v>2100</v>
      </c>
      <c r="J1044" s="23">
        <v>20</v>
      </c>
      <c r="K1044" s="23">
        <v>25</v>
      </c>
      <c r="L1044" s="22">
        <v>795</v>
      </c>
      <c r="M1044" s="23">
        <v>14</v>
      </c>
      <c r="N1044" s="22">
        <v>456</v>
      </c>
      <c r="O1044" s="23">
        <v>39</v>
      </c>
      <c r="P1044" s="61">
        <v>1.8571428571428572E-2</v>
      </c>
      <c r="Q1044" s="23">
        <v>8</v>
      </c>
      <c r="R1044" s="22">
        <v>90</v>
      </c>
      <c r="S1044" s="22">
        <v>1341</v>
      </c>
      <c r="T1044" s="62">
        <v>191.55</v>
      </c>
      <c r="U1044" s="22">
        <v>0</v>
      </c>
      <c r="V1044" s="22">
        <v>0</v>
      </c>
      <c r="W1044" s="22">
        <v>2490</v>
      </c>
      <c r="X1044" s="22">
        <v>2490</v>
      </c>
      <c r="Y1044" s="62">
        <v>1.1857142857142857</v>
      </c>
      <c r="Z1044" s="22">
        <v>3831</v>
      </c>
      <c r="AA1044" s="62">
        <v>1.8242857142857143</v>
      </c>
      <c r="AB1044" s="22">
        <v>128.6</v>
      </c>
    </row>
    <row r="1045" spans="1:28" ht="15" customHeight="1">
      <c r="A1045" s="42">
        <v>2019</v>
      </c>
      <c r="B1045" s="42" t="s">
        <v>241</v>
      </c>
      <c r="C1045" s="44" t="s">
        <v>209</v>
      </c>
      <c r="D1045" s="58" t="s">
        <v>503</v>
      </c>
      <c r="E1045" s="39"/>
      <c r="F1045" s="39"/>
      <c r="G1045" s="71"/>
      <c r="H1045" s="23">
        <v>13</v>
      </c>
      <c r="I1045" s="23">
        <v>47125</v>
      </c>
      <c r="J1045" s="23">
        <v>696</v>
      </c>
      <c r="K1045" s="23">
        <v>1680</v>
      </c>
      <c r="L1045" s="22">
        <v>51436</v>
      </c>
      <c r="M1045" s="23">
        <v>542</v>
      </c>
      <c r="N1045" s="22">
        <v>17280</v>
      </c>
      <c r="O1045" s="23">
        <v>2222</v>
      </c>
      <c r="P1045" s="61">
        <v>4.7151193633952253E-2</v>
      </c>
      <c r="Q1045" s="23">
        <v>19</v>
      </c>
      <c r="R1045" s="22">
        <v>328</v>
      </c>
      <c r="S1045" s="22">
        <v>69044</v>
      </c>
      <c r="T1045" s="62">
        <v>161.14798850574712</v>
      </c>
      <c r="U1045" s="22">
        <v>0</v>
      </c>
      <c r="V1045" s="22">
        <v>0</v>
      </c>
      <c r="W1045" s="22">
        <v>43115</v>
      </c>
      <c r="X1045" s="22">
        <v>43115</v>
      </c>
      <c r="Y1045" s="62">
        <v>0.91490716180371356</v>
      </c>
      <c r="Z1045" s="22">
        <v>112159</v>
      </c>
      <c r="AA1045" s="62">
        <v>2.3800318302387269</v>
      </c>
      <c r="AB1045" s="22">
        <v>7034</v>
      </c>
    </row>
    <row r="1046" spans="1:28" ht="15" customHeight="1">
      <c r="A1046" s="42">
        <v>2019</v>
      </c>
      <c r="B1046" s="42" t="s">
        <v>241</v>
      </c>
      <c r="C1046" s="44" t="s">
        <v>209</v>
      </c>
      <c r="D1046" s="58" t="s">
        <v>649</v>
      </c>
      <c r="E1046" s="39"/>
      <c r="F1046" s="39"/>
      <c r="G1046" s="71"/>
      <c r="H1046" s="23">
        <v>1</v>
      </c>
      <c r="I1046" s="23">
        <v>2060</v>
      </c>
      <c r="J1046" s="23">
        <v>24</v>
      </c>
      <c r="K1046" s="23">
        <v>60</v>
      </c>
      <c r="L1046" s="22">
        <v>1886</v>
      </c>
      <c r="M1046" s="23">
        <v>21</v>
      </c>
      <c r="N1046" s="22">
        <v>673</v>
      </c>
      <c r="O1046" s="23">
        <v>81</v>
      </c>
      <c r="P1046" s="61">
        <v>3.9320388349514561E-2</v>
      </c>
      <c r="Q1046" s="23">
        <v>0</v>
      </c>
      <c r="R1046" s="22">
        <v>0</v>
      </c>
      <c r="S1046" s="22">
        <v>2559</v>
      </c>
      <c r="T1046" s="62">
        <v>260.20833333333331</v>
      </c>
      <c r="U1046" s="22">
        <v>0</v>
      </c>
      <c r="V1046" s="22">
        <v>0</v>
      </c>
      <c r="W1046" s="22">
        <v>3686</v>
      </c>
      <c r="X1046" s="22">
        <v>3686</v>
      </c>
      <c r="Y1046" s="62">
        <v>1.7893203883495146</v>
      </c>
      <c r="Z1046" s="22">
        <v>6245</v>
      </c>
      <c r="AA1046" s="62">
        <v>3.0315533980582523</v>
      </c>
      <c r="AB1046" s="22">
        <v>128</v>
      </c>
    </row>
    <row r="1047" spans="1:28" ht="15" customHeight="1">
      <c r="A1047" s="42">
        <v>2019</v>
      </c>
      <c r="B1047" s="42" t="s">
        <v>241</v>
      </c>
      <c r="C1047" s="44" t="s">
        <v>209</v>
      </c>
      <c r="D1047" s="58" t="s">
        <v>297</v>
      </c>
      <c r="E1047" s="39"/>
      <c r="F1047" s="39"/>
      <c r="G1047" s="71"/>
      <c r="H1047" s="23">
        <v>1</v>
      </c>
      <c r="I1047" s="23">
        <v>1300</v>
      </c>
      <c r="J1047" s="23">
        <v>33</v>
      </c>
      <c r="K1047" s="23">
        <v>38</v>
      </c>
      <c r="L1047" s="22">
        <v>1251</v>
      </c>
      <c r="M1047" s="23">
        <v>14</v>
      </c>
      <c r="N1047" s="22">
        <v>465</v>
      </c>
      <c r="O1047" s="23">
        <v>52</v>
      </c>
      <c r="P1047" s="61">
        <v>0.04</v>
      </c>
      <c r="Q1047" s="23">
        <v>12</v>
      </c>
      <c r="R1047" s="22">
        <v>120</v>
      </c>
      <c r="S1047" s="22">
        <v>1836</v>
      </c>
      <c r="T1047" s="62">
        <v>140.30303030303031</v>
      </c>
      <c r="U1047" s="22">
        <v>0</v>
      </c>
      <c r="V1047" s="22">
        <v>0</v>
      </c>
      <c r="W1047" s="22">
        <v>2794</v>
      </c>
      <c r="X1047" s="22">
        <v>2794</v>
      </c>
      <c r="Y1047" s="62">
        <v>2.1492307692307691</v>
      </c>
      <c r="Z1047" s="22">
        <v>4630</v>
      </c>
      <c r="AA1047" s="62">
        <v>3.5615384615384613</v>
      </c>
      <c r="AB1047" s="22">
        <v>128</v>
      </c>
    </row>
    <row r="1048" spans="1:28" ht="15" customHeight="1">
      <c r="A1048" s="42">
        <v>2019</v>
      </c>
      <c r="B1048" s="42" t="s">
        <v>241</v>
      </c>
      <c r="C1048" s="44" t="s">
        <v>209</v>
      </c>
      <c r="D1048" s="58" t="s">
        <v>348</v>
      </c>
      <c r="E1048" s="39"/>
      <c r="F1048" s="39"/>
      <c r="G1048" s="71"/>
      <c r="H1048" s="23">
        <v>1</v>
      </c>
      <c r="I1048" s="23">
        <v>3800</v>
      </c>
      <c r="J1048" s="23">
        <v>22</v>
      </c>
      <c r="K1048" s="23">
        <v>75</v>
      </c>
      <c r="L1048" s="22">
        <v>2733</v>
      </c>
      <c r="M1048" s="23">
        <v>32</v>
      </c>
      <c r="N1048" s="22">
        <v>895</v>
      </c>
      <c r="O1048" s="23">
        <v>107</v>
      </c>
      <c r="P1048" s="61">
        <v>2.8157894736842104E-2</v>
      </c>
      <c r="Q1048" s="23">
        <v>43</v>
      </c>
      <c r="R1048" s="22">
        <v>430</v>
      </c>
      <c r="S1048" s="22">
        <v>4058</v>
      </c>
      <c r="T1048" s="62">
        <v>373.40909090909093</v>
      </c>
      <c r="U1048" s="22">
        <v>0</v>
      </c>
      <c r="V1048" s="22">
        <v>0</v>
      </c>
      <c r="W1048" s="22">
        <v>4157</v>
      </c>
      <c r="X1048" s="22">
        <v>4157</v>
      </c>
      <c r="Y1048" s="62">
        <v>1.0939473684210526</v>
      </c>
      <c r="Z1048" s="22">
        <v>8215</v>
      </c>
      <c r="AA1048" s="62">
        <v>2.1618421052631578</v>
      </c>
      <c r="AB1048" s="22">
        <v>0</v>
      </c>
    </row>
    <row r="1049" spans="1:28" ht="15" customHeight="1">
      <c r="A1049" s="42">
        <v>2019</v>
      </c>
      <c r="B1049" s="42" t="s">
        <v>241</v>
      </c>
      <c r="C1049" s="44" t="s">
        <v>209</v>
      </c>
      <c r="D1049" s="58" t="s">
        <v>504</v>
      </c>
      <c r="E1049" s="39"/>
      <c r="F1049" s="39"/>
      <c r="G1049" s="71"/>
      <c r="H1049" s="23">
        <v>3</v>
      </c>
      <c r="I1049" s="23">
        <v>3560</v>
      </c>
      <c r="J1049" s="23">
        <v>145</v>
      </c>
      <c r="K1049" s="23">
        <v>59</v>
      </c>
      <c r="L1049" s="22">
        <v>1952</v>
      </c>
      <c r="M1049" s="23">
        <v>33</v>
      </c>
      <c r="N1049" s="22">
        <v>1089</v>
      </c>
      <c r="O1049" s="23">
        <v>92</v>
      </c>
      <c r="P1049" s="61">
        <v>2.5842696629213482E-2</v>
      </c>
      <c r="Q1049" s="23">
        <v>95</v>
      </c>
      <c r="R1049" s="22">
        <v>960</v>
      </c>
      <c r="S1049" s="22">
        <v>4002</v>
      </c>
      <c r="T1049" s="62">
        <v>57.92413793103448</v>
      </c>
      <c r="U1049" s="22">
        <v>0</v>
      </c>
      <c r="V1049" s="22">
        <v>0</v>
      </c>
      <c r="W1049" s="22">
        <v>4397</v>
      </c>
      <c r="X1049" s="22">
        <v>4397</v>
      </c>
      <c r="Y1049" s="62">
        <v>1.2351123595505618</v>
      </c>
      <c r="Z1049" s="22">
        <v>8399</v>
      </c>
      <c r="AA1049" s="62">
        <v>2.3592696629213483</v>
      </c>
      <c r="AB1049" s="22">
        <v>321.5</v>
      </c>
    </row>
    <row r="1050" spans="1:28" ht="15" customHeight="1">
      <c r="A1050" s="42">
        <v>2019</v>
      </c>
      <c r="B1050" s="42" t="s">
        <v>241</v>
      </c>
      <c r="C1050" s="44" t="s">
        <v>209</v>
      </c>
      <c r="D1050" s="58" t="s">
        <v>505</v>
      </c>
      <c r="E1050" s="39"/>
      <c r="F1050" s="39"/>
      <c r="G1050" s="71"/>
      <c r="H1050" s="23">
        <v>2</v>
      </c>
      <c r="I1050" s="23">
        <v>3007</v>
      </c>
      <c r="J1050" s="23">
        <v>0</v>
      </c>
      <c r="K1050" s="23">
        <v>92</v>
      </c>
      <c r="L1050" s="22">
        <v>2833</v>
      </c>
      <c r="M1050" s="23">
        <v>33</v>
      </c>
      <c r="N1050" s="22">
        <v>1071</v>
      </c>
      <c r="O1050" s="23">
        <v>125</v>
      </c>
      <c r="P1050" s="61">
        <v>4.1569670768207514E-2</v>
      </c>
      <c r="Q1050" s="23">
        <v>7</v>
      </c>
      <c r="R1050" s="22">
        <v>70</v>
      </c>
      <c r="S1050" s="22">
        <v>3974</v>
      </c>
      <c r="T1050" s="60" t="s">
        <v>764</v>
      </c>
      <c r="U1050" s="22">
        <v>0</v>
      </c>
      <c r="V1050" s="22">
        <v>0</v>
      </c>
      <c r="W1050" s="22">
        <v>9203</v>
      </c>
      <c r="X1050" s="22">
        <v>9203</v>
      </c>
      <c r="Y1050" s="62">
        <v>3.0605254406385103</v>
      </c>
      <c r="Z1050" s="22">
        <v>13177</v>
      </c>
      <c r="AA1050" s="62">
        <v>4.3821084137013635</v>
      </c>
      <c r="AB1050" s="22">
        <v>194.6</v>
      </c>
    </row>
    <row r="1051" spans="1:28" ht="15" customHeight="1">
      <c r="A1051" s="42">
        <v>2019</v>
      </c>
      <c r="B1051" s="42" t="s">
        <v>241</v>
      </c>
      <c r="C1051" s="44" t="s">
        <v>209</v>
      </c>
      <c r="D1051" s="58" t="s">
        <v>349</v>
      </c>
      <c r="E1051" s="39"/>
      <c r="F1051" s="39"/>
      <c r="G1051" s="71"/>
      <c r="H1051" s="23">
        <v>2</v>
      </c>
      <c r="I1051" s="23">
        <v>2470</v>
      </c>
      <c r="J1051" s="23">
        <v>0</v>
      </c>
      <c r="K1051" s="23">
        <v>99</v>
      </c>
      <c r="L1051" s="22">
        <v>3094</v>
      </c>
      <c r="M1051" s="23">
        <v>25</v>
      </c>
      <c r="N1051" s="22">
        <v>791</v>
      </c>
      <c r="O1051" s="23">
        <v>124</v>
      </c>
      <c r="P1051" s="61">
        <v>5.020242914979757E-2</v>
      </c>
      <c r="Q1051" s="23">
        <v>4</v>
      </c>
      <c r="R1051" s="22">
        <v>40</v>
      </c>
      <c r="S1051" s="22">
        <v>3964</v>
      </c>
      <c r="T1051" s="60" t="s">
        <v>764</v>
      </c>
      <c r="U1051" s="22">
        <v>0</v>
      </c>
      <c r="V1051" s="22">
        <v>0</v>
      </c>
      <c r="W1051" s="22">
        <v>10072</v>
      </c>
      <c r="X1051" s="22">
        <v>10072</v>
      </c>
      <c r="Y1051" s="62">
        <v>4.0777327935222676</v>
      </c>
      <c r="Z1051" s="22">
        <v>14036</v>
      </c>
      <c r="AA1051" s="62">
        <v>5.6825910931174093</v>
      </c>
      <c r="AB1051" s="22">
        <v>161.6</v>
      </c>
    </row>
    <row r="1052" spans="1:28" ht="15" customHeight="1">
      <c r="A1052" s="42">
        <v>2019</v>
      </c>
      <c r="B1052" s="42" t="s">
        <v>241</v>
      </c>
      <c r="C1052" s="44" t="s">
        <v>209</v>
      </c>
      <c r="D1052" s="58" t="s">
        <v>506</v>
      </c>
      <c r="E1052" s="39"/>
      <c r="F1052" s="39"/>
      <c r="G1052" s="71"/>
      <c r="H1052" s="23">
        <v>7</v>
      </c>
      <c r="I1052" s="23">
        <v>7526</v>
      </c>
      <c r="J1052" s="23">
        <v>292</v>
      </c>
      <c r="K1052" s="23">
        <v>100</v>
      </c>
      <c r="L1052" s="22">
        <v>3780</v>
      </c>
      <c r="M1052" s="23">
        <v>69</v>
      </c>
      <c r="N1052" s="22">
        <v>2252</v>
      </c>
      <c r="O1052" s="23">
        <v>169</v>
      </c>
      <c r="P1052" s="61">
        <v>2.2455487642838161E-2</v>
      </c>
      <c r="Q1052" s="23">
        <v>59</v>
      </c>
      <c r="R1052" s="22">
        <v>620</v>
      </c>
      <c r="S1052" s="22">
        <v>6652</v>
      </c>
      <c r="T1052" s="62">
        <v>65.150684931506845</v>
      </c>
      <c r="U1052" s="22">
        <v>0</v>
      </c>
      <c r="V1052" s="22">
        <v>0</v>
      </c>
      <c r="W1052" s="22">
        <v>12372</v>
      </c>
      <c r="X1052" s="22">
        <v>12372</v>
      </c>
      <c r="Y1052" s="62">
        <v>1.6439011427052883</v>
      </c>
      <c r="Z1052" s="22">
        <v>19024</v>
      </c>
      <c r="AA1052" s="62">
        <v>2.5277703959606699</v>
      </c>
      <c r="AB1052" s="22">
        <v>0</v>
      </c>
    </row>
    <row r="1053" spans="1:28" ht="15" customHeight="1">
      <c r="A1053" s="42">
        <v>2019</v>
      </c>
      <c r="B1053" s="42" t="s">
        <v>241</v>
      </c>
      <c r="C1053" s="44" t="s">
        <v>209</v>
      </c>
      <c r="D1053" s="58" t="s">
        <v>507</v>
      </c>
      <c r="E1053" s="39"/>
      <c r="F1053" s="39"/>
      <c r="G1053" s="71"/>
      <c r="H1053" s="23">
        <v>17</v>
      </c>
      <c r="I1053" s="23">
        <v>4000</v>
      </c>
      <c r="J1053" s="23">
        <v>166</v>
      </c>
      <c r="K1053" s="23">
        <v>69</v>
      </c>
      <c r="L1053" s="22">
        <v>2207</v>
      </c>
      <c r="M1053" s="23">
        <v>30</v>
      </c>
      <c r="N1053" s="22">
        <v>926</v>
      </c>
      <c r="O1053" s="23">
        <v>99</v>
      </c>
      <c r="P1053" s="61">
        <v>2.4750000000000001E-2</v>
      </c>
      <c r="Q1053" s="23">
        <v>9</v>
      </c>
      <c r="R1053" s="22">
        <v>90</v>
      </c>
      <c r="S1053" s="22">
        <v>3223</v>
      </c>
      <c r="T1053" s="62">
        <v>31.933734939759034</v>
      </c>
      <c r="U1053" s="22">
        <v>0</v>
      </c>
      <c r="V1053" s="22">
        <v>0</v>
      </c>
      <c r="W1053" s="22">
        <v>2078</v>
      </c>
      <c r="X1053" s="22">
        <v>2078</v>
      </c>
      <c r="Y1053" s="62">
        <v>0.51949999999999996</v>
      </c>
      <c r="Z1053" s="22">
        <v>5301</v>
      </c>
      <c r="AA1053" s="62">
        <v>1.32525</v>
      </c>
      <c r="AB1053" s="22">
        <v>186.48</v>
      </c>
    </row>
    <row r="1054" spans="1:28" ht="15" customHeight="1">
      <c r="A1054" s="42">
        <v>2019</v>
      </c>
      <c r="B1054" s="42" t="s">
        <v>241</v>
      </c>
      <c r="C1054" s="44" t="s">
        <v>209</v>
      </c>
      <c r="D1054" s="58" t="s">
        <v>691</v>
      </c>
      <c r="E1054" s="39"/>
      <c r="F1054" s="39"/>
      <c r="G1054" s="71"/>
      <c r="H1054" s="23">
        <v>2</v>
      </c>
      <c r="I1054" s="23">
        <v>2200</v>
      </c>
      <c r="J1054" s="23">
        <v>45</v>
      </c>
      <c r="K1054" s="23">
        <v>92</v>
      </c>
      <c r="L1054" s="22">
        <v>2860</v>
      </c>
      <c r="M1054" s="23">
        <v>45</v>
      </c>
      <c r="N1054" s="22">
        <v>1431</v>
      </c>
      <c r="O1054" s="23">
        <v>137</v>
      </c>
      <c r="P1054" s="61">
        <v>6.2272727272727271E-2</v>
      </c>
      <c r="Q1054" s="23">
        <v>2</v>
      </c>
      <c r="R1054" s="22">
        <v>30</v>
      </c>
      <c r="S1054" s="22">
        <v>4381</v>
      </c>
      <c r="T1054" s="62">
        <v>227.02222222222221</v>
      </c>
      <c r="U1054" s="22">
        <v>0</v>
      </c>
      <c r="V1054" s="22">
        <v>0</v>
      </c>
      <c r="W1054" s="22">
        <v>5835</v>
      </c>
      <c r="X1054" s="22">
        <v>5835</v>
      </c>
      <c r="Y1054" s="62">
        <v>2.6522727272727273</v>
      </c>
      <c r="Z1054" s="22">
        <v>10216</v>
      </c>
      <c r="AA1054" s="62">
        <v>4.6436363636363636</v>
      </c>
      <c r="AB1054" s="22">
        <v>192.9</v>
      </c>
    </row>
    <row r="1055" spans="1:28" ht="15" customHeight="1">
      <c r="A1055" s="42">
        <v>2019</v>
      </c>
      <c r="B1055" s="42" t="s">
        <v>241</v>
      </c>
      <c r="C1055" s="44" t="s">
        <v>209</v>
      </c>
      <c r="D1055" s="43" t="s">
        <v>509</v>
      </c>
      <c r="E1055" s="39"/>
      <c r="F1055" s="39"/>
      <c r="G1055" s="71"/>
      <c r="H1055" s="23">
        <v>6</v>
      </c>
      <c r="I1055" s="23">
        <v>4840</v>
      </c>
      <c r="J1055" s="23">
        <v>129</v>
      </c>
      <c r="K1055" s="23">
        <v>97</v>
      </c>
      <c r="L1055" s="22">
        <v>3189</v>
      </c>
      <c r="M1055" s="23">
        <v>65</v>
      </c>
      <c r="N1055" s="22">
        <v>2086</v>
      </c>
      <c r="O1055" s="23">
        <v>162</v>
      </c>
      <c r="P1055" s="61">
        <v>3.3471074380165292E-2</v>
      </c>
      <c r="Q1055" s="23">
        <v>41</v>
      </c>
      <c r="R1055" s="22">
        <v>430</v>
      </c>
      <c r="S1055" s="22">
        <v>5795</v>
      </c>
      <c r="T1055" s="62">
        <v>78.786821705426362</v>
      </c>
      <c r="U1055" s="22">
        <v>0</v>
      </c>
      <c r="V1055" s="22">
        <v>0</v>
      </c>
      <c r="W1055" s="22">
        <v>4368.5</v>
      </c>
      <c r="X1055" s="22">
        <v>4368.5</v>
      </c>
      <c r="Y1055" s="62">
        <v>0.90258264462809923</v>
      </c>
      <c r="Z1055" s="22">
        <v>10163.5</v>
      </c>
      <c r="AA1055" s="62">
        <v>2.099896694214876</v>
      </c>
      <c r="AB1055" s="22">
        <v>321.5</v>
      </c>
    </row>
    <row r="1056" spans="1:28" ht="15" customHeight="1">
      <c r="A1056" s="42">
        <v>2019</v>
      </c>
      <c r="B1056" s="42" t="s">
        <v>241</v>
      </c>
      <c r="C1056" s="44" t="s">
        <v>210</v>
      </c>
      <c r="D1056" s="43" t="s">
        <v>514</v>
      </c>
      <c r="E1056" s="39"/>
      <c r="F1056" s="39"/>
      <c r="G1056" s="71"/>
      <c r="H1056" s="23">
        <v>6</v>
      </c>
      <c r="I1056" s="23">
        <v>8000</v>
      </c>
      <c r="J1056" s="23">
        <v>420</v>
      </c>
      <c r="K1056" s="23">
        <v>115</v>
      </c>
      <c r="L1056" s="22">
        <v>3751</v>
      </c>
      <c r="M1056" s="23">
        <v>67</v>
      </c>
      <c r="N1056" s="22"/>
      <c r="O1056" s="23">
        <v>182</v>
      </c>
      <c r="P1056" s="61">
        <v>2.2749999999999999E-2</v>
      </c>
      <c r="Q1056" s="23">
        <v>114</v>
      </c>
      <c r="R1056" s="22">
        <v>1140</v>
      </c>
      <c r="S1056" s="22">
        <v>4891</v>
      </c>
      <c r="T1056" s="62">
        <v>38.792857142857144</v>
      </c>
      <c r="U1056" s="22">
        <v>0</v>
      </c>
      <c r="V1056" s="22">
        <v>0</v>
      </c>
      <c r="W1056" s="22">
        <v>11402</v>
      </c>
      <c r="X1056" s="22">
        <v>11402</v>
      </c>
      <c r="Y1056" s="62">
        <v>1.4252499999999999</v>
      </c>
      <c r="Z1056" s="22">
        <v>16293</v>
      </c>
      <c r="AA1056" s="62">
        <v>2.0366249999999999</v>
      </c>
      <c r="AB1056" s="22">
        <v>0</v>
      </c>
    </row>
    <row r="1057" spans="1:28" ht="15" customHeight="1">
      <c r="A1057" s="42">
        <v>2019</v>
      </c>
      <c r="B1057" s="42" t="s">
        <v>241</v>
      </c>
      <c r="C1057" s="44" t="s">
        <v>210</v>
      </c>
      <c r="D1057" s="43" t="s">
        <v>519</v>
      </c>
      <c r="E1057" s="39"/>
      <c r="F1057" s="39"/>
      <c r="G1057" s="71"/>
      <c r="H1057" s="23">
        <v>10</v>
      </c>
      <c r="I1057" s="23">
        <v>5150</v>
      </c>
      <c r="J1057" s="23">
        <v>185</v>
      </c>
      <c r="K1057" s="23">
        <v>0</v>
      </c>
      <c r="L1057" s="22">
        <v>0</v>
      </c>
      <c r="M1057" s="23">
        <v>4</v>
      </c>
      <c r="N1057" s="22">
        <v>282</v>
      </c>
      <c r="O1057" s="23">
        <v>4</v>
      </c>
      <c r="P1057" s="61">
        <v>7.7669902912621365E-4</v>
      </c>
      <c r="Q1057" s="23">
        <v>0</v>
      </c>
      <c r="R1057" s="22">
        <v>0</v>
      </c>
      <c r="S1057" s="22">
        <v>282</v>
      </c>
      <c r="T1057" s="62">
        <v>16.145945945945947</v>
      </c>
      <c r="U1057" s="22">
        <v>0</v>
      </c>
      <c r="V1057" s="22"/>
      <c r="W1057" s="22">
        <v>2705</v>
      </c>
      <c r="X1057" s="22">
        <v>2705</v>
      </c>
      <c r="Y1057" s="62">
        <v>0.52524271844660197</v>
      </c>
      <c r="Z1057" s="22">
        <v>2987</v>
      </c>
      <c r="AA1057" s="62">
        <v>0.57999999999999996</v>
      </c>
      <c r="AB1057" s="22">
        <v>0</v>
      </c>
    </row>
    <row r="1058" spans="1:28" ht="15" customHeight="1">
      <c r="A1058" s="42">
        <v>2019</v>
      </c>
      <c r="B1058" s="42" t="s">
        <v>241</v>
      </c>
      <c r="C1058" s="44" t="s">
        <v>210</v>
      </c>
      <c r="D1058" s="58" t="s">
        <v>520</v>
      </c>
      <c r="E1058" s="39"/>
      <c r="F1058" s="39"/>
      <c r="G1058" s="71"/>
      <c r="H1058" s="23">
        <v>2</v>
      </c>
      <c r="I1058" s="23">
        <v>1400</v>
      </c>
      <c r="J1058" s="23">
        <v>138</v>
      </c>
      <c r="K1058" s="23">
        <v>7</v>
      </c>
      <c r="L1058" s="22">
        <v>255</v>
      </c>
      <c r="M1058" s="23">
        <v>23</v>
      </c>
      <c r="N1058" s="22">
        <v>758</v>
      </c>
      <c r="O1058" s="23">
        <v>30</v>
      </c>
      <c r="P1058" s="61">
        <v>2.1428571428571429E-2</v>
      </c>
      <c r="Q1058" s="23">
        <v>80</v>
      </c>
      <c r="R1058" s="22">
        <v>800</v>
      </c>
      <c r="S1058" s="22">
        <v>1823</v>
      </c>
      <c r="T1058" s="62">
        <v>32.239130434782609</v>
      </c>
      <c r="U1058" s="22">
        <v>0</v>
      </c>
      <c r="V1058" s="22">
        <v>0</v>
      </c>
      <c r="W1058" s="22">
        <v>2626</v>
      </c>
      <c r="X1058" s="22">
        <v>2626</v>
      </c>
      <c r="Y1058" s="62">
        <v>1.8757142857142857</v>
      </c>
      <c r="Z1058" s="22">
        <v>4449</v>
      </c>
      <c r="AA1058" s="62">
        <v>3.1778571428571429</v>
      </c>
      <c r="AB1058" s="22">
        <v>63.79</v>
      </c>
    </row>
    <row r="1059" spans="1:28" ht="15" customHeight="1">
      <c r="A1059" s="42">
        <v>2019</v>
      </c>
      <c r="B1059" s="42" t="s">
        <v>241</v>
      </c>
      <c r="C1059" s="44" t="s">
        <v>210</v>
      </c>
      <c r="D1059" s="43" t="s">
        <v>522</v>
      </c>
      <c r="E1059" s="39"/>
      <c r="F1059" s="39"/>
      <c r="G1059" s="71"/>
      <c r="H1059" s="23">
        <v>6</v>
      </c>
      <c r="I1059" s="23">
        <v>1020</v>
      </c>
      <c r="J1059" s="23">
        <v>238</v>
      </c>
      <c r="K1059" s="23">
        <v>20</v>
      </c>
      <c r="L1059" s="22">
        <v>713</v>
      </c>
      <c r="M1059" s="23">
        <v>33</v>
      </c>
      <c r="N1059" s="22">
        <v>1173</v>
      </c>
      <c r="O1059" s="23">
        <v>53</v>
      </c>
      <c r="P1059" s="61">
        <v>5.1960784313725493E-2</v>
      </c>
      <c r="Q1059" s="23">
        <v>23</v>
      </c>
      <c r="R1059" s="22">
        <v>230</v>
      </c>
      <c r="S1059" s="22">
        <v>2116</v>
      </c>
      <c r="T1059" s="62">
        <v>15.210084033613445</v>
      </c>
      <c r="U1059" s="22">
        <v>0</v>
      </c>
      <c r="V1059" s="22">
        <v>0</v>
      </c>
      <c r="W1059" s="22">
        <v>1504</v>
      </c>
      <c r="X1059" s="22">
        <v>1504</v>
      </c>
      <c r="Y1059" s="62">
        <v>1.4745098039215687</v>
      </c>
      <c r="Z1059" s="22">
        <v>3620</v>
      </c>
      <c r="AA1059" s="62">
        <v>3.5490196078431371</v>
      </c>
      <c r="AB1059" s="22">
        <v>60</v>
      </c>
    </row>
    <row r="1060" spans="1:28" ht="15" customHeight="1">
      <c r="A1060" s="42">
        <v>2019</v>
      </c>
      <c r="B1060" s="42" t="s">
        <v>241</v>
      </c>
      <c r="C1060" s="44" t="s">
        <v>210</v>
      </c>
      <c r="D1060" s="58" t="s">
        <v>515</v>
      </c>
      <c r="E1060" s="57"/>
      <c r="F1060" s="57"/>
      <c r="G1060" s="73"/>
      <c r="H1060" s="23">
        <v>7</v>
      </c>
      <c r="I1060" s="23">
        <v>9079</v>
      </c>
      <c r="J1060" s="23">
        <v>347</v>
      </c>
      <c r="K1060" s="23">
        <v>137</v>
      </c>
      <c r="L1060" s="22">
        <v>4563</v>
      </c>
      <c r="M1060" s="23">
        <v>87</v>
      </c>
      <c r="N1060" s="22">
        <v>2958</v>
      </c>
      <c r="O1060" s="23">
        <v>224</v>
      </c>
      <c r="P1060" s="61">
        <v>2.4672320740169621E-2</v>
      </c>
      <c r="Q1060" s="23">
        <v>100</v>
      </c>
      <c r="R1060" s="22">
        <v>1010</v>
      </c>
      <c r="S1060" s="22">
        <v>8672</v>
      </c>
      <c r="T1060" s="62">
        <v>43.421902017291067</v>
      </c>
      <c r="U1060" s="22">
        <v>0</v>
      </c>
      <c r="V1060" s="22">
        <v>250</v>
      </c>
      <c r="W1060" s="22">
        <v>6395.4</v>
      </c>
      <c r="X1060" s="22">
        <v>6645.4</v>
      </c>
      <c r="Y1060" s="62">
        <v>0.73195285824430001</v>
      </c>
      <c r="Z1060" s="22">
        <v>15067.4</v>
      </c>
      <c r="AA1060" s="62">
        <v>1.6595880603590702</v>
      </c>
      <c r="AB1060" s="22">
        <v>305</v>
      </c>
    </row>
    <row r="1061" spans="1:28" ht="15" customHeight="1">
      <c r="A1061" s="42">
        <v>2019</v>
      </c>
      <c r="B1061" s="42" t="s">
        <v>241</v>
      </c>
      <c r="C1061" s="44" t="s">
        <v>210</v>
      </c>
      <c r="D1061" s="58" t="s">
        <v>521</v>
      </c>
      <c r="E1061" s="39"/>
      <c r="F1061" s="39"/>
      <c r="G1061" s="71"/>
      <c r="H1061" s="23">
        <v>5</v>
      </c>
      <c r="I1061" s="23">
        <v>3000</v>
      </c>
      <c r="J1061" s="23">
        <v>278</v>
      </c>
      <c r="K1061" s="23">
        <v>37</v>
      </c>
      <c r="L1061" s="22">
        <v>1323</v>
      </c>
      <c r="M1061" s="23">
        <v>24</v>
      </c>
      <c r="N1061" s="22">
        <v>828</v>
      </c>
      <c r="O1061" s="23">
        <v>61</v>
      </c>
      <c r="P1061" s="61">
        <v>2.0333333333333332E-2</v>
      </c>
      <c r="Q1061" s="23">
        <v>37</v>
      </c>
      <c r="R1061" s="22">
        <v>370</v>
      </c>
      <c r="S1061" s="22">
        <v>2541</v>
      </c>
      <c r="T1061" s="62">
        <v>13.762589928057555</v>
      </c>
      <c r="U1061" s="22">
        <v>0</v>
      </c>
      <c r="V1061" s="22">
        <v>0</v>
      </c>
      <c r="W1061" s="22">
        <v>1285</v>
      </c>
      <c r="X1061" s="22">
        <v>1285</v>
      </c>
      <c r="Y1061" s="62">
        <v>0.42833333333333334</v>
      </c>
      <c r="Z1061" s="22">
        <v>3826</v>
      </c>
      <c r="AA1061" s="62">
        <v>1.2753333333333334</v>
      </c>
      <c r="AB1061" s="22">
        <v>0</v>
      </c>
    </row>
    <row r="1062" spans="1:28" ht="15" customHeight="1">
      <c r="A1062" s="42">
        <v>2019</v>
      </c>
      <c r="B1062" s="42" t="s">
        <v>241</v>
      </c>
      <c r="C1062" s="44" t="s">
        <v>210</v>
      </c>
      <c r="D1062" s="58" t="s">
        <v>516</v>
      </c>
      <c r="E1062" s="39"/>
      <c r="F1062" s="39"/>
      <c r="G1062" s="71"/>
      <c r="H1062" s="23">
        <v>5</v>
      </c>
      <c r="I1062" s="23">
        <v>5900</v>
      </c>
      <c r="J1062" s="23">
        <v>161</v>
      </c>
      <c r="K1062" s="23">
        <v>94</v>
      </c>
      <c r="L1062" s="22">
        <v>3102</v>
      </c>
      <c r="M1062" s="23">
        <v>47</v>
      </c>
      <c r="N1062" s="22">
        <v>1568</v>
      </c>
      <c r="O1062" s="23">
        <v>141</v>
      </c>
      <c r="P1062" s="61">
        <v>2.3898305084745764E-2</v>
      </c>
      <c r="Q1062" s="23">
        <v>31</v>
      </c>
      <c r="R1062" s="22">
        <v>310</v>
      </c>
      <c r="S1062" s="22">
        <v>5033</v>
      </c>
      <c r="T1062" s="62">
        <v>55.863354037267079</v>
      </c>
      <c r="U1062" s="22">
        <v>0</v>
      </c>
      <c r="V1062" s="22">
        <v>0</v>
      </c>
      <c r="W1062" s="22">
        <v>3961</v>
      </c>
      <c r="X1062" s="22">
        <v>3961</v>
      </c>
      <c r="Y1062" s="62">
        <v>0.67135593220338985</v>
      </c>
      <c r="Z1062" s="22">
        <v>8994</v>
      </c>
      <c r="AA1062" s="62">
        <v>1.524406779661017</v>
      </c>
      <c r="AB1062" s="22">
        <v>0</v>
      </c>
    </row>
    <row r="1063" spans="1:28" ht="15" customHeight="1">
      <c r="A1063" s="42">
        <v>2019</v>
      </c>
      <c r="B1063" s="42" t="s">
        <v>241</v>
      </c>
      <c r="C1063" s="44" t="s">
        <v>210</v>
      </c>
      <c r="D1063" s="58" t="s">
        <v>517</v>
      </c>
      <c r="E1063" s="39"/>
      <c r="F1063" s="39"/>
      <c r="G1063" s="71"/>
      <c r="H1063" s="23">
        <v>6</v>
      </c>
      <c r="I1063" s="23">
        <v>4396</v>
      </c>
      <c r="J1063" s="23">
        <v>261</v>
      </c>
      <c r="K1063" s="23">
        <v>146</v>
      </c>
      <c r="L1063" s="22">
        <v>4840</v>
      </c>
      <c r="M1063" s="23">
        <v>54</v>
      </c>
      <c r="N1063" s="22">
        <v>1779</v>
      </c>
      <c r="O1063" s="23">
        <v>200</v>
      </c>
      <c r="P1063" s="61">
        <v>4.5620437956204379E-2</v>
      </c>
      <c r="Q1063" s="23">
        <v>102</v>
      </c>
      <c r="R1063" s="22">
        <v>1020</v>
      </c>
      <c r="S1063" s="22">
        <v>7639</v>
      </c>
      <c r="T1063" s="62">
        <v>52.580076628352487</v>
      </c>
      <c r="U1063" s="22">
        <v>0</v>
      </c>
      <c r="V1063" s="22">
        <v>500</v>
      </c>
      <c r="W1063" s="22">
        <v>6084.4</v>
      </c>
      <c r="X1063" s="22">
        <v>6584.4</v>
      </c>
      <c r="Y1063" s="62">
        <v>1.4978161965423111</v>
      </c>
      <c r="Z1063" s="22">
        <v>13723.4</v>
      </c>
      <c r="AA1063" s="62">
        <v>3.1303375912408757</v>
      </c>
      <c r="AB1063" s="22">
        <v>0</v>
      </c>
    </row>
    <row r="1064" spans="1:28" ht="15" customHeight="1">
      <c r="A1064" s="42">
        <v>2019</v>
      </c>
      <c r="B1064" s="42" t="s">
        <v>241</v>
      </c>
      <c r="C1064" s="44" t="s">
        <v>210</v>
      </c>
      <c r="D1064" s="43" t="s">
        <v>518</v>
      </c>
      <c r="E1064" s="39"/>
      <c r="F1064" s="39"/>
      <c r="G1064" s="71"/>
      <c r="H1064" s="23">
        <v>26</v>
      </c>
      <c r="I1064" s="23">
        <v>16500</v>
      </c>
      <c r="J1064" s="23">
        <v>742</v>
      </c>
      <c r="K1064" s="23">
        <v>124</v>
      </c>
      <c r="L1064" s="22">
        <f>3950+78</f>
        <v>4028</v>
      </c>
      <c r="M1064" s="23">
        <v>76</v>
      </c>
      <c r="N1064" s="22">
        <f>2659+39</f>
        <v>2698</v>
      </c>
      <c r="O1064" s="23">
        <v>200</v>
      </c>
      <c r="P1064" s="61">
        <v>1.2121212121212121E-2</v>
      </c>
      <c r="Q1064" s="23">
        <v>58</v>
      </c>
      <c r="R1064" s="22">
        <v>580</v>
      </c>
      <c r="S1064" s="22">
        <v>7306</v>
      </c>
      <c r="T1064" s="62">
        <v>27.912398921832885</v>
      </c>
      <c r="U1064" s="22">
        <v>0</v>
      </c>
      <c r="V1064" s="22">
        <v>0</v>
      </c>
      <c r="W1064" s="22">
        <v>13405</v>
      </c>
      <c r="X1064" s="22">
        <v>13405</v>
      </c>
      <c r="Y1064" s="62">
        <v>0.81242424242424238</v>
      </c>
      <c r="Z1064" s="22">
        <v>20711</v>
      </c>
      <c r="AA1064" s="62">
        <v>1.2552121212121212</v>
      </c>
      <c r="AB1064" s="22">
        <v>237.11</v>
      </c>
    </row>
    <row r="1065" spans="1:28" ht="15" customHeight="1">
      <c r="A1065" s="42">
        <v>2019</v>
      </c>
      <c r="B1065" s="42" t="s">
        <v>241</v>
      </c>
      <c r="C1065" s="44" t="s">
        <v>212</v>
      </c>
      <c r="D1065" s="58" t="s">
        <v>523</v>
      </c>
      <c r="E1065" s="39"/>
      <c r="F1065" s="39"/>
      <c r="G1065" s="71"/>
      <c r="H1065" s="23">
        <v>2</v>
      </c>
      <c r="I1065" s="23">
        <v>683</v>
      </c>
      <c r="J1065" s="23">
        <v>47</v>
      </c>
      <c r="K1065" s="23">
        <v>6</v>
      </c>
      <c r="L1065" s="22">
        <v>216</v>
      </c>
      <c r="M1065" s="23">
        <v>3</v>
      </c>
      <c r="N1065" s="22">
        <v>105</v>
      </c>
      <c r="O1065" s="23">
        <v>9</v>
      </c>
      <c r="P1065" s="61">
        <v>1.3177159590043924E-2</v>
      </c>
      <c r="Q1065" s="23">
        <v>50</v>
      </c>
      <c r="R1065" s="22">
        <v>500</v>
      </c>
      <c r="S1065" s="22">
        <v>841</v>
      </c>
      <c r="T1065" s="62">
        <v>32.872340425531917</v>
      </c>
      <c r="U1065" s="22">
        <v>0</v>
      </c>
      <c r="V1065" s="22">
        <v>0</v>
      </c>
      <c r="W1065" s="22">
        <v>704</v>
      </c>
      <c r="X1065" s="22">
        <v>704</v>
      </c>
      <c r="Y1065" s="62">
        <v>1.0307467057101025</v>
      </c>
      <c r="Z1065" s="22">
        <v>1545</v>
      </c>
      <c r="AA1065" s="62">
        <v>2.2620790629575405</v>
      </c>
      <c r="AB1065" s="22">
        <v>0</v>
      </c>
    </row>
    <row r="1066" spans="1:28" ht="15" customHeight="1">
      <c r="A1066" s="42">
        <v>2019</v>
      </c>
      <c r="B1066" s="42" t="s">
        <v>241</v>
      </c>
      <c r="C1066" s="44" t="s">
        <v>212</v>
      </c>
      <c r="D1066" s="43" t="s">
        <v>524</v>
      </c>
      <c r="E1066" s="39"/>
      <c r="F1066" s="39"/>
      <c r="G1066" s="71"/>
      <c r="H1066" s="23">
        <v>3</v>
      </c>
      <c r="I1066" s="23">
        <v>360</v>
      </c>
      <c r="J1066" s="23">
        <v>45</v>
      </c>
      <c r="K1066" s="23">
        <v>0</v>
      </c>
      <c r="L1066" s="22">
        <v>0</v>
      </c>
      <c r="M1066" s="23">
        <v>2</v>
      </c>
      <c r="N1066" s="22">
        <v>59</v>
      </c>
      <c r="O1066" s="23">
        <v>2</v>
      </c>
      <c r="P1066" s="61">
        <v>5.5555555555555558E-3</v>
      </c>
      <c r="Q1066" s="23">
        <v>20</v>
      </c>
      <c r="R1066" s="22">
        <v>200</v>
      </c>
      <c r="S1066" s="22">
        <v>319</v>
      </c>
      <c r="T1066" s="62">
        <v>12.733333333333333</v>
      </c>
      <c r="U1066" s="22">
        <v>0</v>
      </c>
      <c r="V1066" s="22">
        <v>0</v>
      </c>
      <c r="W1066" s="22">
        <v>254</v>
      </c>
      <c r="X1066" s="22">
        <v>254</v>
      </c>
      <c r="Y1066" s="62">
        <v>0.7055555555555556</v>
      </c>
      <c r="Z1066" s="22">
        <v>573</v>
      </c>
      <c r="AA1066" s="62">
        <v>1.5916666666666666</v>
      </c>
      <c r="AB1066" s="22">
        <v>0</v>
      </c>
    </row>
    <row r="1067" spans="1:28" ht="15" customHeight="1">
      <c r="A1067" s="42">
        <v>2019</v>
      </c>
      <c r="B1067" s="42" t="s">
        <v>241</v>
      </c>
      <c r="C1067" s="44" t="s">
        <v>213</v>
      </c>
      <c r="D1067" s="58" t="s">
        <v>525</v>
      </c>
      <c r="E1067" s="39"/>
      <c r="F1067" s="39"/>
      <c r="G1067" s="71"/>
      <c r="H1067" s="23">
        <v>2</v>
      </c>
      <c r="I1067" s="23">
        <v>1400</v>
      </c>
      <c r="J1067" s="23">
        <v>131</v>
      </c>
      <c r="K1067" s="23">
        <v>10</v>
      </c>
      <c r="L1067" s="22">
        <v>287</v>
      </c>
      <c r="M1067" s="23">
        <v>10</v>
      </c>
      <c r="N1067" s="22">
        <v>305</v>
      </c>
      <c r="O1067" s="23">
        <v>20</v>
      </c>
      <c r="P1067" s="61">
        <v>1.4285714285714285E-2</v>
      </c>
      <c r="Q1067" s="23">
        <v>0</v>
      </c>
      <c r="R1067" s="22">
        <v>0</v>
      </c>
      <c r="S1067" s="22">
        <v>592</v>
      </c>
      <c r="T1067" s="62">
        <v>14.538167938931299</v>
      </c>
      <c r="U1067" s="22">
        <v>0</v>
      </c>
      <c r="V1067" s="22">
        <v>0</v>
      </c>
      <c r="W1067" s="22">
        <v>1312.5</v>
      </c>
      <c r="X1067" s="22">
        <v>1312.5</v>
      </c>
      <c r="Y1067" s="62">
        <v>0.9375</v>
      </c>
      <c r="Z1067" s="22">
        <v>1904.5</v>
      </c>
      <c r="AA1067" s="62">
        <v>1.3603571428571428</v>
      </c>
      <c r="AB1067" s="22">
        <v>137.66</v>
      </c>
    </row>
    <row r="1068" spans="1:28" ht="15" customHeight="1">
      <c r="A1068" s="42">
        <v>2019</v>
      </c>
      <c r="B1068" s="42" t="s">
        <v>241</v>
      </c>
      <c r="C1068" s="44" t="s">
        <v>213</v>
      </c>
      <c r="D1068" s="58" t="s">
        <v>526</v>
      </c>
      <c r="E1068" s="39"/>
      <c r="F1068" s="39"/>
      <c r="G1068" s="71"/>
      <c r="H1068" s="23">
        <v>4</v>
      </c>
      <c r="I1068" s="23">
        <v>532</v>
      </c>
      <c r="J1068" s="23">
        <v>85</v>
      </c>
      <c r="K1068" s="23">
        <v>41</v>
      </c>
      <c r="L1068" s="22">
        <v>1315</v>
      </c>
      <c r="M1068" s="23">
        <v>19</v>
      </c>
      <c r="N1068" s="22">
        <v>579</v>
      </c>
      <c r="O1068" s="23">
        <v>60</v>
      </c>
      <c r="P1068" s="61">
        <v>0.11278195488721804</v>
      </c>
      <c r="Q1068" s="23">
        <v>1</v>
      </c>
      <c r="R1068" s="22">
        <v>20</v>
      </c>
      <c r="S1068" s="22">
        <v>1974</v>
      </c>
      <c r="T1068" s="62">
        <v>34.711764705882352</v>
      </c>
      <c r="U1068" s="22">
        <v>0</v>
      </c>
      <c r="V1068" s="22">
        <v>0</v>
      </c>
      <c r="W1068" s="22">
        <v>976.5</v>
      </c>
      <c r="X1068" s="22">
        <v>976.5</v>
      </c>
      <c r="Y1068" s="62">
        <v>1.8355263157894737</v>
      </c>
      <c r="Z1068" s="22">
        <v>2950.5</v>
      </c>
      <c r="AA1068" s="62">
        <v>5.5460526315789478</v>
      </c>
      <c r="AB1068" s="22">
        <v>0</v>
      </c>
    </row>
    <row r="1069" spans="1:28" ht="15" customHeight="1">
      <c r="A1069" s="42">
        <v>2019</v>
      </c>
      <c r="B1069" s="42" t="s">
        <v>241</v>
      </c>
      <c r="C1069" s="44" t="s">
        <v>213</v>
      </c>
      <c r="D1069" s="58" t="s">
        <v>665</v>
      </c>
      <c r="E1069" s="39"/>
      <c r="F1069" s="39"/>
      <c r="G1069" s="71"/>
      <c r="H1069" s="23">
        <v>1</v>
      </c>
      <c r="I1069" s="23">
        <v>826</v>
      </c>
      <c r="J1069" s="23">
        <v>15</v>
      </c>
      <c r="K1069" s="23">
        <v>37</v>
      </c>
      <c r="L1069" s="22">
        <v>1197</v>
      </c>
      <c r="M1069" s="23">
        <v>0</v>
      </c>
      <c r="N1069" s="22">
        <v>0</v>
      </c>
      <c r="O1069" s="23">
        <v>37</v>
      </c>
      <c r="P1069" s="61">
        <v>4.4794188861985475E-2</v>
      </c>
      <c r="Q1069" s="23">
        <v>0</v>
      </c>
      <c r="R1069" s="22">
        <v>0</v>
      </c>
      <c r="S1069" s="22">
        <v>1197</v>
      </c>
      <c r="T1069" s="62">
        <v>132.83066666666667</v>
      </c>
      <c r="U1069" s="22">
        <v>0</v>
      </c>
      <c r="V1069" s="22">
        <v>0</v>
      </c>
      <c r="W1069" s="22">
        <v>795.46</v>
      </c>
      <c r="X1069" s="22">
        <v>795.46</v>
      </c>
      <c r="Y1069" s="62">
        <v>0.96302663438256664</v>
      </c>
      <c r="Z1069" s="22">
        <v>1992.46</v>
      </c>
      <c r="AA1069" s="62">
        <v>2.4121791767554481</v>
      </c>
      <c r="AB1069" s="22">
        <v>0</v>
      </c>
    </row>
    <row r="1070" spans="1:28" ht="15" customHeight="1">
      <c r="A1070" s="42">
        <v>2019</v>
      </c>
      <c r="B1070" s="42" t="s">
        <v>241</v>
      </c>
      <c r="C1070" s="44" t="s">
        <v>213</v>
      </c>
      <c r="D1070" s="58" t="s">
        <v>527</v>
      </c>
      <c r="E1070" s="39"/>
      <c r="F1070" s="39"/>
      <c r="G1070" s="71"/>
      <c r="H1070" s="23">
        <v>4</v>
      </c>
      <c r="I1070" s="23">
        <v>1963</v>
      </c>
      <c r="J1070" s="23">
        <v>150</v>
      </c>
      <c r="K1070" s="23">
        <v>24</v>
      </c>
      <c r="L1070" s="22">
        <v>783</v>
      </c>
      <c r="M1070" s="23">
        <v>19</v>
      </c>
      <c r="N1070" s="22">
        <v>617</v>
      </c>
      <c r="O1070" s="23">
        <v>43</v>
      </c>
      <c r="P1070" s="61">
        <v>2.1905247070809986E-2</v>
      </c>
      <c r="Q1070" s="23">
        <v>3</v>
      </c>
      <c r="R1070" s="22">
        <v>30</v>
      </c>
      <c r="S1070" s="22">
        <v>1430</v>
      </c>
      <c r="T1070" s="62">
        <v>30.3</v>
      </c>
      <c r="U1070" s="22">
        <v>0</v>
      </c>
      <c r="V1070" s="22">
        <v>0</v>
      </c>
      <c r="W1070" s="22">
        <v>3115</v>
      </c>
      <c r="X1070" s="22">
        <v>3115</v>
      </c>
      <c r="Y1070" s="62">
        <v>1.5868568517575141</v>
      </c>
      <c r="Z1070" s="22">
        <v>4545</v>
      </c>
      <c r="AA1070" s="62">
        <v>2.315333672949567</v>
      </c>
      <c r="AB1070" s="22">
        <v>0</v>
      </c>
    </row>
    <row r="1071" spans="1:28" ht="15" customHeight="1">
      <c r="A1071" s="42">
        <v>2019</v>
      </c>
      <c r="B1071" s="42" t="s">
        <v>241</v>
      </c>
      <c r="C1071" s="44" t="s">
        <v>213</v>
      </c>
      <c r="D1071" s="58" t="s">
        <v>545</v>
      </c>
      <c r="E1071" s="39"/>
      <c r="F1071" s="39"/>
      <c r="G1071" s="71"/>
      <c r="H1071" s="23">
        <v>3</v>
      </c>
      <c r="I1071" s="23">
        <v>530</v>
      </c>
      <c r="J1071" s="23">
        <v>20</v>
      </c>
      <c r="K1071" s="23">
        <v>12</v>
      </c>
      <c r="L1071" s="22">
        <v>387</v>
      </c>
      <c r="M1071" s="23">
        <v>25</v>
      </c>
      <c r="N1071" s="22">
        <v>822</v>
      </c>
      <c r="O1071" s="23">
        <v>37</v>
      </c>
      <c r="P1071" s="61">
        <v>6.981132075471698E-2</v>
      </c>
      <c r="Q1071" s="23">
        <v>5</v>
      </c>
      <c r="R1071" s="22">
        <v>50</v>
      </c>
      <c r="S1071" s="22">
        <v>1259</v>
      </c>
      <c r="T1071" s="62">
        <v>107.95</v>
      </c>
      <c r="U1071" s="22">
        <v>0</v>
      </c>
      <c r="V1071" s="22">
        <v>0</v>
      </c>
      <c r="W1071" s="22">
        <v>900</v>
      </c>
      <c r="X1071" s="22">
        <v>900</v>
      </c>
      <c r="Y1071" s="62">
        <v>1.6981132075471699</v>
      </c>
      <c r="Z1071" s="22">
        <v>2159</v>
      </c>
      <c r="AA1071" s="62">
        <v>4.0735849056603772</v>
      </c>
      <c r="AB1071" s="22">
        <v>0</v>
      </c>
    </row>
    <row r="1072" spans="1:28" ht="15" customHeight="1">
      <c r="A1072" s="42">
        <v>2019</v>
      </c>
      <c r="B1072" s="42" t="s">
        <v>241</v>
      </c>
      <c r="C1072" s="44" t="s">
        <v>213</v>
      </c>
      <c r="D1072" s="58" t="s">
        <v>657</v>
      </c>
      <c r="E1072" s="39"/>
      <c r="F1072" s="39"/>
      <c r="G1072" s="71"/>
      <c r="H1072" s="23">
        <v>3</v>
      </c>
      <c r="I1072" s="23">
        <v>200</v>
      </c>
      <c r="J1072" s="23">
        <v>0</v>
      </c>
      <c r="K1072" s="23">
        <v>5</v>
      </c>
      <c r="L1072" s="22">
        <v>177</v>
      </c>
      <c r="M1072" s="23">
        <v>4</v>
      </c>
      <c r="N1072" s="22">
        <v>138</v>
      </c>
      <c r="O1072" s="23">
        <v>9</v>
      </c>
      <c r="P1072" s="61">
        <v>4.4999999999999998E-2</v>
      </c>
      <c r="Q1072" s="23">
        <v>0</v>
      </c>
      <c r="R1072" s="22">
        <v>0</v>
      </c>
      <c r="S1072" s="22">
        <v>315</v>
      </c>
      <c r="T1072" s="60" t="s">
        <v>764</v>
      </c>
      <c r="U1072" s="22">
        <v>0</v>
      </c>
      <c r="V1072" s="22">
        <v>0</v>
      </c>
      <c r="W1072" s="22">
        <v>380</v>
      </c>
      <c r="X1072" s="22">
        <v>380</v>
      </c>
      <c r="Y1072" s="62">
        <v>1.9</v>
      </c>
      <c r="Z1072" s="22">
        <v>695</v>
      </c>
      <c r="AA1072" s="62">
        <v>3.4750000000000001</v>
      </c>
      <c r="AB1072" s="22">
        <v>0</v>
      </c>
    </row>
    <row r="1073" spans="1:28" ht="15" customHeight="1">
      <c r="A1073" s="42">
        <v>2019</v>
      </c>
      <c r="B1073" s="42" t="s">
        <v>241</v>
      </c>
      <c r="C1073" s="44" t="s">
        <v>213</v>
      </c>
      <c r="D1073" s="58" t="s">
        <v>546</v>
      </c>
      <c r="E1073" s="39"/>
      <c r="F1073" s="39"/>
      <c r="G1073" s="71"/>
      <c r="H1073" s="23">
        <v>3</v>
      </c>
      <c r="I1073" s="23">
        <v>1326</v>
      </c>
      <c r="J1073" s="23">
        <v>9</v>
      </c>
      <c r="K1073" s="23">
        <v>11</v>
      </c>
      <c r="L1073" s="22">
        <v>343</v>
      </c>
      <c r="M1073" s="23">
        <v>10</v>
      </c>
      <c r="N1073" s="22">
        <v>318</v>
      </c>
      <c r="O1073" s="23">
        <v>21</v>
      </c>
      <c r="P1073" s="61">
        <v>1.5837104072398189E-2</v>
      </c>
      <c r="Q1073" s="23">
        <v>2</v>
      </c>
      <c r="R1073" s="22">
        <v>20</v>
      </c>
      <c r="S1073" s="22">
        <v>681</v>
      </c>
      <c r="T1073" s="62">
        <v>434.55555555555554</v>
      </c>
      <c r="U1073" s="22">
        <v>0</v>
      </c>
      <c r="V1073" s="22">
        <v>0</v>
      </c>
      <c r="W1073" s="22">
        <v>3230</v>
      </c>
      <c r="X1073" s="22">
        <v>3230</v>
      </c>
      <c r="Y1073" s="62">
        <v>2.4358974358974357</v>
      </c>
      <c r="Z1073" s="22">
        <v>3911</v>
      </c>
      <c r="AA1073" s="62">
        <v>2.9494720965309202</v>
      </c>
      <c r="AB1073" s="22">
        <v>0</v>
      </c>
    </row>
    <row r="1074" spans="1:28" ht="15" customHeight="1">
      <c r="A1074" s="42">
        <v>2019</v>
      </c>
      <c r="B1074" s="42" t="s">
        <v>241</v>
      </c>
      <c r="C1074" s="44" t="s">
        <v>213</v>
      </c>
      <c r="D1074" s="58" t="s">
        <v>553</v>
      </c>
      <c r="E1074" s="39"/>
      <c r="F1074" s="39"/>
      <c r="G1074" s="71"/>
      <c r="H1074" s="23">
        <v>1</v>
      </c>
      <c r="I1074" s="23">
        <v>1430</v>
      </c>
      <c r="J1074" s="23">
        <v>24</v>
      </c>
      <c r="K1074" s="23">
        <v>7</v>
      </c>
      <c r="L1074" s="22">
        <v>186</v>
      </c>
      <c r="M1074" s="23">
        <v>13</v>
      </c>
      <c r="N1074" s="22">
        <v>441</v>
      </c>
      <c r="O1074" s="23">
        <v>20</v>
      </c>
      <c r="P1074" s="61">
        <v>1.3986013986013986E-2</v>
      </c>
      <c r="Q1074" s="23">
        <v>0</v>
      </c>
      <c r="R1074" s="22">
        <v>0</v>
      </c>
      <c r="S1074" s="22">
        <v>627</v>
      </c>
      <c r="T1074" s="62">
        <v>160.45833333333334</v>
      </c>
      <c r="U1074" s="22">
        <v>0</v>
      </c>
      <c r="V1074" s="22">
        <v>0</v>
      </c>
      <c r="W1074" s="22">
        <v>3224</v>
      </c>
      <c r="X1074" s="22">
        <v>3224</v>
      </c>
      <c r="Y1074" s="62">
        <v>2.2545454545454544</v>
      </c>
      <c r="Z1074" s="22">
        <v>3851</v>
      </c>
      <c r="AA1074" s="62">
        <v>2.6930069930069931</v>
      </c>
      <c r="AB1074" s="22">
        <v>0</v>
      </c>
    </row>
    <row r="1075" spans="1:28" ht="15" customHeight="1">
      <c r="A1075" s="42">
        <v>2019</v>
      </c>
      <c r="B1075" s="42" t="s">
        <v>241</v>
      </c>
      <c r="C1075" s="44" t="s">
        <v>213</v>
      </c>
      <c r="D1075" s="58" t="s">
        <v>528</v>
      </c>
      <c r="E1075" s="39"/>
      <c r="F1075" s="39"/>
      <c r="G1075" s="71"/>
      <c r="H1075" s="23">
        <v>2</v>
      </c>
      <c r="I1075" s="23">
        <v>1010</v>
      </c>
      <c r="J1075" s="23">
        <v>17</v>
      </c>
      <c r="K1075" s="23">
        <v>9</v>
      </c>
      <c r="L1075" s="22">
        <v>279</v>
      </c>
      <c r="M1075" s="23">
        <v>12</v>
      </c>
      <c r="N1075" s="22">
        <v>359</v>
      </c>
      <c r="O1075" s="23">
        <v>21</v>
      </c>
      <c r="P1075" s="61">
        <v>2.0792079207920793E-2</v>
      </c>
      <c r="Q1075" s="23">
        <v>0</v>
      </c>
      <c r="R1075" s="22">
        <v>0</v>
      </c>
      <c r="S1075" s="22">
        <v>638</v>
      </c>
      <c r="T1075" s="62">
        <v>145.29411764705881</v>
      </c>
      <c r="U1075" s="22">
        <v>0</v>
      </c>
      <c r="V1075" s="22">
        <v>0</v>
      </c>
      <c r="W1075" s="22">
        <v>1832</v>
      </c>
      <c r="X1075" s="22">
        <v>1832</v>
      </c>
      <c r="Y1075" s="62">
        <v>1.8138613861386139</v>
      </c>
      <c r="Z1075" s="22">
        <v>2470</v>
      </c>
      <c r="AA1075" s="62">
        <v>2.4455445544554455</v>
      </c>
      <c r="AB1075" s="22">
        <v>0</v>
      </c>
    </row>
    <row r="1076" spans="1:28" ht="15" customHeight="1">
      <c r="A1076" s="42">
        <v>2019</v>
      </c>
      <c r="B1076" s="42" t="s">
        <v>241</v>
      </c>
      <c r="C1076" s="44" t="s">
        <v>213</v>
      </c>
      <c r="D1076" s="58" t="s">
        <v>529</v>
      </c>
      <c r="E1076" s="39"/>
      <c r="F1076" s="39"/>
      <c r="G1076" s="71"/>
      <c r="H1076" s="23">
        <v>5</v>
      </c>
      <c r="I1076" s="23">
        <v>3700</v>
      </c>
      <c r="J1076" s="23">
        <v>110</v>
      </c>
      <c r="K1076" s="23">
        <v>60</v>
      </c>
      <c r="L1076" s="22">
        <v>1894</v>
      </c>
      <c r="M1076" s="23">
        <v>30</v>
      </c>
      <c r="N1076" s="22">
        <v>930</v>
      </c>
      <c r="O1076" s="23">
        <v>90</v>
      </c>
      <c r="P1076" s="61">
        <v>2.4324324324324326E-2</v>
      </c>
      <c r="Q1076" s="23">
        <v>1</v>
      </c>
      <c r="R1076" s="22">
        <v>10</v>
      </c>
      <c r="S1076" s="22">
        <v>2834</v>
      </c>
      <c r="T1076" s="62">
        <v>87.384545454545446</v>
      </c>
      <c r="U1076" s="22">
        <v>0</v>
      </c>
      <c r="V1076" s="22">
        <v>0</v>
      </c>
      <c r="W1076" s="22">
        <v>6778.3</v>
      </c>
      <c r="X1076" s="22">
        <v>6778.3</v>
      </c>
      <c r="Y1076" s="62">
        <v>1.831972972972973</v>
      </c>
      <c r="Z1076" s="22">
        <v>9612.2999999999993</v>
      </c>
      <c r="AA1076" s="62">
        <v>2.5979189189189187</v>
      </c>
      <c r="AB1076" s="22">
        <v>0</v>
      </c>
    </row>
    <row r="1077" spans="1:28" ht="15" customHeight="1">
      <c r="A1077" s="42">
        <v>2019</v>
      </c>
      <c r="B1077" s="42" t="s">
        <v>241</v>
      </c>
      <c r="C1077" s="44" t="s">
        <v>213</v>
      </c>
      <c r="D1077" s="58" t="s">
        <v>530</v>
      </c>
      <c r="E1077" s="39"/>
      <c r="F1077" s="39"/>
      <c r="G1077" s="71"/>
      <c r="H1077" s="23">
        <v>6</v>
      </c>
      <c r="I1077" s="23">
        <v>3838</v>
      </c>
      <c r="J1077" s="23">
        <v>169</v>
      </c>
      <c r="K1077" s="23">
        <v>30</v>
      </c>
      <c r="L1077" s="22">
        <v>953</v>
      </c>
      <c r="M1077" s="23">
        <v>40</v>
      </c>
      <c r="N1077" s="22">
        <v>1452</v>
      </c>
      <c r="O1077" s="23">
        <v>70</v>
      </c>
      <c r="P1077" s="61">
        <v>1.8238665971860343E-2</v>
      </c>
      <c r="Q1077" s="23">
        <v>4</v>
      </c>
      <c r="R1077" s="22">
        <v>40</v>
      </c>
      <c r="S1077" s="22">
        <v>2445</v>
      </c>
      <c r="T1077" s="62">
        <v>25.202958579881656</v>
      </c>
      <c r="U1077" s="22">
        <v>0</v>
      </c>
      <c r="V1077" s="22">
        <v>0</v>
      </c>
      <c r="W1077" s="22">
        <v>1814.3</v>
      </c>
      <c r="X1077" s="22">
        <v>1814.3</v>
      </c>
      <c r="Y1077" s="62">
        <v>0.47272016675351747</v>
      </c>
      <c r="Z1077" s="22">
        <v>4259.3</v>
      </c>
      <c r="AA1077" s="62">
        <v>1.1097707139134967</v>
      </c>
      <c r="AB1077" s="22">
        <v>0</v>
      </c>
    </row>
    <row r="1078" spans="1:28" ht="15" customHeight="1">
      <c r="A1078" s="42">
        <v>2019</v>
      </c>
      <c r="B1078" s="42" t="s">
        <v>241</v>
      </c>
      <c r="C1078" s="44" t="s">
        <v>213</v>
      </c>
      <c r="D1078" s="58" t="s">
        <v>531</v>
      </c>
      <c r="E1078" s="39"/>
      <c r="F1078" s="39"/>
      <c r="G1078" s="71"/>
      <c r="H1078" s="23">
        <v>8</v>
      </c>
      <c r="I1078" s="23">
        <v>5100</v>
      </c>
      <c r="J1078" s="23">
        <v>134</v>
      </c>
      <c r="K1078" s="23">
        <v>46</v>
      </c>
      <c r="L1078" s="22">
        <v>1439</v>
      </c>
      <c r="M1078" s="23">
        <v>15</v>
      </c>
      <c r="N1078" s="22">
        <v>468</v>
      </c>
      <c r="O1078" s="23">
        <v>61</v>
      </c>
      <c r="P1078" s="61">
        <v>1.196078431372549E-2</v>
      </c>
      <c r="Q1078" s="23">
        <v>59</v>
      </c>
      <c r="R1078" s="22">
        <v>590</v>
      </c>
      <c r="S1078" s="22">
        <v>2537</v>
      </c>
      <c r="T1078" s="62">
        <v>55.910447761194028</v>
      </c>
      <c r="U1078" s="22">
        <v>0</v>
      </c>
      <c r="V1078" s="22">
        <v>0</v>
      </c>
      <c r="W1078" s="22">
        <v>4955</v>
      </c>
      <c r="X1078" s="22">
        <v>4955</v>
      </c>
      <c r="Y1078" s="62">
        <v>0.97156862745098038</v>
      </c>
      <c r="Z1078" s="22">
        <v>7492</v>
      </c>
      <c r="AA1078" s="62">
        <v>1.4690196078431372</v>
      </c>
      <c r="AB1078" s="22">
        <v>0</v>
      </c>
    </row>
    <row r="1079" spans="1:28" ht="15" customHeight="1">
      <c r="A1079" s="42">
        <v>2019</v>
      </c>
      <c r="B1079" s="42" t="s">
        <v>241</v>
      </c>
      <c r="C1079" s="44" t="s">
        <v>213</v>
      </c>
      <c r="D1079" s="58" t="s">
        <v>550</v>
      </c>
      <c r="E1079" s="39"/>
      <c r="F1079" s="39"/>
      <c r="G1079" s="71"/>
      <c r="H1079" s="23">
        <v>3</v>
      </c>
      <c r="I1079" s="23">
        <v>1400</v>
      </c>
      <c r="J1079" s="23">
        <v>35</v>
      </c>
      <c r="K1079" s="23">
        <v>55</v>
      </c>
      <c r="L1079" s="22">
        <v>1809</v>
      </c>
      <c r="M1079" s="23">
        <v>23</v>
      </c>
      <c r="N1079" s="22">
        <v>867</v>
      </c>
      <c r="O1079" s="23">
        <v>78</v>
      </c>
      <c r="P1079" s="61">
        <v>5.5714285714285716E-2</v>
      </c>
      <c r="Q1079" s="23">
        <v>0</v>
      </c>
      <c r="R1079" s="22">
        <v>0</v>
      </c>
      <c r="S1079" s="22">
        <v>2676</v>
      </c>
      <c r="T1079" s="62">
        <v>233.4</v>
      </c>
      <c r="U1079" s="22">
        <v>0</v>
      </c>
      <c r="V1079" s="22">
        <v>0</v>
      </c>
      <c r="W1079" s="22">
        <v>5493</v>
      </c>
      <c r="X1079" s="22">
        <v>5493</v>
      </c>
      <c r="Y1079" s="62">
        <v>3.9235714285714285</v>
      </c>
      <c r="Z1079" s="22">
        <v>8169</v>
      </c>
      <c r="AA1079" s="62">
        <v>5.835</v>
      </c>
      <c r="AB1079" s="22">
        <v>682.22</v>
      </c>
    </row>
    <row r="1080" spans="1:28" ht="15" customHeight="1">
      <c r="A1080" s="42">
        <v>2019</v>
      </c>
      <c r="B1080" s="42" t="s">
        <v>241</v>
      </c>
      <c r="C1080" s="44" t="s">
        <v>213</v>
      </c>
      <c r="D1080" s="58" t="s">
        <v>532</v>
      </c>
      <c r="E1080" s="39"/>
      <c r="F1080" s="39"/>
      <c r="G1080" s="71"/>
      <c r="H1080" s="23">
        <v>4</v>
      </c>
      <c r="I1080" s="23">
        <v>4577</v>
      </c>
      <c r="J1080" s="23">
        <v>81</v>
      </c>
      <c r="K1080" s="23">
        <v>41</v>
      </c>
      <c r="L1080" s="22">
        <v>1295</v>
      </c>
      <c r="M1080" s="23">
        <v>22</v>
      </c>
      <c r="N1080" s="22">
        <v>759</v>
      </c>
      <c r="O1080" s="23">
        <v>63</v>
      </c>
      <c r="P1080" s="61">
        <v>1.3764474546646276E-2</v>
      </c>
      <c r="Q1080" s="23">
        <v>0</v>
      </c>
      <c r="R1080" s="22">
        <v>0</v>
      </c>
      <c r="S1080" s="22">
        <v>2134</v>
      </c>
      <c r="T1080" s="62">
        <v>103.76234567901234</v>
      </c>
      <c r="U1080" s="22">
        <v>0</v>
      </c>
      <c r="V1080" s="22">
        <v>0</v>
      </c>
      <c r="W1080" s="22">
        <v>6270.75</v>
      </c>
      <c r="X1080" s="22">
        <v>6270.75</v>
      </c>
      <c r="Y1080" s="62">
        <v>1.3700568057679703</v>
      </c>
      <c r="Z1080" s="22">
        <v>8404.75</v>
      </c>
      <c r="AA1080" s="62">
        <v>1.8363010705702425</v>
      </c>
      <c r="AB1080" s="22">
        <v>0</v>
      </c>
    </row>
    <row r="1081" spans="1:28" ht="15" customHeight="1">
      <c r="A1081" s="42">
        <v>2019</v>
      </c>
      <c r="B1081" s="42" t="s">
        <v>241</v>
      </c>
      <c r="C1081" s="44" t="s">
        <v>213</v>
      </c>
      <c r="D1081" s="58" t="s">
        <v>533</v>
      </c>
      <c r="E1081" s="39"/>
      <c r="F1081" s="39"/>
      <c r="G1081" s="71"/>
      <c r="H1081" s="23">
        <v>11</v>
      </c>
      <c r="I1081" s="23">
        <v>4713</v>
      </c>
      <c r="J1081" s="23">
        <v>602</v>
      </c>
      <c r="K1081" s="23">
        <v>45</v>
      </c>
      <c r="L1081" s="22">
        <v>1478</v>
      </c>
      <c r="M1081" s="23">
        <v>38</v>
      </c>
      <c r="N1081" s="22">
        <v>1145</v>
      </c>
      <c r="O1081" s="23">
        <v>83</v>
      </c>
      <c r="P1081" s="61">
        <v>1.7618340055189981E-2</v>
      </c>
      <c r="Q1081" s="23">
        <v>12</v>
      </c>
      <c r="R1081" s="22">
        <v>120</v>
      </c>
      <c r="S1081" s="22">
        <v>2743</v>
      </c>
      <c r="T1081" s="62">
        <v>7.5041528239202657</v>
      </c>
      <c r="U1081" s="22">
        <v>0</v>
      </c>
      <c r="V1081" s="22">
        <v>0</v>
      </c>
      <c r="W1081" s="22">
        <v>1774.5</v>
      </c>
      <c r="X1081" s="22">
        <v>1774.5</v>
      </c>
      <c r="Y1081" s="62">
        <v>0.3765117759388924</v>
      </c>
      <c r="Z1081" s="22">
        <v>4517.5</v>
      </c>
      <c r="AA1081" s="62">
        <v>0.95892591806410532</v>
      </c>
      <c r="AB1081" s="22">
        <v>0</v>
      </c>
    </row>
    <row r="1082" spans="1:28" ht="15" customHeight="1">
      <c r="A1082" s="42">
        <v>2019</v>
      </c>
      <c r="B1082" s="42" t="s">
        <v>241</v>
      </c>
      <c r="C1082" s="44" t="s">
        <v>213</v>
      </c>
      <c r="D1082" s="58" t="s">
        <v>692</v>
      </c>
      <c r="E1082" s="39"/>
      <c r="F1082" s="39"/>
      <c r="G1082" s="71"/>
      <c r="H1082" s="23">
        <v>11</v>
      </c>
      <c r="I1082" s="23">
        <v>12735</v>
      </c>
      <c r="J1082" s="23">
        <v>219</v>
      </c>
      <c r="K1082" s="23">
        <v>37</v>
      </c>
      <c r="L1082" s="22">
        <v>1580</v>
      </c>
      <c r="M1082" s="23">
        <v>61</v>
      </c>
      <c r="N1082" s="22">
        <v>2205</v>
      </c>
      <c r="O1082" s="23">
        <v>98</v>
      </c>
      <c r="P1082" s="61">
        <v>7.6983503534956794E-3</v>
      </c>
      <c r="Q1082" s="23">
        <v>14</v>
      </c>
      <c r="R1082" s="22">
        <v>140</v>
      </c>
      <c r="S1082" s="22">
        <v>3925</v>
      </c>
      <c r="T1082" s="62">
        <v>43.320091324200916</v>
      </c>
      <c r="U1082" s="22">
        <v>0</v>
      </c>
      <c r="V1082" s="22">
        <v>0</v>
      </c>
      <c r="W1082" s="22">
        <v>5562.1</v>
      </c>
      <c r="X1082" s="22">
        <v>5562.1</v>
      </c>
      <c r="Y1082" s="62">
        <v>0.43675696898311744</v>
      </c>
      <c r="Z1082" s="22">
        <v>9487.1</v>
      </c>
      <c r="AA1082" s="62">
        <v>0.74525530243519245</v>
      </c>
      <c r="AB1082" s="22">
        <v>0</v>
      </c>
    </row>
    <row r="1083" spans="1:28" ht="15" customHeight="1">
      <c r="A1083" s="42">
        <v>2019</v>
      </c>
      <c r="B1083" s="42" t="s">
        <v>241</v>
      </c>
      <c r="C1083" s="44" t="s">
        <v>213</v>
      </c>
      <c r="D1083" s="58" t="s">
        <v>547</v>
      </c>
      <c r="E1083" s="39"/>
      <c r="F1083" s="39"/>
      <c r="G1083" s="71"/>
      <c r="H1083" s="23">
        <v>4</v>
      </c>
      <c r="I1083" s="23">
        <v>5333</v>
      </c>
      <c r="J1083" s="23">
        <v>75</v>
      </c>
      <c r="K1083" s="23">
        <v>32</v>
      </c>
      <c r="L1083" s="22">
        <v>1007</v>
      </c>
      <c r="M1083" s="23">
        <v>23</v>
      </c>
      <c r="N1083" s="22">
        <v>710</v>
      </c>
      <c r="O1083" s="23">
        <v>55</v>
      </c>
      <c r="P1083" s="61">
        <v>1.0313144571535721E-2</v>
      </c>
      <c r="Q1083" s="23">
        <v>6</v>
      </c>
      <c r="R1083" s="22">
        <v>60</v>
      </c>
      <c r="S1083" s="22">
        <v>1777</v>
      </c>
      <c r="T1083" s="62">
        <v>54.76</v>
      </c>
      <c r="U1083" s="22">
        <v>0</v>
      </c>
      <c r="V1083" s="22">
        <v>0</v>
      </c>
      <c r="W1083" s="22">
        <v>2330</v>
      </c>
      <c r="X1083" s="22">
        <v>2330</v>
      </c>
      <c r="Y1083" s="62">
        <v>0.43690230639414962</v>
      </c>
      <c r="Z1083" s="22">
        <v>4107</v>
      </c>
      <c r="AA1083" s="62">
        <v>0.77011063191449469</v>
      </c>
      <c r="AB1083" s="22">
        <v>0</v>
      </c>
    </row>
    <row r="1084" spans="1:28" ht="15" customHeight="1">
      <c r="A1084" s="42">
        <v>2019</v>
      </c>
      <c r="B1084" s="42" t="s">
        <v>241</v>
      </c>
      <c r="C1084" s="44" t="s">
        <v>213</v>
      </c>
      <c r="D1084" s="58" t="s">
        <v>552</v>
      </c>
      <c r="E1084" s="39"/>
      <c r="F1084" s="39"/>
      <c r="G1084" s="71"/>
      <c r="H1084" s="23">
        <v>5</v>
      </c>
      <c r="I1084" s="23">
        <v>1050</v>
      </c>
      <c r="J1084" s="23">
        <v>71</v>
      </c>
      <c r="K1084" s="23">
        <v>3</v>
      </c>
      <c r="L1084" s="22">
        <v>165</v>
      </c>
      <c r="M1084" s="23">
        <v>2</v>
      </c>
      <c r="N1084" s="22">
        <v>99</v>
      </c>
      <c r="O1084" s="23">
        <v>5</v>
      </c>
      <c r="P1084" s="61">
        <v>4.7619047619047623E-3</v>
      </c>
      <c r="Q1084" s="23">
        <v>1</v>
      </c>
      <c r="R1084" s="22">
        <v>10</v>
      </c>
      <c r="S1084" s="22">
        <v>274</v>
      </c>
      <c r="T1084" s="62">
        <v>12.670422535211268</v>
      </c>
      <c r="U1084" s="22">
        <v>0</v>
      </c>
      <c r="V1084" s="22">
        <v>0</v>
      </c>
      <c r="W1084" s="22">
        <v>625.6</v>
      </c>
      <c r="X1084" s="22">
        <v>625.6</v>
      </c>
      <c r="Y1084" s="62">
        <v>0.59580952380952379</v>
      </c>
      <c r="Z1084" s="22">
        <v>899.6</v>
      </c>
      <c r="AA1084" s="62">
        <v>0.85676190476190484</v>
      </c>
      <c r="AB1084" s="22">
        <v>0</v>
      </c>
    </row>
    <row r="1085" spans="1:28" ht="15" customHeight="1">
      <c r="A1085" s="42">
        <v>2019</v>
      </c>
      <c r="B1085" s="42" t="s">
        <v>241</v>
      </c>
      <c r="C1085" s="44" t="s">
        <v>213</v>
      </c>
      <c r="D1085" s="58" t="s">
        <v>693</v>
      </c>
      <c r="E1085" s="39"/>
      <c r="F1085" s="39"/>
      <c r="G1085" s="71"/>
      <c r="H1085" s="23">
        <v>6</v>
      </c>
      <c r="I1085" s="23">
        <v>4000</v>
      </c>
      <c r="J1085" s="23">
        <v>117</v>
      </c>
      <c r="K1085" s="23">
        <v>22</v>
      </c>
      <c r="L1085" s="22">
        <v>702</v>
      </c>
      <c r="M1085" s="23">
        <v>24</v>
      </c>
      <c r="N1085" s="22">
        <v>796</v>
      </c>
      <c r="O1085" s="23">
        <v>46</v>
      </c>
      <c r="P1085" s="61">
        <v>1.15E-2</v>
      </c>
      <c r="Q1085" s="23">
        <v>6</v>
      </c>
      <c r="R1085" s="22">
        <v>60</v>
      </c>
      <c r="S1085" s="22">
        <v>1558</v>
      </c>
      <c r="T1085" s="62">
        <v>54.072649572649574</v>
      </c>
      <c r="U1085" s="22">
        <v>0</v>
      </c>
      <c r="V1085" s="22">
        <v>0</v>
      </c>
      <c r="W1085" s="22">
        <v>4768.5</v>
      </c>
      <c r="X1085" s="22">
        <v>4768.5</v>
      </c>
      <c r="Y1085" s="62">
        <v>1.1921250000000001</v>
      </c>
      <c r="Z1085" s="22">
        <v>6326.5</v>
      </c>
      <c r="AA1085" s="62">
        <v>1.5816250000000001</v>
      </c>
      <c r="AB1085" s="22">
        <v>0</v>
      </c>
    </row>
    <row r="1086" spans="1:28" ht="15" customHeight="1">
      <c r="A1086" s="42">
        <v>2019</v>
      </c>
      <c r="B1086" s="42" t="s">
        <v>241</v>
      </c>
      <c r="C1086" s="44" t="s">
        <v>213</v>
      </c>
      <c r="D1086" s="58" t="s">
        <v>548</v>
      </c>
      <c r="E1086" s="39"/>
      <c r="F1086" s="39"/>
      <c r="G1086" s="71"/>
      <c r="H1086" s="23">
        <v>1</v>
      </c>
      <c r="I1086" s="23">
        <v>900</v>
      </c>
      <c r="J1086" s="23">
        <v>58</v>
      </c>
      <c r="K1086" s="23">
        <v>4</v>
      </c>
      <c r="L1086" s="22">
        <v>138</v>
      </c>
      <c r="M1086" s="23">
        <v>2</v>
      </c>
      <c r="N1086" s="22">
        <v>60</v>
      </c>
      <c r="O1086" s="23">
        <v>6</v>
      </c>
      <c r="P1086" s="61">
        <v>6.6666666666666671E-3</v>
      </c>
      <c r="Q1086" s="23">
        <v>21</v>
      </c>
      <c r="R1086" s="22">
        <v>210</v>
      </c>
      <c r="S1086" s="22">
        <v>418</v>
      </c>
      <c r="T1086" s="62">
        <v>18.349310344827586</v>
      </c>
      <c r="U1086" s="22">
        <v>0</v>
      </c>
      <c r="V1086" s="22">
        <v>0</v>
      </c>
      <c r="W1086" s="22">
        <v>646.26</v>
      </c>
      <c r="X1086" s="22">
        <v>646.26</v>
      </c>
      <c r="Y1086" s="62">
        <v>0.71806666666666663</v>
      </c>
      <c r="Z1086" s="22">
        <v>1064.26</v>
      </c>
      <c r="AA1086" s="62">
        <v>1.1825111111111111</v>
      </c>
      <c r="AB1086" s="22">
        <v>0</v>
      </c>
    </row>
    <row r="1087" spans="1:28" ht="15" customHeight="1">
      <c r="A1087" s="42">
        <v>2019</v>
      </c>
      <c r="B1087" s="42" t="s">
        <v>241</v>
      </c>
      <c r="C1087" s="44" t="s">
        <v>213</v>
      </c>
      <c r="D1087" s="58" t="s">
        <v>534</v>
      </c>
      <c r="E1087" s="39"/>
      <c r="F1087" s="39"/>
      <c r="G1087" s="71"/>
      <c r="H1087" s="23">
        <v>15</v>
      </c>
      <c r="I1087" s="23">
        <v>15300</v>
      </c>
      <c r="J1087" s="23">
        <v>303</v>
      </c>
      <c r="K1087" s="23">
        <v>464</v>
      </c>
      <c r="L1087" s="22">
        <v>14691</v>
      </c>
      <c r="M1087" s="23">
        <v>174</v>
      </c>
      <c r="N1087" s="22">
        <v>5702</v>
      </c>
      <c r="O1087" s="23">
        <v>638</v>
      </c>
      <c r="P1087" s="61">
        <v>4.1973684210526316E-2</v>
      </c>
      <c r="Q1087" s="23">
        <v>12</v>
      </c>
      <c r="R1087" s="22">
        <v>150</v>
      </c>
      <c r="S1087" s="22">
        <v>20725</v>
      </c>
      <c r="T1087" s="62">
        <v>140.85930693069307</v>
      </c>
      <c r="U1087" s="22">
        <v>0</v>
      </c>
      <c r="V1087" s="22">
        <v>0</v>
      </c>
      <c r="W1087" s="22">
        <v>21955.37</v>
      </c>
      <c r="X1087" s="22">
        <v>21955.37</v>
      </c>
      <c r="Y1087" s="62">
        <v>1.4349915032679739</v>
      </c>
      <c r="Z1087" s="22">
        <v>42680.369999999995</v>
      </c>
      <c r="AA1087" s="62">
        <v>2.8079190789473683</v>
      </c>
      <c r="AB1087" s="22">
        <v>4037.41</v>
      </c>
    </row>
    <row r="1088" spans="1:28" ht="15" customHeight="1">
      <c r="A1088" s="42">
        <v>2019</v>
      </c>
      <c r="B1088" s="42" t="s">
        <v>241</v>
      </c>
      <c r="C1088" s="44" t="s">
        <v>213</v>
      </c>
      <c r="D1088" s="58" t="s">
        <v>543</v>
      </c>
      <c r="E1088" s="39"/>
      <c r="F1088" s="39"/>
      <c r="G1088" s="71"/>
      <c r="H1088" s="23">
        <v>1</v>
      </c>
      <c r="I1088" s="23">
        <v>98</v>
      </c>
      <c r="J1088" s="23">
        <v>10</v>
      </c>
      <c r="K1088" s="23">
        <v>11</v>
      </c>
      <c r="L1088" s="22">
        <v>338</v>
      </c>
      <c r="M1088" s="23">
        <v>6</v>
      </c>
      <c r="N1088" s="22">
        <v>198</v>
      </c>
      <c r="O1088" s="23">
        <v>17</v>
      </c>
      <c r="P1088" s="61">
        <v>0.17346938775510204</v>
      </c>
      <c r="Q1088" s="23">
        <v>0</v>
      </c>
      <c r="R1088" s="22">
        <v>0</v>
      </c>
      <c r="S1088" s="22">
        <v>536</v>
      </c>
      <c r="T1088" s="62">
        <v>106.2</v>
      </c>
      <c r="U1088" s="22">
        <v>0</v>
      </c>
      <c r="V1088" s="22">
        <v>0</v>
      </c>
      <c r="W1088" s="22">
        <v>526</v>
      </c>
      <c r="X1088" s="22">
        <v>526</v>
      </c>
      <c r="Y1088" s="62">
        <v>5.3673469387755102</v>
      </c>
      <c r="Z1088" s="22">
        <v>1062</v>
      </c>
      <c r="AA1088" s="62">
        <v>10.836734693877551</v>
      </c>
      <c r="AB1088" s="22">
        <v>0</v>
      </c>
    </row>
    <row r="1089" spans="1:28" ht="15" customHeight="1">
      <c r="A1089" s="42">
        <v>2019</v>
      </c>
      <c r="B1089" s="42" t="s">
        <v>241</v>
      </c>
      <c r="C1089" s="44" t="s">
        <v>213</v>
      </c>
      <c r="D1089" s="58" t="s">
        <v>535</v>
      </c>
      <c r="E1089" s="39"/>
      <c r="F1089" s="39"/>
      <c r="G1089" s="71"/>
      <c r="H1089" s="23">
        <v>1</v>
      </c>
      <c r="I1089" s="23">
        <v>422</v>
      </c>
      <c r="J1089" s="23">
        <v>35</v>
      </c>
      <c r="K1089" s="23">
        <v>7</v>
      </c>
      <c r="L1089" s="22">
        <v>225</v>
      </c>
      <c r="M1089" s="23">
        <v>12</v>
      </c>
      <c r="N1089" s="22">
        <v>414</v>
      </c>
      <c r="O1089" s="23">
        <v>19</v>
      </c>
      <c r="P1089" s="61">
        <v>4.5023696682464455E-2</v>
      </c>
      <c r="Q1089" s="23">
        <v>0</v>
      </c>
      <c r="R1089" s="22">
        <v>0</v>
      </c>
      <c r="S1089" s="22">
        <v>639</v>
      </c>
      <c r="T1089" s="62">
        <v>31.828571428571429</v>
      </c>
      <c r="U1089" s="22">
        <v>0</v>
      </c>
      <c r="V1089" s="22">
        <v>0</v>
      </c>
      <c r="W1089" s="22">
        <v>475</v>
      </c>
      <c r="X1089" s="22">
        <v>475</v>
      </c>
      <c r="Y1089" s="62">
        <v>1.1255924170616114</v>
      </c>
      <c r="Z1089" s="22">
        <v>1114</v>
      </c>
      <c r="AA1089" s="62">
        <v>2.6398104265402842</v>
      </c>
      <c r="AB1089" s="22">
        <v>0</v>
      </c>
    </row>
    <row r="1090" spans="1:28" ht="15" customHeight="1">
      <c r="A1090" s="42">
        <v>2019</v>
      </c>
      <c r="B1090" s="42" t="s">
        <v>241</v>
      </c>
      <c r="C1090" s="44" t="s">
        <v>213</v>
      </c>
      <c r="D1090" s="58" t="s">
        <v>694</v>
      </c>
      <c r="E1090" s="39"/>
      <c r="F1090" s="39"/>
      <c r="G1090" s="71"/>
      <c r="H1090" s="23">
        <v>16</v>
      </c>
      <c r="I1090" s="23">
        <v>13625</v>
      </c>
      <c r="J1090" s="23">
        <v>0</v>
      </c>
      <c r="K1090" s="23">
        <v>23</v>
      </c>
      <c r="L1090" s="22">
        <v>552</v>
      </c>
      <c r="M1090" s="23">
        <v>44</v>
      </c>
      <c r="N1090" s="22">
        <v>1523</v>
      </c>
      <c r="O1090" s="23">
        <v>67</v>
      </c>
      <c r="P1090" s="61">
        <v>4.9174311926605506E-3</v>
      </c>
      <c r="Q1090" s="23">
        <v>0</v>
      </c>
      <c r="R1090" s="22">
        <v>0</v>
      </c>
      <c r="S1090" s="22">
        <v>2075</v>
      </c>
      <c r="T1090" s="60" t="s">
        <v>764</v>
      </c>
      <c r="U1090" s="22">
        <v>0</v>
      </c>
      <c r="V1090" s="22">
        <v>0</v>
      </c>
      <c r="W1090" s="22">
        <v>2578.5100000000002</v>
      </c>
      <c r="X1090" s="22">
        <v>2578.5100000000002</v>
      </c>
      <c r="Y1090" s="62">
        <v>0.1892484403669725</v>
      </c>
      <c r="Z1090" s="22">
        <v>4653.51</v>
      </c>
      <c r="AA1090" s="62">
        <v>0.34154201834862385</v>
      </c>
      <c r="AB1090" s="22">
        <v>0</v>
      </c>
    </row>
    <row r="1091" spans="1:28" ht="15" customHeight="1">
      <c r="A1091" s="42">
        <v>2019</v>
      </c>
      <c r="B1091" s="42" t="s">
        <v>241</v>
      </c>
      <c r="C1091" s="44" t="s">
        <v>213</v>
      </c>
      <c r="D1091" s="43" t="s">
        <v>536</v>
      </c>
      <c r="E1091" s="39"/>
      <c r="F1091" s="39"/>
      <c r="G1091" s="71"/>
      <c r="H1091" s="23">
        <v>4</v>
      </c>
      <c r="I1091" s="23">
        <v>1081</v>
      </c>
      <c r="J1091" s="23">
        <v>74</v>
      </c>
      <c r="K1091" s="23">
        <v>15</v>
      </c>
      <c r="L1091" s="22">
        <v>484</v>
      </c>
      <c r="M1091" s="23">
        <v>10</v>
      </c>
      <c r="N1091" s="22">
        <v>363</v>
      </c>
      <c r="O1091" s="23">
        <v>25</v>
      </c>
      <c r="P1091" s="61">
        <v>2.3126734505087881E-2</v>
      </c>
      <c r="Q1091" s="23">
        <v>12</v>
      </c>
      <c r="R1091" s="22">
        <v>120</v>
      </c>
      <c r="S1091" s="22">
        <v>967</v>
      </c>
      <c r="T1091" s="62">
        <v>26.662162162162161</v>
      </c>
      <c r="U1091" s="22">
        <v>0</v>
      </c>
      <c r="V1091" s="22">
        <v>0</v>
      </c>
      <c r="W1091" s="22">
        <v>1006</v>
      </c>
      <c r="X1091" s="22">
        <v>1006</v>
      </c>
      <c r="Y1091" s="62">
        <v>0.93061979648473636</v>
      </c>
      <c r="Z1091" s="22">
        <v>1973</v>
      </c>
      <c r="AA1091" s="62">
        <v>1.8251618871415356</v>
      </c>
      <c r="AB1091" s="22">
        <v>0</v>
      </c>
    </row>
    <row r="1092" spans="1:28" ht="15" customHeight="1">
      <c r="A1092" s="42">
        <v>2019</v>
      </c>
      <c r="B1092" s="42" t="s">
        <v>241</v>
      </c>
      <c r="C1092" s="44" t="s">
        <v>211</v>
      </c>
      <c r="D1092" s="43" t="s">
        <v>554</v>
      </c>
      <c r="E1092" s="39"/>
      <c r="F1092" s="39"/>
      <c r="G1092" s="71"/>
      <c r="H1092" s="23">
        <v>1</v>
      </c>
      <c r="I1092" s="23">
        <v>600</v>
      </c>
      <c r="J1092" s="23">
        <v>41</v>
      </c>
      <c r="K1092" s="23">
        <v>15</v>
      </c>
      <c r="L1092" s="22">
        <v>549</v>
      </c>
      <c r="M1092" s="23">
        <v>1</v>
      </c>
      <c r="N1092" s="22">
        <v>20</v>
      </c>
      <c r="O1092" s="23">
        <v>16</v>
      </c>
      <c r="P1092" s="61">
        <v>2.6666666666666668E-2</v>
      </c>
      <c r="Q1092" s="23">
        <v>44</v>
      </c>
      <c r="R1092" s="22">
        <v>440</v>
      </c>
      <c r="S1092" s="22">
        <v>1019</v>
      </c>
      <c r="T1092" s="62">
        <v>42.536585365853661</v>
      </c>
      <c r="U1092" s="22">
        <v>0</v>
      </c>
      <c r="V1092" s="22">
        <v>0</v>
      </c>
      <c r="W1092" s="22">
        <v>725</v>
      </c>
      <c r="X1092" s="22">
        <v>725</v>
      </c>
      <c r="Y1092" s="62">
        <v>1.2083333333333333</v>
      </c>
      <c r="Z1092" s="22">
        <v>1744</v>
      </c>
      <c r="AA1092" s="62">
        <v>2.9066666666666667</v>
      </c>
      <c r="AB1092" s="22">
        <v>0</v>
      </c>
    </row>
    <row r="1093" spans="1:28" ht="15" customHeight="1">
      <c r="A1093" s="42">
        <v>2019</v>
      </c>
      <c r="B1093" s="42" t="s">
        <v>241</v>
      </c>
      <c r="C1093" s="44" t="s">
        <v>211</v>
      </c>
      <c r="D1093" s="43" t="s">
        <v>555</v>
      </c>
      <c r="E1093" s="39"/>
      <c r="F1093" s="39"/>
      <c r="G1093" s="71"/>
      <c r="H1093" s="23">
        <v>4</v>
      </c>
      <c r="I1093" s="23">
        <v>18925</v>
      </c>
      <c r="J1093" s="23">
        <v>388</v>
      </c>
      <c r="K1093" s="23">
        <v>148</v>
      </c>
      <c r="L1093" s="22">
        <v>4732</v>
      </c>
      <c r="M1093" s="23">
        <v>65</v>
      </c>
      <c r="N1093" s="22">
        <v>2160</v>
      </c>
      <c r="O1093" s="23">
        <v>213</v>
      </c>
      <c r="P1093" s="61">
        <v>1.126984126984127E-2</v>
      </c>
      <c r="Q1093" s="23">
        <v>23</v>
      </c>
      <c r="R1093" s="22">
        <v>230</v>
      </c>
      <c r="S1093" s="22">
        <v>7124</v>
      </c>
      <c r="T1093" s="62">
        <v>57.447603092783503</v>
      </c>
      <c r="U1093" s="22">
        <v>0</v>
      </c>
      <c r="V1093" s="22">
        <v>0</v>
      </c>
      <c r="W1093" s="22">
        <v>15165.67</v>
      </c>
      <c r="X1093" s="22">
        <v>15165.67</v>
      </c>
      <c r="Y1093" s="62">
        <v>0.80135640686922061</v>
      </c>
      <c r="Z1093" s="22">
        <v>22289.67</v>
      </c>
      <c r="AA1093" s="62">
        <v>1.1793476190476189</v>
      </c>
      <c r="AB1093" s="22">
        <v>124.67</v>
      </c>
    </row>
    <row r="1094" spans="1:28" ht="15" customHeight="1">
      <c r="A1094" s="42">
        <v>2019</v>
      </c>
      <c r="B1094" s="42" t="s">
        <v>241</v>
      </c>
      <c r="C1094" s="44" t="s">
        <v>211</v>
      </c>
      <c r="D1094" s="58" t="s">
        <v>556</v>
      </c>
      <c r="E1094" s="39"/>
      <c r="F1094" s="39"/>
      <c r="G1094" s="71"/>
      <c r="H1094" s="23">
        <v>2</v>
      </c>
      <c r="I1094" s="23">
        <v>1200</v>
      </c>
      <c r="J1094" s="23">
        <v>57</v>
      </c>
      <c r="K1094" s="23">
        <v>15</v>
      </c>
      <c r="L1094" s="22">
        <v>537</v>
      </c>
      <c r="M1094" s="23">
        <v>9</v>
      </c>
      <c r="N1094" s="22">
        <v>315</v>
      </c>
      <c r="O1094" s="23">
        <v>24</v>
      </c>
      <c r="P1094" s="61">
        <v>0.02</v>
      </c>
      <c r="Q1094" s="23">
        <v>29</v>
      </c>
      <c r="R1094" s="22">
        <v>290</v>
      </c>
      <c r="S1094" s="22">
        <v>1152</v>
      </c>
      <c r="T1094" s="62">
        <v>31.140350877192983</v>
      </c>
      <c r="U1094" s="22">
        <v>0</v>
      </c>
      <c r="V1094" s="22">
        <v>0</v>
      </c>
      <c r="W1094" s="22">
        <v>623</v>
      </c>
      <c r="X1094" s="22">
        <v>623</v>
      </c>
      <c r="Y1094" s="62">
        <v>0.51916666666666667</v>
      </c>
      <c r="Z1094" s="22">
        <v>1775</v>
      </c>
      <c r="AA1094" s="62">
        <v>1.4791666666666667</v>
      </c>
      <c r="AB1094" s="22">
        <v>0</v>
      </c>
    </row>
    <row r="1095" spans="1:28" ht="15" customHeight="1">
      <c r="A1095" s="42">
        <v>2019</v>
      </c>
      <c r="B1095" s="42" t="s">
        <v>241</v>
      </c>
      <c r="C1095" s="44" t="s">
        <v>211</v>
      </c>
      <c r="D1095" s="58" t="s">
        <v>557</v>
      </c>
      <c r="E1095" s="39"/>
      <c r="F1095" s="39"/>
      <c r="G1095" s="71"/>
      <c r="H1095" s="23">
        <v>14</v>
      </c>
      <c r="I1095" s="23">
        <v>2625</v>
      </c>
      <c r="J1095" s="23">
        <v>178</v>
      </c>
      <c r="K1095" s="23">
        <v>44</v>
      </c>
      <c r="L1095" s="22">
        <v>1486</v>
      </c>
      <c r="M1095" s="23">
        <v>7</v>
      </c>
      <c r="N1095" s="22">
        <v>219</v>
      </c>
      <c r="O1095" s="23">
        <v>51</v>
      </c>
      <c r="P1095" s="61">
        <v>1.9615384615384614E-2</v>
      </c>
      <c r="Q1095" s="23">
        <v>31</v>
      </c>
      <c r="R1095" s="22">
        <v>310</v>
      </c>
      <c r="S1095" s="22">
        <v>2015</v>
      </c>
      <c r="T1095" s="62">
        <v>19.039325842696631</v>
      </c>
      <c r="U1095" s="22">
        <v>0</v>
      </c>
      <c r="V1095" s="22">
        <v>0</v>
      </c>
      <c r="W1095" s="22">
        <v>1374</v>
      </c>
      <c r="X1095" s="22">
        <v>1374</v>
      </c>
      <c r="Y1095" s="62">
        <v>0.52342857142857147</v>
      </c>
      <c r="Z1095" s="22">
        <v>3389</v>
      </c>
      <c r="AA1095" s="62">
        <v>1.3034615384615384</v>
      </c>
      <c r="AB1095" s="22">
        <v>0</v>
      </c>
    </row>
    <row r="1096" spans="1:28" ht="15" customHeight="1">
      <c r="A1096" s="42">
        <v>2019</v>
      </c>
      <c r="B1096" s="42" t="s">
        <v>241</v>
      </c>
      <c r="C1096" s="44" t="s">
        <v>211</v>
      </c>
      <c r="D1096" s="58" t="s">
        <v>558</v>
      </c>
      <c r="E1096" s="39"/>
      <c r="F1096" s="39"/>
      <c r="G1096" s="71"/>
      <c r="H1096" s="23">
        <v>7</v>
      </c>
      <c r="I1096" s="23">
        <v>9183</v>
      </c>
      <c r="J1096" s="23">
        <v>449</v>
      </c>
      <c r="K1096" s="23">
        <v>88</v>
      </c>
      <c r="L1096" s="22">
        <v>2792</v>
      </c>
      <c r="M1096" s="23">
        <v>33</v>
      </c>
      <c r="N1096" s="22">
        <v>1081</v>
      </c>
      <c r="O1096" s="23">
        <v>121</v>
      </c>
      <c r="P1096" s="61">
        <v>1.3279192273924495E-2</v>
      </c>
      <c r="Q1096" s="23">
        <v>76</v>
      </c>
      <c r="R1096" s="22">
        <v>780</v>
      </c>
      <c r="S1096" s="22">
        <v>4660</v>
      </c>
      <c r="T1096" s="62">
        <v>30.337126948775058</v>
      </c>
      <c r="U1096" s="22">
        <v>0</v>
      </c>
      <c r="V1096" s="22">
        <v>1500</v>
      </c>
      <c r="W1096" s="22">
        <v>8961.3700000000008</v>
      </c>
      <c r="X1096" s="22">
        <v>10461.370000000001</v>
      </c>
      <c r="Y1096" s="62">
        <v>1.1392104976587172</v>
      </c>
      <c r="Z1096" s="22">
        <v>13621.37</v>
      </c>
      <c r="AA1096" s="62">
        <v>1.4948825724319579</v>
      </c>
      <c r="AB1096" s="22">
        <v>1463</v>
      </c>
    </row>
    <row r="1097" spans="1:28" ht="15" customHeight="1">
      <c r="A1097" s="42">
        <v>2019</v>
      </c>
      <c r="B1097" s="42" t="s">
        <v>241</v>
      </c>
      <c r="C1097" s="44" t="s">
        <v>211</v>
      </c>
      <c r="D1097" s="58" t="s">
        <v>559</v>
      </c>
      <c r="E1097" s="39"/>
      <c r="F1097" s="39"/>
      <c r="G1097" s="71"/>
      <c r="H1097" s="23">
        <v>8</v>
      </c>
      <c r="I1097" s="23">
        <v>4300</v>
      </c>
      <c r="J1097" s="23">
        <v>417</v>
      </c>
      <c r="K1097" s="23">
        <v>44</v>
      </c>
      <c r="L1097" s="22">
        <v>1497</v>
      </c>
      <c r="M1097" s="23">
        <v>13</v>
      </c>
      <c r="N1097" s="22">
        <v>434</v>
      </c>
      <c r="O1097" s="23">
        <v>57</v>
      </c>
      <c r="P1097" s="61">
        <v>1.3255813953488372E-2</v>
      </c>
      <c r="Q1097" s="23">
        <v>105</v>
      </c>
      <c r="R1097" s="22">
        <v>1050</v>
      </c>
      <c r="S1097" s="22">
        <v>2991</v>
      </c>
      <c r="T1097" s="62">
        <v>13.716378896882492</v>
      </c>
      <c r="U1097" s="22">
        <v>0</v>
      </c>
      <c r="V1097" s="22">
        <v>0</v>
      </c>
      <c r="W1097" s="22">
        <v>2728.73</v>
      </c>
      <c r="X1097" s="22">
        <v>2728.73</v>
      </c>
      <c r="Y1097" s="62">
        <v>0.63458837209302321</v>
      </c>
      <c r="Z1097" s="22">
        <v>5719.73</v>
      </c>
      <c r="AA1097" s="62">
        <v>1.3301697674418604</v>
      </c>
      <c r="AB1097" s="22">
        <v>398.95</v>
      </c>
    </row>
    <row r="1098" spans="1:28" ht="15" customHeight="1">
      <c r="A1098" s="42">
        <v>2019</v>
      </c>
      <c r="B1098" s="42" t="s">
        <v>241</v>
      </c>
      <c r="C1098" s="44" t="s">
        <v>211</v>
      </c>
      <c r="D1098" s="58" t="s">
        <v>560</v>
      </c>
      <c r="E1098" s="39"/>
      <c r="F1098" s="39"/>
      <c r="G1098" s="71"/>
      <c r="H1098" s="23">
        <v>1</v>
      </c>
      <c r="I1098" s="23">
        <v>1726</v>
      </c>
      <c r="J1098" s="23">
        <v>38</v>
      </c>
      <c r="K1098" s="23">
        <v>6</v>
      </c>
      <c r="L1098" s="22">
        <v>234</v>
      </c>
      <c r="M1098" s="23">
        <v>2</v>
      </c>
      <c r="N1098" s="22">
        <v>78</v>
      </c>
      <c r="O1098" s="23">
        <v>8</v>
      </c>
      <c r="P1098" s="61">
        <v>4.6349942062572421E-3</v>
      </c>
      <c r="Q1098" s="23">
        <v>3</v>
      </c>
      <c r="R1098" s="22">
        <v>30</v>
      </c>
      <c r="S1098" s="22">
        <v>342</v>
      </c>
      <c r="T1098" s="62">
        <v>70.763157894736835</v>
      </c>
      <c r="U1098" s="22">
        <v>0</v>
      </c>
      <c r="V1098" s="22">
        <v>0</v>
      </c>
      <c r="W1098" s="22">
        <v>2347</v>
      </c>
      <c r="X1098" s="22">
        <v>2347</v>
      </c>
      <c r="Y1098" s="62">
        <v>1.3597914252607184</v>
      </c>
      <c r="Z1098" s="22">
        <v>2689</v>
      </c>
      <c r="AA1098" s="62">
        <v>1.5579374275782156</v>
      </c>
      <c r="AB1098" s="22">
        <v>0</v>
      </c>
    </row>
    <row r="1099" spans="1:28" ht="15" customHeight="1">
      <c r="A1099" s="42">
        <v>2019</v>
      </c>
      <c r="B1099" s="42" t="s">
        <v>241</v>
      </c>
      <c r="C1099" s="44" t="s">
        <v>211</v>
      </c>
      <c r="D1099" s="58" t="s">
        <v>561</v>
      </c>
      <c r="E1099" s="39"/>
      <c r="F1099" s="39"/>
      <c r="G1099" s="71"/>
      <c r="H1099" s="23">
        <v>4</v>
      </c>
      <c r="I1099" s="23">
        <v>667</v>
      </c>
      <c r="J1099" s="23">
        <v>70</v>
      </c>
      <c r="K1099" s="23">
        <v>4</v>
      </c>
      <c r="L1099" s="22">
        <v>138</v>
      </c>
      <c r="M1099" s="23">
        <v>0</v>
      </c>
      <c r="N1099" s="22">
        <v>0</v>
      </c>
      <c r="O1099" s="23">
        <v>4</v>
      </c>
      <c r="P1099" s="61">
        <v>6.0882800608828003E-3</v>
      </c>
      <c r="Q1099" s="23">
        <v>3</v>
      </c>
      <c r="R1099" s="22">
        <v>30</v>
      </c>
      <c r="S1099" s="22">
        <v>168</v>
      </c>
      <c r="T1099" s="62">
        <v>10.005714285714285</v>
      </c>
      <c r="U1099" s="22">
        <v>0</v>
      </c>
      <c r="V1099" s="22">
        <v>0</v>
      </c>
      <c r="W1099" s="22">
        <v>532.4</v>
      </c>
      <c r="X1099" s="22">
        <v>532.4</v>
      </c>
      <c r="Y1099" s="62">
        <v>0.79820089955022488</v>
      </c>
      <c r="Z1099" s="22">
        <v>700.4</v>
      </c>
      <c r="AA1099" s="62">
        <v>1.0660578386605783</v>
      </c>
      <c r="AB1099" s="22">
        <v>0</v>
      </c>
    </row>
    <row r="1100" spans="1:28" ht="15" customHeight="1">
      <c r="A1100" s="42">
        <v>2019</v>
      </c>
      <c r="B1100" s="42" t="s">
        <v>241</v>
      </c>
      <c r="C1100" s="44" t="s">
        <v>211</v>
      </c>
      <c r="D1100" s="58" t="s">
        <v>562</v>
      </c>
      <c r="E1100" s="39"/>
      <c r="F1100" s="39"/>
      <c r="G1100" s="71"/>
      <c r="H1100" s="23">
        <v>3</v>
      </c>
      <c r="I1100" s="23">
        <v>1704</v>
      </c>
      <c r="J1100" s="23">
        <v>215</v>
      </c>
      <c r="K1100" s="23">
        <v>12</v>
      </c>
      <c r="L1100" s="22">
        <v>392</v>
      </c>
      <c r="M1100" s="23">
        <v>4</v>
      </c>
      <c r="N1100" s="22">
        <v>110</v>
      </c>
      <c r="O1100" s="23">
        <v>16</v>
      </c>
      <c r="P1100" s="61">
        <v>9.3896713615023476E-3</v>
      </c>
      <c r="Q1100" s="23">
        <v>0</v>
      </c>
      <c r="R1100" s="22">
        <v>0</v>
      </c>
      <c r="S1100" s="22">
        <v>502</v>
      </c>
      <c r="T1100" s="62">
        <v>13.409302325581395</v>
      </c>
      <c r="U1100" s="22">
        <v>0</v>
      </c>
      <c r="V1100" s="22">
        <v>0</v>
      </c>
      <c r="W1100" s="22">
        <v>2381</v>
      </c>
      <c r="X1100" s="22">
        <v>2381</v>
      </c>
      <c r="Y1100" s="62">
        <v>1.397300469483568</v>
      </c>
      <c r="Z1100" s="22">
        <v>2883</v>
      </c>
      <c r="AA1100" s="62">
        <v>1.6919014084507042</v>
      </c>
      <c r="AB1100" s="22">
        <v>50</v>
      </c>
    </row>
    <row r="1101" spans="1:28" ht="15" customHeight="1">
      <c r="A1101" s="42">
        <v>2019</v>
      </c>
      <c r="B1101" s="42" t="s">
        <v>241</v>
      </c>
      <c r="C1101" s="44" t="s">
        <v>214</v>
      </c>
      <c r="D1101" s="58" t="s">
        <v>563</v>
      </c>
      <c r="E1101" s="39"/>
      <c r="F1101" s="39"/>
      <c r="G1101" s="71"/>
      <c r="H1101" s="23">
        <v>1</v>
      </c>
      <c r="I1101" s="23">
        <v>2500</v>
      </c>
      <c r="J1101" s="23">
        <v>69</v>
      </c>
      <c r="K1101" s="23">
        <v>56</v>
      </c>
      <c r="L1101" s="22">
        <v>1834</v>
      </c>
      <c r="M1101" s="23">
        <v>9</v>
      </c>
      <c r="N1101" s="22">
        <v>297</v>
      </c>
      <c r="O1101" s="23">
        <v>65</v>
      </c>
      <c r="P1101" s="61">
        <v>2.5999999999999999E-2</v>
      </c>
      <c r="Q1101" s="23">
        <v>11</v>
      </c>
      <c r="R1101" s="22">
        <v>110</v>
      </c>
      <c r="S1101" s="22">
        <v>2241</v>
      </c>
      <c r="T1101" s="62">
        <v>119.92304347826085</v>
      </c>
      <c r="U1101" s="22">
        <v>0</v>
      </c>
      <c r="V1101" s="22">
        <v>300</v>
      </c>
      <c r="W1101" s="22">
        <v>6033.69</v>
      </c>
      <c r="X1101" s="22">
        <v>6333.69</v>
      </c>
      <c r="Y1101" s="62">
        <v>2.5334759999999998</v>
      </c>
      <c r="Z1101" s="22">
        <v>8274.6899999999987</v>
      </c>
      <c r="AA1101" s="62">
        <v>3.3098759999999996</v>
      </c>
      <c r="AB1101" s="22">
        <v>227.13</v>
      </c>
    </row>
    <row r="1102" spans="1:28" ht="15" customHeight="1">
      <c r="A1102" s="42">
        <v>2019</v>
      </c>
      <c r="B1102" s="42" t="s">
        <v>241</v>
      </c>
      <c r="C1102" s="44" t="s">
        <v>214</v>
      </c>
      <c r="D1102" s="43" t="s">
        <v>564</v>
      </c>
      <c r="E1102" s="39"/>
      <c r="F1102" s="39"/>
      <c r="G1102" s="71"/>
      <c r="H1102" s="23">
        <v>1</v>
      </c>
      <c r="I1102" s="23">
        <v>720</v>
      </c>
      <c r="J1102" s="23">
        <v>79</v>
      </c>
      <c r="K1102" s="23">
        <v>20</v>
      </c>
      <c r="L1102" s="22">
        <v>706</v>
      </c>
      <c r="M1102" s="23">
        <v>22</v>
      </c>
      <c r="N1102" s="22">
        <v>804</v>
      </c>
      <c r="O1102" s="23">
        <v>42</v>
      </c>
      <c r="P1102" s="61">
        <v>5.8333333333333334E-2</v>
      </c>
      <c r="Q1102" s="23">
        <v>13</v>
      </c>
      <c r="R1102" s="22">
        <v>130</v>
      </c>
      <c r="S1102" s="22">
        <v>1640</v>
      </c>
      <c r="T1102" s="62">
        <v>32.430379746835442</v>
      </c>
      <c r="U1102" s="22">
        <v>0</v>
      </c>
      <c r="V1102" s="22">
        <v>0</v>
      </c>
      <c r="W1102" s="22">
        <v>922</v>
      </c>
      <c r="X1102" s="22">
        <v>922</v>
      </c>
      <c r="Y1102" s="62">
        <v>1.2805555555555554</v>
      </c>
      <c r="Z1102" s="22">
        <v>2562</v>
      </c>
      <c r="AA1102" s="62">
        <v>3.5583333333333331</v>
      </c>
      <c r="AB1102" s="22">
        <v>757.65</v>
      </c>
    </row>
    <row r="1103" spans="1:28" ht="15" customHeight="1">
      <c r="A1103" s="42">
        <v>2019</v>
      </c>
      <c r="B1103" s="42" t="s">
        <v>241</v>
      </c>
      <c r="C1103" s="44" t="s">
        <v>214</v>
      </c>
      <c r="D1103" s="43" t="s">
        <v>695</v>
      </c>
      <c r="E1103" s="39"/>
      <c r="F1103" s="39"/>
      <c r="G1103" s="71"/>
      <c r="H1103" s="23">
        <v>1</v>
      </c>
      <c r="I1103" s="23">
        <v>600</v>
      </c>
      <c r="J1103" s="23">
        <v>10</v>
      </c>
      <c r="K1103" s="23">
        <v>15</v>
      </c>
      <c r="L1103" s="22">
        <v>541</v>
      </c>
      <c r="M1103" s="23">
        <v>2</v>
      </c>
      <c r="N1103" s="22">
        <v>41</v>
      </c>
      <c r="O1103" s="23">
        <v>17</v>
      </c>
      <c r="P1103" s="61">
        <v>2.8333333333333332E-2</v>
      </c>
      <c r="Q1103" s="23">
        <v>2</v>
      </c>
      <c r="R1103" s="22">
        <v>20</v>
      </c>
      <c r="S1103" s="22">
        <v>602</v>
      </c>
      <c r="T1103" s="62">
        <v>113.2</v>
      </c>
      <c r="U1103" s="22">
        <v>0</v>
      </c>
      <c r="V1103" s="22">
        <v>0</v>
      </c>
      <c r="W1103" s="22">
        <v>530</v>
      </c>
      <c r="X1103" s="22">
        <v>530</v>
      </c>
      <c r="Y1103" s="62">
        <v>0.8833333333333333</v>
      </c>
      <c r="Z1103" s="22">
        <v>1132</v>
      </c>
      <c r="AA1103" s="62">
        <v>1.8866666666666667</v>
      </c>
      <c r="AB1103" s="22">
        <v>234.85</v>
      </c>
    </row>
    <row r="1104" spans="1:28" ht="15" customHeight="1">
      <c r="A1104" s="42">
        <v>2019</v>
      </c>
      <c r="B1104" s="42" t="s">
        <v>241</v>
      </c>
      <c r="C1104" s="44" t="s">
        <v>214</v>
      </c>
      <c r="D1104" s="43" t="s">
        <v>565</v>
      </c>
      <c r="E1104" s="39"/>
      <c r="F1104" s="39"/>
      <c r="G1104" s="71"/>
      <c r="H1104" s="23">
        <v>1</v>
      </c>
      <c r="I1104" s="23">
        <v>2690</v>
      </c>
      <c r="J1104" s="23">
        <v>226</v>
      </c>
      <c r="K1104" s="23">
        <v>13</v>
      </c>
      <c r="L1104" s="22">
        <v>379</v>
      </c>
      <c r="M1104" s="23">
        <v>23</v>
      </c>
      <c r="N1104" s="22">
        <v>831</v>
      </c>
      <c r="O1104" s="23">
        <v>36</v>
      </c>
      <c r="P1104" s="61">
        <v>1.3382899628252789E-2</v>
      </c>
      <c r="Q1104" s="23">
        <v>18</v>
      </c>
      <c r="R1104" s="22">
        <v>180</v>
      </c>
      <c r="S1104" s="22">
        <v>1390</v>
      </c>
      <c r="T1104" s="62">
        <v>39.185840707964601</v>
      </c>
      <c r="U1104" s="22">
        <v>0</v>
      </c>
      <c r="V1104" s="22">
        <v>0</v>
      </c>
      <c r="W1104" s="22">
        <v>7466</v>
      </c>
      <c r="X1104" s="22">
        <v>7466</v>
      </c>
      <c r="Y1104" s="62">
        <v>2.77546468401487</v>
      </c>
      <c r="Z1104" s="22">
        <v>8856</v>
      </c>
      <c r="AA1104" s="62">
        <v>3.292193308550186</v>
      </c>
      <c r="AB1104" s="22">
        <v>915</v>
      </c>
    </row>
    <row r="1105" spans="1:28" ht="15" customHeight="1">
      <c r="A1105" s="42">
        <v>2019</v>
      </c>
      <c r="B1105" s="42" t="s">
        <v>241</v>
      </c>
      <c r="C1105" s="44" t="s">
        <v>215</v>
      </c>
      <c r="D1105" s="43" t="s">
        <v>566</v>
      </c>
      <c r="E1105" s="39"/>
      <c r="F1105" s="39"/>
      <c r="G1105" s="71"/>
      <c r="H1105" s="23">
        <v>36</v>
      </c>
      <c r="I1105" s="23">
        <v>8715</v>
      </c>
      <c r="J1105" s="23">
        <v>921</v>
      </c>
      <c r="K1105" s="23">
        <v>70</v>
      </c>
      <c r="L1105" s="22">
        <v>2598</v>
      </c>
      <c r="M1105" s="23">
        <v>59</v>
      </c>
      <c r="N1105" s="22">
        <v>2393</v>
      </c>
      <c r="O1105" s="23">
        <v>129</v>
      </c>
      <c r="P1105" s="61">
        <v>1.4827586206896552E-2</v>
      </c>
      <c r="Q1105" s="23">
        <v>85</v>
      </c>
      <c r="R1105" s="22">
        <v>850</v>
      </c>
      <c r="S1105" s="22">
        <v>5841</v>
      </c>
      <c r="T1105" s="62">
        <v>12.300760043431053</v>
      </c>
      <c r="U1105" s="22">
        <v>0</v>
      </c>
      <c r="V1105" s="22">
        <v>0</v>
      </c>
      <c r="W1105" s="22">
        <v>5488</v>
      </c>
      <c r="X1105" s="22">
        <v>5488</v>
      </c>
      <c r="Y1105" s="62">
        <v>0.629718875502008</v>
      </c>
      <c r="Z1105" s="22">
        <v>11329</v>
      </c>
      <c r="AA1105" s="62">
        <v>1.3021839080459769</v>
      </c>
      <c r="AB1105" s="22">
        <v>0</v>
      </c>
    </row>
    <row r="1106" spans="1:28" ht="15" customHeight="1">
      <c r="A1106" s="42">
        <v>2019</v>
      </c>
      <c r="B1106" s="42" t="s">
        <v>241</v>
      </c>
      <c r="C1106" s="44" t="s">
        <v>215</v>
      </c>
      <c r="D1106" s="43" t="s">
        <v>568</v>
      </c>
      <c r="E1106" s="39"/>
      <c r="F1106" s="39"/>
      <c r="G1106" s="71"/>
      <c r="H1106" s="23">
        <v>13</v>
      </c>
      <c r="I1106" s="23">
        <v>10000</v>
      </c>
      <c r="J1106" s="23">
        <v>1340</v>
      </c>
      <c r="K1106" s="23">
        <v>194</v>
      </c>
      <c r="L1106" s="22">
        <v>6078</v>
      </c>
      <c r="M1106" s="23">
        <v>72</v>
      </c>
      <c r="N1106" s="22">
        <v>2845</v>
      </c>
      <c r="O1106" s="23">
        <v>266</v>
      </c>
      <c r="P1106" s="61">
        <v>2.6599999999999999E-2</v>
      </c>
      <c r="Q1106" s="23">
        <v>142</v>
      </c>
      <c r="R1106" s="22">
        <v>1420</v>
      </c>
      <c r="S1106" s="22">
        <v>10343</v>
      </c>
      <c r="T1106" s="62">
        <v>12.523134328358209</v>
      </c>
      <c r="U1106" s="22">
        <v>0</v>
      </c>
      <c r="V1106" s="22">
        <v>0</v>
      </c>
      <c r="W1106" s="22">
        <v>6438</v>
      </c>
      <c r="X1106" s="22">
        <v>6438</v>
      </c>
      <c r="Y1106" s="62">
        <v>0.64380000000000004</v>
      </c>
      <c r="Z1106" s="22">
        <v>16781</v>
      </c>
      <c r="AA1106" s="62">
        <v>1.6780999999999999</v>
      </c>
      <c r="AB1106" s="22">
        <v>0</v>
      </c>
    </row>
    <row r="1107" spans="1:28" ht="15" customHeight="1">
      <c r="A1107" s="42">
        <v>2019</v>
      </c>
      <c r="B1107" s="42" t="s">
        <v>241</v>
      </c>
      <c r="C1107" s="44" t="s">
        <v>215</v>
      </c>
      <c r="D1107" s="43" t="s">
        <v>575</v>
      </c>
      <c r="E1107" s="39"/>
      <c r="F1107" s="39"/>
      <c r="G1107" s="71"/>
      <c r="H1107" s="23">
        <v>7</v>
      </c>
      <c r="I1107" s="23">
        <v>1500</v>
      </c>
      <c r="J1107" s="23">
        <v>410</v>
      </c>
      <c r="K1107" s="23">
        <v>21</v>
      </c>
      <c r="L1107" s="22">
        <v>719</v>
      </c>
      <c r="M1107" s="23">
        <v>30</v>
      </c>
      <c r="N1107" s="22">
        <v>1101</v>
      </c>
      <c r="O1107" s="23">
        <v>51</v>
      </c>
      <c r="P1107" s="61">
        <v>3.4000000000000002E-2</v>
      </c>
      <c r="Q1107" s="23">
        <v>22</v>
      </c>
      <c r="R1107" s="22">
        <v>220</v>
      </c>
      <c r="S1107" s="22">
        <v>2040</v>
      </c>
      <c r="T1107" s="62">
        <v>7.5402439024390242</v>
      </c>
      <c r="U1107" s="22">
        <v>0</v>
      </c>
      <c r="V1107" s="22">
        <v>0</v>
      </c>
      <c r="W1107" s="22">
        <v>1051.5</v>
      </c>
      <c r="X1107" s="22">
        <v>1051.5</v>
      </c>
      <c r="Y1107" s="62">
        <v>0.70099999999999996</v>
      </c>
      <c r="Z1107" s="22">
        <v>3091.5</v>
      </c>
      <c r="AA1107" s="62">
        <v>2.0609999999999999</v>
      </c>
      <c r="AB1107" s="22">
        <v>0</v>
      </c>
    </row>
    <row r="1108" spans="1:28" ht="15" customHeight="1">
      <c r="A1108" s="42">
        <v>2019</v>
      </c>
      <c r="B1108" s="42" t="s">
        <v>241</v>
      </c>
      <c r="C1108" s="44" t="s">
        <v>215</v>
      </c>
      <c r="D1108" s="58" t="s">
        <v>578</v>
      </c>
      <c r="E1108" s="39"/>
      <c r="F1108" s="39"/>
      <c r="G1108" s="71"/>
      <c r="H1108" s="23">
        <v>2</v>
      </c>
      <c r="I1108" s="23">
        <v>1033</v>
      </c>
      <c r="J1108" s="23">
        <v>309</v>
      </c>
      <c r="K1108" s="23">
        <v>19</v>
      </c>
      <c r="L1108" s="22">
        <v>574</v>
      </c>
      <c r="M1108" s="23">
        <v>10</v>
      </c>
      <c r="N1108" s="22">
        <v>325</v>
      </c>
      <c r="O1108" s="23">
        <v>29</v>
      </c>
      <c r="P1108" s="61">
        <v>2.8073572120038724E-2</v>
      </c>
      <c r="Q1108" s="23">
        <v>2</v>
      </c>
      <c r="R1108" s="22">
        <v>20</v>
      </c>
      <c r="S1108" s="22">
        <v>948</v>
      </c>
      <c r="T1108" s="62">
        <v>10.779385113268608</v>
      </c>
      <c r="U1108" s="22">
        <v>0</v>
      </c>
      <c r="V1108" s="22">
        <v>0</v>
      </c>
      <c r="W1108" s="22">
        <v>2382.83</v>
      </c>
      <c r="X1108" s="22">
        <v>2382.83</v>
      </c>
      <c r="Y1108" s="62">
        <v>2.3067086156824783</v>
      </c>
      <c r="Z1108" s="22">
        <v>3330.83</v>
      </c>
      <c r="AA1108" s="62">
        <v>3.2244240077444335</v>
      </c>
      <c r="AB1108" s="22">
        <v>0</v>
      </c>
    </row>
    <row r="1109" spans="1:28" ht="15" customHeight="1">
      <c r="A1109" s="42">
        <v>2019</v>
      </c>
      <c r="B1109" s="42" t="s">
        <v>241</v>
      </c>
      <c r="C1109" s="44" t="s">
        <v>215</v>
      </c>
      <c r="D1109" s="58" t="s">
        <v>569</v>
      </c>
      <c r="E1109" s="39"/>
      <c r="F1109" s="39"/>
      <c r="G1109" s="71"/>
      <c r="H1109" s="23">
        <v>1</v>
      </c>
      <c r="I1109" s="23">
        <v>380</v>
      </c>
      <c r="J1109" s="23">
        <v>126</v>
      </c>
      <c r="K1109" s="23">
        <v>11</v>
      </c>
      <c r="L1109" s="22">
        <v>341</v>
      </c>
      <c r="M1109" s="23">
        <v>5</v>
      </c>
      <c r="N1109" s="22">
        <v>155</v>
      </c>
      <c r="O1109" s="23">
        <v>16</v>
      </c>
      <c r="P1109" s="61">
        <v>4.2105263157894736E-2</v>
      </c>
      <c r="Q1109" s="23">
        <v>8</v>
      </c>
      <c r="R1109" s="22">
        <v>80</v>
      </c>
      <c r="S1109" s="22">
        <v>576</v>
      </c>
      <c r="T1109" s="62">
        <v>4.9682539682539684</v>
      </c>
      <c r="U1109" s="22">
        <v>0</v>
      </c>
      <c r="V1109" s="22">
        <v>0</v>
      </c>
      <c r="W1109" s="22">
        <v>50</v>
      </c>
      <c r="X1109" s="22">
        <v>50</v>
      </c>
      <c r="Y1109" s="62">
        <v>0.13157894736842105</v>
      </c>
      <c r="Z1109" s="22">
        <v>626</v>
      </c>
      <c r="AA1109" s="62">
        <v>1.6473684210526316</v>
      </c>
      <c r="AB1109" s="22">
        <v>0</v>
      </c>
    </row>
    <row r="1110" spans="1:28" ht="15" customHeight="1">
      <c r="A1110" s="42">
        <v>2019</v>
      </c>
      <c r="B1110" s="42" t="s">
        <v>241</v>
      </c>
      <c r="C1110" s="44" t="s">
        <v>215</v>
      </c>
      <c r="D1110" s="58" t="s">
        <v>583</v>
      </c>
      <c r="E1110" s="39"/>
      <c r="F1110" s="39"/>
      <c r="G1110" s="71"/>
      <c r="H1110" s="23">
        <v>2</v>
      </c>
      <c r="I1110" s="23">
        <v>700</v>
      </c>
      <c r="J1110" s="23">
        <v>122</v>
      </c>
      <c r="K1110" s="23">
        <v>14</v>
      </c>
      <c r="L1110" s="22">
        <v>488</v>
      </c>
      <c r="M1110" s="23">
        <v>16</v>
      </c>
      <c r="N1110" s="22">
        <v>541</v>
      </c>
      <c r="O1110" s="23">
        <v>30</v>
      </c>
      <c r="P1110" s="61">
        <v>4.2857142857142858E-2</v>
      </c>
      <c r="Q1110" s="23">
        <v>13</v>
      </c>
      <c r="R1110" s="22">
        <v>130</v>
      </c>
      <c r="S1110" s="22">
        <v>1159</v>
      </c>
      <c r="T1110" s="62">
        <v>9.5</v>
      </c>
      <c r="U1110" s="22">
        <v>0</v>
      </c>
      <c r="V1110" s="22">
        <v>0</v>
      </c>
      <c r="W1110" s="22">
        <v>0</v>
      </c>
      <c r="X1110" s="22">
        <v>0</v>
      </c>
      <c r="Y1110" s="62">
        <v>0</v>
      </c>
      <c r="Z1110" s="22">
        <v>1159</v>
      </c>
      <c r="AA1110" s="62">
        <v>1.6557142857142857</v>
      </c>
      <c r="AB1110" s="22">
        <v>0</v>
      </c>
    </row>
    <row r="1111" spans="1:28" ht="15" customHeight="1">
      <c r="A1111" s="42">
        <v>2019</v>
      </c>
      <c r="B1111" s="42" t="s">
        <v>241</v>
      </c>
      <c r="C1111" s="44" t="s">
        <v>215</v>
      </c>
      <c r="D1111" s="58" t="s">
        <v>696</v>
      </c>
      <c r="E1111" s="39"/>
      <c r="F1111" s="39"/>
      <c r="G1111" s="71"/>
      <c r="H1111" s="23">
        <v>1</v>
      </c>
      <c r="I1111" s="23">
        <v>345</v>
      </c>
      <c r="J1111" s="23">
        <v>24</v>
      </c>
      <c r="K1111" s="23">
        <v>14</v>
      </c>
      <c r="L1111" s="22">
        <v>451</v>
      </c>
      <c r="M1111" s="23">
        <v>0</v>
      </c>
      <c r="N1111" s="22">
        <v>0</v>
      </c>
      <c r="O1111" s="23">
        <v>14</v>
      </c>
      <c r="P1111" s="61">
        <v>4.3749999999999997E-2</v>
      </c>
      <c r="Q1111" s="23">
        <v>4</v>
      </c>
      <c r="R1111" s="22">
        <v>40</v>
      </c>
      <c r="S1111" s="22">
        <v>491</v>
      </c>
      <c r="T1111" s="62">
        <v>28.583333333333332</v>
      </c>
      <c r="U1111" s="22">
        <v>0</v>
      </c>
      <c r="V1111" s="22">
        <v>0</v>
      </c>
      <c r="W1111" s="22">
        <v>195</v>
      </c>
      <c r="X1111" s="22">
        <v>195</v>
      </c>
      <c r="Y1111" s="62">
        <v>0.56521739130434778</v>
      </c>
      <c r="Z1111" s="22">
        <v>686</v>
      </c>
      <c r="AA1111" s="62">
        <v>2.1437499999999998</v>
      </c>
      <c r="AB1111" s="22">
        <v>0</v>
      </c>
    </row>
    <row r="1112" spans="1:28" ht="15" customHeight="1">
      <c r="A1112" s="42">
        <v>2019</v>
      </c>
      <c r="B1112" s="42" t="s">
        <v>241</v>
      </c>
      <c r="C1112" s="44" t="s">
        <v>215</v>
      </c>
      <c r="D1112" s="58" t="s">
        <v>570</v>
      </c>
      <c r="E1112" s="39"/>
      <c r="F1112" s="39"/>
      <c r="G1112" s="71"/>
      <c r="H1112" s="23">
        <v>10</v>
      </c>
      <c r="I1112" s="23">
        <v>8800</v>
      </c>
      <c r="J1112" s="23">
        <v>375</v>
      </c>
      <c r="K1112" s="23">
        <v>30</v>
      </c>
      <c r="L1112" s="22">
        <v>1004</v>
      </c>
      <c r="M1112" s="23">
        <v>47</v>
      </c>
      <c r="N1112" s="22">
        <v>1677</v>
      </c>
      <c r="O1112" s="23">
        <v>77</v>
      </c>
      <c r="P1112" s="61">
        <v>8.7500000000000008E-3</v>
      </c>
      <c r="Q1112" s="23">
        <v>1</v>
      </c>
      <c r="R1112" s="22">
        <v>10</v>
      </c>
      <c r="S1112" s="22">
        <v>2691</v>
      </c>
      <c r="T1112" s="62">
        <v>13.421333333333333</v>
      </c>
      <c r="U1112" s="22">
        <v>0</v>
      </c>
      <c r="V1112" s="22">
        <v>0</v>
      </c>
      <c r="W1112" s="22">
        <v>2342</v>
      </c>
      <c r="X1112" s="22">
        <v>2342</v>
      </c>
      <c r="Y1112" s="62">
        <v>0.26613636363636362</v>
      </c>
      <c r="Z1112" s="22">
        <v>5033</v>
      </c>
      <c r="AA1112" s="62">
        <v>0.57193181818181815</v>
      </c>
      <c r="AB1112" s="22">
        <v>0</v>
      </c>
    </row>
    <row r="1113" spans="1:28" ht="15" customHeight="1">
      <c r="A1113" s="42">
        <v>2019</v>
      </c>
      <c r="B1113" s="42" t="s">
        <v>241</v>
      </c>
      <c r="C1113" s="44" t="s">
        <v>215</v>
      </c>
      <c r="D1113" s="58" t="s">
        <v>581</v>
      </c>
      <c r="E1113" s="39"/>
      <c r="F1113" s="39"/>
      <c r="G1113" s="71"/>
      <c r="H1113" s="23">
        <v>1</v>
      </c>
      <c r="I1113" s="23">
        <v>800</v>
      </c>
      <c r="J1113" s="23">
        <v>60</v>
      </c>
      <c r="K1113" s="23">
        <v>5</v>
      </c>
      <c r="L1113" s="22">
        <v>177</v>
      </c>
      <c r="M1113" s="23">
        <v>0</v>
      </c>
      <c r="N1113" s="22">
        <v>0</v>
      </c>
      <c r="O1113" s="23">
        <v>5</v>
      </c>
      <c r="P1113" s="61">
        <v>6.2500000000000003E-3</v>
      </c>
      <c r="Q1113" s="23">
        <v>0</v>
      </c>
      <c r="R1113" s="22">
        <v>0</v>
      </c>
      <c r="S1113" s="22">
        <v>177</v>
      </c>
      <c r="T1113" s="62">
        <v>10.199999999999999</v>
      </c>
      <c r="U1113" s="22">
        <v>0</v>
      </c>
      <c r="V1113" s="22">
        <v>0</v>
      </c>
      <c r="W1113" s="22">
        <v>435</v>
      </c>
      <c r="X1113" s="22">
        <v>435</v>
      </c>
      <c r="Y1113" s="62">
        <v>0.54374999999999996</v>
      </c>
      <c r="Z1113" s="22">
        <v>612</v>
      </c>
      <c r="AA1113" s="62">
        <v>0.76500000000000001</v>
      </c>
      <c r="AB1113" s="22">
        <v>0</v>
      </c>
    </row>
    <row r="1114" spans="1:28" ht="15" customHeight="1">
      <c r="A1114" s="42">
        <v>2019</v>
      </c>
      <c r="B1114" s="42" t="s">
        <v>241</v>
      </c>
      <c r="C1114" s="44" t="s">
        <v>215</v>
      </c>
      <c r="D1114" s="43" t="s">
        <v>571</v>
      </c>
      <c r="E1114" s="39"/>
      <c r="F1114" s="39"/>
      <c r="G1114" s="71"/>
      <c r="H1114" s="23">
        <v>19</v>
      </c>
      <c r="I1114" s="23">
        <v>12570</v>
      </c>
      <c r="J1114" s="23">
        <v>725</v>
      </c>
      <c r="K1114" s="23">
        <v>102</v>
      </c>
      <c r="L1114" s="22">
        <v>3381</v>
      </c>
      <c r="M1114" s="23">
        <v>32</v>
      </c>
      <c r="N1114" s="22">
        <v>1067</v>
      </c>
      <c r="O1114" s="23">
        <v>134</v>
      </c>
      <c r="P1114" s="61">
        <v>1.0677290836653386E-2</v>
      </c>
      <c r="Q1114" s="23">
        <v>13</v>
      </c>
      <c r="R1114" s="22">
        <v>130</v>
      </c>
      <c r="S1114" s="22">
        <v>4578</v>
      </c>
      <c r="T1114" s="62">
        <v>22.634482758620688</v>
      </c>
      <c r="U1114" s="22">
        <v>0</v>
      </c>
      <c r="V1114" s="22">
        <v>0</v>
      </c>
      <c r="W1114" s="22">
        <v>11832</v>
      </c>
      <c r="X1114" s="22">
        <v>11832</v>
      </c>
      <c r="Y1114" s="62">
        <v>0.94128878281622907</v>
      </c>
      <c r="Z1114" s="22">
        <v>16410</v>
      </c>
      <c r="AA1114" s="62">
        <v>1.3075697211155379</v>
      </c>
      <c r="AB1114" s="22">
        <v>38</v>
      </c>
    </row>
    <row r="1115" spans="1:28" ht="15" customHeight="1">
      <c r="A1115" s="42">
        <v>2019</v>
      </c>
      <c r="B1115" s="42" t="s">
        <v>241</v>
      </c>
      <c r="C1115" s="44" t="s">
        <v>215</v>
      </c>
      <c r="D1115" s="43" t="s">
        <v>576</v>
      </c>
      <c r="E1115" s="39"/>
      <c r="F1115" s="39"/>
      <c r="G1115" s="71"/>
      <c r="H1115" s="23">
        <v>1</v>
      </c>
      <c r="I1115" s="23">
        <v>2010</v>
      </c>
      <c r="J1115" s="23">
        <v>185</v>
      </c>
      <c r="K1115" s="23">
        <v>9</v>
      </c>
      <c r="L1115" s="22">
        <v>326</v>
      </c>
      <c r="M1115" s="23">
        <v>6</v>
      </c>
      <c r="N1115" s="22">
        <v>212</v>
      </c>
      <c r="O1115" s="23">
        <v>15</v>
      </c>
      <c r="P1115" s="61">
        <v>7.4999999999999997E-3</v>
      </c>
      <c r="Q1115" s="23">
        <v>0</v>
      </c>
      <c r="R1115" s="22">
        <v>0</v>
      </c>
      <c r="S1115" s="22">
        <v>538</v>
      </c>
      <c r="T1115" s="62">
        <v>3.8918918918918921</v>
      </c>
      <c r="U1115" s="22">
        <v>0</v>
      </c>
      <c r="V1115" s="22">
        <v>0</v>
      </c>
      <c r="W1115" s="22">
        <v>182</v>
      </c>
      <c r="X1115" s="22">
        <v>182</v>
      </c>
      <c r="Y1115" s="62">
        <v>9.0547263681592036E-2</v>
      </c>
      <c r="Z1115" s="22">
        <v>720</v>
      </c>
      <c r="AA1115" s="62">
        <v>0.36</v>
      </c>
      <c r="AB1115" s="22">
        <v>12.7</v>
      </c>
    </row>
    <row r="1116" spans="1:28" ht="15" customHeight="1">
      <c r="A1116" s="42">
        <v>2019</v>
      </c>
      <c r="B1116" s="42" t="s">
        <v>241</v>
      </c>
      <c r="C1116" s="44" t="s">
        <v>215</v>
      </c>
      <c r="D1116" s="43" t="s">
        <v>577</v>
      </c>
      <c r="E1116" s="39"/>
      <c r="F1116" s="39"/>
      <c r="G1116" s="71"/>
      <c r="H1116" s="23">
        <v>1</v>
      </c>
      <c r="I1116" s="23">
        <v>500</v>
      </c>
      <c r="J1116" s="23">
        <v>31</v>
      </c>
      <c r="K1116" s="23">
        <v>4</v>
      </c>
      <c r="L1116" s="22">
        <v>137</v>
      </c>
      <c r="M1116" s="23">
        <v>0</v>
      </c>
      <c r="N1116" s="22">
        <v>0</v>
      </c>
      <c r="O1116" s="23">
        <v>4</v>
      </c>
      <c r="P1116" s="61">
        <v>8.0000000000000002E-3</v>
      </c>
      <c r="Q1116" s="23">
        <v>0</v>
      </c>
      <c r="R1116" s="22">
        <v>0</v>
      </c>
      <c r="S1116" s="22">
        <v>137</v>
      </c>
      <c r="T1116" s="62">
        <v>6.4516129032258061</v>
      </c>
      <c r="U1116" s="22">
        <v>0</v>
      </c>
      <c r="V1116" s="22">
        <v>0</v>
      </c>
      <c r="W1116" s="22">
        <v>63</v>
      </c>
      <c r="X1116" s="22">
        <v>63</v>
      </c>
      <c r="Y1116" s="62">
        <v>0.126</v>
      </c>
      <c r="Z1116" s="22">
        <v>200</v>
      </c>
      <c r="AA1116" s="62">
        <v>0.4</v>
      </c>
      <c r="AB1116" s="22">
        <v>0</v>
      </c>
    </row>
    <row r="1117" spans="1:28" ht="15" customHeight="1">
      <c r="A1117" s="42">
        <v>2019</v>
      </c>
      <c r="B1117" s="42" t="s">
        <v>241</v>
      </c>
      <c r="C1117" s="44" t="s">
        <v>215</v>
      </c>
      <c r="D1117" s="58" t="s">
        <v>579</v>
      </c>
      <c r="E1117" s="39"/>
      <c r="F1117" s="39"/>
      <c r="G1117" s="71"/>
      <c r="H1117" s="23">
        <v>2</v>
      </c>
      <c r="I1117" s="23">
        <v>200</v>
      </c>
      <c r="J1117" s="23">
        <v>86</v>
      </c>
      <c r="K1117" s="23">
        <v>3</v>
      </c>
      <c r="L1117" s="22">
        <v>117</v>
      </c>
      <c r="M1117" s="23">
        <v>5</v>
      </c>
      <c r="N1117" s="22">
        <v>195</v>
      </c>
      <c r="O1117" s="23">
        <v>8</v>
      </c>
      <c r="P1117" s="61">
        <v>0.04</v>
      </c>
      <c r="Q1117" s="23">
        <v>4</v>
      </c>
      <c r="R1117" s="22">
        <v>40</v>
      </c>
      <c r="S1117" s="22">
        <v>352</v>
      </c>
      <c r="T1117" s="62">
        <v>4.3139534883720927</v>
      </c>
      <c r="U1117" s="22">
        <v>0</v>
      </c>
      <c r="V1117" s="22">
        <v>0</v>
      </c>
      <c r="W1117" s="22">
        <v>19</v>
      </c>
      <c r="X1117" s="22">
        <v>19</v>
      </c>
      <c r="Y1117" s="62">
        <v>9.5000000000000001E-2</v>
      </c>
      <c r="Z1117" s="22">
        <v>371</v>
      </c>
      <c r="AA1117" s="62">
        <v>1.855</v>
      </c>
      <c r="AB1117" s="22">
        <v>0</v>
      </c>
    </row>
    <row r="1118" spans="1:28" ht="15" customHeight="1">
      <c r="A1118" s="42">
        <v>2019</v>
      </c>
      <c r="B1118" s="42" t="s">
        <v>241</v>
      </c>
      <c r="C1118" s="44" t="s">
        <v>215</v>
      </c>
      <c r="D1118" s="58" t="s">
        <v>580</v>
      </c>
      <c r="E1118" s="39"/>
      <c r="F1118" s="39"/>
      <c r="G1118" s="71"/>
      <c r="H1118" s="23">
        <v>3</v>
      </c>
      <c r="I1118" s="23">
        <v>420</v>
      </c>
      <c r="J1118" s="23">
        <v>125</v>
      </c>
      <c r="K1118" s="23">
        <v>2</v>
      </c>
      <c r="L1118" s="22">
        <v>78</v>
      </c>
      <c r="M1118" s="23">
        <v>2</v>
      </c>
      <c r="N1118" s="22">
        <v>60</v>
      </c>
      <c r="O1118" s="23">
        <v>4</v>
      </c>
      <c r="P1118" s="61">
        <v>9.5238095238095247E-3</v>
      </c>
      <c r="Q1118" s="23">
        <v>23</v>
      </c>
      <c r="R1118" s="22">
        <v>230</v>
      </c>
      <c r="S1118" s="22">
        <v>368</v>
      </c>
      <c r="T1118" s="62">
        <v>8.1359999999999992</v>
      </c>
      <c r="U1118" s="22">
        <v>0</v>
      </c>
      <c r="V1118" s="22">
        <v>0</v>
      </c>
      <c r="W1118" s="22">
        <v>649</v>
      </c>
      <c r="X1118" s="22">
        <v>649</v>
      </c>
      <c r="Y1118" s="62">
        <v>1.5452380952380953</v>
      </c>
      <c r="Z1118" s="22">
        <v>1017</v>
      </c>
      <c r="AA1118" s="62">
        <v>2.4214285714285713</v>
      </c>
      <c r="AB1118" s="22">
        <v>86</v>
      </c>
    </row>
    <row r="1119" spans="1:28" ht="15" customHeight="1">
      <c r="A1119" s="42">
        <v>2019</v>
      </c>
      <c r="B1119" s="42" t="s">
        <v>241</v>
      </c>
      <c r="C1119" s="44" t="s">
        <v>215</v>
      </c>
      <c r="D1119" s="43" t="s">
        <v>572</v>
      </c>
      <c r="E1119" s="39"/>
      <c r="F1119" s="39"/>
      <c r="G1119" s="71"/>
      <c r="H1119" s="23">
        <v>12</v>
      </c>
      <c r="I1119" s="23">
        <v>7252</v>
      </c>
      <c r="J1119" s="23">
        <v>718</v>
      </c>
      <c r="K1119" s="23">
        <v>8</v>
      </c>
      <c r="L1119" s="22">
        <v>294</v>
      </c>
      <c r="M1119" s="23">
        <v>15</v>
      </c>
      <c r="N1119" s="22">
        <v>489</v>
      </c>
      <c r="O1119" s="23">
        <v>23</v>
      </c>
      <c r="P1119" s="61">
        <v>3.1944444444444446E-3</v>
      </c>
      <c r="Q1119" s="23">
        <v>14</v>
      </c>
      <c r="R1119" s="22">
        <v>145</v>
      </c>
      <c r="S1119" s="22">
        <v>928</v>
      </c>
      <c r="T1119" s="62">
        <v>6.7715877437325904</v>
      </c>
      <c r="U1119" s="22">
        <v>0</v>
      </c>
      <c r="V1119" s="22">
        <v>0</v>
      </c>
      <c r="W1119" s="22">
        <v>3934</v>
      </c>
      <c r="X1119" s="22">
        <v>3934</v>
      </c>
      <c r="Y1119" s="62">
        <v>0.5424710424710425</v>
      </c>
      <c r="Z1119" s="22">
        <v>4862</v>
      </c>
      <c r="AA1119" s="62">
        <v>0.67527777777777775</v>
      </c>
      <c r="AB1119" s="22">
        <v>95</v>
      </c>
    </row>
    <row r="1120" spans="1:28" ht="15" customHeight="1">
      <c r="A1120" s="42">
        <v>2019</v>
      </c>
      <c r="B1120" s="42" t="s">
        <v>241</v>
      </c>
      <c r="C1120" s="44" t="s">
        <v>215</v>
      </c>
      <c r="D1120" s="58" t="s">
        <v>584</v>
      </c>
      <c r="E1120" s="39"/>
      <c r="F1120" s="39"/>
      <c r="G1120" s="71"/>
      <c r="H1120" s="23">
        <v>3</v>
      </c>
      <c r="I1120" s="23">
        <v>1000</v>
      </c>
      <c r="J1120" s="23">
        <v>81</v>
      </c>
      <c r="K1120" s="23">
        <v>5</v>
      </c>
      <c r="L1120" s="22">
        <v>183</v>
      </c>
      <c r="M1120" s="23">
        <v>7</v>
      </c>
      <c r="N1120" s="22">
        <v>237</v>
      </c>
      <c r="O1120" s="23">
        <v>12</v>
      </c>
      <c r="P1120" s="61">
        <v>1.2E-2</v>
      </c>
      <c r="Q1120" s="23">
        <v>7</v>
      </c>
      <c r="R1120" s="22">
        <v>70</v>
      </c>
      <c r="S1120" s="22">
        <v>490</v>
      </c>
      <c r="T1120" s="62">
        <v>13.592592592592593</v>
      </c>
      <c r="U1120" s="22">
        <v>0</v>
      </c>
      <c r="V1120" s="22">
        <v>0</v>
      </c>
      <c r="W1120" s="22">
        <v>611</v>
      </c>
      <c r="X1120" s="22">
        <v>611</v>
      </c>
      <c r="Y1120" s="62">
        <v>0.61099999999999999</v>
      </c>
      <c r="Z1120" s="22">
        <v>1101</v>
      </c>
      <c r="AA1120" s="62">
        <v>1.101</v>
      </c>
      <c r="AB1120" s="22">
        <v>0</v>
      </c>
    </row>
    <row r="1121" spans="1:28" ht="15" customHeight="1">
      <c r="A1121" s="42">
        <v>2019</v>
      </c>
      <c r="B1121" s="42" t="s">
        <v>241</v>
      </c>
      <c r="C1121" s="44" t="s">
        <v>215</v>
      </c>
      <c r="D1121" s="43" t="s">
        <v>573</v>
      </c>
      <c r="E1121" s="39"/>
      <c r="F1121" s="39"/>
      <c r="G1121" s="71"/>
      <c r="H1121" s="23">
        <v>3</v>
      </c>
      <c r="I1121" s="23">
        <v>3250</v>
      </c>
      <c r="J1121" s="23">
        <v>260</v>
      </c>
      <c r="K1121" s="23">
        <v>18</v>
      </c>
      <c r="L1121" s="22">
        <v>627</v>
      </c>
      <c r="M1121" s="23">
        <v>21</v>
      </c>
      <c r="N1121" s="22">
        <v>737</v>
      </c>
      <c r="O1121" s="23">
        <v>39</v>
      </c>
      <c r="P1121" s="61">
        <v>1.2E-2</v>
      </c>
      <c r="Q1121" s="23">
        <v>9</v>
      </c>
      <c r="R1121" s="22">
        <v>90</v>
      </c>
      <c r="S1121" s="22">
        <v>1524</v>
      </c>
      <c r="T1121" s="62">
        <v>18.419230769230769</v>
      </c>
      <c r="U1121" s="22">
        <v>0</v>
      </c>
      <c r="V1121" s="22">
        <v>0</v>
      </c>
      <c r="W1121" s="22">
        <v>3265</v>
      </c>
      <c r="X1121" s="22">
        <v>3265</v>
      </c>
      <c r="Y1121" s="62">
        <v>1.0046153846153847</v>
      </c>
      <c r="Z1121" s="22">
        <v>4789</v>
      </c>
      <c r="AA1121" s="62">
        <v>1.4735384615384615</v>
      </c>
      <c r="AB1121" s="22">
        <v>0</v>
      </c>
    </row>
    <row r="1122" spans="1:28" ht="15" customHeight="1">
      <c r="A1122" s="42">
        <v>2019</v>
      </c>
      <c r="B1122" s="42" t="s">
        <v>241</v>
      </c>
      <c r="C1122" s="44" t="s">
        <v>215</v>
      </c>
      <c r="D1122" s="43" t="s">
        <v>574</v>
      </c>
      <c r="E1122" s="39"/>
      <c r="F1122" s="39"/>
      <c r="G1122" s="71"/>
      <c r="H1122" s="23">
        <v>2</v>
      </c>
      <c r="I1122" s="23">
        <v>1504</v>
      </c>
      <c r="J1122" s="23">
        <v>143</v>
      </c>
      <c r="K1122" s="23">
        <v>15</v>
      </c>
      <c r="L1122" s="22">
        <v>524</v>
      </c>
      <c r="M1122" s="23">
        <v>6</v>
      </c>
      <c r="N1122" s="22">
        <v>216</v>
      </c>
      <c r="O1122" s="23">
        <v>21</v>
      </c>
      <c r="P1122" s="61">
        <v>1.4E-2</v>
      </c>
      <c r="Q1122" s="23">
        <v>33</v>
      </c>
      <c r="R1122" s="22">
        <v>380</v>
      </c>
      <c r="S1122" s="22">
        <v>1140</v>
      </c>
      <c r="T1122" s="62">
        <v>26.877622377622377</v>
      </c>
      <c r="U1122" s="22">
        <v>0</v>
      </c>
      <c r="V1122" s="22">
        <v>0</v>
      </c>
      <c r="W1122" s="22">
        <v>2703.5</v>
      </c>
      <c r="X1122" s="22">
        <v>2703.5</v>
      </c>
      <c r="Y1122" s="62">
        <v>1.7975398936170213</v>
      </c>
      <c r="Z1122" s="22">
        <v>3843.5</v>
      </c>
      <c r="AA1122" s="62">
        <v>2.5623333333333331</v>
      </c>
      <c r="AB1122" s="22">
        <v>0</v>
      </c>
    </row>
    <row r="1123" spans="1:28" ht="15" customHeight="1">
      <c r="A1123" s="42">
        <v>2019</v>
      </c>
      <c r="B1123" s="42" t="s">
        <v>241</v>
      </c>
      <c r="C1123" s="44" t="s">
        <v>215</v>
      </c>
      <c r="D1123" s="43" t="s">
        <v>582</v>
      </c>
      <c r="E1123" s="39"/>
      <c r="F1123" s="39"/>
      <c r="G1123" s="71"/>
      <c r="H1123" s="23">
        <v>3</v>
      </c>
      <c r="I1123" s="23">
        <v>1610</v>
      </c>
      <c r="J1123" s="23">
        <v>151</v>
      </c>
      <c r="K1123" s="23">
        <v>9</v>
      </c>
      <c r="L1123" s="22">
        <v>350</v>
      </c>
      <c r="M1123" s="23">
        <v>12</v>
      </c>
      <c r="N1123" s="22">
        <v>468</v>
      </c>
      <c r="O1123" s="23">
        <v>21</v>
      </c>
      <c r="P1123" s="61">
        <v>1.3125E-2</v>
      </c>
      <c r="Q1123" s="23">
        <v>24</v>
      </c>
      <c r="R1123" s="22">
        <v>260</v>
      </c>
      <c r="S1123" s="22">
        <v>1078</v>
      </c>
      <c r="T1123" s="62">
        <v>12.860927152317881</v>
      </c>
      <c r="U1123" s="22">
        <v>0</v>
      </c>
      <c r="V1123" s="22">
        <v>0</v>
      </c>
      <c r="W1123" s="22">
        <v>864</v>
      </c>
      <c r="X1123" s="22">
        <v>864</v>
      </c>
      <c r="Y1123" s="62">
        <v>0.5366459627329192</v>
      </c>
      <c r="Z1123" s="22">
        <v>1942</v>
      </c>
      <c r="AA1123" s="62">
        <v>1.2137500000000001</v>
      </c>
      <c r="AB1123" s="22">
        <v>0</v>
      </c>
    </row>
    <row r="1124" spans="1:28" ht="15" customHeight="1">
      <c r="A1124" s="42">
        <v>2019</v>
      </c>
      <c r="B1124" s="42" t="s">
        <v>241</v>
      </c>
      <c r="C1124" s="44" t="s">
        <v>216</v>
      </c>
      <c r="D1124" s="58" t="s">
        <v>585</v>
      </c>
      <c r="E1124" s="39"/>
      <c r="F1124" s="39"/>
      <c r="G1124" s="71"/>
      <c r="H1124" s="23">
        <v>1</v>
      </c>
      <c r="I1124" s="23">
        <v>886</v>
      </c>
      <c r="J1124" s="23">
        <v>116</v>
      </c>
      <c r="K1124" s="23">
        <v>27</v>
      </c>
      <c r="L1124" s="22">
        <v>908</v>
      </c>
      <c r="M1124" s="23">
        <v>38</v>
      </c>
      <c r="N1124" s="22">
        <v>1302</v>
      </c>
      <c r="O1124" s="23">
        <v>65</v>
      </c>
      <c r="P1124" s="61">
        <v>7.336343115124154E-2</v>
      </c>
      <c r="Q1124" s="23">
        <v>0</v>
      </c>
      <c r="R1124" s="22">
        <v>0</v>
      </c>
      <c r="S1124" s="22">
        <v>2210</v>
      </c>
      <c r="T1124" s="62">
        <v>39.913793103448278</v>
      </c>
      <c r="U1124" s="22">
        <v>0</v>
      </c>
      <c r="V1124" s="22">
        <v>350</v>
      </c>
      <c r="W1124" s="22">
        <v>2420</v>
      </c>
      <c r="X1124" s="22">
        <v>2770</v>
      </c>
      <c r="Y1124" s="62">
        <v>3.1264108352144468</v>
      </c>
      <c r="Z1124" s="22">
        <v>4630</v>
      </c>
      <c r="AA1124" s="62">
        <v>5.2257336343115126</v>
      </c>
      <c r="AB1124" s="22">
        <v>0</v>
      </c>
    </row>
    <row r="1125" spans="1:28" ht="15" customHeight="1">
      <c r="A1125" s="42">
        <v>2019</v>
      </c>
      <c r="B1125" s="42" t="s">
        <v>241</v>
      </c>
      <c r="C1125" s="44" t="s">
        <v>216</v>
      </c>
      <c r="D1125" s="58" t="s">
        <v>586</v>
      </c>
      <c r="E1125" s="39"/>
      <c r="F1125" s="39"/>
      <c r="G1125" s="71"/>
      <c r="H1125" s="23">
        <v>7</v>
      </c>
      <c r="I1125" s="23">
        <v>13794</v>
      </c>
      <c r="J1125" s="23">
        <v>546</v>
      </c>
      <c r="K1125" s="23">
        <v>426</v>
      </c>
      <c r="L1125" s="22">
        <v>13652</v>
      </c>
      <c r="M1125" s="23">
        <v>136</v>
      </c>
      <c r="N1125" s="22">
        <v>4376</v>
      </c>
      <c r="O1125" s="23">
        <v>562</v>
      </c>
      <c r="P1125" s="61">
        <v>4.0742351747136439E-2</v>
      </c>
      <c r="Q1125" s="23">
        <v>33</v>
      </c>
      <c r="R1125" s="22">
        <v>340</v>
      </c>
      <c r="S1125" s="22">
        <v>18417</v>
      </c>
      <c r="T1125" s="62">
        <v>70.095238095238102</v>
      </c>
      <c r="U1125" s="22">
        <v>0</v>
      </c>
      <c r="V1125" s="22">
        <v>0</v>
      </c>
      <c r="W1125" s="22">
        <v>19855</v>
      </c>
      <c r="X1125" s="22">
        <v>19855</v>
      </c>
      <c r="Y1125" s="62">
        <v>1.4393939393939394</v>
      </c>
      <c r="Z1125" s="22">
        <v>38272</v>
      </c>
      <c r="AA1125" s="62">
        <v>2.7745396549224299</v>
      </c>
      <c r="AB1125" s="22">
        <v>866.4</v>
      </c>
    </row>
    <row r="1126" spans="1:28" ht="15" customHeight="1">
      <c r="A1126" s="42">
        <v>2019</v>
      </c>
      <c r="B1126" s="42" t="s">
        <v>241</v>
      </c>
      <c r="C1126" s="44" t="s">
        <v>216</v>
      </c>
      <c r="D1126" s="58" t="s">
        <v>587</v>
      </c>
      <c r="E1126" s="39"/>
      <c r="F1126" s="39"/>
      <c r="G1126" s="71"/>
      <c r="H1126" s="23">
        <v>3</v>
      </c>
      <c r="I1126" s="23">
        <v>1800</v>
      </c>
      <c r="J1126" s="23">
        <v>17</v>
      </c>
      <c r="K1126" s="23">
        <v>71</v>
      </c>
      <c r="L1126" s="22">
        <v>2302</v>
      </c>
      <c r="M1126" s="23">
        <v>44</v>
      </c>
      <c r="N1126" s="22">
        <v>1440</v>
      </c>
      <c r="O1126" s="23">
        <v>115</v>
      </c>
      <c r="P1126" s="61">
        <v>6.3888888888888884E-2</v>
      </c>
      <c r="Q1126" s="23">
        <v>22</v>
      </c>
      <c r="R1126" s="22">
        <v>220</v>
      </c>
      <c r="S1126" s="22">
        <v>3962</v>
      </c>
      <c r="T1126" s="62">
        <v>612.29411764705878</v>
      </c>
      <c r="U1126" s="22">
        <v>0</v>
      </c>
      <c r="V1126" s="22">
        <v>0</v>
      </c>
      <c r="W1126" s="22">
        <v>6447</v>
      </c>
      <c r="X1126" s="22">
        <v>6447</v>
      </c>
      <c r="Y1126" s="62">
        <v>3.5816666666666666</v>
      </c>
      <c r="Z1126" s="22">
        <v>10409</v>
      </c>
      <c r="AA1126" s="62">
        <v>5.7827777777777776</v>
      </c>
      <c r="AB1126" s="22">
        <v>0</v>
      </c>
    </row>
    <row r="1127" spans="1:28" ht="15" customHeight="1">
      <c r="A1127" s="42">
        <v>2019</v>
      </c>
      <c r="B1127" s="42" t="s">
        <v>241</v>
      </c>
      <c r="C1127" s="44" t="s">
        <v>216</v>
      </c>
      <c r="D1127" s="58" t="s">
        <v>588</v>
      </c>
      <c r="E1127" s="39"/>
      <c r="F1127" s="39"/>
      <c r="G1127" s="71"/>
      <c r="H1127" s="23">
        <v>1</v>
      </c>
      <c r="I1127" s="23">
        <v>1693</v>
      </c>
      <c r="J1127" s="23">
        <v>62</v>
      </c>
      <c r="K1127" s="23">
        <v>99</v>
      </c>
      <c r="L1127" s="22">
        <v>3153</v>
      </c>
      <c r="M1127" s="23">
        <v>15</v>
      </c>
      <c r="N1127" s="22">
        <v>464</v>
      </c>
      <c r="O1127" s="23">
        <v>114</v>
      </c>
      <c r="P1127" s="61">
        <v>6.7336089781453043E-2</v>
      </c>
      <c r="Q1127" s="23">
        <v>2</v>
      </c>
      <c r="R1127" s="22">
        <v>30</v>
      </c>
      <c r="S1127" s="22">
        <v>3743</v>
      </c>
      <c r="T1127" s="62">
        <v>100.6774193548387</v>
      </c>
      <c r="U1127" s="22">
        <v>0</v>
      </c>
      <c r="V1127" s="22">
        <v>0</v>
      </c>
      <c r="W1127" s="22">
        <v>2499</v>
      </c>
      <c r="X1127" s="22">
        <v>2499</v>
      </c>
      <c r="Y1127" s="62">
        <v>1.4760779681039575</v>
      </c>
      <c r="Z1127" s="22">
        <v>6242</v>
      </c>
      <c r="AA1127" s="62">
        <v>3.6869462492616658</v>
      </c>
      <c r="AB1127" s="22">
        <v>305</v>
      </c>
    </row>
    <row r="1128" spans="1:28" ht="15" customHeight="1">
      <c r="A1128" s="42">
        <v>2019</v>
      </c>
      <c r="B1128" s="42" t="s">
        <v>241</v>
      </c>
      <c r="C1128" s="44" t="s">
        <v>216</v>
      </c>
      <c r="D1128" s="58" t="s">
        <v>590</v>
      </c>
      <c r="E1128" s="39"/>
      <c r="F1128" s="39"/>
      <c r="G1128" s="71"/>
      <c r="H1128" s="23">
        <v>2</v>
      </c>
      <c r="I1128" s="23">
        <v>3150</v>
      </c>
      <c r="J1128" s="23">
        <v>0</v>
      </c>
      <c r="K1128" s="23">
        <v>344</v>
      </c>
      <c r="L1128" s="22">
        <v>10645</v>
      </c>
      <c r="M1128" s="23">
        <v>48</v>
      </c>
      <c r="N1128" s="22">
        <v>1465</v>
      </c>
      <c r="O1128" s="23">
        <v>392</v>
      </c>
      <c r="P1128" s="61">
        <v>0.12444444444444444</v>
      </c>
      <c r="Q1128" s="23">
        <v>9</v>
      </c>
      <c r="R1128" s="22">
        <v>90</v>
      </c>
      <c r="S1128" s="22">
        <v>12212</v>
      </c>
      <c r="T1128" s="60" t="s">
        <v>764</v>
      </c>
      <c r="U1128" s="22">
        <v>0</v>
      </c>
      <c r="V1128" s="22">
        <v>0</v>
      </c>
      <c r="W1128" s="22">
        <v>6189</v>
      </c>
      <c r="X1128" s="22">
        <v>6189</v>
      </c>
      <c r="Y1128" s="62">
        <v>1.9647619047619047</v>
      </c>
      <c r="Z1128" s="22">
        <v>18401</v>
      </c>
      <c r="AA1128" s="62">
        <v>5.8415873015873014</v>
      </c>
      <c r="AB1128" s="22">
        <v>0</v>
      </c>
    </row>
    <row r="1129" spans="1:28" ht="15" customHeight="1">
      <c r="A1129" s="42">
        <v>2019</v>
      </c>
      <c r="B1129" s="42" t="s">
        <v>241</v>
      </c>
      <c r="C1129" s="44" t="s">
        <v>216</v>
      </c>
      <c r="D1129" s="58" t="s">
        <v>591</v>
      </c>
      <c r="E1129" s="39"/>
      <c r="F1129" s="39"/>
      <c r="G1129" s="71"/>
      <c r="H1129" s="23">
        <v>3</v>
      </c>
      <c r="I1129" s="23">
        <v>815</v>
      </c>
      <c r="J1129" s="23">
        <v>19</v>
      </c>
      <c r="K1129" s="23">
        <v>45</v>
      </c>
      <c r="L1129" s="22">
        <v>1312</v>
      </c>
      <c r="M1129" s="23">
        <v>88</v>
      </c>
      <c r="N1129" s="22">
        <v>2829</v>
      </c>
      <c r="O1129" s="23">
        <v>133</v>
      </c>
      <c r="P1129" s="61">
        <v>0.16319018404907976</v>
      </c>
      <c r="Q1129" s="23">
        <v>20</v>
      </c>
      <c r="R1129" s="22">
        <v>200</v>
      </c>
      <c r="S1129" s="22">
        <v>4341</v>
      </c>
      <c r="T1129" s="62">
        <v>339.21052631578948</v>
      </c>
      <c r="U1129" s="22">
        <v>0</v>
      </c>
      <c r="V1129" s="22">
        <v>0</v>
      </c>
      <c r="W1129" s="22">
        <v>2104</v>
      </c>
      <c r="X1129" s="22">
        <v>2104</v>
      </c>
      <c r="Y1129" s="62">
        <v>2.5815950920245401</v>
      </c>
      <c r="Z1129" s="22">
        <v>6445</v>
      </c>
      <c r="AA1129" s="62">
        <v>7.9079754601226995</v>
      </c>
      <c r="AB1129" s="22">
        <v>0</v>
      </c>
    </row>
    <row r="1130" spans="1:28" ht="15" customHeight="1">
      <c r="A1130" s="42">
        <v>2019</v>
      </c>
      <c r="B1130" s="42" t="s">
        <v>241</v>
      </c>
      <c r="C1130" s="44" t="s">
        <v>216</v>
      </c>
      <c r="D1130" s="58" t="s">
        <v>592</v>
      </c>
      <c r="E1130" s="39"/>
      <c r="F1130" s="39"/>
      <c r="G1130" s="71"/>
      <c r="H1130" s="23">
        <v>2</v>
      </c>
      <c r="I1130" s="23">
        <v>6100</v>
      </c>
      <c r="J1130" s="23">
        <v>91</v>
      </c>
      <c r="K1130" s="23">
        <v>51</v>
      </c>
      <c r="L1130" s="22">
        <v>1700</v>
      </c>
      <c r="M1130" s="23">
        <v>33</v>
      </c>
      <c r="N1130" s="22">
        <v>1141</v>
      </c>
      <c r="O1130" s="23">
        <v>84</v>
      </c>
      <c r="P1130" s="61">
        <v>1.3770491803278689E-2</v>
      </c>
      <c r="Q1130" s="23">
        <v>18</v>
      </c>
      <c r="R1130" s="22">
        <v>180</v>
      </c>
      <c r="S1130" s="22">
        <v>3138</v>
      </c>
      <c r="T1130" s="62">
        <v>253.15934065934067</v>
      </c>
      <c r="U1130" s="22">
        <v>0</v>
      </c>
      <c r="V1130" s="22">
        <v>0</v>
      </c>
      <c r="W1130" s="22">
        <v>19899.5</v>
      </c>
      <c r="X1130" s="22">
        <v>19899.5</v>
      </c>
      <c r="Y1130" s="62">
        <v>3.2622131147540983</v>
      </c>
      <c r="Z1130" s="22">
        <v>23037.5</v>
      </c>
      <c r="AA1130" s="62">
        <v>3.776639344262295</v>
      </c>
      <c r="AB1130" s="22">
        <v>1146</v>
      </c>
    </row>
    <row r="1131" spans="1:28" ht="15" customHeight="1">
      <c r="A1131" s="42">
        <v>2019</v>
      </c>
      <c r="B1131" s="42" t="s">
        <v>241</v>
      </c>
      <c r="C1131" s="44" t="s">
        <v>216</v>
      </c>
      <c r="D1131" s="58" t="s">
        <v>593</v>
      </c>
      <c r="E1131" s="39"/>
      <c r="F1131" s="39"/>
      <c r="G1131" s="71"/>
      <c r="H1131" s="23">
        <v>2</v>
      </c>
      <c r="I1131" s="23">
        <v>1023</v>
      </c>
      <c r="J1131" s="23">
        <v>78</v>
      </c>
      <c r="K1131" s="23">
        <v>43</v>
      </c>
      <c r="L1131" s="22">
        <v>1466</v>
      </c>
      <c r="M1131" s="23">
        <v>72</v>
      </c>
      <c r="N1131" s="22">
        <v>2383</v>
      </c>
      <c r="O1131" s="23">
        <v>115</v>
      </c>
      <c r="P1131" s="61">
        <v>0.11241446725317693</v>
      </c>
      <c r="Q1131" s="23">
        <v>34</v>
      </c>
      <c r="R1131" s="22">
        <v>340</v>
      </c>
      <c r="S1131" s="22">
        <v>4249</v>
      </c>
      <c r="T1131" s="62">
        <v>90.313589743589745</v>
      </c>
      <c r="U1131" s="22">
        <v>0</v>
      </c>
      <c r="V1131" s="22">
        <v>0</v>
      </c>
      <c r="W1131" s="22">
        <v>2795.46</v>
      </c>
      <c r="X1131" s="22">
        <v>2795.46</v>
      </c>
      <c r="Y1131" s="62">
        <v>2.7326099706744866</v>
      </c>
      <c r="Z1131" s="22">
        <v>7044.46</v>
      </c>
      <c r="AA1131" s="62">
        <v>6.8860801564027367</v>
      </c>
      <c r="AB1131" s="22">
        <v>0</v>
      </c>
    </row>
    <row r="1132" spans="1:28" ht="15" customHeight="1">
      <c r="A1132" s="42">
        <v>2019</v>
      </c>
      <c r="B1132" s="42" t="s">
        <v>241</v>
      </c>
      <c r="C1132" s="44" t="s">
        <v>216</v>
      </c>
      <c r="D1132" s="58" t="s">
        <v>609</v>
      </c>
      <c r="E1132" s="39"/>
      <c r="F1132" s="39"/>
      <c r="G1132" s="71"/>
      <c r="H1132" s="23">
        <v>5</v>
      </c>
      <c r="I1132" s="23">
        <v>12320</v>
      </c>
      <c r="J1132" s="23">
        <v>65</v>
      </c>
      <c r="K1132" s="23">
        <v>260</v>
      </c>
      <c r="L1132" s="22">
        <v>8057</v>
      </c>
      <c r="M1132" s="23">
        <v>7</v>
      </c>
      <c r="N1132" s="22">
        <v>219</v>
      </c>
      <c r="O1132" s="23">
        <v>267</v>
      </c>
      <c r="P1132" s="61">
        <v>2.1672077922077922E-2</v>
      </c>
      <c r="Q1132" s="23">
        <v>0</v>
      </c>
      <c r="R1132" s="22">
        <v>0</v>
      </c>
      <c r="S1132" s="22">
        <v>8276</v>
      </c>
      <c r="T1132" s="62">
        <v>523.15384615384619</v>
      </c>
      <c r="U1132" s="22">
        <v>0</v>
      </c>
      <c r="V1132" s="22">
        <v>0</v>
      </c>
      <c r="W1132" s="22">
        <v>25729</v>
      </c>
      <c r="X1132" s="22">
        <v>25729</v>
      </c>
      <c r="Y1132" s="62">
        <v>2.0883928571428569</v>
      </c>
      <c r="Z1132" s="22">
        <v>34005</v>
      </c>
      <c r="AA1132" s="62">
        <v>2.7601461038961039</v>
      </c>
      <c r="AB1132" s="22">
        <v>0</v>
      </c>
    </row>
    <row r="1133" spans="1:28" ht="15" customHeight="1">
      <c r="A1133" s="42">
        <v>2019</v>
      </c>
      <c r="B1133" s="42" t="s">
        <v>241</v>
      </c>
      <c r="C1133" s="44" t="s">
        <v>216</v>
      </c>
      <c r="D1133" s="58" t="s">
        <v>594</v>
      </c>
      <c r="E1133" s="39"/>
      <c r="F1133" s="39"/>
      <c r="G1133" s="71"/>
      <c r="H1133" s="23">
        <v>3</v>
      </c>
      <c r="I1133" s="23">
        <v>1200</v>
      </c>
      <c r="J1133" s="23">
        <v>17</v>
      </c>
      <c r="K1133" s="23">
        <v>41</v>
      </c>
      <c r="L1133" s="22">
        <v>2434</v>
      </c>
      <c r="M1133" s="23">
        <v>44</v>
      </c>
      <c r="N1133" s="22"/>
      <c r="O1133" s="23">
        <v>85</v>
      </c>
      <c r="P1133" s="61">
        <v>7.0833333333333331E-2</v>
      </c>
      <c r="Q1133" s="23">
        <v>94</v>
      </c>
      <c r="R1133" s="22">
        <v>940</v>
      </c>
      <c r="S1133" s="22">
        <v>3374</v>
      </c>
      <c r="T1133" s="62">
        <v>353.1764705882353</v>
      </c>
      <c r="U1133" s="22">
        <v>0</v>
      </c>
      <c r="V1133" s="22">
        <v>0</v>
      </c>
      <c r="W1133" s="22">
        <v>2630</v>
      </c>
      <c r="X1133" s="22">
        <v>2630</v>
      </c>
      <c r="Y1133" s="62">
        <v>2.1916666666666669</v>
      </c>
      <c r="Z1133" s="22">
        <v>6004</v>
      </c>
      <c r="AA1133" s="62">
        <v>5.003333333333333</v>
      </c>
      <c r="AB1133" s="22">
        <v>0</v>
      </c>
    </row>
    <row r="1134" spans="1:28" ht="15" customHeight="1">
      <c r="A1134" s="42">
        <v>2019</v>
      </c>
      <c r="B1134" s="42" t="s">
        <v>241</v>
      </c>
      <c r="C1134" s="44" t="s">
        <v>815</v>
      </c>
      <c r="D1134" s="58" t="s">
        <v>595</v>
      </c>
      <c r="E1134" s="39"/>
      <c r="F1134" s="39"/>
      <c r="G1134" s="71"/>
      <c r="H1134" s="23">
        <v>1</v>
      </c>
      <c r="I1134" s="23">
        <v>3400</v>
      </c>
      <c r="J1134" s="23">
        <v>108</v>
      </c>
      <c r="K1134" s="23">
        <v>37</v>
      </c>
      <c r="L1134" s="22">
        <v>1168</v>
      </c>
      <c r="M1134" s="23">
        <v>41</v>
      </c>
      <c r="N1134" s="22">
        <v>1328</v>
      </c>
      <c r="O1134" s="23">
        <v>78</v>
      </c>
      <c r="P1134" s="61">
        <v>2.2941176470588236E-2</v>
      </c>
      <c r="Q1134" s="23">
        <v>82</v>
      </c>
      <c r="R1134" s="22">
        <v>840</v>
      </c>
      <c r="S1134" s="22">
        <v>3403</v>
      </c>
      <c r="T1134" s="62">
        <v>72.689444444444447</v>
      </c>
      <c r="U1134" s="22">
        <f>2000+3500</f>
        <v>5500</v>
      </c>
      <c r="V1134" s="22">
        <v>4500</v>
      </c>
      <c r="W1134" s="22">
        <v>4447.46</v>
      </c>
      <c r="X1134" s="22">
        <v>14447.46</v>
      </c>
      <c r="Y1134" s="62">
        <v>4.2492529411764703</v>
      </c>
      <c r="Z1134" s="22">
        <v>7850.46</v>
      </c>
      <c r="AA1134" s="62">
        <v>2.3089588235294118</v>
      </c>
      <c r="AB1134" s="22">
        <v>0</v>
      </c>
    </row>
    <row r="1135" spans="1:28" ht="15" customHeight="1">
      <c r="A1135" s="42">
        <v>2019</v>
      </c>
      <c r="B1135" s="42" t="s">
        <v>241</v>
      </c>
      <c r="C1135" s="44" t="s">
        <v>815</v>
      </c>
      <c r="D1135" s="58" t="s">
        <v>697</v>
      </c>
      <c r="E1135" s="39"/>
      <c r="F1135" s="39"/>
      <c r="G1135" s="71"/>
      <c r="H1135" s="23">
        <v>1</v>
      </c>
      <c r="I1135" s="23">
        <v>520</v>
      </c>
      <c r="J1135" s="23">
        <v>34</v>
      </c>
      <c r="K1135" s="23">
        <v>10</v>
      </c>
      <c r="L1135" s="22">
        <v>360</v>
      </c>
      <c r="M1135" s="23">
        <v>3</v>
      </c>
      <c r="N1135" s="22">
        <v>99</v>
      </c>
      <c r="O1135" s="23">
        <v>13</v>
      </c>
      <c r="P1135" s="61">
        <v>2.5000000000000001E-2</v>
      </c>
      <c r="Q1135" s="23">
        <v>13</v>
      </c>
      <c r="R1135" s="22">
        <v>130</v>
      </c>
      <c r="S1135" s="22">
        <v>589</v>
      </c>
      <c r="T1135" s="62">
        <v>52.725588235294119</v>
      </c>
      <c r="U1135" s="22">
        <v>915</v>
      </c>
      <c r="V1135" s="22">
        <v>0</v>
      </c>
      <c r="W1135" s="22">
        <v>1203.67</v>
      </c>
      <c r="X1135" s="22">
        <v>2118.67</v>
      </c>
      <c r="Y1135" s="62">
        <v>4.0743653846153851</v>
      </c>
      <c r="Z1135" s="22">
        <v>1792.67</v>
      </c>
      <c r="AA1135" s="62">
        <v>3.4474423076923078</v>
      </c>
      <c r="AB1135" s="22">
        <v>915</v>
      </c>
    </row>
    <row r="1136" spans="1:28" ht="15" customHeight="1">
      <c r="A1136" s="42">
        <v>2019</v>
      </c>
      <c r="B1136" s="42" t="s">
        <v>241</v>
      </c>
      <c r="C1136" s="44" t="s">
        <v>815</v>
      </c>
      <c r="D1136" s="58" t="s">
        <v>596</v>
      </c>
      <c r="E1136" s="39"/>
      <c r="F1136" s="39"/>
      <c r="G1136" s="71"/>
      <c r="H1136" s="23">
        <v>3</v>
      </c>
      <c r="I1136" s="23">
        <v>1760</v>
      </c>
      <c r="J1136" s="23">
        <v>75</v>
      </c>
      <c r="K1136" s="23">
        <v>32</v>
      </c>
      <c r="L1136" s="22">
        <v>980</v>
      </c>
      <c r="M1136" s="23">
        <v>29</v>
      </c>
      <c r="N1136" s="22">
        <v>944</v>
      </c>
      <c r="O1136" s="23">
        <v>61</v>
      </c>
      <c r="P1136" s="61">
        <v>3.465909090909091E-2</v>
      </c>
      <c r="Q1136" s="23">
        <v>37</v>
      </c>
      <c r="R1136" s="22">
        <v>370</v>
      </c>
      <c r="S1136" s="22">
        <v>2805</v>
      </c>
      <c r="T1136" s="62">
        <v>77.137599999999992</v>
      </c>
      <c r="U1136" s="22">
        <v>0</v>
      </c>
      <c r="V1136" s="22">
        <v>5500</v>
      </c>
      <c r="W1136" s="22">
        <v>2980.32</v>
      </c>
      <c r="X1136" s="22">
        <v>8480.32</v>
      </c>
      <c r="Y1136" s="62">
        <v>4.8183636363636362</v>
      </c>
      <c r="Z1136" s="22">
        <v>5785.32</v>
      </c>
      <c r="AA1136" s="62">
        <v>3.2871136363636362</v>
      </c>
      <c r="AB1136" s="22">
        <v>705</v>
      </c>
    </row>
    <row r="1137" spans="1:28" ht="15" customHeight="1">
      <c r="A1137" s="42">
        <v>2019</v>
      </c>
      <c r="B1137" s="42" t="s">
        <v>241</v>
      </c>
      <c r="C1137" s="44" t="s">
        <v>815</v>
      </c>
      <c r="D1137" s="58" t="s">
        <v>597</v>
      </c>
      <c r="E1137" s="39"/>
      <c r="F1137" s="39"/>
      <c r="G1137" s="71"/>
      <c r="H1137" s="23">
        <v>3</v>
      </c>
      <c r="I1137" s="23">
        <v>200</v>
      </c>
      <c r="J1137" s="23">
        <v>8</v>
      </c>
      <c r="K1137" s="23">
        <v>3</v>
      </c>
      <c r="L1137" s="22">
        <v>89</v>
      </c>
      <c r="M1137" s="23">
        <v>12</v>
      </c>
      <c r="N1137" s="22">
        <v>429</v>
      </c>
      <c r="O1137" s="23">
        <v>15</v>
      </c>
      <c r="P1137" s="61">
        <v>7.4999999999999997E-2</v>
      </c>
      <c r="Q1137" s="23">
        <v>15</v>
      </c>
      <c r="R1137" s="22">
        <v>150</v>
      </c>
      <c r="S1137" s="22">
        <v>668</v>
      </c>
      <c r="T1137" s="62">
        <v>116.99625</v>
      </c>
      <c r="U1137" s="22">
        <v>0</v>
      </c>
      <c r="V1137" s="22">
        <v>0</v>
      </c>
      <c r="W1137" s="22">
        <v>267.97000000000003</v>
      </c>
      <c r="X1137" s="22">
        <v>267.97000000000003</v>
      </c>
      <c r="Y1137" s="62">
        <v>1.3398500000000002</v>
      </c>
      <c r="Z1137" s="22">
        <v>935.97</v>
      </c>
      <c r="AA1137" s="62">
        <v>4.6798500000000001</v>
      </c>
      <c r="AB1137" s="22">
        <v>0</v>
      </c>
    </row>
    <row r="1138" spans="1:28" ht="15" customHeight="1">
      <c r="A1138" s="42">
        <v>2019</v>
      </c>
      <c r="B1138" s="42" t="s">
        <v>241</v>
      </c>
      <c r="C1138" s="44" t="s">
        <v>815</v>
      </c>
      <c r="D1138" s="58" t="s">
        <v>598</v>
      </c>
      <c r="E1138" s="39"/>
      <c r="F1138" s="39"/>
      <c r="G1138" s="71"/>
      <c r="H1138" s="23">
        <v>7</v>
      </c>
      <c r="I1138" s="23">
        <v>1400</v>
      </c>
      <c r="J1138" s="23">
        <v>30</v>
      </c>
      <c r="K1138" s="23">
        <v>19</v>
      </c>
      <c r="L1138" s="22">
        <v>630</v>
      </c>
      <c r="M1138" s="23">
        <v>18</v>
      </c>
      <c r="N1138" s="22">
        <v>608</v>
      </c>
      <c r="O1138" s="23">
        <v>37</v>
      </c>
      <c r="P1138" s="61">
        <v>2.642857142857143E-2</v>
      </c>
      <c r="Q1138" s="23">
        <v>38</v>
      </c>
      <c r="R1138" s="22">
        <v>380</v>
      </c>
      <c r="S1138" s="22">
        <v>1628</v>
      </c>
      <c r="T1138" s="62">
        <v>95.418333333333337</v>
      </c>
      <c r="U1138" s="22">
        <v>0</v>
      </c>
      <c r="V1138" s="22">
        <v>0</v>
      </c>
      <c r="W1138" s="22">
        <v>1234.55</v>
      </c>
      <c r="X1138" s="22">
        <v>1234.55</v>
      </c>
      <c r="Y1138" s="62">
        <v>0.88182142857142853</v>
      </c>
      <c r="Z1138" s="22">
        <v>2862.55</v>
      </c>
      <c r="AA1138" s="62">
        <v>2.0446785714285713</v>
      </c>
      <c r="AB1138" s="22">
        <v>0</v>
      </c>
    </row>
    <row r="1139" spans="1:28" ht="15" customHeight="1">
      <c r="A1139" s="42">
        <v>2019</v>
      </c>
      <c r="B1139" s="42" t="s">
        <v>241</v>
      </c>
      <c r="C1139" s="44" t="s">
        <v>815</v>
      </c>
      <c r="D1139" s="58" t="s">
        <v>698</v>
      </c>
      <c r="E1139" s="39"/>
      <c r="F1139" s="39"/>
      <c r="G1139" s="71"/>
      <c r="H1139" s="23">
        <v>1</v>
      </c>
      <c r="I1139" s="23">
        <v>1480</v>
      </c>
      <c r="J1139" s="23">
        <v>16</v>
      </c>
      <c r="K1139" s="23">
        <v>12</v>
      </c>
      <c r="L1139" s="22">
        <v>382</v>
      </c>
      <c r="M1139" s="23">
        <v>12</v>
      </c>
      <c r="N1139" s="22">
        <v>405</v>
      </c>
      <c r="O1139" s="23">
        <v>24</v>
      </c>
      <c r="P1139" s="61">
        <v>1.6216216216216217E-2</v>
      </c>
      <c r="Q1139" s="23">
        <v>12</v>
      </c>
      <c r="R1139" s="22">
        <v>120</v>
      </c>
      <c r="S1139" s="22">
        <v>917</v>
      </c>
      <c r="T1139" s="62">
        <v>371.95125000000002</v>
      </c>
      <c r="U1139" s="22">
        <v>0</v>
      </c>
      <c r="V1139" s="22">
        <v>0</v>
      </c>
      <c r="W1139" s="22">
        <v>5034.22</v>
      </c>
      <c r="X1139" s="22">
        <v>5034.22</v>
      </c>
      <c r="Y1139" s="62">
        <v>3.4015</v>
      </c>
      <c r="Z1139" s="22">
        <v>5951.22</v>
      </c>
      <c r="AA1139" s="62">
        <v>4.0210945945945946</v>
      </c>
      <c r="AB1139" s="22">
        <v>0</v>
      </c>
    </row>
    <row r="1140" spans="1:28" ht="15" customHeight="1">
      <c r="A1140" s="42">
        <v>2019</v>
      </c>
      <c r="B1140" s="42" t="s">
        <v>241</v>
      </c>
      <c r="C1140" s="44" t="s">
        <v>217</v>
      </c>
      <c r="D1140" s="43" t="s">
        <v>599</v>
      </c>
      <c r="E1140" s="39"/>
      <c r="F1140" s="39"/>
      <c r="G1140" s="71"/>
      <c r="H1140" s="23">
        <v>7</v>
      </c>
      <c r="I1140" s="23">
        <v>4000</v>
      </c>
      <c r="J1140" s="23">
        <v>22</v>
      </c>
      <c r="K1140" s="23">
        <v>8</v>
      </c>
      <c r="L1140" s="22">
        <v>248</v>
      </c>
      <c r="M1140" s="23">
        <v>6</v>
      </c>
      <c r="N1140" s="22">
        <v>180</v>
      </c>
      <c r="O1140" s="23">
        <v>14</v>
      </c>
      <c r="P1140" s="61">
        <v>3.5000000000000001E-3</v>
      </c>
      <c r="Q1140" s="23">
        <v>0</v>
      </c>
      <c r="R1140" s="22">
        <v>0</v>
      </c>
      <c r="S1140" s="22">
        <v>428</v>
      </c>
      <c r="T1140" s="62">
        <v>75</v>
      </c>
      <c r="U1140" s="22">
        <v>0</v>
      </c>
      <c r="V1140" s="22">
        <v>0</v>
      </c>
      <c r="W1140" s="22">
        <v>1222</v>
      </c>
      <c r="X1140" s="22">
        <v>1222</v>
      </c>
      <c r="Y1140" s="62">
        <v>0.30549999999999999</v>
      </c>
      <c r="Z1140" s="22">
        <v>1650</v>
      </c>
      <c r="AA1140" s="62">
        <v>0.41249999999999998</v>
      </c>
      <c r="AB1140" s="22">
        <v>0</v>
      </c>
    </row>
    <row r="1141" spans="1:28" ht="15" customHeight="1">
      <c r="A1141" s="42">
        <v>2019</v>
      </c>
      <c r="B1141" s="42" t="s">
        <v>241</v>
      </c>
      <c r="C1141" s="44" t="s">
        <v>217</v>
      </c>
      <c r="D1141" s="58" t="s">
        <v>600</v>
      </c>
      <c r="E1141" s="39"/>
      <c r="F1141" s="39"/>
      <c r="G1141" s="71"/>
      <c r="H1141" s="23">
        <v>2</v>
      </c>
      <c r="I1141" s="23">
        <v>1150</v>
      </c>
      <c r="J1141" s="23">
        <v>125</v>
      </c>
      <c r="K1141" s="23">
        <v>10</v>
      </c>
      <c r="L1141" s="22">
        <v>336</v>
      </c>
      <c r="M1141" s="23">
        <v>7</v>
      </c>
      <c r="N1141" s="22">
        <v>243</v>
      </c>
      <c r="O1141" s="23">
        <v>17</v>
      </c>
      <c r="P1141" s="61">
        <v>1.4782608695652174E-2</v>
      </c>
      <c r="Q1141" s="23">
        <v>1</v>
      </c>
      <c r="R1141" s="22">
        <v>10</v>
      </c>
      <c r="S1141" s="22">
        <v>589</v>
      </c>
      <c r="T1141" s="62">
        <v>20.13616</v>
      </c>
      <c r="U1141" s="22">
        <v>0</v>
      </c>
      <c r="V1141" s="22">
        <v>0</v>
      </c>
      <c r="W1141" s="22">
        <v>1928.02</v>
      </c>
      <c r="X1141" s="22">
        <v>1928.02</v>
      </c>
      <c r="Y1141" s="62">
        <v>1.6765391304347825</v>
      </c>
      <c r="Z1141" s="22">
        <v>2517.02</v>
      </c>
      <c r="AA1141" s="62">
        <v>2.1887130434782609</v>
      </c>
      <c r="AB1141" s="22">
        <v>0</v>
      </c>
    </row>
    <row r="1142" spans="1:28" ht="15" customHeight="1">
      <c r="A1142" s="42">
        <v>2019</v>
      </c>
      <c r="B1142" s="42" t="s">
        <v>241</v>
      </c>
      <c r="C1142" s="44" t="s">
        <v>217</v>
      </c>
      <c r="D1142" s="58" t="s">
        <v>85</v>
      </c>
      <c r="E1142" s="39"/>
      <c r="F1142" s="39"/>
      <c r="G1142" s="71"/>
      <c r="H1142" s="23">
        <v>1</v>
      </c>
      <c r="I1142" s="23">
        <v>750</v>
      </c>
      <c r="J1142" s="23">
        <v>95</v>
      </c>
      <c r="K1142" s="23">
        <v>5</v>
      </c>
      <c r="L1142" s="22">
        <v>177</v>
      </c>
      <c r="M1142" s="23">
        <v>4</v>
      </c>
      <c r="N1142" s="22">
        <v>138</v>
      </c>
      <c r="O1142" s="23">
        <v>9</v>
      </c>
      <c r="P1142" s="61">
        <v>1.2E-2</v>
      </c>
      <c r="Q1142" s="23">
        <v>0</v>
      </c>
      <c r="R1142" s="22">
        <v>0</v>
      </c>
      <c r="S1142" s="22">
        <v>315</v>
      </c>
      <c r="T1142" s="62">
        <v>17.966947368421053</v>
      </c>
      <c r="U1142" s="22">
        <v>0</v>
      </c>
      <c r="V1142" s="22">
        <v>0</v>
      </c>
      <c r="W1142" s="22">
        <v>1391.86</v>
      </c>
      <c r="X1142" s="22">
        <v>1391.86</v>
      </c>
      <c r="Y1142" s="62">
        <v>1.8558133333333331</v>
      </c>
      <c r="Z1142" s="22">
        <v>1706.86</v>
      </c>
      <c r="AA1142" s="62">
        <v>2.2758133333333332</v>
      </c>
      <c r="AB1142" s="22">
        <v>0</v>
      </c>
    </row>
    <row r="1143" spans="1:28" ht="15" customHeight="1">
      <c r="A1143" s="42">
        <v>2019</v>
      </c>
      <c r="B1143" s="42" t="s">
        <v>241</v>
      </c>
      <c r="C1143" s="44" t="s">
        <v>217</v>
      </c>
      <c r="D1143" s="58" t="s">
        <v>601</v>
      </c>
      <c r="E1143" s="39"/>
      <c r="F1143" s="39"/>
      <c r="G1143" s="71"/>
      <c r="H1143" s="23">
        <v>3</v>
      </c>
      <c r="I1143" s="23">
        <v>3800</v>
      </c>
      <c r="J1143" s="23">
        <v>95</v>
      </c>
      <c r="K1143" s="23">
        <v>27</v>
      </c>
      <c r="L1143" s="22">
        <v>934</v>
      </c>
      <c r="M1143" s="23">
        <v>46</v>
      </c>
      <c r="N1143" s="22">
        <v>1487</v>
      </c>
      <c r="O1143" s="23">
        <v>73</v>
      </c>
      <c r="P1143" s="61">
        <v>1.9210526315789473E-2</v>
      </c>
      <c r="Q1143" s="23">
        <v>343</v>
      </c>
      <c r="R1143" s="22">
        <v>3450</v>
      </c>
      <c r="S1143" s="22">
        <v>5971</v>
      </c>
      <c r="T1143" s="62">
        <v>124.4</v>
      </c>
      <c r="U1143" s="22">
        <v>0</v>
      </c>
      <c r="V1143" s="22">
        <v>0</v>
      </c>
      <c r="W1143" s="22">
        <v>5847</v>
      </c>
      <c r="X1143" s="22">
        <v>5847</v>
      </c>
      <c r="Y1143" s="62">
        <v>1.5386842105263159</v>
      </c>
      <c r="Z1143" s="22">
        <v>11818</v>
      </c>
      <c r="AA1143" s="62">
        <v>3.11</v>
      </c>
      <c r="AB1143" s="22">
        <v>0</v>
      </c>
    </row>
    <row r="1144" spans="1:28" ht="15" customHeight="1">
      <c r="A1144" s="42">
        <v>2019</v>
      </c>
      <c r="B1144" s="42" t="s">
        <v>241</v>
      </c>
      <c r="C1144" s="44" t="s">
        <v>217</v>
      </c>
      <c r="D1144" s="58" t="s">
        <v>602</v>
      </c>
      <c r="E1144" s="39"/>
      <c r="F1144" s="39"/>
      <c r="G1144" s="71"/>
      <c r="H1144" s="23">
        <v>7</v>
      </c>
      <c r="I1144" s="23">
        <v>1000</v>
      </c>
      <c r="J1144" s="23">
        <v>33</v>
      </c>
      <c r="K1144" s="23">
        <v>11</v>
      </c>
      <c r="L1144" s="22">
        <v>375</v>
      </c>
      <c r="M1144" s="23">
        <v>8</v>
      </c>
      <c r="N1144" s="22">
        <v>282</v>
      </c>
      <c r="O1144" s="23">
        <v>19</v>
      </c>
      <c r="P1144" s="61">
        <v>1.9E-2</v>
      </c>
      <c r="Q1144" s="23">
        <v>0</v>
      </c>
      <c r="R1144" s="22">
        <v>0</v>
      </c>
      <c r="S1144" s="22">
        <v>657</v>
      </c>
      <c r="T1144" s="62">
        <v>136.03939393939393</v>
      </c>
      <c r="U1144" s="22">
        <v>0</v>
      </c>
      <c r="V1144" s="22">
        <v>0</v>
      </c>
      <c r="W1144" s="22">
        <v>3832.3</v>
      </c>
      <c r="X1144" s="22">
        <v>3832.3</v>
      </c>
      <c r="Y1144" s="62">
        <v>3.8323</v>
      </c>
      <c r="Z1144" s="22">
        <v>4489.3</v>
      </c>
      <c r="AA1144" s="62">
        <v>4.4893000000000001</v>
      </c>
      <c r="AB1144" s="22">
        <v>0</v>
      </c>
    </row>
    <row r="1145" spans="1:28" ht="15" customHeight="1">
      <c r="A1145" s="42">
        <v>2019</v>
      </c>
      <c r="B1145" s="42" t="s">
        <v>241</v>
      </c>
      <c r="C1145" s="44" t="s">
        <v>217</v>
      </c>
      <c r="D1145" s="58" t="s">
        <v>603</v>
      </c>
      <c r="E1145" s="39"/>
      <c r="F1145" s="39"/>
      <c r="G1145" s="71"/>
      <c r="H1145" s="23">
        <v>3</v>
      </c>
      <c r="I1145" s="23">
        <v>2000</v>
      </c>
      <c r="J1145" s="23">
        <v>129</v>
      </c>
      <c r="K1145" s="23">
        <v>10</v>
      </c>
      <c r="L1145" s="22">
        <v>305</v>
      </c>
      <c r="M1145" s="23">
        <v>7</v>
      </c>
      <c r="N1145" s="22">
        <v>255</v>
      </c>
      <c r="O1145" s="23">
        <v>17</v>
      </c>
      <c r="P1145" s="61">
        <v>8.5000000000000006E-3</v>
      </c>
      <c r="Q1145" s="23">
        <v>10</v>
      </c>
      <c r="R1145" s="22">
        <v>100</v>
      </c>
      <c r="S1145" s="22">
        <v>660</v>
      </c>
      <c r="T1145" s="62">
        <v>58.154418604651163</v>
      </c>
      <c r="U1145" s="22">
        <v>0</v>
      </c>
      <c r="V1145" s="22">
        <v>0</v>
      </c>
      <c r="W1145" s="22">
        <v>6841.92</v>
      </c>
      <c r="X1145" s="22">
        <v>6841.92</v>
      </c>
      <c r="Y1145" s="62">
        <v>3.42096</v>
      </c>
      <c r="Z1145" s="22">
        <v>7501.92</v>
      </c>
      <c r="AA1145" s="62">
        <v>0</v>
      </c>
      <c r="AB1145" s="22">
        <v>20</v>
      </c>
    </row>
    <row r="1146" spans="1:28" ht="15" customHeight="1">
      <c r="A1146" s="42">
        <v>2019</v>
      </c>
      <c r="B1146" s="42" t="s">
        <v>241</v>
      </c>
      <c r="C1146" s="44" t="s">
        <v>217</v>
      </c>
      <c r="D1146" s="58" t="s">
        <v>604</v>
      </c>
      <c r="E1146" s="39"/>
      <c r="F1146" s="39"/>
      <c r="G1146" s="71"/>
      <c r="H1146" s="23">
        <v>6</v>
      </c>
      <c r="I1146" s="23">
        <v>3000</v>
      </c>
      <c r="J1146" s="23">
        <v>236</v>
      </c>
      <c r="K1146" s="23">
        <v>21</v>
      </c>
      <c r="L1146" s="22">
        <v>632</v>
      </c>
      <c r="M1146" s="23">
        <v>17</v>
      </c>
      <c r="N1146" s="22">
        <v>573</v>
      </c>
      <c r="O1146" s="23">
        <v>38</v>
      </c>
      <c r="P1146" s="61">
        <v>1.2666666666666666E-2</v>
      </c>
      <c r="Q1146" s="23">
        <v>62</v>
      </c>
      <c r="R1146" s="22">
        <v>630</v>
      </c>
      <c r="S1146" s="22">
        <v>1865</v>
      </c>
      <c r="T1146" s="62">
        <v>22.055084745762713</v>
      </c>
      <c r="U1146" s="22">
        <v>0</v>
      </c>
      <c r="V1146" s="22">
        <v>0</v>
      </c>
      <c r="W1146" s="22">
        <v>3340</v>
      </c>
      <c r="X1146" s="22">
        <v>3340</v>
      </c>
      <c r="Y1146" s="62">
        <v>1.1133333333333333</v>
      </c>
      <c r="Z1146" s="22">
        <v>5205</v>
      </c>
      <c r="AA1146" s="62">
        <v>1.7350000000000001</v>
      </c>
      <c r="AB1146" s="22">
        <v>262</v>
      </c>
    </row>
    <row r="1147" spans="1:28" ht="15" customHeight="1">
      <c r="A1147" s="42">
        <v>2019</v>
      </c>
      <c r="B1147" s="42" t="s">
        <v>241</v>
      </c>
      <c r="C1147" s="44" t="s">
        <v>217</v>
      </c>
      <c r="D1147" s="43" t="s">
        <v>605</v>
      </c>
      <c r="E1147" s="39"/>
      <c r="F1147" s="39"/>
      <c r="G1147" s="71"/>
      <c r="H1147" s="23">
        <v>1</v>
      </c>
      <c r="I1147" s="23">
        <v>123</v>
      </c>
      <c r="J1147" s="23">
        <v>7</v>
      </c>
      <c r="K1147" s="23">
        <v>0</v>
      </c>
      <c r="L1147" s="22">
        <v>0</v>
      </c>
      <c r="M1147" s="23">
        <v>1</v>
      </c>
      <c r="N1147" s="22">
        <v>39</v>
      </c>
      <c r="O1147" s="23">
        <v>1</v>
      </c>
      <c r="P1147" s="61">
        <v>8.130081300813009E-3</v>
      </c>
      <c r="Q1147" s="23">
        <v>18</v>
      </c>
      <c r="R1147" s="22">
        <v>180</v>
      </c>
      <c r="S1147" s="22">
        <v>258</v>
      </c>
      <c r="T1147" s="62">
        <v>55.285714285714285</v>
      </c>
      <c r="U1147" s="22">
        <v>0</v>
      </c>
      <c r="V1147" s="22">
        <v>0</v>
      </c>
      <c r="W1147" s="22">
        <v>129</v>
      </c>
      <c r="X1147" s="22">
        <v>129</v>
      </c>
      <c r="Y1147" s="62">
        <v>1.0487804878048781</v>
      </c>
      <c r="Z1147" s="22">
        <v>387</v>
      </c>
      <c r="AA1147" s="62">
        <v>3.1463414634146343</v>
      </c>
      <c r="AB1147" s="22">
        <v>0</v>
      </c>
    </row>
    <row r="1148" spans="1:28" ht="15" customHeight="1">
      <c r="A1148" s="42">
        <v>2019</v>
      </c>
      <c r="B1148" s="42" t="s">
        <v>241</v>
      </c>
      <c r="C1148" s="44" t="s">
        <v>217</v>
      </c>
      <c r="D1148" s="43" t="s">
        <v>607</v>
      </c>
      <c r="E1148" s="39"/>
      <c r="F1148" s="39"/>
      <c r="G1148" s="71"/>
      <c r="H1148" s="23">
        <v>3</v>
      </c>
      <c r="I1148" s="23">
        <v>1100</v>
      </c>
      <c r="J1148" s="23">
        <v>70</v>
      </c>
      <c r="K1148" s="23">
        <v>4</v>
      </c>
      <c r="L1148" s="22">
        <v>138</v>
      </c>
      <c r="M1148" s="23">
        <v>11</v>
      </c>
      <c r="N1148" s="22">
        <v>346</v>
      </c>
      <c r="O1148" s="23">
        <v>15</v>
      </c>
      <c r="P1148" s="61">
        <v>1.3636363636363636E-2</v>
      </c>
      <c r="Q1148" s="23">
        <v>1</v>
      </c>
      <c r="R1148" s="22">
        <v>10</v>
      </c>
      <c r="S1148" s="22">
        <v>494</v>
      </c>
      <c r="T1148" s="62">
        <v>24.207999999999998</v>
      </c>
      <c r="U1148" s="22">
        <v>0</v>
      </c>
      <c r="V1148" s="22">
        <v>0</v>
      </c>
      <c r="W1148" s="22">
        <v>1200.56</v>
      </c>
      <c r="X1148" s="22">
        <v>1200.56</v>
      </c>
      <c r="Y1148" s="62">
        <v>1.0914181818181818</v>
      </c>
      <c r="Z1148" s="22">
        <v>1694.56</v>
      </c>
      <c r="AA1148" s="62">
        <v>1.5405090909090908</v>
      </c>
      <c r="AB1148" s="22">
        <v>48</v>
      </c>
    </row>
    <row r="1149" spans="1:28" ht="15" customHeight="1">
      <c r="A1149" s="42">
        <v>2019</v>
      </c>
      <c r="B1149" s="42" t="s">
        <v>241</v>
      </c>
      <c r="C1149" s="44" t="s">
        <v>217</v>
      </c>
      <c r="D1149" s="58" t="s">
        <v>608</v>
      </c>
      <c r="E1149" s="39"/>
      <c r="F1149" s="39"/>
      <c r="G1149" s="71"/>
      <c r="H1149" s="23">
        <v>2</v>
      </c>
      <c r="I1149" s="23">
        <v>420</v>
      </c>
      <c r="J1149" s="23">
        <v>72</v>
      </c>
      <c r="K1149" s="23">
        <v>2</v>
      </c>
      <c r="L1149" s="22">
        <v>40</v>
      </c>
      <c r="M1149" s="23">
        <v>5</v>
      </c>
      <c r="N1149" s="22">
        <v>159</v>
      </c>
      <c r="O1149" s="23">
        <v>7</v>
      </c>
      <c r="P1149" s="61">
        <v>1.6666666666666666E-2</v>
      </c>
      <c r="Q1149" s="23">
        <v>31</v>
      </c>
      <c r="R1149" s="22">
        <v>310</v>
      </c>
      <c r="S1149" s="22">
        <v>509</v>
      </c>
      <c r="T1149" s="62">
        <v>13.351388888888888</v>
      </c>
      <c r="U1149" s="22">
        <v>0</v>
      </c>
      <c r="V1149" s="22">
        <v>0</v>
      </c>
      <c r="W1149" s="22">
        <v>452.3</v>
      </c>
      <c r="X1149" s="22">
        <v>452.3</v>
      </c>
      <c r="Y1149" s="62">
        <v>1.076904761904762</v>
      </c>
      <c r="Z1149" s="22">
        <v>961.3</v>
      </c>
      <c r="AA1149" s="62">
        <v>2.2888095238095238</v>
      </c>
      <c r="AB1149" s="22">
        <v>0</v>
      </c>
    </row>
    <row r="1150" spans="1:28" ht="15" customHeight="1">
      <c r="A1150" s="42">
        <v>2019</v>
      </c>
      <c r="B1150" s="42" t="s">
        <v>241</v>
      </c>
      <c r="C1150" s="44" t="s">
        <v>814</v>
      </c>
      <c r="D1150" s="43" t="s">
        <v>610</v>
      </c>
      <c r="E1150" s="39"/>
      <c r="F1150" s="39"/>
      <c r="G1150" s="71"/>
      <c r="H1150" s="23">
        <v>1</v>
      </c>
      <c r="I1150" s="23">
        <v>2150</v>
      </c>
      <c r="J1150" s="23">
        <v>21</v>
      </c>
      <c r="K1150" s="23">
        <v>51</v>
      </c>
      <c r="L1150" s="22">
        <v>1708</v>
      </c>
      <c r="M1150" s="23">
        <v>24</v>
      </c>
      <c r="N1150" s="22">
        <v>789</v>
      </c>
      <c r="O1150" s="23">
        <v>75</v>
      </c>
      <c r="P1150" s="61">
        <v>3.4883720930232558E-2</v>
      </c>
      <c r="Q1150" s="23">
        <v>0</v>
      </c>
      <c r="R1150" s="22">
        <v>0</v>
      </c>
      <c r="S1150" s="22">
        <v>2497</v>
      </c>
      <c r="T1150" s="62">
        <v>289.57142857142856</v>
      </c>
      <c r="U1150" s="22">
        <v>0</v>
      </c>
      <c r="V1150" s="22">
        <v>0</v>
      </c>
      <c r="W1150" s="22">
        <v>3584</v>
      </c>
      <c r="X1150" s="22">
        <v>3584</v>
      </c>
      <c r="Y1150" s="62">
        <v>1.6669767441860466</v>
      </c>
      <c r="Z1150" s="22">
        <v>6081</v>
      </c>
      <c r="AA1150" s="62">
        <v>2.8283720930232557</v>
      </c>
      <c r="AB1150" s="22">
        <v>0</v>
      </c>
    </row>
    <row r="1151" spans="1:28" ht="15" customHeight="1">
      <c r="A1151" s="42">
        <v>2019</v>
      </c>
      <c r="B1151" s="42" t="s">
        <v>241</v>
      </c>
      <c r="C1151" s="44" t="s">
        <v>222</v>
      </c>
      <c r="D1151" s="58" t="s">
        <v>611</v>
      </c>
      <c r="E1151" s="39"/>
      <c r="F1151" s="39"/>
      <c r="G1151" s="71"/>
      <c r="H1151" s="23">
        <v>1</v>
      </c>
      <c r="I1151" s="23">
        <v>6000</v>
      </c>
      <c r="J1151" s="23">
        <v>134</v>
      </c>
      <c r="K1151" s="23">
        <v>21</v>
      </c>
      <c r="L1151" s="22">
        <v>682</v>
      </c>
      <c r="M1151" s="23">
        <v>12</v>
      </c>
      <c r="N1151" s="22">
        <v>411</v>
      </c>
      <c r="O1151" s="23">
        <v>33</v>
      </c>
      <c r="P1151" s="61">
        <v>5.4999999999999997E-3</v>
      </c>
      <c r="Q1151" s="23">
        <v>0</v>
      </c>
      <c r="R1151" s="22">
        <v>0</v>
      </c>
      <c r="S1151" s="22">
        <v>1093</v>
      </c>
      <c r="T1151" s="62">
        <v>49.611940298507463</v>
      </c>
      <c r="U1151" s="22">
        <v>0</v>
      </c>
      <c r="V1151" s="22">
        <v>0</v>
      </c>
      <c r="W1151" s="22">
        <v>5555</v>
      </c>
      <c r="X1151" s="22">
        <v>5555</v>
      </c>
      <c r="Y1151" s="62">
        <v>0.92583333333333329</v>
      </c>
      <c r="Z1151" s="22">
        <v>6648</v>
      </c>
      <c r="AA1151" s="62">
        <v>1.1080000000000001</v>
      </c>
      <c r="AB1151" s="22">
        <v>0</v>
      </c>
    </row>
    <row r="1152" spans="1:28" ht="15" customHeight="1">
      <c r="A1152" s="42">
        <v>2019</v>
      </c>
      <c r="B1152" s="42" t="s">
        <v>241</v>
      </c>
      <c r="C1152" s="44" t="s">
        <v>222</v>
      </c>
      <c r="D1152" s="58" t="s">
        <v>612</v>
      </c>
      <c r="E1152" s="39"/>
      <c r="F1152" s="39"/>
      <c r="G1152" s="71"/>
      <c r="H1152" s="23">
        <v>2</v>
      </c>
      <c r="I1152" s="23">
        <v>2922</v>
      </c>
      <c r="J1152" s="23">
        <v>76</v>
      </c>
      <c r="K1152" s="23">
        <v>34</v>
      </c>
      <c r="L1152" s="22">
        <v>1131</v>
      </c>
      <c r="M1152" s="23">
        <v>27</v>
      </c>
      <c r="N1152" s="22">
        <v>926</v>
      </c>
      <c r="O1152" s="23">
        <v>61</v>
      </c>
      <c r="P1152" s="61">
        <v>2.0876112251882271E-2</v>
      </c>
      <c r="Q1152" s="23">
        <v>1</v>
      </c>
      <c r="R1152" s="22">
        <v>10</v>
      </c>
      <c r="S1152" s="22">
        <v>2067</v>
      </c>
      <c r="T1152" s="62">
        <v>157.60394736842105</v>
      </c>
      <c r="U1152" s="22">
        <v>0</v>
      </c>
      <c r="V1152" s="22">
        <v>0</v>
      </c>
      <c r="W1152" s="22">
        <v>9910.9</v>
      </c>
      <c r="X1152" s="22">
        <v>9910.9</v>
      </c>
      <c r="Y1152" s="62">
        <v>3.3918206707734426</v>
      </c>
      <c r="Z1152" s="22">
        <v>11977.9</v>
      </c>
      <c r="AA1152" s="62">
        <v>4.0992128678986992</v>
      </c>
      <c r="AB1152" s="22">
        <v>0</v>
      </c>
    </row>
    <row r="1153" spans="1:28" ht="15" customHeight="1">
      <c r="A1153" s="42">
        <v>2019</v>
      </c>
      <c r="B1153" s="42" t="s">
        <v>241</v>
      </c>
      <c r="C1153" s="44" t="s">
        <v>222</v>
      </c>
      <c r="D1153" s="58" t="s">
        <v>613</v>
      </c>
      <c r="E1153" s="39"/>
      <c r="F1153" s="39"/>
      <c r="G1153" s="71"/>
      <c r="H1153" s="23">
        <v>8</v>
      </c>
      <c r="I1153" s="23">
        <v>8832</v>
      </c>
      <c r="J1153" s="23">
        <v>468</v>
      </c>
      <c r="K1153" s="23">
        <v>253</v>
      </c>
      <c r="L1153" s="22">
        <v>7969</v>
      </c>
      <c r="M1153" s="23">
        <v>68</v>
      </c>
      <c r="N1153" s="22">
        <v>2151</v>
      </c>
      <c r="O1153" s="23">
        <v>321</v>
      </c>
      <c r="P1153" s="61">
        <v>3.6345108695652176E-2</v>
      </c>
      <c r="Q1153" s="23">
        <v>11</v>
      </c>
      <c r="R1153" s="22">
        <v>110</v>
      </c>
      <c r="S1153" s="22">
        <v>10230</v>
      </c>
      <c r="T1153" s="62">
        <v>60.495512820512822</v>
      </c>
      <c r="U1153" s="22">
        <v>500</v>
      </c>
      <c r="V1153" s="22">
        <v>0</v>
      </c>
      <c r="W1153" s="22">
        <v>18081.900000000001</v>
      </c>
      <c r="X1153" s="22">
        <v>18581.900000000001</v>
      </c>
      <c r="Y1153" s="62">
        <v>2.1039288949275363</v>
      </c>
      <c r="Z1153" s="22">
        <v>28311.9</v>
      </c>
      <c r="AA1153" s="62">
        <v>3.2056046195652175</v>
      </c>
      <c r="AB1153" s="22">
        <v>488.25</v>
      </c>
    </row>
    <row r="1154" spans="1:28" ht="15" customHeight="1">
      <c r="A1154" s="42">
        <v>2019</v>
      </c>
      <c r="B1154" s="42" t="s">
        <v>241</v>
      </c>
      <c r="C1154" s="44" t="s">
        <v>222</v>
      </c>
      <c r="D1154" s="58" t="s">
        <v>614</v>
      </c>
      <c r="E1154" s="39"/>
      <c r="F1154" s="39"/>
      <c r="G1154" s="71"/>
      <c r="H1154" s="23">
        <v>4</v>
      </c>
      <c r="I1154" s="23">
        <v>1700</v>
      </c>
      <c r="J1154" s="23">
        <v>96</v>
      </c>
      <c r="K1154" s="23">
        <v>41</v>
      </c>
      <c r="L1154" s="22">
        <v>1329</v>
      </c>
      <c r="M1154" s="23">
        <v>25</v>
      </c>
      <c r="N1154" s="22">
        <v>808</v>
      </c>
      <c r="O1154" s="23">
        <v>66</v>
      </c>
      <c r="P1154" s="61">
        <v>3.8823529411764708E-2</v>
      </c>
      <c r="Q1154" s="23">
        <v>0</v>
      </c>
      <c r="R1154" s="22">
        <v>0</v>
      </c>
      <c r="S1154" s="22">
        <v>2137</v>
      </c>
      <c r="T1154" s="62">
        <v>67.25</v>
      </c>
      <c r="U1154" s="22">
        <v>0</v>
      </c>
      <c r="V1154" s="22">
        <v>0</v>
      </c>
      <c r="W1154" s="22">
        <v>4319</v>
      </c>
      <c r="X1154" s="22">
        <v>4319</v>
      </c>
      <c r="Y1154" s="62">
        <v>2.5405882352941176</v>
      </c>
      <c r="Z1154" s="22">
        <v>6456</v>
      </c>
      <c r="AA1154" s="62">
        <v>3.7976470588235296</v>
      </c>
      <c r="AB1154" s="22">
        <v>0</v>
      </c>
    </row>
    <row r="1155" spans="1:28" ht="15" customHeight="1">
      <c r="A1155" s="42">
        <v>2019</v>
      </c>
      <c r="B1155" s="42" t="s">
        <v>241</v>
      </c>
      <c r="C1155" s="44" t="s">
        <v>222</v>
      </c>
      <c r="D1155" s="58" t="s">
        <v>615</v>
      </c>
      <c r="E1155" s="39"/>
      <c r="F1155" s="39"/>
      <c r="G1155" s="71"/>
      <c r="H1155" s="23">
        <v>6</v>
      </c>
      <c r="I1155" s="23">
        <v>950</v>
      </c>
      <c r="J1155" s="23">
        <v>45</v>
      </c>
      <c r="K1155" s="23">
        <v>23</v>
      </c>
      <c r="L1155" s="22">
        <v>779</v>
      </c>
      <c r="M1155" s="23">
        <v>38</v>
      </c>
      <c r="N1155" s="22">
        <v>1214</v>
      </c>
      <c r="O1155" s="23">
        <v>61</v>
      </c>
      <c r="P1155" s="61">
        <v>6.4210526315789468E-2</v>
      </c>
      <c r="Q1155" s="23">
        <v>1</v>
      </c>
      <c r="R1155" s="22">
        <v>10</v>
      </c>
      <c r="S1155" s="22">
        <v>2003</v>
      </c>
      <c r="T1155" s="62">
        <v>99.955555555555549</v>
      </c>
      <c r="U1155" s="22">
        <v>0</v>
      </c>
      <c r="V1155" s="22">
        <v>0</v>
      </c>
      <c r="W1155" s="22">
        <v>2495</v>
      </c>
      <c r="X1155" s="22">
        <v>2495</v>
      </c>
      <c r="Y1155" s="62">
        <v>2.6263157894736842</v>
      </c>
      <c r="Z1155" s="22">
        <v>4498</v>
      </c>
      <c r="AA1155" s="62">
        <v>4.7347368421052636</v>
      </c>
      <c r="AB1155" s="22">
        <v>0</v>
      </c>
    </row>
    <row r="1156" spans="1:28" ht="15" customHeight="1">
      <c r="A1156" s="42">
        <v>2019</v>
      </c>
      <c r="B1156" s="42" t="s">
        <v>241</v>
      </c>
      <c r="C1156" s="44" t="s">
        <v>222</v>
      </c>
      <c r="D1156" s="58" t="s">
        <v>616</v>
      </c>
      <c r="E1156" s="39"/>
      <c r="F1156" s="39"/>
      <c r="G1156" s="71"/>
      <c r="H1156" s="23">
        <v>2</v>
      </c>
      <c r="I1156" s="23">
        <v>4000</v>
      </c>
      <c r="J1156" s="23">
        <v>60</v>
      </c>
      <c r="K1156" s="23">
        <v>50</v>
      </c>
      <c r="L1156" s="22">
        <v>1634</v>
      </c>
      <c r="M1156" s="23">
        <v>28</v>
      </c>
      <c r="N1156" s="22">
        <v>911</v>
      </c>
      <c r="O1156" s="23">
        <v>78</v>
      </c>
      <c r="P1156" s="61">
        <v>1.95E-2</v>
      </c>
      <c r="Q1156" s="23">
        <v>1</v>
      </c>
      <c r="R1156" s="22">
        <v>10</v>
      </c>
      <c r="S1156" s="22">
        <v>2664</v>
      </c>
      <c r="T1156" s="62">
        <v>219.63333333333333</v>
      </c>
      <c r="U1156" s="22">
        <v>0</v>
      </c>
      <c r="V1156" s="22">
        <v>0</v>
      </c>
      <c r="W1156" s="22">
        <v>10514</v>
      </c>
      <c r="X1156" s="22">
        <v>10514</v>
      </c>
      <c r="Y1156" s="62">
        <v>2.6284999999999998</v>
      </c>
      <c r="Z1156" s="22">
        <v>13178</v>
      </c>
      <c r="AA1156" s="62">
        <v>3.2945000000000002</v>
      </c>
      <c r="AB1156" s="22">
        <v>620</v>
      </c>
    </row>
    <row r="1157" spans="1:28" ht="15" customHeight="1">
      <c r="A1157" s="42">
        <v>2019</v>
      </c>
      <c r="B1157" s="42" t="s">
        <v>241</v>
      </c>
      <c r="C1157" s="44" t="s">
        <v>222</v>
      </c>
      <c r="D1157" s="58" t="s">
        <v>617</v>
      </c>
      <c r="E1157" s="39"/>
      <c r="F1157" s="39"/>
      <c r="G1157" s="71"/>
      <c r="H1157" s="23">
        <v>11</v>
      </c>
      <c r="I1157" s="23">
        <v>10000</v>
      </c>
      <c r="J1157" s="23">
        <v>220</v>
      </c>
      <c r="K1157" s="23">
        <v>280</v>
      </c>
      <c r="L1157" s="22">
        <f>9283+1872</f>
        <v>11155</v>
      </c>
      <c r="M1157" s="23"/>
      <c r="N1157" s="22"/>
      <c r="O1157" s="23">
        <v>280</v>
      </c>
      <c r="P1157" s="61">
        <v>2.8000000000000001E-2</v>
      </c>
      <c r="Q1157" s="23">
        <v>2</v>
      </c>
      <c r="R1157" s="22"/>
      <c r="S1157" s="22">
        <v>11155</v>
      </c>
      <c r="T1157" s="62">
        <v>160.41231818181816</v>
      </c>
      <c r="U1157" s="22">
        <v>0</v>
      </c>
      <c r="V1157" s="22">
        <v>0</v>
      </c>
      <c r="W1157" s="22">
        <v>24135.71</v>
      </c>
      <c r="X1157" s="22">
        <v>24135.71</v>
      </c>
      <c r="Y1157" s="62">
        <v>2.4135710000000001</v>
      </c>
      <c r="Z1157" s="22">
        <v>35290.71</v>
      </c>
      <c r="AA1157" s="62">
        <v>3.5290710000000001</v>
      </c>
      <c r="AB1157" s="22">
        <v>1265</v>
      </c>
    </row>
    <row r="1158" spans="1:28" ht="15" customHeight="1">
      <c r="A1158" s="42">
        <v>2019</v>
      </c>
      <c r="B1158" s="42" t="s">
        <v>241</v>
      </c>
      <c r="C1158" s="44" t="s">
        <v>222</v>
      </c>
      <c r="D1158" s="58" t="s">
        <v>618</v>
      </c>
      <c r="E1158" s="39"/>
      <c r="F1158" s="39"/>
      <c r="G1158" s="71"/>
      <c r="H1158" s="23">
        <v>4</v>
      </c>
      <c r="I1158" s="23">
        <v>5129</v>
      </c>
      <c r="J1158" s="23">
        <v>160</v>
      </c>
      <c r="K1158" s="23">
        <v>158</v>
      </c>
      <c r="L1158" s="22">
        <v>5025</v>
      </c>
      <c r="M1158" s="23">
        <v>42</v>
      </c>
      <c r="N1158" s="22">
        <v>1373</v>
      </c>
      <c r="O1158" s="23">
        <v>200</v>
      </c>
      <c r="P1158" s="61">
        <v>3.8993955936829791E-2</v>
      </c>
      <c r="Q1158" s="23">
        <v>0</v>
      </c>
      <c r="R1158" s="22">
        <v>0</v>
      </c>
      <c r="S1158" s="22">
        <v>6593</v>
      </c>
      <c r="T1158" s="62">
        <v>139.19999999999999</v>
      </c>
      <c r="U1158" s="22">
        <v>0</v>
      </c>
      <c r="V1158" s="22">
        <v>0</v>
      </c>
      <c r="W1158" s="22">
        <v>15679</v>
      </c>
      <c r="X1158" s="22">
        <v>15679</v>
      </c>
      <c r="Y1158" s="62">
        <v>3.0569311756677715</v>
      </c>
      <c r="Z1158" s="22">
        <v>22272</v>
      </c>
      <c r="AA1158" s="62">
        <v>4.3423669331253656</v>
      </c>
      <c r="AB1158" s="22">
        <v>622</v>
      </c>
    </row>
    <row r="1159" spans="1:28" ht="15" customHeight="1">
      <c r="A1159" s="42">
        <v>2019</v>
      </c>
      <c r="B1159" s="42" t="s">
        <v>241</v>
      </c>
      <c r="C1159" s="44" t="s">
        <v>222</v>
      </c>
      <c r="D1159" s="43" t="s">
        <v>619</v>
      </c>
      <c r="E1159" s="39"/>
      <c r="F1159" s="39"/>
      <c r="G1159" s="71"/>
      <c r="H1159" s="23">
        <v>5</v>
      </c>
      <c r="I1159" s="23">
        <v>7500</v>
      </c>
      <c r="J1159" s="23">
        <v>230</v>
      </c>
      <c r="K1159" s="23">
        <v>111</v>
      </c>
      <c r="L1159" s="22">
        <v>3572</v>
      </c>
      <c r="M1159" s="23">
        <v>53</v>
      </c>
      <c r="N1159" s="22">
        <v>1720</v>
      </c>
      <c r="O1159" s="23">
        <v>164</v>
      </c>
      <c r="P1159" s="61">
        <v>2.1866666666666666E-2</v>
      </c>
      <c r="Q1159" s="23">
        <v>0</v>
      </c>
      <c r="R1159" s="22">
        <v>0</v>
      </c>
      <c r="S1159" s="22">
        <v>5331</v>
      </c>
      <c r="T1159" s="62">
        <v>82.439130434782612</v>
      </c>
      <c r="U1159" s="22">
        <v>0</v>
      </c>
      <c r="V1159" s="22">
        <v>0</v>
      </c>
      <c r="W1159" s="22">
        <v>13630</v>
      </c>
      <c r="X1159" s="22">
        <v>13630</v>
      </c>
      <c r="Y1159" s="62">
        <v>1.8173333333333332</v>
      </c>
      <c r="Z1159" s="22">
        <v>18961</v>
      </c>
      <c r="AA1159" s="62">
        <v>2.5281333333333333</v>
      </c>
      <c r="AB1159" s="22">
        <v>78</v>
      </c>
    </row>
    <row r="1160" spans="1:28" ht="15" customHeight="1">
      <c r="A1160" s="42">
        <v>2019</v>
      </c>
      <c r="B1160" s="42" t="s">
        <v>276</v>
      </c>
      <c r="C1160" s="44" t="s">
        <v>203</v>
      </c>
      <c r="D1160" s="50" t="s">
        <v>1</v>
      </c>
      <c r="E1160" s="37"/>
      <c r="F1160" s="37"/>
      <c r="G1160" s="69"/>
      <c r="H1160" s="59">
        <v>10</v>
      </c>
      <c r="I1160" s="23">
        <v>3280</v>
      </c>
      <c r="J1160" s="23">
        <v>166</v>
      </c>
      <c r="K1160" s="23">
        <v>26</v>
      </c>
      <c r="L1160" s="22">
        <v>725</v>
      </c>
      <c r="M1160" s="23">
        <v>14</v>
      </c>
      <c r="N1160" s="22">
        <v>464</v>
      </c>
      <c r="O1160" s="23">
        <v>40</v>
      </c>
      <c r="P1160" s="61">
        <v>1.2195121951219513E-2</v>
      </c>
      <c r="Q1160" s="23">
        <v>25</v>
      </c>
      <c r="R1160" s="22">
        <v>250</v>
      </c>
      <c r="S1160" s="22">
        <v>1439</v>
      </c>
      <c r="T1160" s="62">
        <v>20.269819277108432</v>
      </c>
      <c r="U1160" s="22">
        <v>0</v>
      </c>
      <c r="V1160" s="22">
        <v>0</v>
      </c>
      <c r="W1160" s="22">
        <v>1925.79</v>
      </c>
      <c r="X1160" s="22">
        <v>1925.79</v>
      </c>
      <c r="Y1160" s="62">
        <v>0.58713109756097559</v>
      </c>
      <c r="Z1160" s="22">
        <v>3364.79</v>
      </c>
      <c r="AA1160" s="62">
        <v>1.0258506097560975</v>
      </c>
      <c r="AB1160" s="22">
        <v>168.14</v>
      </c>
    </row>
    <row r="1161" spans="1:28" ht="15" customHeight="1">
      <c r="A1161" s="42">
        <v>2019</v>
      </c>
      <c r="B1161" s="42" t="s">
        <v>276</v>
      </c>
      <c r="C1161" s="44" t="s">
        <v>203</v>
      </c>
      <c r="D1161" s="43" t="s">
        <v>620</v>
      </c>
      <c r="E1161" s="39"/>
      <c r="F1161" s="39"/>
      <c r="G1161" s="71"/>
      <c r="H1161" s="59">
        <v>8</v>
      </c>
      <c r="I1161" s="23">
        <v>1400</v>
      </c>
      <c r="J1161" s="23">
        <v>25</v>
      </c>
      <c r="K1161" s="23">
        <v>47</v>
      </c>
      <c r="L1161" s="22">
        <v>1165</v>
      </c>
      <c r="M1161" s="23">
        <v>8</v>
      </c>
      <c r="N1161" s="22">
        <v>240</v>
      </c>
      <c r="O1161" s="23">
        <v>55</v>
      </c>
      <c r="P1161" s="61">
        <v>3.9285714285714285E-2</v>
      </c>
      <c r="Q1161" s="23">
        <v>0</v>
      </c>
      <c r="R1161" s="22">
        <v>0</v>
      </c>
      <c r="S1161" s="22">
        <v>1405</v>
      </c>
      <c r="T1161" s="62">
        <v>103.2</v>
      </c>
      <c r="U1161" s="22">
        <v>0</v>
      </c>
      <c r="V1161" s="22">
        <v>0</v>
      </c>
      <c r="W1161" s="22">
        <v>1175</v>
      </c>
      <c r="X1161" s="22">
        <v>1175</v>
      </c>
      <c r="Y1161" s="62">
        <v>0.8392857142857143</v>
      </c>
      <c r="Z1161" s="22">
        <v>2580</v>
      </c>
      <c r="AA1161" s="62">
        <v>1.8428571428571427</v>
      </c>
      <c r="AB1161" s="22">
        <v>0</v>
      </c>
    </row>
    <row r="1162" spans="1:28" ht="15" customHeight="1">
      <c r="A1162" s="42">
        <v>2019</v>
      </c>
      <c r="B1162" s="42" t="s">
        <v>276</v>
      </c>
      <c r="C1162" s="44" t="s">
        <v>203</v>
      </c>
      <c r="D1162" s="43" t="s">
        <v>437</v>
      </c>
      <c r="E1162" s="39"/>
      <c r="F1162" s="39"/>
      <c r="G1162" s="71"/>
      <c r="H1162" s="59">
        <v>6</v>
      </c>
      <c r="I1162" s="23">
        <v>2000</v>
      </c>
      <c r="J1162" s="23">
        <v>28</v>
      </c>
      <c r="K1162" s="23">
        <v>51</v>
      </c>
      <c r="L1162" s="22">
        <v>1276</v>
      </c>
      <c r="M1162" s="23">
        <v>17</v>
      </c>
      <c r="N1162" s="22">
        <v>707</v>
      </c>
      <c r="O1162" s="23">
        <v>68</v>
      </c>
      <c r="P1162" s="61">
        <v>3.4000000000000002E-2</v>
      </c>
      <c r="Q1162" s="23">
        <v>11</v>
      </c>
      <c r="R1162" s="22">
        <v>110</v>
      </c>
      <c r="S1162" s="22">
        <v>2093</v>
      </c>
      <c r="T1162" s="62">
        <v>127.78571428571429</v>
      </c>
      <c r="U1162" s="22">
        <v>0</v>
      </c>
      <c r="V1162" s="22">
        <v>0</v>
      </c>
      <c r="W1162" s="22">
        <v>1485</v>
      </c>
      <c r="X1162" s="22">
        <v>1485</v>
      </c>
      <c r="Y1162" s="62">
        <v>0.74250000000000005</v>
      </c>
      <c r="Z1162" s="22">
        <v>3578</v>
      </c>
      <c r="AA1162" s="62">
        <v>1.7889999999999999</v>
      </c>
      <c r="AB1162" s="22">
        <v>0</v>
      </c>
    </row>
    <row r="1163" spans="1:28" ht="15" customHeight="1">
      <c r="A1163" s="42">
        <v>2019</v>
      </c>
      <c r="B1163" s="42" t="s">
        <v>276</v>
      </c>
      <c r="C1163" s="44" t="s">
        <v>203</v>
      </c>
      <c r="D1163" s="43" t="s">
        <v>699</v>
      </c>
      <c r="E1163" s="39"/>
      <c r="F1163" s="39"/>
      <c r="G1163" s="71"/>
      <c r="H1163" s="59">
        <v>7</v>
      </c>
      <c r="I1163" s="23">
        <v>2300</v>
      </c>
      <c r="J1163" s="23">
        <v>16</v>
      </c>
      <c r="K1163" s="23">
        <v>23</v>
      </c>
      <c r="L1163" s="22">
        <v>1066</v>
      </c>
      <c r="M1163" s="23">
        <v>9</v>
      </c>
      <c r="N1163" s="22">
        <v>369</v>
      </c>
      <c r="O1163" s="23">
        <v>32</v>
      </c>
      <c r="P1163" s="61">
        <v>1.391304347826087E-2</v>
      </c>
      <c r="Q1163" s="23">
        <v>26</v>
      </c>
      <c r="R1163" s="22">
        <v>260</v>
      </c>
      <c r="S1163" s="22">
        <v>1695</v>
      </c>
      <c r="T1163" s="62">
        <v>164</v>
      </c>
      <c r="U1163" s="22">
        <v>0</v>
      </c>
      <c r="V1163" s="22">
        <v>0</v>
      </c>
      <c r="W1163" s="22">
        <v>929</v>
      </c>
      <c r="X1163" s="22">
        <v>929</v>
      </c>
      <c r="Y1163" s="62">
        <v>0.40391304347826085</v>
      </c>
      <c r="Z1163" s="22">
        <v>2624</v>
      </c>
      <c r="AA1163" s="62">
        <v>1.1408695652173912</v>
      </c>
      <c r="AB1163" s="22">
        <v>0</v>
      </c>
    </row>
    <row r="1164" spans="1:28" ht="15" customHeight="1">
      <c r="A1164" s="42">
        <v>2019</v>
      </c>
      <c r="B1164" s="42" t="s">
        <v>276</v>
      </c>
      <c r="C1164" s="44" t="s">
        <v>203</v>
      </c>
      <c r="D1164" s="43" t="s">
        <v>2</v>
      </c>
      <c r="E1164" s="39"/>
      <c r="F1164" s="39"/>
      <c r="G1164" s="71"/>
      <c r="H1164" s="59">
        <v>5</v>
      </c>
      <c r="I1164" s="23">
        <v>3500</v>
      </c>
      <c r="J1164" s="23">
        <v>101</v>
      </c>
      <c r="K1164" s="23">
        <v>68</v>
      </c>
      <c r="L1164" s="22">
        <v>1712</v>
      </c>
      <c r="M1164" s="23">
        <v>0</v>
      </c>
      <c r="N1164" s="22">
        <v>0</v>
      </c>
      <c r="O1164" s="23">
        <v>68</v>
      </c>
      <c r="P1164" s="61">
        <v>1.9428571428571427E-2</v>
      </c>
      <c r="Q1164" s="23">
        <v>11</v>
      </c>
      <c r="R1164" s="22">
        <v>110</v>
      </c>
      <c r="S1164" s="22">
        <v>1822</v>
      </c>
      <c r="T1164" s="62">
        <v>39.069306930693067</v>
      </c>
      <c r="U1164" s="22">
        <v>0</v>
      </c>
      <c r="V1164" s="22">
        <v>0</v>
      </c>
      <c r="W1164" s="22">
        <v>2124</v>
      </c>
      <c r="X1164" s="22">
        <v>2124</v>
      </c>
      <c r="Y1164" s="62">
        <v>0.60685714285714287</v>
      </c>
      <c r="Z1164" s="22">
        <v>3946</v>
      </c>
      <c r="AA1164" s="62">
        <v>1.1274285714285714</v>
      </c>
      <c r="AB1164" s="22">
        <v>0</v>
      </c>
    </row>
    <row r="1165" spans="1:28" ht="15" customHeight="1">
      <c r="A1165" s="42">
        <v>2019</v>
      </c>
      <c r="B1165" s="42" t="s">
        <v>276</v>
      </c>
      <c r="C1165" s="44" t="s">
        <v>203</v>
      </c>
      <c r="D1165" s="43" t="s">
        <v>3</v>
      </c>
      <c r="E1165" s="39"/>
      <c r="F1165" s="39"/>
      <c r="G1165" s="71"/>
      <c r="H1165" s="59">
        <v>4</v>
      </c>
      <c r="I1165" s="23">
        <v>1600</v>
      </c>
      <c r="J1165" s="23">
        <v>27</v>
      </c>
      <c r="K1165" s="23">
        <v>24</v>
      </c>
      <c r="L1165" s="22">
        <v>652</v>
      </c>
      <c r="M1165" s="23">
        <v>2</v>
      </c>
      <c r="N1165" s="22">
        <v>60</v>
      </c>
      <c r="O1165" s="23">
        <v>26</v>
      </c>
      <c r="P1165" s="61">
        <v>1.6250000000000001E-2</v>
      </c>
      <c r="Q1165" s="23">
        <v>17</v>
      </c>
      <c r="R1165" s="22">
        <v>170</v>
      </c>
      <c r="S1165" s="22">
        <v>882</v>
      </c>
      <c r="T1165" s="62">
        <v>65</v>
      </c>
      <c r="U1165" s="22">
        <v>0</v>
      </c>
      <c r="V1165" s="22">
        <v>0</v>
      </c>
      <c r="W1165" s="22">
        <v>873</v>
      </c>
      <c r="X1165" s="22">
        <v>873</v>
      </c>
      <c r="Y1165" s="62">
        <v>0.54562500000000003</v>
      </c>
      <c r="Z1165" s="22">
        <v>1755</v>
      </c>
      <c r="AA1165" s="62">
        <v>1.096875</v>
      </c>
      <c r="AB1165" s="22">
        <v>0</v>
      </c>
    </row>
    <row r="1166" spans="1:28" ht="15" customHeight="1">
      <c r="A1166" s="42">
        <v>2019</v>
      </c>
      <c r="B1166" s="42" t="s">
        <v>276</v>
      </c>
      <c r="C1166" s="44" t="s">
        <v>203</v>
      </c>
      <c r="D1166" s="43" t="s">
        <v>4</v>
      </c>
      <c r="E1166" s="39"/>
      <c r="F1166" s="39"/>
      <c r="G1166" s="71"/>
      <c r="H1166" s="59">
        <v>18</v>
      </c>
      <c r="I1166" s="23">
        <v>3500</v>
      </c>
      <c r="J1166" s="23">
        <v>93</v>
      </c>
      <c r="K1166" s="23">
        <v>41</v>
      </c>
      <c r="L1166" s="22">
        <v>1122</v>
      </c>
      <c r="M1166" s="23">
        <v>19</v>
      </c>
      <c r="N1166" s="22">
        <v>621</v>
      </c>
      <c r="O1166" s="23">
        <v>60</v>
      </c>
      <c r="P1166" s="61">
        <v>1.7142857142857144E-2</v>
      </c>
      <c r="Q1166" s="23">
        <v>32</v>
      </c>
      <c r="R1166" s="22">
        <v>320</v>
      </c>
      <c r="S1166" s="22">
        <v>2063</v>
      </c>
      <c r="T1166" s="62">
        <v>38.87096774193548</v>
      </c>
      <c r="U1166" s="22">
        <v>2000</v>
      </c>
      <c r="V1166" s="22">
        <v>0</v>
      </c>
      <c r="W1166" s="22">
        <v>1552</v>
      </c>
      <c r="X1166" s="22">
        <v>3552</v>
      </c>
      <c r="Y1166" s="62">
        <v>1.0148571428571429</v>
      </c>
      <c r="Z1166" s="22">
        <v>3615</v>
      </c>
      <c r="AA1166" s="62">
        <v>1.0328571428571429</v>
      </c>
      <c r="AB1166" s="22">
        <v>0</v>
      </c>
    </row>
    <row r="1167" spans="1:28" ht="15" customHeight="1">
      <c r="A1167" s="42">
        <v>2019</v>
      </c>
      <c r="B1167" s="42" t="s">
        <v>276</v>
      </c>
      <c r="C1167" s="44" t="s">
        <v>203</v>
      </c>
      <c r="D1167" s="43" t="s">
        <v>369</v>
      </c>
      <c r="E1167" s="39"/>
      <c r="F1167" s="39"/>
      <c r="G1167" s="71"/>
      <c r="H1167" s="59">
        <v>5</v>
      </c>
      <c r="I1167" s="23">
        <v>3000</v>
      </c>
      <c r="J1167" s="23">
        <v>123</v>
      </c>
      <c r="K1167" s="23">
        <v>27</v>
      </c>
      <c r="L1167" s="22">
        <v>646</v>
      </c>
      <c r="M1167" s="23">
        <v>37</v>
      </c>
      <c r="N1167" s="22">
        <v>1187</v>
      </c>
      <c r="O1167" s="23">
        <v>64</v>
      </c>
      <c r="P1167" s="61">
        <v>2.1333333333333333E-2</v>
      </c>
      <c r="Q1167" s="23">
        <v>0</v>
      </c>
      <c r="R1167" s="22">
        <v>0</v>
      </c>
      <c r="S1167" s="22">
        <v>1833</v>
      </c>
      <c r="T1167" s="62">
        <v>29.349593495934958</v>
      </c>
      <c r="U1167" s="22">
        <v>0</v>
      </c>
      <c r="V1167" s="22">
        <v>0</v>
      </c>
      <c r="W1167" s="22">
        <v>1777</v>
      </c>
      <c r="X1167" s="22">
        <v>1777</v>
      </c>
      <c r="Y1167" s="62">
        <v>0.59233333333333338</v>
      </c>
      <c r="Z1167" s="22">
        <v>3610</v>
      </c>
      <c r="AA1167" s="62">
        <v>1.2033333333333334</v>
      </c>
      <c r="AB1167" s="22">
        <v>0</v>
      </c>
    </row>
    <row r="1168" spans="1:28" ht="15" customHeight="1">
      <c r="A1168" s="42">
        <v>2019</v>
      </c>
      <c r="B1168" s="42" t="s">
        <v>276</v>
      </c>
      <c r="C1168" s="44" t="s">
        <v>204</v>
      </c>
      <c r="D1168" s="43" t="s">
        <v>0</v>
      </c>
      <c r="E1168" s="39"/>
      <c r="F1168" s="39"/>
      <c r="G1168" s="71"/>
      <c r="H1168" s="59">
        <v>27</v>
      </c>
      <c r="I1168" s="23">
        <v>11760</v>
      </c>
      <c r="J1168" s="23">
        <v>1376</v>
      </c>
      <c r="K1168" s="23">
        <v>26</v>
      </c>
      <c r="L1168" s="22">
        <v>931</v>
      </c>
      <c r="M1168" s="23">
        <v>13</v>
      </c>
      <c r="N1168" s="22">
        <v>515</v>
      </c>
      <c r="O1168" s="23">
        <v>39</v>
      </c>
      <c r="P1168" s="61">
        <v>3.7142857142857142E-3</v>
      </c>
      <c r="Q1168" s="23">
        <v>89</v>
      </c>
      <c r="R1168" s="22">
        <v>890</v>
      </c>
      <c r="S1168" s="22">
        <v>2336</v>
      </c>
      <c r="T1168" s="62">
        <v>5.7477834302325581</v>
      </c>
      <c r="U1168" s="22">
        <v>0</v>
      </c>
      <c r="V1168" s="22">
        <v>0</v>
      </c>
      <c r="W1168" s="22">
        <v>5572.95</v>
      </c>
      <c r="X1168" s="22">
        <v>5572.95</v>
      </c>
      <c r="Y1168" s="62">
        <v>0.47389030612244898</v>
      </c>
      <c r="Z1168" s="22">
        <v>7908.95</v>
      </c>
      <c r="AA1168" s="62">
        <v>0.67252976190476188</v>
      </c>
      <c r="AB1168" s="22">
        <v>417.3</v>
      </c>
    </row>
    <row r="1169" spans="1:28" ht="15" customHeight="1">
      <c r="A1169" s="42">
        <v>2019</v>
      </c>
      <c r="B1169" s="42" t="s">
        <v>276</v>
      </c>
      <c r="C1169" s="44" t="s">
        <v>204</v>
      </c>
      <c r="D1169" s="43" t="s">
        <v>6</v>
      </c>
      <c r="E1169" s="39"/>
      <c r="F1169" s="39"/>
      <c r="G1169" s="71"/>
      <c r="H1169" s="59">
        <v>14</v>
      </c>
      <c r="I1169" s="23">
        <v>2227</v>
      </c>
      <c r="J1169" s="23">
        <v>228</v>
      </c>
      <c r="K1169" s="23">
        <v>15</v>
      </c>
      <c r="L1169" s="22">
        <v>433</v>
      </c>
      <c r="M1169" s="23">
        <v>8</v>
      </c>
      <c r="N1169" s="22">
        <v>354</v>
      </c>
      <c r="O1169" s="23">
        <v>23</v>
      </c>
      <c r="P1169" s="61">
        <v>1.0327795240233499E-2</v>
      </c>
      <c r="Q1169" s="23">
        <v>9</v>
      </c>
      <c r="R1169" s="22">
        <v>90</v>
      </c>
      <c r="S1169" s="22">
        <v>877</v>
      </c>
      <c r="T1169" s="62">
        <v>10.020614035087718</v>
      </c>
      <c r="U1169" s="22">
        <v>0</v>
      </c>
      <c r="V1169" s="22">
        <v>0</v>
      </c>
      <c r="W1169" s="22">
        <v>1407.7</v>
      </c>
      <c r="X1169" s="22">
        <v>1407.7</v>
      </c>
      <c r="Y1169" s="62">
        <v>0.63210597215985631</v>
      </c>
      <c r="Z1169" s="22">
        <v>2284.6999999999998</v>
      </c>
      <c r="AA1169" s="62">
        <v>1.025909295015716</v>
      </c>
      <c r="AB1169" s="22">
        <v>7</v>
      </c>
    </row>
    <row r="1170" spans="1:28" ht="15" customHeight="1">
      <c r="A1170" s="42">
        <v>2019</v>
      </c>
      <c r="B1170" s="42" t="s">
        <v>276</v>
      </c>
      <c r="C1170" s="44" t="s">
        <v>204</v>
      </c>
      <c r="D1170" s="43" t="s">
        <v>621</v>
      </c>
      <c r="E1170" s="39"/>
      <c r="F1170" s="39"/>
      <c r="G1170" s="71"/>
      <c r="H1170" s="59">
        <v>10</v>
      </c>
      <c r="I1170" s="23">
        <v>1500</v>
      </c>
      <c r="J1170" s="23">
        <v>156</v>
      </c>
      <c r="K1170" s="23">
        <v>16</v>
      </c>
      <c r="L1170" s="22">
        <v>205</v>
      </c>
      <c r="M1170" s="23">
        <v>5</v>
      </c>
      <c r="N1170" s="22">
        <v>177</v>
      </c>
      <c r="O1170" s="23">
        <v>21</v>
      </c>
      <c r="P1170" s="61">
        <v>1.4E-2</v>
      </c>
      <c r="Q1170" s="23">
        <v>6</v>
      </c>
      <c r="R1170" s="22">
        <v>60</v>
      </c>
      <c r="S1170" s="22">
        <v>442</v>
      </c>
      <c r="T1170" s="62">
        <v>8.4358974358974361</v>
      </c>
      <c r="U1170" s="22">
        <v>0</v>
      </c>
      <c r="V1170" s="22">
        <v>0</v>
      </c>
      <c r="W1170" s="22">
        <v>874</v>
      </c>
      <c r="X1170" s="22">
        <v>874</v>
      </c>
      <c r="Y1170" s="62">
        <v>0.58266666666666667</v>
      </c>
      <c r="Z1170" s="22">
        <v>1316</v>
      </c>
      <c r="AA1170" s="62">
        <v>0.8773333333333333</v>
      </c>
      <c r="AB1170" s="22">
        <v>280.85000000000002</v>
      </c>
    </row>
    <row r="1171" spans="1:28" ht="15" customHeight="1">
      <c r="A1171" s="42">
        <v>2019</v>
      </c>
      <c r="B1171" s="42" t="s">
        <v>276</v>
      </c>
      <c r="C1171" s="44" t="s">
        <v>204</v>
      </c>
      <c r="D1171" s="43" t="s">
        <v>442</v>
      </c>
      <c r="E1171" s="39"/>
      <c r="F1171" s="39"/>
      <c r="G1171" s="71"/>
      <c r="H1171" s="59">
        <v>15</v>
      </c>
      <c r="I1171" s="23">
        <v>1061</v>
      </c>
      <c r="J1171" s="23">
        <v>146</v>
      </c>
      <c r="K1171" s="23">
        <v>15</v>
      </c>
      <c r="L1171" s="22">
        <v>411</v>
      </c>
      <c r="M1171" s="23">
        <v>0</v>
      </c>
      <c r="N1171" s="22">
        <v>0</v>
      </c>
      <c r="O1171" s="23">
        <v>15</v>
      </c>
      <c r="P1171" s="61">
        <v>1.413760603204524E-2</v>
      </c>
      <c r="Q1171" s="23">
        <v>32</v>
      </c>
      <c r="R1171" s="22">
        <v>320</v>
      </c>
      <c r="S1171" s="22">
        <v>731</v>
      </c>
      <c r="T1171" s="62">
        <v>9.712328767123287</v>
      </c>
      <c r="U1171" s="22">
        <v>0</v>
      </c>
      <c r="V1171" s="22">
        <v>0</v>
      </c>
      <c r="W1171" s="22">
        <v>687</v>
      </c>
      <c r="X1171" s="22">
        <v>687</v>
      </c>
      <c r="Y1171" s="62">
        <v>0.64750235626767205</v>
      </c>
      <c r="Z1171" s="22">
        <v>1418</v>
      </c>
      <c r="AA1171" s="62">
        <v>1.3364750235626768</v>
      </c>
      <c r="AB1171" s="22">
        <v>0</v>
      </c>
    </row>
    <row r="1172" spans="1:28" ht="15" customHeight="1">
      <c r="A1172" s="42">
        <v>2019</v>
      </c>
      <c r="B1172" s="42" t="s">
        <v>276</v>
      </c>
      <c r="C1172" s="44" t="s">
        <v>205</v>
      </c>
      <c r="D1172" s="43" t="s">
        <v>622</v>
      </c>
      <c r="E1172" s="39"/>
      <c r="F1172" s="39"/>
      <c r="G1172" s="71"/>
      <c r="H1172" s="59">
        <v>11</v>
      </c>
      <c r="I1172" s="23">
        <v>1250</v>
      </c>
      <c r="J1172" s="23">
        <v>65</v>
      </c>
      <c r="K1172" s="23">
        <v>62</v>
      </c>
      <c r="L1172" s="22">
        <v>1184</v>
      </c>
      <c r="M1172" s="23">
        <v>18</v>
      </c>
      <c r="N1172" s="22">
        <v>733</v>
      </c>
      <c r="O1172" s="23">
        <v>80</v>
      </c>
      <c r="P1172" s="61">
        <v>6.4000000000000001E-2</v>
      </c>
      <c r="Q1172" s="23">
        <v>6</v>
      </c>
      <c r="R1172" s="22">
        <v>60</v>
      </c>
      <c r="S1172" s="22">
        <v>1977</v>
      </c>
      <c r="T1172" s="62">
        <v>44.369230769230768</v>
      </c>
      <c r="U1172" s="22">
        <v>0</v>
      </c>
      <c r="V1172" s="22">
        <v>0</v>
      </c>
      <c r="W1172" s="22">
        <v>907</v>
      </c>
      <c r="X1172" s="22">
        <v>907</v>
      </c>
      <c r="Y1172" s="62">
        <v>0.72560000000000002</v>
      </c>
      <c r="Z1172" s="22">
        <v>2884</v>
      </c>
      <c r="AA1172" s="62">
        <v>2.3071999999999999</v>
      </c>
      <c r="AB1172" s="22">
        <v>0</v>
      </c>
    </row>
    <row r="1173" spans="1:28" ht="15" customHeight="1">
      <c r="A1173" s="42">
        <v>2019</v>
      </c>
      <c r="B1173" s="42" t="s">
        <v>276</v>
      </c>
      <c r="C1173" s="44" t="s">
        <v>205</v>
      </c>
      <c r="D1173" s="43" t="s">
        <v>623</v>
      </c>
      <c r="E1173" s="39"/>
      <c r="F1173" s="39"/>
      <c r="G1173" s="71"/>
      <c r="H1173" s="59">
        <v>3</v>
      </c>
      <c r="I1173" s="23">
        <v>400</v>
      </c>
      <c r="J1173" s="23">
        <v>18</v>
      </c>
      <c r="K1173" s="23">
        <v>31</v>
      </c>
      <c r="L1173" s="22">
        <v>758</v>
      </c>
      <c r="M1173" s="23">
        <v>15</v>
      </c>
      <c r="N1173" s="22">
        <v>558</v>
      </c>
      <c r="O1173" s="23">
        <v>46</v>
      </c>
      <c r="P1173" s="61">
        <v>0.115</v>
      </c>
      <c r="Q1173" s="23">
        <v>0</v>
      </c>
      <c r="R1173" s="22">
        <v>0</v>
      </c>
      <c r="S1173" s="22">
        <v>1316</v>
      </c>
      <c r="T1173" s="62">
        <v>112.5</v>
      </c>
      <c r="U1173" s="22">
        <v>0</v>
      </c>
      <c r="V1173" s="22">
        <v>0</v>
      </c>
      <c r="W1173" s="22">
        <v>709</v>
      </c>
      <c r="X1173" s="22">
        <v>709</v>
      </c>
      <c r="Y1173" s="62">
        <v>1.7725</v>
      </c>
      <c r="Z1173" s="22">
        <v>2025</v>
      </c>
      <c r="AA1173" s="62">
        <v>5.0625</v>
      </c>
      <c r="AB1173" s="22">
        <v>0</v>
      </c>
    </row>
    <row r="1174" spans="1:28" ht="15" customHeight="1">
      <c r="A1174" s="42">
        <v>2019</v>
      </c>
      <c r="B1174" s="42" t="s">
        <v>276</v>
      </c>
      <c r="C1174" s="44" t="s">
        <v>205</v>
      </c>
      <c r="D1174" s="43" t="s">
        <v>7</v>
      </c>
      <c r="E1174" s="39"/>
      <c r="F1174" s="39"/>
      <c r="G1174" s="71"/>
      <c r="H1174" s="59">
        <v>7</v>
      </c>
      <c r="I1174" s="23">
        <v>1500</v>
      </c>
      <c r="J1174" s="23">
        <v>36</v>
      </c>
      <c r="K1174" s="23">
        <v>38</v>
      </c>
      <c r="L1174" s="22">
        <v>877</v>
      </c>
      <c r="M1174" s="23">
        <v>15</v>
      </c>
      <c r="N1174" s="22">
        <v>658</v>
      </c>
      <c r="O1174" s="23">
        <v>53</v>
      </c>
      <c r="P1174" s="61">
        <v>3.5333333333333335E-2</v>
      </c>
      <c r="Q1174" s="23">
        <v>0</v>
      </c>
      <c r="R1174" s="22">
        <v>0</v>
      </c>
      <c r="S1174" s="22">
        <v>1535</v>
      </c>
      <c r="T1174" s="62">
        <v>111.71666666666667</v>
      </c>
      <c r="U1174" s="22">
        <v>0</v>
      </c>
      <c r="V1174" s="22">
        <v>0</v>
      </c>
      <c r="W1174" s="22">
        <v>2486.8000000000002</v>
      </c>
      <c r="X1174" s="22">
        <v>2486.8000000000002</v>
      </c>
      <c r="Y1174" s="62">
        <v>1.6578666666666668</v>
      </c>
      <c r="Z1174" s="22">
        <v>4021.8</v>
      </c>
      <c r="AA1174" s="62">
        <v>2.6812</v>
      </c>
      <c r="AB1174" s="22">
        <v>0</v>
      </c>
    </row>
    <row r="1175" spans="1:28" ht="15" customHeight="1">
      <c r="A1175" s="42">
        <v>2019</v>
      </c>
      <c r="B1175" s="42" t="s">
        <v>276</v>
      </c>
      <c r="C1175" s="44" t="s">
        <v>205</v>
      </c>
      <c r="D1175" s="43" t="s">
        <v>624</v>
      </c>
      <c r="E1175" s="39"/>
      <c r="F1175" s="39"/>
      <c r="G1175" s="71"/>
      <c r="H1175" s="59">
        <v>1</v>
      </c>
      <c r="I1175" s="23">
        <v>423</v>
      </c>
      <c r="J1175" s="23">
        <v>42</v>
      </c>
      <c r="K1175" s="23">
        <v>14</v>
      </c>
      <c r="L1175" s="22">
        <v>274</v>
      </c>
      <c r="M1175" s="23">
        <v>3</v>
      </c>
      <c r="N1175" s="22">
        <v>87</v>
      </c>
      <c r="O1175" s="23">
        <v>17</v>
      </c>
      <c r="P1175" s="61">
        <v>4.0189125295508277E-2</v>
      </c>
      <c r="Q1175" s="23">
        <v>8</v>
      </c>
      <c r="R1175" s="22">
        <v>80</v>
      </c>
      <c r="S1175" s="22">
        <v>441</v>
      </c>
      <c r="T1175" s="62">
        <v>20.547619047619047</v>
      </c>
      <c r="U1175" s="22">
        <v>0</v>
      </c>
      <c r="V1175" s="22">
        <v>0</v>
      </c>
      <c r="W1175" s="22">
        <v>422</v>
      </c>
      <c r="X1175" s="22">
        <v>422</v>
      </c>
      <c r="Y1175" s="62">
        <v>0.99763593380614657</v>
      </c>
      <c r="Z1175" s="22">
        <v>863</v>
      </c>
      <c r="AA1175" s="62">
        <v>2.0401891252955084</v>
      </c>
      <c r="AB1175" s="22">
        <v>0</v>
      </c>
    </row>
    <row r="1176" spans="1:28" ht="15" customHeight="1">
      <c r="A1176" s="42">
        <v>2019</v>
      </c>
      <c r="B1176" s="42" t="s">
        <v>276</v>
      </c>
      <c r="C1176" s="44" t="s">
        <v>205</v>
      </c>
      <c r="D1176" s="43" t="s">
        <v>625</v>
      </c>
      <c r="E1176" s="39"/>
      <c r="F1176" s="39"/>
      <c r="G1176" s="71"/>
      <c r="H1176" s="59">
        <v>3</v>
      </c>
      <c r="I1176" s="23">
        <v>600</v>
      </c>
      <c r="J1176" s="23">
        <v>25</v>
      </c>
      <c r="K1176" s="23">
        <v>15</v>
      </c>
      <c r="L1176" s="22">
        <v>380</v>
      </c>
      <c r="M1176" s="23">
        <v>7</v>
      </c>
      <c r="N1176" s="22">
        <v>225</v>
      </c>
      <c r="O1176" s="23">
        <v>22</v>
      </c>
      <c r="P1176" s="61">
        <v>3.6666666666666667E-2</v>
      </c>
      <c r="Q1176" s="23">
        <v>0</v>
      </c>
      <c r="R1176" s="22">
        <v>0</v>
      </c>
      <c r="S1176" s="22">
        <v>605</v>
      </c>
      <c r="T1176" s="62">
        <v>60</v>
      </c>
      <c r="U1176" s="22">
        <v>0</v>
      </c>
      <c r="V1176" s="22">
        <v>0</v>
      </c>
      <c r="W1176" s="22">
        <v>895</v>
      </c>
      <c r="X1176" s="22">
        <v>895</v>
      </c>
      <c r="Y1176" s="62">
        <v>1.4916666666666667</v>
      </c>
      <c r="Z1176" s="22">
        <v>1500</v>
      </c>
      <c r="AA1176" s="62">
        <v>2.5</v>
      </c>
      <c r="AB1176" s="22">
        <v>0</v>
      </c>
    </row>
    <row r="1177" spans="1:28" ht="15" customHeight="1">
      <c r="A1177" s="42">
        <v>2019</v>
      </c>
      <c r="B1177" s="42" t="s">
        <v>276</v>
      </c>
      <c r="C1177" s="44" t="s">
        <v>206</v>
      </c>
      <c r="D1177" s="43" t="s">
        <v>626</v>
      </c>
      <c r="E1177" s="39"/>
      <c r="F1177" s="39"/>
      <c r="G1177" s="71"/>
      <c r="H1177" s="59">
        <v>4</v>
      </c>
      <c r="I1177" s="23">
        <v>2080</v>
      </c>
      <c r="J1177" s="23">
        <v>159</v>
      </c>
      <c r="K1177" s="23">
        <v>26</v>
      </c>
      <c r="L1177" s="22">
        <v>654</v>
      </c>
      <c r="M1177" s="23">
        <v>2</v>
      </c>
      <c r="N1177" s="22">
        <v>60</v>
      </c>
      <c r="O1177" s="23">
        <v>28</v>
      </c>
      <c r="P1177" s="61">
        <v>1.3461538461538462E-2</v>
      </c>
      <c r="Q1177" s="23">
        <v>3</v>
      </c>
      <c r="R1177" s="22">
        <v>30</v>
      </c>
      <c r="S1177" s="22">
        <v>744</v>
      </c>
      <c r="T1177" s="62">
        <v>20.090691823899373</v>
      </c>
      <c r="U1177" s="22">
        <v>0</v>
      </c>
      <c r="V1177" s="22">
        <v>0</v>
      </c>
      <c r="W1177" s="22">
        <v>2450.42</v>
      </c>
      <c r="X1177" s="22">
        <v>2450.42</v>
      </c>
      <c r="Y1177" s="62">
        <v>1.1780865384615384</v>
      </c>
      <c r="Z1177" s="22">
        <v>3194.42</v>
      </c>
      <c r="AA1177" s="62">
        <v>1.5357788461538462</v>
      </c>
      <c r="AB1177" s="22">
        <v>150.41999999999999</v>
      </c>
    </row>
    <row r="1178" spans="1:28" ht="15" customHeight="1">
      <c r="A1178" s="42">
        <v>2019</v>
      </c>
      <c r="B1178" s="42" t="s">
        <v>276</v>
      </c>
      <c r="C1178" s="44" t="s">
        <v>206</v>
      </c>
      <c r="D1178" s="43" t="s">
        <v>8</v>
      </c>
      <c r="E1178" s="39"/>
      <c r="F1178" s="39"/>
      <c r="G1178" s="71"/>
      <c r="H1178" s="59">
        <v>4</v>
      </c>
      <c r="I1178" s="23">
        <v>700</v>
      </c>
      <c r="J1178" s="23">
        <v>34</v>
      </c>
      <c r="K1178" s="23">
        <v>40</v>
      </c>
      <c r="L1178" s="22">
        <v>951</v>
      </c>
      <c r="M1178" s="23">
        <v>3</v>
      </c>
      <c r="N1178" s="22">
        <v>117</v>
      </c>
      <c r="O1178" s="23">
        <v>43</v>
      </c>
      <c r="P1178" s="61">
        <v>6.142857142857143E-2</v>
      </c>
      <c r="Q1178" s="23">
        <v>1</v>
      </c>
      <c r="R1178" s="22">
        <v>10</v>
      </c>
      <c r="S1178" s="22">
        <v>1078</v>
      </c>
      <c r="T1178" s="62">
        <v>35.588235294117645</v>
      </c>
      <c r="U1178" s="22">
        <v>0</v>
      </c>
      <c r="V1178" s="22">
        <v>0</v>
      </c>
      <c r="W1178" s="22">
        <v>132</v>
      </c>
      <c r="X1178" s="22">
        <v>132</v>
      </c>
      <c r="Y1178" s="62">
        <v>0.18857142857142858</v>
      </c>
      <c r="Z1178" s="22">
        <v>1210</v>
      </c>
      <c r="AA1178" s="62">
        <v>1.7285714285714286</v>
      </c>
      <c r="AB1178" s="22">
        <v>0</v>
      </c>
    </row>
    <row r="1179" spans="1:28" ht="15" customHeight="1">
      <c r="A1179" s="42">
        <v>2019</v>
      </c>
      <c r="B1179" s="42" t="s">
        <v>276</v>
      </c>
      <c r="C1179" s="44" t="s">
        <v>206</v>
      </c>
      <c r="D1179" s="43" t="s">
        <v>700</v>
      </c>
      <c r="E1179" s="39"/>
      <c r="F1179" s="39"/>
      <c r="G1179" s="71"/>
      <c r="H1179" s="59">
        <v>1</v>
      </c>
      <c r="I1179" s="23">
        <v>600</v>
      </c>
      <c r="J1179" s="23">
        <v>20</v>
      </c>
      <c r="K1179" s="23">
        <v>5</v>
      </c>
      <c r="L1179" s="22">
        <v>126</v>
      </c>
      <c r="M1179" s="23">
        <v>0</v>
      </c>
      <c r="N1179" s="22">
        <v>0</v>
      </c>
      <c r="O1179" s="23">
        <v>5</v>
      </c>
      <c r="P1179" s="61">
        <v>8.3333333333333332E-3</v>
      </c>
      <c r="Q1179" s="23">
        <v>0</v>
      </c>
      <c r="R1179" s="22">
        <v>0</v>
      </c>
      <c r="S1179" s="22">
        <v>126</v>
      </c>
      <c r="T1179" s="62">
        <v>17.8</v>
      </c>
      <c r="U1179" s="22">
        <v>0</v>
      </c>
      <c r="V1179" s="22">
        <v>0</v>
      </c>
      <c r="W1179" s="22">
        <v>230</v>
      </c>
      <c r="X1179" s="22">
        <v>230</v>
      </c>
      <c r="Y1179" s="62">
        <v>0.38333333333333336</v>
      </c>
      <c r="Z1179" s="22">
        <v>356</v>
      </c>
      <c r="AA1179" s="62">
        <v>0.59333333333333338</v>
      </c>
      <c r="AB1179" s="22">
        <v>0</v>
      </c>
    </row>
    <row r="1180" spans="1:28" ht="15" customHeight="1">
      <c r="A1180" s="42">
        <v>2019</v>
      </c>
      <c r="B1180" s="42" t="s">
        <v>276</v>
      </c>
      <c r="C1180" s="44" t="s">
        <v>206</v>
      </c>
      <c r="D1180" s="43" t="s">
        <v>701</v>
      </c>
      <c r="E1180" s="39"/>
      <c r="F1180" s="39"/>
      <c r="G1180" s="71"/>
      <c r="H1180" s="59">
        <v>1</v>
      </c>
      <c r="I1180" s="23">
        <v>5000</v>
      </c>
      <c r="J1180" s="23">
        <v>135</v>
      </c>
      <c r="K1180" s="23">
        <v>359</v>
      </c>
      <c r="L1180" s="22">
        <v>8868</v>
      </c>
      <c r="M1180" s="23">
        <v>15</v>
      </c>
      <c r="N1180" s="22">
        <v>477</v>
      </c>
      <c r="O1180" s="23">
        <v>374</v>
      </c>
      <c r="P1180" s="61">
        <v>7.4800000000000005E-2</v>
      </c>
      <c r="Q1180" s="23">
        <v>0</v>
      </c>
      <c r="R1180" s="22">
        <v>0</v>
      </c>
      <c r="S1180" s="22">
        <v>9345</v>
      </c>
      <c r="T1180" s="62">
        <v>96.237037037037041</v>
      </c>
      <c r="U1180" s="22">
        <v>0</v>
      </c>
      <c r="V1180" s="22">
        <v>0</v>
      </c>
      <c r="W1180" s="22">
        <v>3647</v>
      </c>
      <c r="X1180" s="22">
        <v>3647</v>
      </c>
      <c r="Y1180" s="62">
        <v>0.72940000000000005</v>
      </c>
      <c r="Z1180" s="22">
        <v>12992</v>
      </c>
      <c r="AA1180" s="62">
        <v>2.5983999999999998</v>
      </c>
      <c r="AB1180" s="22">
        <v>170</v>
      </c>
    </row>
    <row r="1181" spans="1:28" ht="15" customHeight="1">
      <c r="A1181" s="42">
        <v>2019</v>
      </c>
      <c r="B1181" s="42" t="s">
        <v>276</v>
      </c>
      <c r="C1181" s="44" t="s">
        <v>206</v>
      </c>
      <c r="D1181" s="43" t="s">
        <v>10</v>
      </c>
      <c r="E1181" s="39"/>
      <c r="F1181" s="39"/>
      <c r="G1181" s="71"/>
      <c r="H1181" s="59">
        <v>1</v>
      </c>
      <c r="I1181" s="23">
        <v>124</v>
      </c>
      <c r="J1181" s="23">
        <v>6</v>
      </c>
      <c r="K1181" s="23">
        <v>8</v>
      </c>
      <c r="L1181" s="22">
        <v>200</v>
      </c>
      <c r="M1181" s="23">
        <v>0</v>
      </c>
      <c r="N1181" s="22">
        <v>0</v>
      </c>
      <c r="O1181" s="23">
        <v>8</v>
      </c>
      <c r="P1181" s="61">
        <v>8.8888888888888892E-2</v>
      </c>
      <c r="Q1181" s="23">
        <v>0</v>
      </c>
      <c r="R1181" s="22">
        <v>0</v>
      </c>
      <c r="S1181" s="22">
        <v>200</v>
      </c>
      <c r="T1181" s="62">
        <v>40.166666666666664</v>
      </c>
      <c r="U1181" s="22">
        <v>0</v>
      </c>
      <c r="V1181" s="22">
        <v>0</v>
      </c>
      <c r="W1181" s="22">
        <v>41</v>
      </c>
      <c r="X1181" s="22">
        <v>41</v>
      </c>
      <c r="Y1181" s="62">
        <v>0.33064516129032256</v>
      </c>
      <c r="Z1181" s="22">
        <v>241</v>
      </c>
      <c r="AA1181" s="62">
        <v>1.9435483870967742</v>
      </c>
      <c r="AB1181" s="22">
        <v>0</v>
      </c>
    </row>
    <row r="1182" spans="1:28" ht="15" customHeight="1">
      <c r="A1182" s="42">
        <v>2019</v>
      </c>
      <c r="B1182" s="42" t="s">
        <v>276</v>
      </c>
      <c r="C1182" s="44" t="s">
        <v>206</v>
      </c>
      <c r="D1182" s="43" t="s">
        <v>702</v>
      </c>
      <c r="E1182" s="39"/>
      <c r="F1182" s="39"/>
      <c r="G1182" s="71"/>
      <c r="H1182" s="59">
        <v>1</v>
      </c>
      <c r="I1182" s="23">
        <v>670</v>
      </c>
      <c r="J1182" s="23">
        <v>60</v>
      </c>
      <c r="K1182" s="23">
        <v>13</v>
      </c>
      <c r="L1182" s="22">
        <v>351</v>
      </c>
      <c r="M1182" s="23">
        <v>0</v>
      </c>
      <c r="N1182" s="22">
        <v>0</v>
      </c>
      <c r="O1182" s="23">
        <v>13</v>
      </c>
      <c r="P1182" s="61">
        <v>1.9402985074626865E-2</v>
      </c>
      <c r="Q1182" s="23">
        <v>15</v>
      </c>
      <c r="R1182" s="22">
        <v>150</v>
      </c>
      <c r="S1182" s="22">
        <v>501</v>
      </c>
      <c r="T1182" s="62">
        <v>16.364999999999998</v>
      </c>
      <c r="U1182" s="22">
        <v>0</v>
      </c>
      <c r="V1182" s="22">
        <v>0</v>
      </c>
      <c r="W1182" s="22">
        <v>480.9</v>
      </c>
      <c r="X1182" s="22">
        <v>480.9</v>
      </c>
      <c r="Y1182" s="62">
        <v>0.71776119402985072</v>
      </c>
      <c r="Z1182" s="22">
        <v>981.9</v>
      </c>
      <c r="AA1182" s="62">
        <v>1.4655223880597015</v>
      </c>
      <c r="AB1182" s="22">
        <v>0</v>
      </c>
    </row>
    <row r="1183" spans="1:28" ht="15" customHeight="1">
      <c r="A1183" s="42">
        <v>2019</v>
      </c>
      <c r="B1183" s="42" t="s">
        <v>276</v>
      </c>
      <c r="C1183" s="44" t="s">
        <v>206</v>
      </c>
      <c r="D1183" s="43" t="s">
        <v>703</v>
      </c>
      <c r="E1183" s="39"/>
      <c r="F1183" s="39"/>
      <c r="G1183" s="71"/>
      <c r="H1183" s="59">
        <v>4</v>
      </c>
      <c r="I1183" s="23">
        <v>800</v>
      </c>
      <c r="J1183" s="23">
        <v>54</v>
      </c>
      <c r="K1183" s="23">
        <v>52</v>
      </c>
      <c r="L1183" s="22">
        <v>1331</v>
      </c>
      <c r="M1183" s="23">
        <v>10</v>
      </c>
      <c r="N1183" s="22">
        <v>390</v>
      </c>
      <c r="O1183" s="23">
        <v>62</v>
      </c>
      <c r="P1183" s="61">
        <v>7.7499999999999999E-2</v>
      </c>
      <c r="Q1183" s="23">
        <v>0</v>
      </c>
      <c r="R1183" s="22">
        <v>0</v>
      </c>
      <c r="S1183" s="22">
        <v>1721</v>
      </c>
      <c r="T1183" s="62">
        <v>78.166666666666671</v>
      </c>
      <c r="U1183" s="22">
        <v>0</v>
      </c>
      <c r="V1183" s="22">
        <v>0</v>
      </c>
      <c r="W1183" s="22">
        <v>2500</v>
      </c>
      <c r="X1183" s="22">
        <v>2500</v>
      </c>
      <c r="Y1183" s="62">
        <v>3.125</v>
      </c>
      <c r="Z1183" s="22">
        <v>4221</v>
      </c>
      <c r="AA1183" s="62">
        <v>5.2762500000000001</v>
      </c>
      <c r="AB1183" s="22">
        <v>0</v>
      </c>
    </row>
    <row r="1184" spans="1:28" ht="15" customHeight="1">
      <c r="A1184" s="42">
        <v>2019</v>
      </c>
      <c r="B1184" s="42" t="s">
        <v>276</v>
      </c>
      <c r="C1184" s="44" t="s">
        <v>220</v>
      </c>
      <c r="D1184" s="43" t="s">
        <v>629</v>
      </c>
      <c r="E1184" s="39"/>
      <c r="F1184" s="39"/>
      <c r="G1184" s="71"/>
      <c r="H1184" s="59">
        <v>4</v>
      </c>
      <c r="I1184" s="23">
        <v>4023</v>
      </c>
      <c r="J1184" s="23">
        <v>74</v>
      </c>
      <c r="K1184" s="23">
        <v>138</v>
      </c>
      <c r="L1184" s="22">
        <v>3245</v>
      </c>
      <c r="M1184" s="23">
        <v>38</v>
      </c>
      <c r="N1184" s="22">
        <v>1139</v>
      </c>
      <c r="O1184" s="23">
        <v>176</v>
      </c>
      <c r="P1184" s="61">
        <v>4.4011002750687672E-2</v>
      </c>
      <c r="Q1184" s="23">
        <v>0</v>
      </c>
      <c r="R1184" s="22">
        <v>0</v>
      </c>
      <c r="S1184" s="22">
        <v>4384</v>
      </c>
      <c r="T1184" s="62">
        <v>146.35945945945946</v>
      </c>
      <c r="U1184" s="22">
        <v>0</v>
      </c>
      <c r="V1184" s="22">
        <v>0</v>
      </c>
      <c r="W1184" s="22">
        <v>6446.6</v>
      </c>
      <c r="X1184" s="22">
        <v>6446.6</v>
      </c>
      <c r="Y1184" s="62">
        <v>1.60243599304002</v>
      </c>
      <c r="Z1184" s="22">
        <v>10830.6</v>
      </c>
      <c r="AA1184" s="62">
        <v>2.6921700223713647</v>
      </c>
      <c r="AB1184" s="22">
        <v>0</v>
      </c>
    </row>
    <row r="1185" spans="1:28" ht="15" customHeight="1">
      <c r="A1185" s="42">
        <v>2019</v>
      </c>
      <c r="B1185" s="42" t="s">
        <v>276</v>
      </c>
      <c r="C1185" s="44" t="s">
        <v>220</v>
      </c>
      <c r="D1185" s="43" t="s">
        <v>704</v>
      </c>
      <c r="E1185" s="39"/>
      <c r="F1185" s="39"/>
      <c r="G1185" s="71"/>
      <c r="H1185" s="59">
        <v>2</v>
      </c>
      <c r="I1185" s="23">
        <v>1200</v>
      </c>
      <c r="J1185" s="23">
        <v>204</v>
      </c>
      <c r="K1185" s="23">
        <v>25</v>
      </c>
      <c r="L1185" s="22">
        <v>712</v>
      </c>
      <c r="M1185" s="23">
        <v>3</v>
      </c>
      <c r="N1185" s="22">
        <v>79</v>
      </c>
      <c r="O1185" s="23">
        <v>28</v>
      </c>
      <c r="P1185" s="61">
        <v>2.3333333333333334E-2</v>
      </c>
      <c r="Q1185" s="23">
        <v>0</v>
      </c>
      <c r="R1185" s="22">
        <v>0</v>
      </c>
      <c r="S1185" s="22">
        <v>791</v>
      </c>
      <c r="T1185" s="62">
        <v>19.666666666666668</v>
      </c>
      <c r="U1185" s="22">
        <v>0</v>
      </c>
      <c r="V1185" s="22">
        <v>0</v>
      </c>
      <c r="W1185" s="22">
        <v>3221</v>
      </c>
      <c r="X1185" s="22">
        <v>3221</v>
      </c>
      <c r="Y1185" s="62">
        <v>2.6841666666666666</v>
      </c>
      <c r="Z1185" s="22">
        <v>4012</v>
      </c>
      <c r="AA1185" s="62">
        <v>3.3433333333333333</v>
      </c>
      <c r="AB1185" s="22">
        <v>0</v>
      </c>
    </row>
    <row r="1186" spans="1:28" ht="15" customHeight="1">
      <c r="A1186" s="42">
        <v>2019</v>
      </c>
      <c r="B1186" s="42" t="s">
        <v>276</v>
      </c>
      <c r="C1186" s="44" t="s">
        <v>220</v>
      </c>
      <c r="D1186" s="43" t="s">
        <v>474</v>
      </c>
      <c r="E1186" s="39"/>
      <c r="F1186" s="39"/>
      <c r="G1186" s="71"/>
      <c r="H1186" s="59">
        <v>2</v>
      </c>
      <c r="I1186" s="23">
        <v>752</v>
      </c>
      <c r="J1186" s="23">
        <v>14</v>
      </c>
      <c r="K1186" s="23">
        <v>14</v>
      </c>
      <c r="L1186" s="22">
        <v>324</v>
      </c>
      <c r="M1186" s="23">
        <v>15</v>
      </c>
      <c r="N1186" s="22">
        <v>563</v>
      </c>
      <c r="O1186" s="23">
        <v>29</v>
      </c>
      <c r="P1186" s="61">
        <v>3.8563829787234043E-2</v>
      </c>
      <c r="Q1186" s="23">
        <v>0</v>
      </c>
      <c r="R1186" s="22">
        <v>0</v>
      </c>
      <c r="S1186" s="22">
        <v>887</v>
      </c>
      <c r="T1186" s="62">
        <v>136</v>
      </c>
      <c r="U1186" s="22">
        <v>0</v>
      </c>
      <c r="V1186" s="22">
        <v>0</v>
      </c>
      <c r="W1186" s="22">
        <v>1017</v>
      </c>
      <c r="X1186" s="22">
        <v>1017</v>
      </c>
      <c r="Y1186" s="62">
        <v>1.3523936170212767</v>
      </c>
      <c r="Z1186" s="22">
        <v>1904</v>
      </c>
      <c r="AA1186" s="62">
        <v>2.5319148936170213</v>
      </c>
      <c r="AB1186" s="22">
        <v>0</v>
      </c>
    </row>
    <row r="1187" spans="1:28" ht="15" customHeight="1">
      <c r="A1187" s="42">
        <v>2019</v>
      </c>
      <c r="B1187" s="42" t="s">
        <v>276</v>
      </c>
      <c r="C1187" s="44" t="s">
        <v>220</v>
      </c>
      <c r="D1187" s="43" t="s">
        <v>705</v>
      </c>
      <c r="E1187" s="39"/>
      <c r="F1187" s="39"/>
      <c r="G1187" s="71"/>
      <c r="H1187" s="59">
        <v>4</v>
      </c>
      <c r="I1187" s="23">
        <v>1239</v>
      </c>
      <c r="J1187" s="23">
        <v>129</v>
      </c>
      <c r="K1187" s="23">
        <v>30</v>
      </c>
      <c r="L1187" s="22">
        <v>832</v>
      </c>
      <c r="M1187" s="23">
        <v>7</v>
      </c>
      <c r="N1187" s="22">
        <v>219</v>
      </c>
      <c r="O1187" s="23">
        <v>37</v>
      </c>
      <c r="P1187" s="61">
        <v>2.9862792574656981E-2</v>
      </c>
      <c r="Q1187" s="23">
        <v>0</v>
      </c>
      <c r="R1187" s="22">
        <v>0</v>
      </c>
      <c r="S1187" s="22">
        <v>1051</v>
      </c>
      <c r="T1187" s="62">
        <v>22.015503875968992</v>
      </c>
      <c r="U1187" s="22">
        <v>0</v>
      </c>
      <c r="V1187" s="22">
        <v>0</v>
      </c>
      <c r="W1187" s="22">
        <v>1789</v>
      </c>
      <c r="X1187" s="22">
        <v>1789</v>
      </c>
      <c r="Y1187" s="62">
        <v>1.4439063761097659</v>
      </c>
      <c r="Z1187" s="22">
        <v>2840</v>
      </c>
      <c r="AA1187" s="62">
        <v>2.2921711057304277</v>
      </c>
      <c r="AB1187" s="22">
        <v>500</v>
      </c>
    </row>
    <row r="1188" spans="1:28" ht="15" customHeight="1">
      <c r="A1188" s="42">
        <v>2019</v>
      </c>
      <c r="B1188" s="42" t="s">
        <v>276</v>
      </c>
      <c r="C1188" s="44" t="s">
        <v>220</v>
      </c>
      <c r="D1188" s="43" t="s">
        <v>13</v>
      </c>
      <c r="E1188" s="39"/>
      <c r="F1188" s="39"/>
      <c r="G1188" s="71"/>
      <c r="H1188" s="59">
        <v>2</v>
      </c>
      <c r="I1188" s="23">
        <v>2300</v>
      </c>
      <c r="J1188" s="23">
        <v>50</v>
      </c>
      <c r="K1188" s="23">
        <v>29</v>
      </c>
      <c r="L1188" s="22">
        <v>975</v>
      </c>
      <c r="M1188" s="23">
        <v>5</v>
      </c>
      <c r="N1188" s="22">
        <v>237</v>
      </c>
      <c r="O1188" s="23">
        <v>34</v>
      </c>
      <c r="P1188" s="61">
        <v>1.4782608695652174E-2</v>
      </c>
      <c r="Q1188" s="23">
        <v>0</v>
      </c>
      <c r="R1188" s="22">
        <v>0</v>
      </c>
      <c r="S1188" s="22">
        <v>1212</v>
      </c>
      <c r="T1188" s="62">
        <v>109.71879999999999</v>
      </c>
      <c r="U1188" s="22">
        <v>0</v>
      </c>
      <c r="V1188" s="22">
        <v>0</v>
      </c>
      <c r="W1188" s="22">
        <v>4273.9399999999996</v>
      </c>
      <c r="X1188" s="22">
        <v>4273.9399999999996</v>
      </c>
      <c r="Y1188" s="62">
        <v>1.8582347826086956</v>
      </c>
      <c r="Z1188" s="22">
        <v>5485.94</v>
      </c>
      <c r="AA1188" s="62">
        <v>2.3851913043478259</v>
      </c>
      <c r="AB1188" s="22">
        <v>0</v>
      </c>
    </row>
    <row r="1189" spans="1:28" ht="15" customHeight="1">
      <c r="A1189" s="42">
        <v>2019</v>
      </c>
      <c r="B1189" s="42" t="s">
        <v>276</v>
      </c>
      <c r="C1189" s="44" t="s">
        <v>220</v>
      </c>
      <c r="D1189" s="43" t="s">
        <v>706</v>
      </c>
      <c r="E1189" s="39"/>
      <c r="F1189" s="39"/>
      <c r="G1189" s="71"/>
      <c r="H1189" s="59">
        <v>1</v>
      </c>
      <c r="I1189" s="23">
        <v>1432</v>
      </c>
      <c r="J1189" s="23">
        <v>38</v>
      </c>
      <c r="K1189" s="23">
        <v>65</v>
      </c>
      <c r="L1189" s="22">
        <v>1525</v>
      </c>
      <c r="M1189" s="23">
        <v>33</v>
      </c>
      <c r="N1189" s="22">
        <v>984</v>
      </c>
      <c r="O1189" s="23">
        <v>98</v>
      </c>
      <c r="P1189" s="61">
        <v>6.8435754189944131E-2</v>
      </c>
      <c r="Q1189" s="23">
        <v>0</v>
      </c>
      <c r="R1189" s="22">
        <v>0</v>
      </c>
      <c r="S1189" s="22">
        <v>2509</v>
      </c>
      <c r="T1189" s="62">
        <v>66.026315789473685</v>
      </c>
      <c r="U1189" s="22">
        <v>0</v>
      </c>
      <c r="V1189" s="22">
        <v>0</v>
      </c>
      <c r="W1189" s="22">
        <v>0</v>
      </c>
      <c r="X1189" s="22">
        <v>0</v>
      </c>
      <c r="Y1189" s="62">
        <v>0</v>
      </c>
      <c r="Z1189" s="22">
        <v>2509</v>
      </c>
      <c r="AA1189" s="62">
        <v>1.7520949720670391</v>
      </c>
      <c r="AB1189" s="22">
        <v>0</v>
      </c>
    </row>
    <row r="1190" spans="1:28" ht="15" customHeight="1">
      <c r="A1190" s="42">
        <v>2019</v>
      </c>
      <c r="B1190" s="42" t="s">
        <v>276</v>
      </c>
      <c r="C1190" s="44" t="s">
        <v>220</v>
      </c>
      <c r="D1190" s="43" t="s">
        <v>707</v>
      </c>
      <c r="E1190" s="39"/>
      <c r="F1190" s="39"/>
      <c r="G1190" s="71"/>
      <c r="H1190" s="59">
        <v>3</v>
      </c>
      <c r="I1190" s="23">
        <v>701</v>
      </c>
      <c r="J1190" s="23">
        <v>0</v>
      </c>
      <c r="K1190" s="23">
        <v>11</v>
      </c>
      <c r="L1190" s="22">
        <v>400</v>
      </c>
      <c r="M1190" s="23">
        <v>8</v>
      </c>
      <c r="N1190" s="22">
        <v>315</v>
      </c>
      <c r="O1190" s="23">
        <v>19</v>
      </c>
      <c r="P1190" s="61">
        <v>2.710413694721826E-2</v>
      </c>
      <c r="Q1190" s="23">
        <v>1</v>
      </c>
      <c r="R1190" s="22">
        <v>10</v>
      </c>
      <c r="S1190" s="22">
        <v>725</v>
      </c>
      <c r="T1190" s="60" t="s">
        <v>764</v>
      </c>
      <c r="U1190" s="22">
        <v>0</v>
      </c>
      <c r="V1190" s="22">
        <v>0</v>
      </c>
      <c r="W1190" s="22">
        <v>2958.1</v>
      </c>
      <c r="X1190" s="22">
        <v>2958.1</v>
      </c>
      <c r="Y1190" s="62">
        <v>4.2198288159771753</v>
      </c>
      <c r="Z1190" s="22">
        <v>3683.1</v>
      </c>
      <c r="AA1190" s="62">
        <v>5.2540656205420824</v>
      </c>
      <c r="AB1190" s="22">
        <v>114.4</v>
      </c>
    </row>
    <row r="1191" spans="1:28" ht="15" customHeight="1">
      <c r="A1191" s="42">
        <v>2019</v>
      </c>
      <c r="B1191" s="42" t="s">
        <v>276</v>
      </c>
      <c r="C1191" s="44" t="s">
        <v>220</v>
      </c>
      <c r="D1191" s="43" t="s">
        <v>15</v>
      </c>
      <c r="E1191" s="39"/>
      <c r="F1191" s="39"/>
      <c r="G1191" s="71"/>
      <c r="H1191" s="59">
        <v>2</v>
      </c>
      <c r="I1191" s="23">
        <v>2895</v>
      </c>
      <c r="J1191" s="23">
        <v>97</v>
      </c>
      <c r="K1191" s="23">
        <v>70</v>
      </c>
      <c r="L1191" s="22">
        <v>1751</v>
      </c>
      <c r="M1191" s="23">
        <v>31</v>
      </c>
      <c r="N1191" s="22">
        <v>1022</v>
      </c>
      <c r="O1191" s="23">
        <v>101</v>
      </c>
      <c r="P1191" s="61">
        <v>3.4887737478411056E-2</v>
      </c>
      <c r="Q1191" s="23">
        <v>3</v>
      </c>
      <c r="R1191" s="22">
        <v>111</v>
      </c>
      <c r="S1191" s="22">
        <v>2884</v>
      </c>
      <c r="T1191" s="62">
        <v>99.319587628865975</v>
      </c>
      <c r="U1191" s="22">
        <v>0</v>
      </c>
      <c r="V1191" s="22">
        <v>0</v>
      </c>
      <c r="W1191" s="22">
        <v>6750</v>
      </c>
      <c r="X1191" s="22">
        <v>6750</v>
      </c>
      <c r="Y1191" s="62">
        <v>2.3316062176165802</v>
      </c>
      <c r="Z1191" s="22">
        <v>9634</v>
      </c>
      <c r="AA1191" s="62">
        <v>3.3278065630397236</v>
      </c>
      <c r="AB1191" s="22">
        <v>0</v>
      </c>
    </row>
    <row r="1192" spans="1:28" ht="15" customHeight="1">
      <c r="A1192" s="42">
        <v>2019</v>
      </c>
      <c r="B1192" s="42" t="s">
        <v>276</v>
      </c>
      <c r="C1192" s="44" t="s">
        <v>220</v>
      </c>
      <c r="D1192" s="43" t="s">
        <v>468</v>
      </c>
      <c r="E1192" s="39"/>
      <c r="F1192" s="39"/>
      <c r="G1192" s="71"/>
      <c r="H1192" s="59">
        <v>2</v>
      </c>
      <c r="I1192" s="23">
        <v>2140</v>
      </c>
      <c r="J1192" s="23">
        <v>61</v>
      </c>
      <c r="K1192" s="23">
        <v>35</v>
      </c>
      <c r="L1192" s="22">
        <v>842</v>
      </c>
      <c r="M1192" s="23">
        <v>11</v>
      </c>
      <c r="N1192" s="22">
        <v>375</v>
      </c>
      <c r="O1192" s="23">
        <v>46</v>
      </c>
      <c r="P1192" s="61">
        <v>2.1495327102803739E-2</v>
      </c>
      <c r="Q1192" s="23">
        <v>9</v>
      </c>
      <c r="R1192" s="22">
        <v>90</v>
      </c>
      <c r="S1192" s="22">
        <v>1307</v>
      </c>
      <c r="T1192" s="62">
        <v>92.45</v>
      </c>
      <c r="U1192" s="22">
        <v>0</v>
      </c>
      <c r="V1192" s="22">
        <v>0</v>
      </c>
      <c r="W1192" s="22">
        <v>4332.45</v>
      </c>
      <c r="X1192" s="22">
        <v>4332.45</v>
      </c>
      <c r="Y1192" s="62">
        <v>2.0245093457943923</v>
      </c>
      <c r="Z1192" s="22">
        <v>5639.45</v>
      </c>
      <c r="AA1192" s="62">
        <v>2.6352570093457941</v>
      </c>
      <c r="AB1192" s="22">
        <v>152.35</v>
      </c>
    </row>
    <row r="1193" spans="1:28" ht="15" customHeight="1">
      <c r="A1193" s="42">
        <v>2019</v>
      </c>
      <c r="B1193" s="42" t="s">
        <v>276</v>
      </c>
      <c r="C1193" s="44" t="s">
        <v>220</v>
      </c>
      <c r="D1193" s="43" t="s">
        <v>708</v>
      </c>
      <c r="E1193" s="39"/>
      <c r="F1193" s="39"/>
      <c r="G1193" s="71"/>
      <c r="H1193" s="59">
        <v>1</v>
      </c>
      <c r="I1193" s="23">
        <v>261</v>
      </c>
      <c r="J1193" s="23">
        <v>14</v>
      </c>
      <c r="K1193" s="23">
        <v>33</v>
      </c>
      <c r="L1193" s="22">
        <v>842</v>
      </c>
      <c r="M1193" s="23">
        <v>0</v>
      </c>
      <c r="N1193" s="22">
        <v>0</v>
      </c>
      <c r="O1193" s="23">
        <v>33</v>
      </c>
      <c r="P1193" s="61">
        <v>0.12643678160919541</v>
      </c>
      <c r="Q1193" s="23">
        <v>0</v>
      </c>
      <c r="R1193" s="22">
        <v>0</v>
      </c>
      <c r="S1193" s="22">
        <v>842</v>
      </c>
      <c r="T1193" s="62">
        <v>121.00714285714285</v>
      </c>
      <c r="U1193" s="22">
        <v>0</v>
      </c>
      <c r="V1193" s="22">
        <v>0</v>
      </c>
      <c r="W1193" s="22">
        <v>852.1</v>
      </c>
      <c r="X1193" s="22">
        <v>852.1</v>
      </c>
      <c r="Y1193" s="62">
        <v>3.2647509578544063</v>
      </c>
      <c r="Z1193" s="22">
        <v>1694.1</v>
      </c>
      <c r="AA1193" s="62">
        <v>6.4908045977011488</v>
      </c>
      <c r="AB1193" s="22">
        <v>0</v>
      </c>
    </row>
    <row r="1194" spans="1:28" ht="15" customHeight="1">
      <c r="A1194" s="42">
        <v>2019</v>
      </c>
      <c r="B1194" s="42" t="s">
        <v>276</v>
      </c>
      <c r="C1194" s="44" t="s">
        <v>220</v>
      </c>
      <c r="D1194" s="43" t="s">
        <v>631</v>
      </c>
      <c r="E1194" s="39"/>
      <c r="F1194" s="39"/>
      <c r="G1194" s="71"/>
      <c r="H1194" s="59" t="s">
        <v>764</v>
      </c>
      <c r="I1194" s="23">
        <v>3200</v>
      </c>
      <c r="J1194" s="23">
        <v>0</v>
      </c>
      <c r="K1194" s="23">
        <v>105</v>
      </c>
      <c r="L1194" s="22">
        <v>2699</v>
      </c>
      <c r="M1194" s="23">
        <v>37</v>
      </c>
      <c r="N1194" s="22">
        <v>1161</v>
      </c>
      <c r="O1194" s="23">
        <v>142</v>
      </c>
      <c r="P1194" s="61">
        <v>4.4374999999999998E-2</v>
      </c>
      <c r="Q1194" s="22">
        <v>0</v>
      </c>
      <c r="R1194" s="22">
        <v>0</v>
      </c>
      <c r="S1194" s="22">
        <v>3860</v>
      </c>
      <c r="T1194" s="60" t="s">
        <v>764</v>
      </c>
      <c r="U1194" s="22">
        <v>0</v>
      </c>
      <c r="V1194" s="22">
        <v>0</v>
      </c>
      <c r="W1194" s="22">
        <v>4000</v>
      </c>
      <c r="X1194" s="22">
        <v>4000</v>
      </c>
      <c r="Y1194" s="62">
        <v>1.25</v>
      </c>
      <c r="Z1194" s="22">
        <v>7860</v>
      </c>
      <c r="AA1194" s="62">
        <v>2.4562499999999998</v>
      </c>
      <c r="AB1194" s="22">
        <v>0</v>
      </c>
    </row>
    <row r="1195" spans="1:28" ht="15" customHeight="1">
      <c r="A1195" s="42">
        <v>2019</v>
      </c>
      <c r="B1195" s="42" t="s">
        <v>276</v>
      </c>
      <c r="C1195" s="44" t="s">
        <v>220</v>
      </c>
      <c r="D1195" s="43" t="s">
        <v>632</v>
      </c>
      <c r="E1195" s="39"/>
      <c r="F1195" s="39"/>
      <c r="G1195" s="71"/>
      <c r="H1195" s="59">
        <v>5</v>
      </c>
      <c r="I1195" s="23">
        <v>900</v>
      </c>
      <c r="J1195" s="23">
        <v>42</v>
      </c>
      <c r="K1195" s="23">
        <v>36</v>
      </c>
      <c r="L1195" s="22">
        <v>773</v>
      </c>
      <c r="M1195" s="23">
        <v>13</v>
      </c>
      <c r="N1195" s="22">
        <v>358</v>
      </c>
      <c r="O1195" s="23">
        <v>49</v>
      </c>
      <c r="P1195" s="61">
        <v>5.4444444444444441E-2</v>
      </c>
      <c r="Q1195" s="23">
        <v>0</v>
      </c>
      <c r="R1195" s="22">
        <v>0</v>
      </c>
      <c r="S1195" s="22">
        <v>1131</v>
      </c>
      <c r="T1195" s="62">
        <v>47.538095238095238</v>
      </c>
      <c r="U1195" s="22">
        <v>0</v>
      </c>
      <c r="V1195" s="22">
        <v>0</v>
      </c>
      <c r="W1195" s="22">
        <v>865.6</v>
      </c>
      <c r="X1195" s="22">
        <v>865.6</v>
      </c>
      <c r="Y1195" s="62">
        <v>0.96177777777777784</v>
      </c>
      <c r="Z1195" s="22">
        <v>1996.6</v>
      </c>
      <c r="AA1195" s="62">
        <v>2.2184444444444442</v>
      </c>
      <c r="AB1195" s="22">
        <v>0</v>
      </c>
    </row>
    <row r="1196" spans="1:28" ht="15" customHeight="1">
      <c r="A1196" s="42">
        <v>2019</v>
      </c>
      <c r="B1196" s="42" t="s">
        <v>276</v>
      </c>
      <c r="C1196" s="44" t="s">
        <v>220</v>
      </c>
      <c r="D1196" s="43" t="s">
        <v>709</v>
      </c>
      <c r="E1196" s="39"/>
      <c r="F1196" s="39"/>
      <c r="G1196" s="71"/>
      <c r="H1196" s="59">
        <v>2</v>
      </c>
      <c r="I1196" s="23">
        <v>474</v>
      </c>
      <c r="J1196" s="23">
        <v>40</v>
      </c>
      <c r="K1196" s="23">
        <v>29</v>
      </c>
      <c r="L1196" s="22">
        <v>750</v>
      </c>
      <c r="M1196" s="23">
        <v>2</v>
      </c>
      <c r="N1196" s="22">
        <v>78</v>
      </c>
      <c r="O1196" s="23">
        <v>31</v>
      </c>
      <c r="P1196" s="61">
        <v>6.5400843881856546E-2</v>
      </c>
      <c r="Q1196" s="23">
        <v>0</v>
      </c>
      <c r="R1196" s="22">
        <v>0</v>
      </c>
      <c r="S1196" s="22">
        <v>828</v>
      </c>
      <c r="T1196" s="62">
        <v>48.575000000000003</v>
      </c>
      <c r="U1196" s="22">
        <v>0</v>
      </c>
      <c r="V1196" s="22">
        <v>0</v>
      </c>
      <c r="W1196" s="22">
        <v>1115</v>
      </c>
      <c r="X1196" s="22">
        <v>1115</v>
      </c>
      <c r="Y1196" s="62">
        <v>2.352320675105485</v>
      </c>
      <c r="Z1196" s="22">
        <v>1943</v>
      </c>
      <c r="AA1196" s="62">
        <v>4.0991561181434601</v>
      </c>
      <c r="AB1196" s="22">
        <v>0</v>
      </c>
    </row>
    <row r="1197" spans="1:28" ht="15" customHeight="1">
      <c r="A1197" s="42">
        <v>2019</v>
      </c>
      <c r="B1197" s="42" t="s">
        <v>276</v>
      </c>
      <c r="C1197" s="44" t="s">
        <v>220</v>
      </c>
      <c r="D1197" s="43" t="s">
        <v>16</v>
      </c>
      <c r="E1197" s="39"/>
      <c r="F1197" s="39"/>
      <c r="G1197" s="71"/>
      <c r="H1197" s="59">
        <v>3</v>
      </c>
      <c r="I1197" s="23">
        <v>741</v>
      </c>
      <c r="J1197" s="23">
        <v>99</v>
      </c>
      <c r="K1197" s="23">
        <v>11</v>
      </c>
      <c r="L1197" s="22">
        <v>303</v>
      </c>
      <c r="M1197" s="23">
        <v>16</v>
      </c>
      <c r="N1197" s="22">
        <v>384</v>
      </c>
      <c r="O1197" s="23">
        <v>27</v>
      </c>
      <c r="P1197" s="61">
        <v>3.71900826446281E-2</v>
      </c>
      <c r="Q1197" s="23">
        <v>0</v>
      </c>
      <c r="R1197" s="22">
        <v>0</v>
      </c>
      <c r="S1197" s="22">
        <v>687</v>
      </c>
      <c r="T1197" s="62">
        <v>30.41030303030303</v>
      </c>
      <c r="U1197" s="22">
        <v>0</v>
      </c>
      <c r="V1197" s="22">
        <v>0</v>
      </c>
      <c r="W1197" s="22">
        <v>2323.62</v>
      </c>
      <c r="X1197" s="22">
        <v>2323.62</v>
      </c>
      <c r="Y1197" s="62">
        <v>3.1357894736842105</v>
      </c>
      <c r="Z1197" s="22">
        <v>3010.62</v>
      </c>
      <c r="AA1197" s="62">
        <v>4.0629149797570845</v>
      </c>
      <c r="AB1197" s="22">
        <v>0</v>
      </c>
    </row>
    <row r="1198" spans="1:28" ht="15" customHeight="1">
      <c r="A1198" s="42">
        <v>2019</v>
      </c>
      <c r="B1198" s="42" t="s">
        <v>276</v>
      </c>
      <c r="C1198" s="44" t="s">
        <v>220</v>
      </c>
      <c r="D1198" s="43" t="s">
        <v>710</v>
      </c>
      <c r="E1198" s="39"/>
      <c r="F1198" s="39"/>
      <c r="G1198" s="71"/>
      <c r="H1198" s="59">
        <v>1</v>
      </c>
      <c r="I1198" s="23">
        <v>750</v>
      </c>
      <c r="J1198" s="23">
        <v>12</v>
      </c>
      <c r="K1198" s="23">
        <v>28</v>
      </c>
      <c r="L1198" s="22">
        <v>708</v>
      </c>
      <c r="M1198" s="23">
        <v>1</v>
      </c>
      <c r="N1198" s="22">
        <v>39</v>
      </c>
      <c r="O1198" s="23">
        <v>29</v>
      </c>
      <c r="P1198" s="61">
        <v>3.8666666666666669E-2</v>
      </c>
      <c r="Q1198" s="23">
        <v>6</v>
      </c>
      <c r="R1198" s="22">
        <v>60</v>
      </c>
      <c r="S1198" s="22">
        <v>807</v>
      </c>
      <c r="T1198" s="62">
        <v>290.75</v>
      </c>
      <c r="U1198" s="22">
        <v>0</v>
      </c>
      <c r="V1198" s="22">
        <v>0</v>
      </c>
      <c r="W1198" s="22">
        <v>2682</v>
      </c>
      <c r="X1198" s="22">
        <v>2682</v>
      </c>
      <c r="Y1198" s="62">
        <v>3.5760000000000001</v>
      </c>
      <c r="Z1198" s="22">
        <v>3489</v>
      </c>
      <c r="AA1198" s="62">
        <v>4.6520000000000001</v>
      </c>
      <c r="AB1198" s="22">
        <v>0</v>
      </c>
    </row>
    <row r="1199" spans="1:28" ht="15" customHeight="1">
      <c r="A1199" s="42">
        <v>2019</v>
      </c>
      <c r="B1199" s="42" t="s">
        <v>276</v>
      </c>
      <c r="C1199" s="44" t="s">
        <v>220</v>
      </c>
      <c r="D1199" s="43" t="s">
        <v>633</v>
      </c>
      <c r="E1199" s="39"/>
      <c r="F1199" s="39"/>
      <c r="G1199" s="71"/>
      <c r="H1199" s="59">
        <v>1</v>
      </c>
      <c r="I1199" s="23">
        <v>1084</v>
      </c>
      <c r="J1199" s="23">
        <v>41</v>
      </c>
      <c r="K1199" s="23">
        <v>27</v>
      </c>
      <c r="L1199" s="22">
        <v>737</v>
      </c>
      <c r="M1199" s="23">
        <v>13</v>
      </c>
      <c r="N1199" s="22">
        <v>506</v>
      </c>
      <c r="O1199" s="23">
        <v>40</v>
      </c>
      <c r="P1199" s="61">
        <v>3.6900369003690037E-2</v>
      </c>
      <c r="Q1199" s="23">
        <v>0</v>
      </c>
      <c r="R1199" s="22">
        <v>0</v>
      </c>
      <c r="S1199" s="22">
        <v>1243</v>
      </c>
      <c r="T1199" s="62">
        <v>91.536585365853654</v>
      </c>
      <c r="U1199" s="22">
        <v>0</v>
      </c>
      <c r="V1199" s="22">
        <v>0</v>
      </c>
      <c r="W1199" s="22">
        <v>2510</v>
      </c>
      <c r="X1199" s="22">
        <v>2510</v>
      </c>
      <c r="Y1199" s="62">
        <v>2.3154981549815496</v>
      </c>
      <c r="Z1199" s="22">
        <v>3753</v>
      </c>
      <c r="AA1199" s="62">
        <v>3.4621771217712176</v>
      </c>
      <c r="AB1199" s="22">
        <v>0</v>
      </c>
    </row>
    <row r="1200" spans="1:28" ht="15" customHeight="1">
      <c r="A1200" s="42">
        <v>2019</v>
      </c>
      <c r="B1200" s="42" t="s">
        <v>276</v>
      </c>
      <c r="C1200" s="44" t="s">
        <v>220</v>
      </c>
      <c r="D1200" s="43" t="s">
        <v>17</v>
      </c>
      <c r="E1200" s="39"/>
      <c r="F1200" s="39"/>
      <c r="G1200" s="71"/>
      <c r="H1200" s="59">
        <v>4</v>
      </c>
      <c r="I1200" s="23">
        <v>1972</v>
      </c>
      <c r="J1200" s="23">
        <v>208</v>
      </c>
      <c r="K1200" s="23">
        <v>84</v>
      </c>
      <c r="L1200" s="22">
        <v>1648</v>
      </c>
      <c r="M1200" s="23">
        <v>26</v>
      </c>
      <c r="N1200" s="22">
        <v>870</v>
      </c>
      <c r="O1200" s="23">
        <v>110</v>
      </c>
      <c r="P1200" s="61">
        <v>5.595116988809766E-2</v>
      </c>
      <c r="Q1200" s="23">
        <v>0</v>
      </c>
      <c r="R1200" s="22">
        <v>0</v>
      </c>
      <c r="S1200" s="22">
        <v>2518</v>
      </c>
      <c r="T1200" s="62">
        <v>41.703173076923079</v>
      </c>
      <c r="U1200" s="22">
        <v>0</v>
      </c>
      <c r="V1200" s="22">
        <v>0</v>
      </c>
      <c r="W1200" s="22">
        <v>6156.26</v>
      </c>
      <c r="X1200" s="22">
        <v>6156.26</v>
      </c>
      <c r="Y1200" s="62">
        <v>3.1218356997971601</v>
      </c>
      <c r="Z1200" s="22">
        <v>8674.26</v>
      </c>
      <c r="AA1200" s="62">
        <v>4.3987119675456388</v>
      </c>
      <c r="AB1200" s="22">
        <v>590</v>
      </c>
    </row>
    <row r="1201" spans="1:28" ht="15" customHeight="1">
      <c r="A1201" s="42">
        <v>2019</v>
      </c>
      <c r="B1201" s="42" t="s">
        <v>276</v>
      </c>
      <c r="C1201" s="44" t="s">
        <v>220</v>
      </c>
      <c r="D1201" s="43" t="s">
        <v>18</v>
      </c>
      <c r="E1201" s="39"/>
      <c r="F1201" s="39"/>
      <c r="G1201" s="71"/>
      <c r="H1201" s="59">
        <v>2</v>
      </c>
      <c r="I1201" s="23">
        <v>921</v>
      </c>
      <c r="J1201" s="23">
        <v>18</v>
      </c>
      <c r="K1201" s="23">
        <v>9</v>
      </c>
      <c r="L1201" s="22">
        <v>305</v>
      </c>
      <c r="M1201" s="23">
        <v>2</v>
      </c>
      <c r="N1201" s="22">
        <v>120</v>
      </c>
      <c r="O1201" s="23">
        <v>11</v>
      </c>
      <c r="P1201" s="61">
        <v>1.1943539630836048E-2</v>
      </c>
      <c r="Q1201" s="23">
        <v>0</v>
      </c>
      <c r="R1201" s="22">
        <v>0</v>
      </c>
      <c r="S1201" s="22">
        <v>425</v>
      </c>
      <c r="T1201" s="62">
        <v>137.89277777777778</v>
      </c>
      <c r="U1201" s="22">
        <v>0</v>
      </c>
      <c r="V1201" s="22">
        <v>0</v>
      </c>
      <c r="W1201" s="22">
        <v>2057.0700000000002</v>
      </c>
      <c r="X1201" s="22">
        <v>2057.0700000000002</v>
      </c>
      <c r="Y1201" s="62">
        <v>2.2335179153094464</v>
      </c>
      <c r="Z1201" s="22">
        <v>2482.0700000000002</v>
      </c>
      <c r="AA1201" s="62">
        <v>2.6949728555917485</v>
      </c>
      <c r="AB1201" s="22">
        <v>62</v>
      </c>
    </row>
    <row r="1202" spans="1:28" ht="15" customHeight="1">
      <c r="A1202" s="42">
        <v>2019</v>
      </c>
      <c r="B1202" s="42" t="s">
        <v>276</v>
      </c>
      <c r="C1202" s="44" t="s">
        <v>221</v>
      </c>
      <c r="D1202" s="43" t="s">
        <v>711</v>
      </c>
      <c r="E1202" s="39"/>
      <c r="F1202" s="39"/>
      <c r="G1202" s="71"/>
      <c r="H1202" s="59">
        <v>1</v>
      </c>
      <c r="I1202" s="23">
        <v>900</v>
      </c>
      <c r="J1202" s="23">
        <v>26</v>
      </c>
      <c r="K1202" s="23">
        <v>17</v>
      </c>
      <c r="L1202" s="22">
        <v>552</v>
      </c>
      <c r="M1202" s="23">
        <v>3</v>
      </c>
      <c r="N1202" s="22">
        <v>88</v>
      </c>
      <c r="O1202" s="23">
        <v>640</v>
      </c>
      <c r="P1202" s="61">
        <v>0.71111111111111114</v>
      </c>
      <c r="Q1202" s="23">
        <v>13</v>
      </c>
      <c r="R1202" s="22">
        <v>130</v>
      </c>
      <c r="S1202" s="22">
        <v>770</v>
      </c>
      <c r="T1202" s="62">
        <v>87.307692307692307</v>
      </c>
      <c r="U1202" s="22">
        <v>0</v>
      </c>
      <c r="V1202" s="22">
        <v>0</v>
      </c>
      <c r="W1202" s="22">
        <v>1500</v>
      </c>
      <c r="X1202" s="22">
        <v>1500</v>
      </c>
      <c r="Y1202" s="62">
        <v>1.6666666666666667</v>
      </c>
      <c r="Z1202" s="22">
        <v>2270</v>
      </c>
      <c r="AA1202" s="62">
        <v>2.5222222222222221</v>
      </c>
      <c r="AB1202" s="22">
        <v>0</v>
      </c>
    </row>
    <row r="1203" spans="1:28" ht="15" customHeight="1">
      <c r="A1203" s="42">
        <v>2019</v>
      </c>
      <c r="B1203" s="42" t="s">
        <v>276</v>
      </c>
      <c r="C1203" s="44" t="s">
        <v>221</v>
      </c>
      <c r="D1203" s="43" t="s">
        <v>634</v>
      </c>
      <c r="E1203" s="39"/>
      <c r="F1203" s="39"/>
      <c r="G1203" s="71"/>
      <c r="H1203" s="59">
        <v>8</v>
      </c>
      <c r="I1203" s="23">
        <v>2000</v>
      </c>
      <c r="J1203" s="23">
        <v>75</v>
      </c>
      <c r="K1203" s="23">
        <v>173</v>
      </c>
      <c r="L1203" s="22">
        <v>4502</v>
      </c>
      <c r="M1203" s="23">
        <v>17</v>
      </c>
      <c r="N1203" s="22">
        <v>578</v>
      </c>
      <c r="O1203" s="23">
        <v>190</v>
      </c>
      <c r="P1203" s="61">
        <v>9.5000000000000001E-2</v>
      </c>
      <c r="Q1203" s="23">
        <v>1</v>
      </c>
      <c r="R1203" s="22">
        <v>10</v>
      </c>
      <c r="S1203" s="22">
        <v>5090</v>
      </c>
      <c r="T1203" s="62">
        <v>170.64</v>
      </c>
      <c r="U1203" s="22">
        <v>0</v>
      </c>
      <c r="V1203" s="22">
        <v>0</v>
      </c>
      <c r="W1203" s="22">
        <v>7708</v>
      </c>
      <c r="X1203" s="22">
        <v>7708</v>
      </c>
      <c r="Y1203" s="62">
        <v>3.8540000000000001</v>
      </c>
      <c r="Z1203" s="22">
        <v>12798</v>
      </c>
      <c r="AA1203" s="62">
        <v>6.399</v>
      </c>
      <c r="AB1203" s="22">
        <v>94</v>
      </c>
    </row>
    <row r="1204" spans="1:28" ht="15" customHeight="1">
      <c r="A1204" s="42">
        <v>2019</v>
      </c>
      <c r="B1204" s="42" t="s">
        <v>276</v>
      </c>
      <c r="C1204" s="44" t="s">
        <v>221</v>
      </c>
      <c r="D1204" s="43" t="s">
        <v>20</v>
      </c>
      <c r="E1204" s="39"/>
      <c r="F1204" s="39"/>
      <c r="G1204" s="71"/>
      <c r="H1204" s="59">
        <v>3</v>
      </c>
      <c r="I1204" s="23">
        <v>1000</v>
      </c>
      <c r="J1204" s="23">
        <v>14</v>
      </c>
      <c r="K1204" s="23">
        <v>25</v>
      </c>
      <c r="L1204" s="22">
        <v>677</v>
      </c>
      <c r="M1204" s="23">
        <v>7</v>
      </c>
      <c r="N1204" s="22">
        <v>208</v>
      </c>
      <c r="O1204" s="23">
        <v>32</v>
      </c>
      <c r="P1204" s="61">
        <v>3.2000000000000001E-2</v>
      </c>
      <c r="Q1204" s="23">
        <v>3</v>
      </c>
      <c r="R1204" s="22">
        <v>30</v>
      </c>
      <c r="S1204" s="22">
        <v>915</v>
      </c>
      <c r="T1204" s="62">
        <v>142.54285714285714</v>
      </c>
      <c r="U1204" s="22">
        <v>0</v>
      </c>
      <c r="V1204" s="22">
        <v>0</v>
      </c>
      <c r="W1204" s="22">
        <v>1080.5999999999999</v>
      </c>
      <c r="X1204" s="22">
        <v>1080.5999999999999</v>
      </c>
      <c r="Y1204" s="62">
        <v>1.0806</v>
      </c>
      <c r="Z1204" s="22">
        <v>1995.6</v>
      </c>
      <c r="AA1204" s="62">
        <v>1.9955999999999998</v>
      </c>
      <c r="AB1204" s="22">
        <v>24</v>
      </c>
    </row>
    <row r="1205" spans="1:28" ht="15" customHeight="1">
      <c r="A1205" s="42">
        <v>2019</v>
      </c>
      <c r="B1205" s="42" t="s">
        <v>276</v>
      </c>
      <c r="C1205" s="44" t="s">
        <v>221</v>
      </c>
      <c r="D1205" s="43" t="s">
        <v>21</v>
      </c>
      <c r="E1205" s="39"/>
      <c r="F1205" s="39"/>
      <c r="G1205" s="71"/>
      <c r="H1205" s="59">
        <v>5</v>
      </c>
      <c r="I1205" s="23">
        <v>2500</v>
      </c>
      <c r="J1205" s="23">
        <v>30</v>
      </c>
      <c r="K1205" s="23">
        <v>43</v>
      </c>
      <c r="L1205" s="22">
        <v>1108</v>
      </c>
      <c r="M1205" s="23">
        <v>9</v>
      </c>
      <c r="N1205" s="22">
        <v>239</v>
      </c>
      <c r="O1205" s="23">
        <v>52</v>
      </c>
      <c r="P1205" s="61">
        <v>2.0799999999999999E-2</v>
      </c>
      <c r="Q1205" s="23">
        <v>37</v>
      </c>
      <c r="R1205" s="22">
        <v>370</v>
      </c>
      <c r="S1205" s="22">
        <v>1717</v>
      </c>
      <c r="T1205" s="62">
        <v>189.9</v>
      </c>
      <c r="U1205" s="22">
        <v>0</v>
      </c>
      <c r="V1205" s="22">
        <v>0</v>
      </c>
      <c r="W1205" s="22">
        <v>3980</v>
      </c>
      <c r="X1205" s="22">
        <v>3980</v>
      </c>
      <c r="Y1205" s="62">
        <v>1.5920000000000001</v>
      </c>
      <c r="Z1205" s="22">
        <v>5697</v>
      </c>
      <c r="AA1205" s="62">
        <v>2.2787999999999999</v>
      </c>
      <c r="AB1205" s="22">
        <v>0</v>
      </c>
    </row>
    <row r="1206" spans="1:28" ht="15" customHeight="1">
      <c r="A1206" s="42">
        <v>2019</v>
      </c>
      <c r="B1206" s="42" t="s">
        <v>276</v>
      </c>
      <c r="C1206" s="44" t="s">
        <v>221</v>
      </c>
      <c r="D1206" s="43" t="s">
        <v>479</v>
      </c>
      <c r="E1206" s="39"/>
      <c r="F1206" s="39"/>
      <c r="G1206" s="71"/>
      <c r="H1206" s="59">
        <v>2</v>
      </c>
      <c r="I1206" s="23">
        <v>210</v>
      </c>
      <c r="J1206" s="23">
        <v>13</v>
      </c>
      <c r="K1206" s="23">
        <v>6</v>
      </c>
      <c r="L1206" s="22">
        <v>166</v>
      </c>
      <c r="M1206" s="23">
        <v>0</v>
      </c>
      <c r="N1206" s="22">
        <v>0</v>
      </c>
      <c r="O1206" s="23">
        <v>6</v>
      </c>
      <c r="P1206" s="61">
        <v>2.8571428571428571E-2</v>
      </c>
      <c r="Q1206" s="23">
        <v>0</v>
      </c>
      <c r="R1206" s="22">
        <v>0</v>
      </c>
      <c r="S1206" s="22">
        <v>166</v>
      </c>
      <c r="T1206" s="62">
        <v>29.615384615384617</v>
      </c>
      <c r="U1206" s="22">
        <v>0</v>
      </c>
      <c r="V1206" s="22">
        <v>0</v>
      </c>
      <c r="W1206" s="22">
        <v>219</v>
      </c>
      <c r="X1206" s="22">
        <v>219</v>
      </c>
      <c r="Y1206" s="62">
        <v>1.0428571428571429</v>
      </c>
      <c r="Z1206" s="22">
        <v>385</v>
      </c>
      <c r="AA1206" s="62">
        <v>1.8333333333333333</v>
      </c>
      <c r="AB1206" s="22">
        <v>0</v>
      </c>
    </row>
    <row r="1207" spans="1:28" ht="15" customHeight="1">
      <c r="A1207" s="42">
        <v>2019</v>
      </c>
      <c r="B1207" s="42" t="s">
        <v>276</v>
      </c>
      <c r="C1207" s="44" t="s">
        <v>221</v>
      </c>
      <c r="D1207" s="43" t="s">
        <v>635</v>
      </c>
      <c r="E1207" s="39"/>
      <c r="F1207" s="39"/>
      <c r="G1207" s="71"/>
      <c r="H1207" s="59">
        <v>2</v>
      </c>
      <c r="I1207" s="23">
        <v>180</v>
      </c>
      <c r="J1207" s="23">
        <v>6</v>
      </c>
      <c r="K1207" s="23">
        <v>1</v>
      </c>
      <c r="L1207" s="22">
        <v>29</v>
      </c>
      <c r="M1207" s="23">
        <v>0</v>
      </c>
      <c r="N1207" s="22">
        <v>0</v>
      </c>
      <c r="O1207" s="23">
        <v>1</v>
      </c>
      <c r="P1207" s="61">
        <v>5.5555555555555558E-3</v>
      </c>
      <c r="Q1207" s="23">
        <v>0</v>
      </c>
      <c r="R1207" s="22">
        <v>0</v>
      </c>
      <c r="S1207" s="22">
        <v>29</v>
      </c>
      <c r="T1207" s="62">
        <v>41.5</v>
      </c>
      <c r="U1207" s="22">
        <v>0</v>
      </c>
      <c r="V1207" s="22">
        <v>0</v>
      </c>
      <c r="W1207" s="22">
        <v>220</v>
      </c>
      <c r="X1207" s="22">
        <v>220</v>
      </c>
      <c r="Y1207" s="62">
        <v>1.2222222222222223</v>
      </c>
      <c r="Z1207" s="22">
        <v>249</v>
      </c>
      <c r="AA1207" s="62">
        <v>1.3833333333333333</v>
      </c>
      <c r="AB1207" s="22">
        <v>0</v>
      </c>
    </row>
    <row r="1208" spans="1:28" ht="15" customHeight="1">
      <c r="A1208" s="42">
        <v>2019</v>
      </c>
      <c r="B1208" s="42" t="s">
        <v>276</v>
      </c>
      <c r="C1208" s="44" t="s">
        <v>207</v>
      </c>
      <c r="D1208" s="43" t="s">
        <v>87</v>
      </c>
      <c r="E1208" s="39"/>
      <c r="F1208" s="39"/>
      <c r="G1208" s="71"/>
      <c r="H1208" s="59">
        <v>7</v>
      </c>
      <c r="I1208" s="23">
        <v>1700</v>
      </c>
      <c r="J1208" s="23">
        <v>152</v>
      </c>
      <c r="K1208" s="23">
        <v>23</v>
      </c>
      <c r="L1208" s="22">
        <v>562</v>
      </c>
      <c r="M1208" s="23">
        <v>10</v>
      </c>
      <c r="N1208" s="22">
        <v>307</v>
      </c>
      <c r="O1208" s="23">
        <v>33</v>
      </c>
      <c r="P1208" s="61">
        <v>1.9411764705882354E-2</v>
      </c>
      <c r="Q1208" s="23">
        <v>54</v>
      </c>
      <c r="R1208" s="22">
        <v>540</v>
      </c>
      <c r="S1208" s="22">
        <v>1409</v>
      </c>
      <c r="T1208" s="62">
        <v>17.098684210526315</v>
      </c>
      <c r="U1208" s="22">
        <v>0</v>
      </c>
      <c r="V1208" s="22">
        <v>0</v>
      </c>
      <c r="W1208" s="22">
        <v>1190</v>
      </c>
      <c r="X1208" s="22">
        <v>1190</v>
      </c>
      <c r="Y1208" s="62">
        <v>0.7</v>
      </c>
      <c r="Z1208" s="22">
        <v>2599</v>
      </c>
      <c r="AA1208" s="62">
        <v>1.5288235294117647</v>
      </c>
      <c r="AB1208" s="22">
        <v>0</v>
      </c>
    </row>
    <row r="1209" spans="1:28" ht="15" customHeight="1">
      <c r="A1209" s="42">
        <v>2019</v>
      </c>
      <c r="B1209" s="42" t="s">
        <v>276</v>
      </c>
      <c r="C1209" s="44" t="s">
        <v>207</v>
      </c>
      <c r="D1209" s="43" t="s">
        <v>22</v>
      </c>
      <c r="E1209" s="39"/>
      <c r="F1209" s="39"/>
      <c r="G1209" s="71"/>
      <c r="H1209" s="59">
        <v>13</v>
      </c>
      <c r="I1209" s="23">
        <v>1860</v>
      </c>
      <c r="J1209" s="23">
        <v>266</v>
      </c>
      <c r="K1209" s="23">
        <v>90</v>
      </c>
      <c r="L1209" s="22">
        <v>2195</v>
      </c>
      <c r="M1209" s="23">
        <v>14</v>
      </c>
      <c r="N1209" s="22">
        <v>408</v>
      </c>
      <c r="O1209" s="23">
        <v>104</v>
      </c>
      <c r="P1209" s="61">
        <v>5.5913978494623658E-2</v>
      </c>
      <c r="Q1209" s="23">
        <v>142</v>
      </c>
      <c r="R1209" s="22">
        <v>1495</v>
      </c>
      <c r="S1209" s="22">
        <v>4098</v>
      </c>
      <c r="T1209" s="62">
        <v>16.415413533834588</v>
      </c>
      <c r="U1209" s="22">
        <v>0</v>
      </c>
      <c r="V1209" s="22">
        <v>0</v>
      </c>
      <c r="W1209" s="22">
        <v>268.5</v>
      </c>
      <c r="X1209" s="22">
        <v>268.5</v>
      </c>
      <c r="Y1209" s="62">
        <v>0.14435483870967741</v>
      </c>
      <c r="Z1209" s="22">
        <v>4366.5</v>
      </c>
      <c r="AA1209" s="62">
        <v>2.3475806451612904</v>
      </c>
      <c r="AB1209" s="22">
        <v>0</v>
      </c>
    </row>
    <row r="1210" spans="1:28" ht="15" customHeight="1">
      <c r="A1210" s="42">
        <v>2019</v>
      </c>
      <c r="B1210" s="42" t="s">
        <v>276</v>
      </c>
      <c r="C1210" s="44" t="s">
        <v>207</v>
      </c>
      <c r="D1210" s="43" t="s">
        <v>712</v>
      </c>
      <c r="E1210" s="39"/>
      <c r="F1210" s="39"/>
      <c r="G1210" s="71"/>
      <c r="H1210" s="59">
        <v>4</v>
      </c>
      <c r="I1210" s="23">
        <v>850</v>
      </c>
      <c r="J1210" s="23">
        <v>94</v>
      </c>
      <c r="K1210" s="23">
        <v>21</v>
      </c>
      <c r="L1210" s="22">
        <v>520</v>
      </c>
      <c r="M1210" s="23">
        <v>0</v>
      </c>
      <c r="N1210" s="22">
        <v>0</v>
      </c>
      <c r="O1210" s="23">
        <v>21</v>
      </c>
      <c r="P1210" s="61">
        <v>2.4705882352941175E-2</v>
      </c>
      <c r="Q1210" s="23">
        <v>0</v>
      </c>
      <c r="R1210" s="22">
        <v>0</v>
      </c>
      <c r="S1210" s="22">
        <v>520</v>
      </c>
      <c r="T1210" s="62">
        <v>15.014680851063831</v>
      </c>
      <c r="U1210" s="22">
        <v>0</v>
      </c>
      <c r="V1210" s="22">
        <v>0</v>
      </c>
      <c r="W1210" s="22">
        <v>891.38</v>
      </c>
      <c r="X1210" s="22">
        <v>891.38</v>
      </c>
      <c r="Y1210" s="62">
        <v>1.0486823529411764</v>
      </c>
      <c r="Z1210" s="22">
        <v>1411.38</v>
      </c>
      <c r="AA1210" s="62">
        <v>1.6604470588235296</v>
      </c>
      <c r="AB1210" s="22">
        <v>0</v>
      </c>
    </row>
    <row r="1211" spans="1:28" ht="15" customHeight="1">
      <c r="A1211" s="42">
        <v>2019</v>
      </c>
      <c r="B1211" s="42" t="s">
        <v>276</v>
      </c>
      <c r="C1211" s="44" t="s">
        <v>207</v>
      </c>
      <c r="D1211" s="43" t="s">
        <v>713</v>
      </c>
      <c r="E1211" s="39"/>
      <c r="F1211" s="39"/>
      <c r="G1211" s="71"/>
      <c r="H1211" s="59">
        <v>6</v>
      </c>
      <c r="I1211" s="23">
        <v>12995</v>
      </c>
      <c r="J1211" s="23">
        <v>522</v>
      </c>
      <c r="K1211" s="23">
        <v>1145</v>
      </c>
      <c r="L1211" s="22">
        <v>27612</v>
      </c>
      <c r="M1211" s="23">
        <v>255</v>
      </c>
      <c r="N1211" s="22">
        <v>8227</v>
      </c>
      <c r="O1211" s="23">
        <v>1400</v>
      </c>
      <c r="P1211" s="61">
        <v>0.10773374374759523</v>
      </c>
      <c r="Q1211" s="23">
        <v>2</v>
      </c>
      <c r="R1211" s="22">
        <v>20</v>
      </c>
      <c r="S1211" s="22">
        <v>35859</v>
      </c>
      <c r="T1211" s="62">
        <v>99.650440613026817</v>
      </c>
      <c r="U1211" s="22">
        <v>0</v>
      </c>
      <c r="V1211" s="22">
        <v>0</v>
      </c>
      <c r="W1211" s="22">
        <v>16158.53</v>
      </c>
      <c r="X1211" s="22">
        <v>16158.53</v>
      </c>
      <c r="Y1211" s="62">
        <v>1.2434420931127357</v>
      </c>
      <c r="Z1211" s="22">
        <v>52017.53</v>
      </c>
      <c r="AA1211" s="62">
        <v>4.0028880338591764</v>
      </c>
      <c r="AB1211" s="22">
        <v>4272.97</v>
      </c>
    </row>
    <row r="1212" spans="1:28" ht="15" customHeight="1">
      <c r="A1212" s="42">
        <v>2019</v>
      </c>
      <c r="B1212" s="42" t="s">
        <v>276</v>
      </c>
      <c r="C1212" s="44" t="s">
        <v>207</v>
      </c>
      <c r="D1212" s="43" t="s">
        <v>637</v>
      </c>
      <c r="E1212" s="39"/>
      <c r="F1212" s="39"/>
      <c r="G1212" s="71"/>
      <c r="H1212" s="59">
        <v>3</v>
      </c>
      <c r="I1212" s="23">
        <v>2538</v>
      </c>
      <c r="J1212" s="23">
        <v>10</v>
      </c>
      <c r="K1212" s="23">
        <v>44</v>
      </c>
      <c r="L1212" s="22">
        <v>1443</v>
      </c>
      <c r="M1212" s="23">
        <v>2</v>
      </c>
      <c r="N1212" s="22">
        <v>60</v>
      </c>
      <c r="O1212" s="23">
        <v>46</v>
      </c>
      <c r="P1212" s="61">
        <v>1.8124507486209612E-2</v>
      </c>
      <c r="Q1212" s="23">
        <v>70</v>
      </c>
      <c r="R1212" s="22">
        <v>700</v>
      </c>
      <c r="S1212" s="22">
        <v>2203</v>
      </c>
      <c r="T1212" s="62">
        <v>334.34700000000004</v>
      </c>
      <c r="U1212" s="22">
        <v>0</v>
      </c>
      <c r="V1212" s="22">
        <v>0</v>
      </c>
      <c r="W1212" s="22">
        <v>1140.47</v>
      </c>
      <c r="X1212" s="22">
        <v>1140.47</v>
      </c>
      <c r="Y1212" s="62">
        <v>0.44935776201733652</v>
      </c>
      <c r="Z1212" s="22">
        <v>3343.4700000000003</v>
      </c>
      <c r="AA1212" s="62">
        <v>1.3173640661938535</v>
      </c>
      <c r="AB1212" s="22">
        <v>0</v>
      </c>
    </row>
    <row r="1213" spans="1:28" ht="15" customHeight="1">
      <c r="A1213" s="42">
        <v>2019</v>
      </c>
      <c r="B1213" s="42" t="s">
        <v>276</v>
      </c>
      <c r="C1213" s="44" t="s">
        <v>208</v>
      </c>
      <c r="D1213" s="43" t="s">
        <v>714</v>
      </c>
      <c r="E1213" s="39"/>
      <c r="F1213" s="39"/>
      <c r="G1213" s="71"/>
      <c r="H1213" s="59">
        <v>7</v>
      </c>
      <c r="I1213" s="23">
        <v>800</v>
      </c>
      <c r="J1213" s="23">
        <v>22</v>
      </c>
      <c r="K1213" s="23">
        <v>88</v>
      </c>
      <c r="L1213" s="22">
        <v>2229</v>
      </c>
      <c r="M1213" s="23">
        <v>6</v>
      </c>
      <c r="N1213" s="22">
        <v>360</v>
      </c>
      <c r="O1213" s="23">
        <v>94</v>
      </c>
      <c r="P1213" s="61">
        <v>0.11749999999999999</v>
      </c>
      <c r="Q1213" s="23">
        <v>2</v>
      </c>
      <c r="R1213" s="22">
        <v>20</v>
      </c>
      <c r="S1213" s="22">
        <v>2609</v>
      </c>
      <c r="T1213" s="62">
        <v>240.77272727272728</v>
      </c>
      <c r="U1213" s="22">
        <v>0</v>
      </c>
      <c r="V1213" s="22">
        <v>0</v>
      </c>
      <c r="W1213" s="22">
        <v>2688</v>
      </c>
      <c r="X1213" s="22">
        <v>2688</v>
      </c>
      <c r="Y1213" s="62">
        <v>3.36</v>
      </c>
      <c r="Z1213" s="22">
        <v>5297</v>
      </c>
      <c r="AA1213" s="62">
        <v>6.6212499999999999</v>
      </c>
      <c r="AB1213" s="22">
        <v>409</v>
      </c>
    </row>
    <row r="1214" spans="1:28" ht="15" customHeight="1">
      <c r="A1214" s="42">
        <v>2019</v>
      </c>
      <c r="B1214" s="42" t="s">
        <v>276</v>
      </c>
      <c r="C1214" s="44" t="s">
        <v>208</v>
      </c>
      <c r="D1214" s="43" t="s">
        <v>715</v>
      </c>
      <c r="E1214" s="39"/>
      <c r="F1214" s="39"/>
      <c r="G1214" s="71"/>
      <c r="H1214" s="59">
        <v>2</v>
      </c>
      <c r="I1214" s="23">
        <v>900</v>
      </c>
      <c r="J1214" s="23">
        <v>30</v>
      </c>
      <c r="K1214" s="23">
        <v>32</v>
      </c>
      <c r="L1214" s="22">
        <v>778</v>
      </c>
      <c r="M1214" s="23">
        <v>11</v>
      </c>
      <c r="N1214" s="22">
        <v>357</v>
      </c>
      <c r="O1214" s="23">
        <v>43</v>
      </c>
      <c r="P1214" s="61">
        <v>4.777777777777778E-2</v>
      </c>
      <c r="Q1214" s="23">
        <v>0</v>
      </c>
      <c r="R1214" s="22">
        <v>0</v>
      </c>
      <c r="S1214" s="22">
        <v>1135</v>
      </c>
      <c r="T1214" s="62">
        <v>137.85333333333335</v>
      </c>
      <c r="U1214" s="22">
        <v>0</v>
      </c>
      <c r="V1214" s="22">
        <v>0</v>
      </c>
      <c r="W1214" s="22">
        <v>3000.6</v>
      </c>
      <c r="X1214" s="22">
        <v>3000.6</v>
      </c>
      <c r="Y1214" s="62">
        <v>3.3340000000000001</v>
      </c>
      <c r="Z1214" s="22">
        <v>4135.6000000000004</v>
      </c>
      <c r="AA1214" s="62">
        <v>4.5951111111111116</v>
      </c>
      <c r="AB1214" s="22">
        <v>138.5</v>
      </c>
    </row>
    <row r="1215" spans="1:28" ht="15" customHeight="1">
      <c r="A1215" s="42">
        <v>2019</v>
      </c>
      <c r="B1215" s="42" t="s">
        <v>276</v>
      </c>
      <c r="C1215" s="44" t="s">
        <v>208</v>
      </c>
      <c r="D1215" s="43" t="s">
        <v>25</v>
      </c>
      <c r="E1215" s="39"/>
      <c r="F1215" s="39"/>
      <c r="G1215" s="71"/>
      <c r="H1215" s="59">
        <v>4</v>
      </c>
      <c r="I1215" s="23">
        <v>704</v>
      </c>
      <c r="J1215" s="23">
        <v>54</v>
      </c>
      <c r="K1215" s="23">
        <v>34</v>
      </c>
      <c r="L1215" s="22">
        <v>891</v>
      </c>
      <c r="M1215" s="23">
        <v>18</v>
      </c>
      <c r="N1215" s="22">
        <v>573</v>
      </c>
      <c r="O1215" s="23">
        <v>52</v>
      </c>
      <c r="P1215" s="61">
        <v>7.4285714285714288E-2</v>
      </c>
      <c r="Q1215" s="23">
        <v>59</v>
      </c>
      <c r="R1215" s="22">
        <v>590</v>
      </c>
      <c r="S1215" s="22">
        <v>2054</v>
      </c>
      <c r="T1215" s="62">
        <v>73.618518518518513</v>
      </c>
      <c r="U1215" s="22">
        <v>0</v>
      </c>
      <c r="V1215" s="22">
        <v>0</v>
      </c>
      <c r="W1215" s="22">
        <v>1921.4</v>
      </c>
      <c r="X1215" s="22">
        <v>1921.4</v>
      </c>
      <c r="Y1215" s="62">
        <v>2.7292613636363638</v>
      </c>
      <c r="Z1215" s="22">
        <v>3975.4</v>
      </c>
      <c r="AA1215" s="62">
        <v>5.6468750000000005</v>
      </c>
      <c r="AB1215" s="22">
        <v>300</v>
      </c>
    </row>
    <row r="1216" spans="1:28" ht="15" customHeight="1">
      <c r="A1216" s="42">
        <v>2019</v>
      </c>
      <c r="B1216" s="42" t="s">
        <v>276</v>
      </c>
      <c r="C1216" s="44" t="s">
        <v>208</v>
      </c>
      <c r="D1216" s="43" t="s">
        <v>640</v>
      </c>
      <c r="E1216" s="39"/>
      <c r="F1216" s="39"/>
      <c r="G1216" s="71"/>
      <c r="H1216" s="59">
        <v>1</v>
      </c>
      <c r="I1216" s="23">
        <v>500</v>
      </c>
      <c r="J1216" s="23">
        <v>18</v>
      </c>
      <c r="K1216" s="23">
        <v>18</v>
      </c>
      <c r="L1216" s="22">
        <v>441</v>
      </c>
      <c r="M1216" s="23">
        <v>9</v>
      </c>
      <c r="N1216" s="22">
        <v>302</v>
      </c>
      <c r="O1216" s="23">
        <v>27</v>
      </c>
      <c r="P1216" s="61">
        <v>5.3999999999999999E-2</v>
      </c>
      <c r="Q1216" s="23">
        <v>0</v>
      </c>
      <c r="R1216" s="22">
        <v>0</v>
      </c>
      <c r="S1216" s="22">
        <v>743</v>
      </c>
      <c r="T1216" s="62">
        <v>62.777777777777779</v>
      </c>
      <c r="U1216" s="22">
        <v>0</v>
      </c>
      <c r="V1216" s="22">
        <v>0</v>
      </c>
      <c r="W1216" s="22">
        <v>387</v>
      </c>
      <c r="X1216" s="22">
        <v>387</v>
      </c>
      <c r="Y1216" s="62">
        <v>0.77400000000000002</v>
      </c>
      <c r="Z1216" s="22">
        <v>1130</v>
      </c>
      <c r="AA1216" s="62">
        <v>2.2599999999999998</v>
      </c>
      <c r="AB1216" s="22">
        <v>0</v>
      </c>
    </row>
    <row r="1217" spans="1:28" ht="15" customHeight="1">
      <c r="A1217" s="42">
        <v>2019</v>
      </c>
      <c r="B1217" s="42" t="s">
        <v>276</v>
      </c>
      <c r="C1217" s="44" t="s">
        <v>208</v>
      </c>
      <c r="D1217" s="43" t="s">
        <v>716</v>
      </c>
      <c r="E1217" s="39"/>
      <c r="F1217" s="39"/>
      <c r="G1217" s="71"/>
      <c r="H1217" s="59">
        <v>1</v>
      </c>
      <c r="I1217" s="23">
        <v>6000</v>
      </c>
      <c r="J1217" s="23">
        <v>150</v>
      </c>
      <c r="K1217" s="23">
        <v>112</v>
      </c>
      <c r="L1217" s="22">
        <v>2892</v>
      </c>
      <c r="M1217" s="23">
        <v>24</v>
      </c>
      <c r="N1217" s="22">
        <v>755</v>
      </c>
      <c r="O1217" s="23">
        <v>136</v>
      </c>
      <c r="P1217" s="61">
        <v>2.2666666666666668E-2</v>
      </c>
      <c r="Q1217" s="23">
        <v>0</v>
      </c>
      <c r="R1217" s="22">
        <v>0</v>
      </c>
      <c r="S1217" s="22">
        <v>3647</v>
      </c>
      <c r="T1217" s="62">
        <v>87.98</v>
      </c>
      <c r="U1217" s="22">
        <v>0</v>
      </c>
      <c r="V1217" s="22">
        <v>0</v>
      </c>
      <c r="W1217" s="22">
        <v>9550</v>
      </c>
      <c r="X1217" s="22">
        <v>9550</v>
      </c>
      <c r="Y1217" s="62">
        <v>1.5916666666666666</v>
      </c>
      <c r="Z1217" s="22">
        <v>13197</v>
      </c>
      <c r="AA1217" s="62">
        <v>2.1995</v>
      </c>
      <c r="AB1217" s="22">
        <v>550</v>
      </c>
    </row>
    <row r="1218" spans="1:28" ht="15" customHeight="1">
      <c r="A1218" s="42">
        <v>2019</v>
      </c>
      <c r="B1218" s="42" t="s">
        <v>276</v>
      </c>
      <c r="C1218" s="44" t="s">
        <v>208</v>
      </c>
      <c r="D1218" s="43" t="s">
        <v>26</v>
      </c>
      <c r="E1218" s="39"/>
      <c r="F1218" s="39"/>
      <c r="G1218" s="71"/>
      <c r="H1218" s="59">
        <v>2</v>
      </c>
      <c r="I1218" s="23">
        <v>1000</v>
      </c>
      <c r="J1218" s="23">
        <v>46</v>
      </c>
      <c r="K1218" s="23">
        <v>52</v>
      </c>
      <c r="L1218" s="22">
        <v>1295</v>
      </c>
      <c r="M1218" s="23">
        <v>21</v>
      </c>
      <c r="N1218" s="22">
        <v>688</v>
      </c>
      <c r="O1218" s="23">
        <v>73</v>
      </c>
      <c r="P1218" s="61">
        <v>7.2999999999999995E-2</v>
      </c>
      <c r="Q1218" s="23">
        <v>0</v>
      </c>
      <c r="R1218" s="22">
        <v>0</v>
      </c>
      <c r="S1218" s="22">
        <v>1983</v>
      </c>
      <c r="T1218" s="62">
        <v>79.652173913043484</v>
      </c>
      <c r="U1218" s="22">
        <v>0</v>
      </c>
      <c r="V1218" s="22">
        <v>0</v>
      </c>
      <c r="W1218" s="22">
        <v>1681</v>
      </c>
      <c r="X1218" s="22">
        <v>1681</v>
      </c>
      <c r="Y1218" s="62">
        <v>1.681</v>
      </c>
      <c r="Z1218" s="22">
        <v>3664</v>
      </c>
      <c r="AA1218" s="62">
        <v>3.6640000000000001</v>
      </c>
      <c r="AB1218" s="22">
        <v>31</v>
      </c>
    </row>
    <row r="1219" spans="1:28" ht="15" customHeight="1">
      <c r="A1219" s="42">
        <v>2019</v>
      </c>
      <c r="B1219" s="42" t="s">
        <v>276</v>
      </c>
      <c r="C1219" s="44" t="s">
        <v>209</v>
      </c>
      <c r="D1219" s="43" t="s">
        <v>641</v>
      </c>
      <c r="E1219" s="39"/>
      <c r="F1219" s="39"/>
      <c r="G1219" s="71"/>
      <c r="H1219" s="59">
        <v>2</v>
      </c>
      <c r="I1219" s="23">
        <v>1350</v>
      </c>
      <c r="J1219" s="23">
        <v>38</v>
      </c>
      <c r="K1219" s="23">
        <v>81</v>
      </c>
      <c r="L1219" s="22">
        <v>2091</v>
      </c>
      <c r="M1219" s="23">
        <v>16</v>
      </c>
      <c r="N1219" s="22">
        <v>511</v>
      </c>
      <c r="O1219" s="23">
        <v>97</v>
      </c>
      <c r="P1219" s="61">
        <v>7.1851851851851847E-2</v>
      </c>
      <c r="Q1219" s="23">
        <v>0</v>
      </c>
      <c r="R1219" s="22">
        <v>0</v>
      </c>
      <c r="S1219" s="22">
        <v>2602</v>
      </c>
      <c r="T1219" s="62">
        <v>155.58157894736843</v>
      </c>
      <c r="U1219" s="22">
        <v>0</v>
      </c>
      <c r="V1219" s="22">
        <v>0</v>
      </c>
      <c r="W1219" s="22">
        <v>3310.1</v>
      </c>
      <c r="X1219" s="22">
        <v>3310.1</v>
      </c>
      <c r="Y1219" s="62">
        <v>2.4519259259259258</v>
      </c>
      <c r="Z1219" s="22">
        <v>5912.1</v>
      </c>
      <c r="AA1219" s="62">
        <v>4.3793333333333333</v>
      </c>
      <c r="AB1219" s="22">
        <v>0</v>
      </c>
    </row>
    <row r="1220" spans="1:28" ht="15" customHeight="1">
      <c r="A1220" s="42">
        <v>2019</v>
      </c>
      <c r="B1220" s="42" t="s">
        <v>276</v>
      </c>
      <c r="C1220" s="44" t="s">
        <v>209</v>
      </c>
      <c r="D1220" s="43" t="s">
        <v>28</v>
      </c>
      <c r="E1220" s="39"/>
      <c r="F1220" s="39"/>
      <c r="G1220" s="71"/>
      <c r="H1220" s="59">
        <v>12</v>
      </c>
      <c r="I1220" s="23">
        <v>4792</v>
      </c>
      <c r="J1220" s="23">
        <v>72</v>
      </c>
      <c r="K1220" s="23">
        <v>65</v>
      </c>
      <c r="L1220" s="22">
        <v>1657</v>
      </c>
      <c r="M1220" s="23">
        <v>22</v>
      </c>
      <c r="N1220" s="22">
        <v>718</v>
      </c>
      <c r="O1220" s="23">
        <v>87</v>
      </c>
      <c r="P1220" s="61">
        <v>1.815525876460768E-2</v>
      </c>
      <c r="Q1220" s="23">
        <v>4</v>
      </c>
      <c r="R1220" s="22">
        <v>40</v>
      </c>
      <c r="S1220" s="22">
        <v>2415</v>
      </c>
      <c r="T1220" s="62">
        <v>55.222222222222221</v>
      </c>
      <c r="U1220" s="22">
        <v>0</v>
      </c>
      <c r="V1220" s="22">
        <v>0</v>
      </c>
      <c r="W1220" s="22">
        <v>1561</v>
      </c>
      <c r="X1220" s="22">
        <v>1561</v>
      </c>
      <c r="Y1220" s="62">
        <v>0.32575125208681133</v>
      </c>
      <c r="Z1220" s="22">
        <v>3976</v>
      </c>
      <c r="AA1220" s="62">
        <v>0.8297161936560935</v>
      </c>
      <c r="AB1220" s="22">
        <v>0</v>
      </c>
    </row>
    <row r="1221" spans="1:28" ht="15" customHeight="1">
      <c r="A1221" s="42">
        <v>2019</v>
      </c>
      <c r="B1221" s="42" t="s">
        <v>276</v>
      </c>
      <c r="C1221" s="44" t="s">
        <v>209</v>
      </c>
      <c r="D1221" s="43" t="s">
        <v>290</v>
      </c>
      <c r="E1221" s="39"/>
      <c r="F1221" s="39"/>
      <c r="G1221" s="71"/>
      <c r="H1221" s="59">
        <v>5</v>
      </c>
      <c r="I1221" s="23">
        <v>1821</v>
      </c>
      <c r="J1221" s="23">
        <v>58</v>
      </c>
      <c r="K1221" s="23">
        <v>83</v>
      </c>
      <c r="L1221" s="22">
        <v>2113</v>
      </c>
      <c r="M1221" s="23">
        <v>16</v>
      </c>
      <c r="N1221" s="22">
        <v>497</v>
      </c>
      <c r="O1221" s="23">
        <v>99</v>
      </c>
      <c r="P1221" s="61">
        <v>5.4365733113673806E-2</v>
      </c>
      <c r="Q1221" s="23">
        <v>2</v>
      </c>
      <c r="R1221" s="22">
        <v>20</v>
      </c>
      <c r="S1221" s="22">
        <v>2630</v>
      </c>
      <c r="T1221" s="62">
        <v>75.34482758620689</v>
      </c>
      <c r="U1221" s="22">
        <v>0</v>
      </c>
      <c r="V1221" s="22">
        <v>0</v>
      </c>
      <c r="W1221" s="22">
        <v>1740</v>
      </c>
      <c r="X1221" s="22">
        <v>1740</v>
      </c>
      <c r="Y1221" s="62">
        <v>0.95551894563426687</v>
      </c>
      <c r="Z1221" s="22">
        <v>4370</v>
      </c>
      <c r="AA1221" s="62">
        <v>2.399780340472268</v>
      </c>
      <c r="AB1221" s="22">
        <v>0</v>
      </c>
    </row>
    <row r="1222" spans="1:28" ht="15" customHeight="1">
      <c r="A1222" s="42">
        <v>2019</v>
      </c>
      <c r="B1222" s="42" t="s">
        <v>276</v>
      </c>
      <c r="C1222" s="44" t="s">
        <v>209</v>
      </c>
      <c r="D1222" s="43" t="s">
        <v>642</v>
      </c>
      <c r="E1222" s="39"/>
      <c r="F1222" s="39"/>
      <c r="G1222" s="71"/>
      <c r="H1222" s="59">
        <v>5</v>
      </c>
      <c r="I1222" s="23">
        <v>3718</v>
      </c>
      <c r="J1222" s="23">
        <v>33</v>
      </c>
      <c r="K1222" s="23">
        <v>66</v>
      </c>
      <c r="L1222" s="22">
        <f>1001+698</f>
        <v>1699</v>
      </c>
      <c r="M1222" s="23">
        <v>15</v>
      </c>
      <c r="N1222" s="22">
        <f>338+138</f>
        <v>476</v>
      </c>
      <c r="O1222" s="23">
        <v>81</v>
      </c>
      <c r="P1222" s="61">
        <v>2.1785906401291015E-2</v>
      </c>
      <c r="Q1222" s="23">
        <v>0</v>
      </c>
      <c r="R1222" s="22">
        <v>0</v>
      </c>
      <c r="S1222" s="22">
        <v>2175</v>
      </c>
      <c r="T1222" s="62">
        <v>123.9939393939394</v>
      </c>
      <c r="U1222" s="22">
        <v>0</v>
      </c>
      <c r="V1222" s="22">
        <v>0</v>
      </c>
      <c r="W1222" s="22">
        <v>1916.8</v>
      </c>
      <c r="X1222" s="22">
        <v>1916.8</v>
      </c>
      <c r="Y1222" s="62">
        <v>0.5155459924690694</v>
      </c>
      <c r="Z1222" s="22">
        <v>4091.8</v>
      </c>
      <c r="AA1222" s="62">
        <v>1.1005379236148467</v>
      </c>
      <c r="AB1222" s="22">
        <v>0</v>
      </c>
    </row>
    <row r="1223" spans="1:28" ht="15" customHeight="1">
      <c r="A1223" s="42">
        <v>2019</v>
      </c>
      <c r="B1223" s="42" t="s">
        <v>276</v>
      </c>
      <c r="C1223" s="44" t="s">
        <v>209</v>
      </c>
      <c r="D1223" s="43" t="s">
        <v>717</v>
      </c>
      <c r="E1223" s="39"/>
      <c r="F1223" s="39"/>
      <c r="G1223" s="71"/>
      <c r="H1223" s="59">
        <v>4</v>
      </c>
      <c r="I1223" s="23">
        <v>7025</v>
      </c>
      <c r="J1223" s="23">
        <v>85</v>
      </c>
      <c r="K1223" s="23">
        <v>248</v>
      </c>
      <c r="L1223" s="22">
        <v>6181</v>
      </c>
      <c r="M1223" s="23">
        <v>79</v>
      </c>
      <c r="N1223" s="22">
        <v>2660</v>
      </c>
      <c r="O1223" s="23">
        <v>327</v>
      </c>
      <c r="P1223" s="61">
        <v>4.6548042704626334E-2</v>
      </c>
      <c r="Q1223" s="23">
        <v>1</v>
      </c>
      <c r="R1223" s="22">
        <v>10</v>
      </c>
      <c r="S1223" s="22">
        <v>8851</v>
      </c>
      <c r="T1223" s="62">
        <v>184.84235294117647</v>
      </c>
      <c r="U1223" s="22">
        <v>0</v>
      </c>
      <c r="V1223" s="22">
        <v>0</v>
      </c>
      <c r="W1223" s="22">
        <v>6860.6</v>
      </c>
      <c r="X1223" s="22">
        <v>6860.6</v>
      </c>
      <c r="Y1223" s="62">
        <v>0.97659786476868338</v>
      </c>
      <c r="Z1223" s="22">
        <v>15711.6</v>
      </c>
      <c r="AA1223" s="62">
        <v>2.2365266903914591</v>
      </c>
      <c r="AB1223" s="22">
        <v>408.57</v>
      </c>
    </row>
    <row r="1224" spans="1:28" ht="15" customHeight="1">
      <c r="A1224" s="42">
        <v>2019</v>
      </c>
      <c r="B1224" s="42" t="s">
        <v>276</v>
      </c>
      <c r="C1224" s="44" t="s">
        <v>209</v>
      </c>
      <c r="D1224" s="43" t="s">
        <v>718</v>
      </c>
      <c r="E1224" s="39"/>
      <c r="F1224" s="39"/>
      <c r="G1224" s="71"/>
      <c r="H1224" s="59">
        <v>1</v>
      </c>
      <c r="I1224" s="23">
        <v>1789</v>
      </c>
      <c r="J1224" s="23">
        <v>17</v>
      </c>
      <c r="K1224" s="23">
        <v>174</v>
      </c>
      <c r="L1224" s="22">
        <v>5249</v>
      </c>
      <c r="M1224" s="23">
        <v>19</v>
      </c>
      <c r="N1224" s="22">
        <v>1191</v>
      </c>
      <c r="O1224" s="23">
        <v>193</v>
      </c>
      <c r="P1224" s="61">
        <v>0.10806270996640538</v>
      </c>
      <c r="Q1224" s="23">
        <v>2</v>
      </c>
      <c r="R1224" s="22">
        <v>20</v>
      </c>
      <c r="S1224" s="22">
        <v>6460</v>
      </c>
      <c r="T1224" s="62">
        <v>527.59058823529415</v>
      </c>
      <c r="U1224" s="22">
        <v>0</v>
      </c>
      <c r="V1224" s="22">
        <v>0</v>
      </c>
      <c r="W1224" s="22">
        <v>2509.04</v>
      </c>
      <c r="X1224" s="22">
        <v>2509.04</v>
      </c>
      <c r="Y1224" s="62">
        <v>1.4024818334264952</v>
      </c>
      <c r="Z1224" s="22">
        <v>8969.0400000000009</v>
      </c>
      <c r="AA1224" s="62">
        <v>5.0134376746785918</v>
      </c>
      <c r="AB1224" s="22">
        <v>0</v>
      </c>
    </row>
    <row r="1225" spans="1:28" ht="15" customHeight="1">
      <c r="A1225" s="42">
        <v>2019</v>
      </c>
      <c r="B1225" s="42" t="s">
        <v>276</v>
      </c>
      <c r="C1225" s="44" t="s">
        <v>209</v>
      </c>
      <c r="D1225" s="43" t="s">
        <v>644</v>
      </c>
      <c r="E1225" s="39"/>
      <c r="F1225" s="39"/>
      <c r="G1225" s="71"/>
      <c r="H1225" s="59">
        <v>3</v>
      </c>
      <c r="I1225" s="23">
        <v>851</v>
      </c>
      <c r="J1225" s="23">
        <v>120</v>
      </c>
      <c r="K1225" s="23">
        <v>39</v>
      </c>
      <c r="L1225" s="22">
        <v>938</v>
      </c>
      <c r="M1225" s="23">
        <v>17</v>
      </c>
      <c r="N1225" s="22">
        <v>517</v>
      </c>
      <c r="O1225" s="23">
        <v>56</v>
      </c>
      <c r="P1225" s="61">
        <v>6.5804935370152765E-2</v>
      </c>
      <c r="Q1225" s="23">
        <v>1</v>
      </c>
      <c r="R1225" s="22">
        <v>10</v>
      </c>
      <c r="S1225" s="22">
        <v>1465</v>
      </c>
      <c r="T1225" s="62">
        <v>24.820833333333333</v>
      </c>
      <c r="U1225" s="22">
        <v>0</v>
      </c>
      <c r="V1225" s="22">
        <v>0</v>
      </c>
      <c r="W1225" s="22">
        <v>1513.5</v>
      </c>
      <c r="X1225" s="22">
        <v>1513.5</v>
      </c>
      <c r="Y1225" s="62">
        <v>1.7784958871915393</v>
      </c>
      <c r="Z1225" s="22">
        <v>2978.5</v>
      </c>
      <c r="AA1225" s="62">
        <v>3.5</v>
      </c>
      <c r="AB1225" s="22">
        <v>0</v>
      </c>
    </row>
    <row r="1226" spans="1:28" ht="15" customHeight="1">
      <c r="A1226" s="42">
        <v>2019</v>
      </c>
      <c r="B1226" s="42" t="s">
        <v>276</v>
      </c>
      <c r="C1226" s="44" t="s">
        <v>209</v>
      </c>
      <c r="D1226" s="43" t="s">
        <v>645</v>
      </c>
      <c r="E1226" s="39"/>
      <c r="F1226" s="39"/>
      <c r="G1226" s="71"/>
      <c r="H1226" s="59">
        <v>3</v>
      </c>
      <c r="I1226" s="23">
        <v>4573</v>
      </c>
      <c r="J1226" s="23">
        <v>129</v>
      </c>
      <c r="K1226" s="23">
        <v>127</v>
      </c>
      <c r="L1226" s="22">
        <v>3219</v>
      </c>
      <c r="M1226" s="23">
        <v>26</v>
      </c>
      <c r="N1226" s="22">
        <v>852</v>
      </c>
      <c r="O1226" s="23">
        <v>153</v>
      </c>
      <c r="P1226" s="61">
        <v>3.3457249070631967E-2</v>
      </c>
      <c r="Q1226" s="23">
        <v>0</v>
      </c>
      <c r="R1226" s="22">
        <v>0</v>
      </c>
      <c r="S1226" s="22">
        <v>4071</v>
      </c>
      <c r="T1226" s="62">
        <v>70.25124031007752</v>
      </c>
      <c r="U1226" s="22">
        <v>0</v>
      </c>
      <c r="V1226" s="22">
        <v>0</v>
      </c>
      <c r="W1226" s="22">
        <v>4991.41</v>
      </c>
      <c r="X1226" s="22">
        <v>4991.41</v>
      </c>
      <c r="Y1226" s="62">
        <v>1.0914957358408046</v>
      </c>
      <c r="Z1226" s="22">
        <v>9062.41</v>
      </c>
      <c r="AA1226" s="62">
        <v>1.9817209709162475</v>
      </c>
      <c r="AB1226" s="22">
        <v>50.08</v>
      </c>
    </row>
    <row r="1227" spans="1:28" ht="15" customHeight="1">
      <c r="A1227" s="42">
        <v>2019</v>
      </c>
      <c r="B1227" s="42" t="s">
        <v>276</v>
      </c>
      <c r="C1227" s="44" t="s">
        <v>209</v>
      </c>
      <c r="D1227" s="43" t="s">
        <v>719</v>
      </c>
      <c r="E1227" s="39"/>
      <c r="F1227" s="39"/>
      <c r="G1227" s="71"/>
      <c r="H1227" s="59">
        <v>4</v>
      </c>
      <c r="I1227" s="23">
        <v>3245</v>
      </c>
      <c r="J1227" s="23">
        <v>116</v>
      </c>
      <c r="K1227" s="23">
        <v>73</v>
      </c>
      <c r="L1227" s="22">
        <v>1898</v>
      </c>
      <c r="M1227" s="23">
        <v>23</v>
      </c>
      <c r="N1227" s="22">
        <v>849</v>
      </c>
      <c r="O1227" s="23">
        <v>96</v>
      </c>
      <c r="P1227" s="61">
        <v>2.9583975346687212E-2</v>
      </c>
      <c r="Q1227" s="23">
        <v>1</v>
      </c>
      <c r="R1227" s="22">
        <v>10</v>
      </c>
      <c r="S1227" s="22">
        <v>2757</v>
      </c>
      <c r="T1227" s="62">
        <v>60.681034482758619</v>
      </c>
      <c r="U1227" s="22">
        <v>0</v>
      </c>
      <c r="V1227" s="22">
        <v>0</v>
      </c>
      <c r="W1227" s="22">
        <v>4282</v>
      </c>
      <c r="X1227" s="22">
        <v>4282</v>
      </c>
      <c r="Y1227" s="62">
        <v>1.3195685670261941</v>
      </c>
      <c r="Z1227" s="22">
        <v>7039</v>
      </c>
      <c r="AA1227" s="62">
        <v>2.1691833590138674</v>
      </c>
      <c r="AB1227" s="22">
        <v>0</v>
      </c>
    </row>
    <row r="1228" spans="1:28" ht="15" customHeight="1">
      <c r="A1228" s="42">
        <v>2019</v>
      </c>
      <c r="B1228" s="42" t="s">
        <v>276</v>
      </c>
      <c r="C1228" s="44" t="s">
        <v>209</v>
      </c>
      <c r="D1228" s="43" t="s">
        <v>30</v>
      </c>
      <c r="E1228" s="39"/>
      <c r="F1228" s="39"/>
      <c r="G1228" s="71"/>
      <c r="H1228" s="59" t="s">
        <v>764</v>
      </c>
      <c r="I1228" s="23">
        <v>1500</v>
      </c>
      <c r="J1228" s="23">
        <v>0</v>
      </c>
      <c r="K1228" s="23">
        <v>40</v>
      </c>
      <c r="L1228" s="22">
        <v>1000</v>
      </c>
      <c r="M1228" s="23">
        <v>5</v>
      </c>
      <c r="N1228" s="22">
        <v>180</v>
      </c>
      <c r="O1228" s="23">
        <v>45</v>
      </c>
      <c r="P1228" s="61">
        <v>0.03</v>
      </c>
      <c r="Q1228" s="22">
        <v>0</v>
      </c>
      <c r="R1228" s="22">
        <v>0</v>
      </c>
      <c r="S1228" s="22">
        <v>1180</v>
      </c>
      <c r="T1228" s="60" t="s">
        <v>764</v>
      </c>
      <c r="U1228" s="22">
        <v>0</v>
      </c>
      <c r="V1228" s="22">
        <v>0</v>
      </c>
      <c r="W1228" s="22">
        <v>950</v>
      </c>
      <c r="X1228" s="22">
        <v>950</v>
      </c>
      <c r="Y1228" s="62">
        <v>0.6333333333333333</v>
      </c>
      <c r="Z1228" s="22">
        <v>2130</v>
      </c>
      <c r="AA1228" s="62">
        <v>1.42</v>
      </c>
      <c r="AB1228" s="22">
        <v>0</v>
      </c>
    </row>
    <row r="1229" spans="1:28" ht="15" customHeight="1">
      <c r="A1229" s="42">
        <v>2019</v>
      </c>
      <c r="B1229" s="42" t="s">
        <v>276</v>
      </c>
      <c r="C1229" s="44" t="s">
        <v>209</v>
      </c>
      <c r="D1229" s="43" t="s">
        <v>646</v>
      </c>
      <c r="E1229" s="39"/>
      <c r="F1229" s="39"/>
      <c r="G1229" s="71"/>
      <c r="H1229" s="59">
        <v>1</v>
      </c>
      <c r="I1229" s="23">
        <v>220</v>
      </c>
      <c r="J1229" s="23">
        <v>10</v>
      </c>
      <c r="K1229" s="23">
        <v>6</v>
      </c>
      <c r="L1229" s="22">
        <v>158</v>
      </c>
      <c r="M1229" s="23">
        <v>2</v>
      </c>
      <c r="N1229" s="22">
        <v>60</v>
      </c>
      <c r="O1229" s="23">
        <v>8</v>
      </c>
      <c r="P1229" s="61">
        <v>3.6363636363636362E-2</v>
      </c>
      <c r="Q1229" s="23">
        <v>1</v>
      </c>
      <c r="R1229" s="22">
        <v>10</v>
      </c>
      <c r="S1229" s="22">
        <v>228</v>
      </c>
      <c r="T1229" s="62">
        <v>78.5</v>
      </c>
      <c r="U1229" s="22">
        <v>0</v>
      </c>
      <c r="V1229" s="22">
        <v>0</v>
      </c>
      <c r="W1229" s="22">
        <v>557</v>
      </c>
      <c r="X1229" s="22">
        <v>557</v>
      </c>
      <c r="Y1229" s="62">
        <v>2.5318181818181817</v>
      </c>
      <c r="Z1229" s="22">
        <v>785</v>
      </c>
      <c r="AA1229" s="62">
        <v>3.5681818181818183</v>
      </c>
      <c r="AB1229" s="22">
        <v>63.5</v>
      </c>
    </row>
    <row r="1230" spans="1:28" ht="15" customHeight="1">
      <c r="A1230" s="42">
        <v>2019</v>
      </c>
      <c r="B1230" s="42" t="s">
        <v>276</v>
      </c>
      <c r="C1230" s="44" t="s">
        <v>209</v>
      </c>
      <c r="D1230" s="43" t="s">
        <v>32</v>
      </c>
      <c r="E1230" s="39"/>
      <c r="F1230" s="39"/>
      <c r="G1230" s="71"/>
      <c r="H1230" s="59">
        <v>4</v>
      </c>
      <c r="I1230" s="23">
        <v>2272</v>
      </c>
      <c r="J1230" s="23">
        <v>57</v>
      </c>
      <c r="K1230" s="23">
        <v>46</v>
      </c>
      <c r="L1230" s="22">
        <v>1198</v>
      </c>
      <c r="M1230" s="23">
        <v>20</v>
      </c>
      <c r="N1230" s="22">
        <v>599</v>
      </c>
      <c r="O1230" s="23">
        <v>66</v>
      </c>
      <c r="P1230" s="61">
        <v>2.9049295774647887E-2</v>
      </c>
      <c r="Q1230" s="23">
        <v>0</v>
      </c>
      <c r="R1230" s="22">
        <v>0</v>
      </c>
      <c r="S1230" s="22">
        <v>1797</v>
      </c>
      <c r="T1230" s="62">
        <v>111.83508771929826</v>
      </c>
      <c r="U1230" s="22">
        <v>0</v>
      </c>
      <c r="V1230" s="22">
        <v>0</v>
      </c>
      <c r="W1230" s="22">
        <v>4577.6000000000004</v>
      </c>
      <c r="X1230" s="22">
        <v>4577.6000000000004</v>
      </c>
      <c r="Y1230" s="62">
        <v>2.0147887323943663</v>
      </c>
      <c r="Z1230" s="22">
        <v>6374.6</v>
      </c>
      <c r="AA1230" s="62">
        <v>2.8057218309859158</v>
      </c>
      <c r="AB1230" s="22">
        <v>0</v>
      </c>
    </row>
    <row r="1231" spans="1:28" ht="15" customHeight="1">
      <c r="A1231" s="42">
        <v>2019</v>
      </c>
      <c r="B1231" s="42" t="s">
        <v>276</v>
      </c>
      <c r="C1231" s="44" t="s">
        <v>209</v>
      </c>
      <c r="D1231" s="43" t="s">
        <v>720</v>
      </c>
      <c r="E1231" s="39"/>
      <c r="F1231" s="39"/>
      <c r="G1231" s="71"/>
      <c r="H1231" s="59">
        <v>1</v>
      </c>
      <c r="I1231" s="23">
        <v>1508</v>
      </c>
      <c r="J1231" s="23">
        <v>9</v>
      </c>
      <c r="K1231" s="23">
        <v>13</v>
      </c>
      <c r="L1231" s="22">
        <v>343</v>
      </c>
      <c r="M1231" s="23">
        <v>5</v>
      </c>
      <c r="N1231" s="22">
        <v>159</v>
      </c>
      <c r="O1231" s="23">
        <v>18</v>
      </c>
      <c r="P1231" s="61">
        <v>1.1936339522546418E-2</v>
      </c>
      <c r="Q1231" s="23">
        <v>0</v>
      </c>
      <c r="R1231" s="22">
        <v>0</v>
      </c>
      <c r="S1231" s="22">
        <v>502</v>
      </c>
      <c r="T1231" s="62">
        <v>397.8366666666667</v>
      </c>
      <c r="U1231" s="22">
        <v>0</v>
      </c>
      <c r="V1231" s="22">
        <v>0</v>
      </c>
      <c r="W1231" s="22">
        <v>3078.53</v>
      </c>
      <c r="X1231" s="22">
        <v>3078.53</v>
      </c>
      <c r="Y1231" s="62">
        <v>2.0414655172413796</v>
      </c>
      <c r="Z1231" s="22">
        <v>3580.53</v>
      </c>
      <c r="AA1231" s="62">
        <v>2.3743567639257295</v>
      </c>
      <c r="AB1231" s="22">
        <v>0</v>
      </c>
    </row>
    <row r="1232" spans="1:28" ht="15" customHeight="1">
      <c r="A1232" s="42">
        <v>2019</v>
      </c>
      <c r="B1232" s="42" t="s">
        <v>276</v>
      </c>
      <c r="C1232" s="44" t="s">
        <v>209</v>
      </c>
      <c r="D1232" s="43" t="s">
        <v>721</v>
      </c>
      <c r="E1232" s="39"/>
      <c r="F1232" s="39"/>
      <c r="G1232" s="71"/>
      <c r="H1232" s="59">
        <v>3</v>
      </c>
      <c r="I1232" s="23">
        <v>1500</v>
      </c>
      <c r="J1232" s="23">
        <v>23</v>
      </c>
      <c r="K1232" s="23">
        <v>34</v>
      </c>
      <c r="L1232" s="22">
        <v>884</v>
      </c>
      <c r="M1232" s="23">
        <v>7</v>
      </c>
      <c r="N1232" s="22">
        <v>209</v>
      </c>
      <c r="O1232" s="23">
        <v>41</v>
      </c>
      <c r="P1232" s="61">
        <v>2.7333333333333334E-2</v>
      </c>
      <c r="Q1232" s="23">
        <v>22</v>
      </c>
      <c r="R1232" s="22">
        <v>220</v>
      </c>
      <c r="S1232" s="22">
        <v>1313</v>
      </c>
      <c r="T1232" s="62">
        <v>57.086956521739133</v>
      </c>
      <c r="U1232" s="22">
        <v>0</v>
      </c>
      <c r="V1232" s="22">
        <v>0</v>
      </c>
      <c r="W1232" s="22">
        <v>0</v>
      </c>
      <c r="X1232" s="22">
        <v>0</v>
      </c>
      <c r="Y1232" s="62">
        <v>0</v>
      </c>
      <c r="Z1232" s="22">
        <v>1313</v>
      </c>
      <c r="AA1232" s="62">
        <v>0.8753333333333333</v>
      </c>
      <c r="AB1232" s="22">
        <v>155.4</v>
      </c>
    </row>
    <row r="1233" spans="1:28" ht="15" customHeight="1">
      <c r="A1233" s="42">
        <v>2019</v>
      </c>
      <c r="B1233" s="42" t="s">
        <v>276</v>
      </c>
      <c r="C1233" s="44" t="s">
        <v>209</v>
      </c>
      <c r="D1233" s="43" t="s">
        <v>31</v>
      </c>
      <c r="E1233" s="39"/>
      <c r="F1233" s="39"/>
      <c r="G1233" s="71"/>
      <c r="H1233" s="59" t="s">
        <v>764</v>
      </c>
      <c r="I1233" s="23">
        <v>25000</v>
      </c>
      <c r="J1233" s="23">
        <v>0</v>
      </c>
      <c r="K1233" s="23">
        <v>1041</v>
      </c>
      <c r="L1233" s="22">
        <v>25186</v>
      </c>
      <c r="M1233" s="23">
        <v>313</v>
      </c>
      <c r="N1233" s="22">
        <v>10060</v>
      </c>
      <c r="O1233" s="23">
        <v>1354</v>
      </c>
      <c r="P1233" s="61">
        <v>5.416E-2</v>
      </c>
      <c r="Q1233" s="22">
        <v>0</v>
      </c>
      <c r="R1233" s="22">
        <v>0</v>
      </c>
      <c r="S1233" s="22">
        <v>35246</v>
      </c>
      <c r="T1233" s="60" t="s">
        <v>764</v>
      </c>
      <c r="U1233" s="22">
        <v>0</v>
      </c>
      <c r="V1233" s="22">
        <v>0</v>
      </c>
      <c r="W1233" s="22">
        <v>14000</v>
      </c>
      <c r="X1233" s="22">
        <v>0</v>
      </c>
      <c r="Y1233" s="62">
        <v>0</v>
      </c>
      <c r="Z1233" s="22">
        <v>49246</v>
      </c>
      <c r="AA1233" s="62">
        <v>1.96984</v>
      </c>
      <c r="AB1233" s="22">
        <v>0</v>
      </c>
    </row>
    <row r="1234" spans="1:28" ht="15" customHeight="1">
      <c r="A1234" s="42">
        <v>2019</v>
      </c>
      <c r="B1234" s="42" t="s">
        <v>276</v>
      </c>
      <c r="C1234" s="44" t="s">
        <v>209</v>
      </c>
      <c r="D1234" s="43" t="s">
        <v>649</v>
      </c>
      <c r="E1234" s="39"/>
      <c r="F1234" s="39"/>
      <c r="G1234" s="71"/>
      <c r="H1234" s="59">
        <v>5</v>
      </c>
      <c r="I1234" s="23">
        <v>1704</v>
      </c>
      <c r="J1234" s="23">
        <v>16</v>
      </c>
      <c r="K1234" s="23">
        <v>20</v>
      </c>
      <c r="L1234" s="22">
        <v>497</v>
      </c>
      <c r="M1234" s="23">
        <v>4</v>
      </c>
      <c r="N1234" s="22">
        <v>110</v>
      </c>
      <c r="O1234" s="23">
        <v>24</v>
      </c>
      <c r="P1234" s="61">
        <v>1.4084507042253521E-2</v>
      </c>
      <c r="Q1234" s="23">
        <v>0</v>
      </c>
      <c r="R1234" s="22">
        <v>0</v>
      </c>
      <c r="S1234" s="22">
        <v>607</v>
      </c>
      <c r="T1234" s="62">
        <v>76.875</v>
      </c>
      <c r="U1234" s="22">
        <v>0</v>
      </c>
      <c r="V1234" s="22">
        <v>0</v>
      </c>
      <c r="W1234" s="22">
        <v>623</v>
      </c>
      <c r="X1234" s="22">
        <v>623</v>
      </c>
      <c r="Y1234" s="62">
        <v>0.36561032863849763</v>
      </c>
      <c r="Z1234" s="22">
        <v>1230</v>
      </c>
      <c r="AA1234" s="62">
        <v>0.721830985915493</v>
      </c>
      <c r="AB1234" s="22">
        <v>0</v>
      </c>
    </row>
    <row r="1235" spans="1:28" ht="15" customHeight="1">
      <c r="A1235" s="42">
        <v>2019</v>
      </c>
      <c r="B1235" s="42" t="s">
        <v>276</v>
      </c>
      <c r="C1235" s="44" t="s">
        <v>209</v>
      </c>
      <c r="D1235" s="43" t="s">
        <v>722</v>
      </c>
      <c r="E1235" s="39"/>
      <c r="F1235" s="39"/>
      <c r="G1235" s="71"/>
      <c r="H1235" s="59">
        <v>3</v>
      </c>
      <c r="I1235" s="23">
        <v>2300</v>
      </c>
      <c r="J1235" s="23">
        <v>53</v>
      </c>
      <c r="K1235" s="23">
        <v>71</v>
      </c>
      <c r="L1235" s="22">
        <v>1758</v>
      </c>
      <c r="M1235" s="23">
        <v>39</v>
      </c>
      <c r="N1235" s="22">
        <v>1257</v>
      </c>
      <c r="O1235" s="23">
        <v>110</v>
      </c>
      <c r="P1235" s="61">
        <v>4.7826086956521741E-2</v>
      </c>
      <c r="Q1235" s="23">
        <v>2</v>
      </c>
      <c r="R1235" s="22">
        <v>20</v>
      </c>
      <c r="S1235" s="22">
        <v>3035</v>
      </c>
      <c r="T1235" s="62">
        <v>107.60377358490567</v>
      </c>
      <c r="U1235" s="22">
        <v>0</v>
      </c>
      <c r="V1235" s="22">
        <v>0</v>
      </c>
      <c r="W1235" s="22">
        <v>2668</v>
      </c>
      <c r="X1235" s="22">
        <v>2668</v>
      </c>
      <c r="Y1235" s="62">
        <v>1.1599999999999999</v>
      </c>
      <c r="Z1235" s="22">
        <v>5703</v>
      </c>
      <c r="AA1235" s="62">
        <v>2.4795652173913045</v>
      </c>
      <c r="AB1235" s="22">
        <v>0</v>
      </c>
    </row>
    <row r="1236" spans="1:28" ht="15" customHeight="1">
      <c r="A1236" s="42">
        <v>2019</v>
      </c>
      <c r="B1236" s="42" t="s">
        <v>276</v>
      </c>
      <c r="C1236" s="44" t="s">
        <v>209</v>
      </c>
      <c r="D1236" s="43" t="s">
        <v>723</v>
      </c>
      <c r="E1236" s="39"/>
      <c r="F1236" s="39"/>
      <c r="G1236" s="71"/>
      <c r="H1236" s="59">
        <v>3</v>
      </c>
      <c r="I1236" s="23">
        <v>3081</v>
      </c>
      <c r="J1236" s="23">
        <v>93</v>
      </c>
      <c r="K1236" s="23">
        <v>102</v>
      </c>
      <c r="L1236" s="22">
        <v>2567</v>
      </c>
      <c r="M1236" s="23">
        <v>37</v>
      </c>
      <c r="N1236" s="22">
        <v>1183</v>
      </c>
      <c r="O1236" s="23">
        <v>139</v>
      </c>
      <c r="P1236" s="61">
        <v>4.5115222330412201E-2</v>
      </c>
      <c r="Q1236" s="23">
        <v>0</v>
      </c>
      <c r="R1236" s="22">
        <v>0</v>
      </c>
      <c r="S1236" s="22">
        <v>3750</v>
      </c>
      <c r="T1236" s="62">
        <v>138.66623655913978</v>
      </c>
      <c r="U1236" s="22">
        <v>0</v>
      </c>
      <c r="V1236" s="22">
        <v>0</v>
      </c>
      <c r="W1236" s="22">
        <v>9145.9599999999991</v>
      </c>
      <c r="X1236" s="22">
        <v>9145.9599999999991</v>
      </c>
      <c r="Y1236" s="62">
        <v>2.9685037325543653</v>
      </c>
      <c r="Z1236" s="22">
        <v>12895.96</v>
      </c>
      <c r="AA1236" s="62">
        <v>4.1856410256410257</v>
      </c>
      <c r="AB1236" s="22">
        <v>291.8</v>
      </c>
    </row>
    <row r="1237" spans="1:28" ht="15" customHeight="1">
      <c r="A1237" s="42">
        <v>2019</v>
      </c>
      <c r="B1237" s="42" t="s">
        <v>276</v>
      </c>
      <c r="C1237" s="44" t="s">
        <v>209</v>
      </c>
      <c r="D1237" s="43" t="s">
        <v>651</v>
      </c>
      <c r="E1237" s="39"/>
      <c r="F1237" s="39"/>
      <c r="G1237" s="71"/>
      <c r="H1237" s="59">
        <v>1</v>
      </c>
      <c r="I1237" s="23">
        <v>500</v>
      </c>
      <c r="J1237" s="23">
        <v>31</v>
      </c>
      <c r="K1237" s="23">
        <v>75</v>
      </c>
      <c r="L1237" s="22">
        <v>1877</v>
      </c>
      <c r="M1237" s="23">
        <v>10</v>
      </c>
      <c r="N1237" s="22">
        <v>327</v>
      </c>
      <c r="O1237" s="23">
        <v>85</v>
      </c>
      <c r="P1237" s="61">
        <v>0.17</v>
      </c>
      <c r="Q1237" s="23">
        <v>0</v>
      </c>
      <c r="R1237" s="22">
        <v>0</v>
      </c>
      <c r="S1237" s="22">
        <v>2204</v>
      </c>
      <c r="T1237" s="62">
        <v>223.80645161290323</v>
      </c>
      <c r="U1237" s="22">
        <v>0</v>
      </c>
      <c r="V1237" s="22">
        <v>0</v>
      </c>
      <c r="W1237" s="22">
        <v>4734</v>
      </c>
      <c r="X1237" s="22">
        <v>4734</v>
      </c>
      <c r="Y1237" s="62">
        <v>9.468</v>
      </c>
      <c r="Z1237" s="22">
        <v>6938</v>
      </c>
      <c r="AA1237" s="62">
        <v>13.875999999999999</v>
      </c>
      <c r="AB1237" s="22">
        <v>0</v>
      </c>
    </row>
    <row r="1238" spans="1:28" ht="15" customHeight="1">
      <c r="A1238" s="42">
        <v>2019</v>
      </c>
      <c r="B1238" s="42" t="s">
        <v>276</v>
      </c>
      <c r="C1238" s="44" t="s">
        <v>209</v>
      </c>
      <c r="D1238" s="43" t="s">
        <v>724</v>
      </c>
      <c r="E1238" s="39"/>
      <c r="F1238" s="39"/>
      <c r="G1238" s="71"/>
      <c r="H1238" s="59">
        <v>1</v>
      </c>
      <c r="I1238" s="23">
        <v>900</v>
      </c>
      <c r="J1238" s="23">
        <v>13</v>
      </c>
      <c r="K1238" s="23">
        <v>22</v>
      </c>
      <c r="L1238" s="22">
        <v>476</v>
      </c>
      <c r="M1238" s="23">
        <v>5</v>
      </c>
      <c r="N1238" s="22">
        <v>174</v>
      </c>
      <c r="O1238" s="23">
        <v>27</v>
      </c>
      <c r="P1238" s="61">
        <v>0.03</v>
      </c>
      <c r="Q1238" s="23">
        <v>16</v>
      </c>
      <c r="R1238" s="22">
        <v>160</v>
      </c>
      <c r="S1238" s="22">
        <v>810</v>
      </c>
      <c r="T1238" s="62">
        <v>178.84615384615384</v>
      </c>
      <c r="U1238" s="22">
        <v>0</v>
      </c>
      <c r="V1238" s="22">
        <v>0</v>
      </c>
      <c r="W1238" s="22">
        <v>1515</v>
      </c>
      <c r="X1238" s="22">
        <v>1515</v>
      </c>
      <c r="Y1238" s="62">
        <v>1.6833333333333333</v>
      </c>
      <c r="Z1238" s="22">
        <v>2325</v>
      </c>
      <c r="AA1238" s="62">
        <v>2.5833333333333335</v>
      </c>
      <c r="AB1238" s="22">
        <v>0</v>
      </c>
    </row>
    <row r="1239" spans="1:28" ht="15" customHeight="1">
      <c r="A1239" s="42">
        <v>2019</v>
      </c>
      <c r="B1239" s="42" t="s">
        <v>276</v>
      </c>
      <c r="C1239" s="44" t="s">
        <v>209</v>
      </c>
      <c r="D1239" s="43" t="s">
        <v>652</v>
      </c>
      <c r="E1239" s="39"/>
      <c r="F1239" s="39"/>
      <c r="G1239" s="71"/>
      <c r="H1239" s="59">
        <v>1</v>
      </c>
      <c r="I1239" s="23">
        <v>500</v>
      </c>
      <c r="J1239" s="23">
        <v>37</v>
      </c>
      <c r="K1239" s="23">
        <v>22</v>
      </c>
      <c r="L1239" s="22">
        <v>595</v>
      </c>
      <c r="M1239" s="23">
        <v>8</v>
      </c>
      <c r="N1239" s="22">
        <v>238</v>
      </c>
      <c r="O1239" s="23">
        <v>30</v>
      </c>
      <c r="P1239" s="61">
        <v>0.06</v>
      </c>
      <c r="Q1239" s="23">
        <v>0</v>
      </c>
      <c r="R1239" s="22">
        <v>0</v>
      </c>
      <c r="S1239" s="22">
        <v>833</v>
      </c>
      <c r="T1239" s="62">
        <v>13.513513513513514</v>
      </c>
      <c r="U1239" s="22">
        <v>0</v>
      </c>
      <c r="V1239" s="22">
        <v>0</v>
      </c>
      <c r="W1239" s="22">
        <v>1585</v>
      </c>
      <c r="X1239" s="22">
        <v>1585</v>
      </c>
      <c r="Y1239" s="62">
        <v>3.17</v>
      </c>
      <c r="Z1239" s="22">
        <v>500</v>
      </c>
      <c r="AA1239" s="62">
        <v>1</v>
      </c>
      <c r="AB1239" s="22">
        <v>0</v>
      </c>
    </row>
    <row r="1240" spans="1:28" ht="15" customHeight="1">
      <c r="A1240" s="42">
        <v>2019</v>
      </c>
      <c r="B1240" s="42" t="s">
        <v>276</v>
      </c>
      <c r="C1240" s="44" t="s">
        <v>209</v>
      </c>
      <c r="D1240" s="43" t="s">
        <v>35</v>
      </c>
      <c r="E1240" s="39"/>
      <c r="F1240" s="39"/>
      <c r="G1240" s="71"/>
      <c r="H1240" s="59">
        <v>4</v>
      </c>
      <c r="I1240" s="23">
        <v>1050</v>
      </c>
      <c r="J1240" s="23">
        <v>46</v>
      </c>
      <c r="K1240" s="23">
        <v>82</v>
      </c>
      <c r="L1240" s="22">
        <v>2003</v>
      </c>
      <c r="M1240" s="23">
        <v>68</v>
      </c>
      <c r="N1240" s="22">
        <v>2228</v>
      </c>
      <c r="O1240" s="23">
        <v>150</v>
      </c>
      <c r="P1240" s="61">
        <v>0.14285714285714285</v>
      </c>
      <c r="Q1240" s="23">
        <v>0</v>
      </c>
      <c r="R1240" s="22">
        <v>0</v>
      </c>
      <c r="S1240" s="22">
        <v>4231</v>
      </c>
      <c r="T1240" s="62">
        <v>144.71739130434781</v>
      </c>
      <c r="U1240" s="22">
        <v>0</v>
      </c>
      <c r="V1240" s="22">
        <v>0</v>
      </c>
      <c r="W1240" s="22">
        <v>2426</v>
      </c>
      <c r="X1240" s="22">
        <v>2426</v>
      </c>
      <c r="Y1240" s="62">
        <v>2.3104761904761904</v>
      </c>
      <c r="Z1240" s="22">
        <v>6657</v>
      </c>
      <c r="AA1240" s="62">
        <v>6.34</v>
      </c>
      <c r="AB1240" s="22">
        <v>0</v>
      </c>
    </row>
    <row r="1241" spans="1:28" ht="15" customHeight="1">
      <c r="A1241" s="42">
        <v>2019</v>
      </c>
      <c r="B1241" s="42" t="s">
        <v>276</v>
      </c>
      <c r="C1241" s="44" t="s">
        <v>209</v>
      </c>
      <c r="D1241" s="43" t="s">
        <v>36</v>
      </c>
      <c r="E1241" s="39"/>
      <c r="F1241" s="39"/>
      <c r="G1241" s="71"/>
      <c r="H1241" s="59">
        <v>2</v>
      </c>
      <c r="I1241" s="23">
        <v>256</v>
      </c>
      <c r="J1241" s="23">
        <v>5</v>
      </c>
      <c r="K1241" s="23">
        <v>25</v>
      </c>
      <c r="L1241" s="22">
        <f>430+667</f>
        <v>1097</v>
      </c>
      <c r="M1241" s="23">
        <v>0</v>
      </c>
      <c r="N1241" s="22">
        <v>0</v>
      </c>
      <c r="O1241" s="23">
        <v>25</v>
      </c>
      <c r="P1241" s="61">
        <v>9.765625E-2</v>
      </c>
      <c r="Q1241" s="23">
        <v>0</v>
      </c>
      <c r="R1241" s="22">
        <v>0</v>
      </c>
      <c r="S1241" s="22">
        <v>1097</v>
      </c>
      <c r="T1241" s="62">
        <v>310.39999999999998</v>
      </c>
      <c r="U1241" s="22">
        <v>0</v>
      </c>
      <c r="V1241" s="22">
        <v>0</v>
      </c>
      <c r="W1241" s="22">
        <v>455</v>
      </c>
      <c r="X1241" s="22">
        <v>455</v>
      </c>
      <c r="Y1241" s="62">
        <v>1.77734375</v>
      </c>
      <c r="Z1241" s="22">
        <v>1552</v>
      </c>
      <c r="AA1241" s="62">
        <v>6.0625</v>
      </c>
      <c r="AB1241" s="22">
        <v>77.7</v>
      </c>
    </row>
    <row r="1242" spans="1:28" ht="15" customHeight="1">
      <c r="A1242" s="42">
        <v>2019</v>
      </c>
      <c r="B1242" s="42" t="s">
        <v>276</v>
      </c>
      <c r="C1242" s="44" t="s">
        <v>209</v>
      </c>
      <c r="D1242" s="43" t="s">
        <v>725</v>
      </c>
      <c r="E1242" s="39"/>
      <c r="F1242" s="39"/>
      <c r="G1242" s="71"/>
      <c r="H1242" s="59">
        <v>3</v>
      </c>
      <c r="I1242" s="23">
        <v>650</v>
      </c>
      <c r="J1242" s="23">
        <v>20</v>
      </c>
      <c r="K1242" s="23">
        <v>36</v>
      </c>
      <c r="L1242" s="22">
        <v>891</v>
      </c>
      <c r="M1242" s="23">
        <v>9</v>
      </c>
      <c r="N1242" s="22">
        <v>266</v>
      </c>
      <c r="O1242" s="23">
        <v>45</v>
      </c>
      <c r="P1242" s="61">
        <v>6.9230769230769235E-2</v>
      </c>
      <c r="Q1242" s="23">
        <v>3</v>
      </c>
      <c r="R1242" s="22">
        <v>30</v>
      </c>
      <c r="S1242" s="22">
        <v>1187</v>
      </c>
      <c r="T1242" s="62">
        <v>120.85</v>
      </c>
      <c r="U1242" s="22">
        <v>0</v>
      </c>
      <c r="V1242" s="22">
        <v>0</v>
      </c>
      <c r="W1242" s="22">
        <v>1230</v>
      </c>
      <c r="X1242" s="22">
        <v>1230</v>
      </c>
      <c r="Y1242" s="62">
        <v>1.8923076923076922</v>
      </c>
      <c r="Z1242" s="22">
        <v>2417</v>
      </c>
      <c r="AA1242" s="62">
        <v>3.7184615384615385</v>
      </c>
      <c r="AB1242" s="22">
        <v>0</v>
      </c>
    </row>
    <row r="1243" spans="1:28" ht="15" customHeight="1">
      <c r="A1243" s="42">
        <v>2019</v>
      </c>
      <c r="B1243" s="42" t="s">
        <v>276</v>
      </c>
      <c r="C1243" s="44" t="s">
        <v>209</v>
      </c>
      <c r="D1243" s="43" t="s">
        <v>653</v>
      </c>
      <c r="E1243" s="39"/>
      <c r="F1243" s="39"/>
      <c r="G1243" s="71"/>
      <c r="H1243" s="59">
        <v>3</v>
      </c>
      <c r="I1243" s="23">
        <v>2000</v>
      </c>
      <c r="J1243" s="23">
        <v>48</v>
      </c>
      <c r="K1243" s="23">
        <v>41</v>
      </c>
      <c r="L1243" s="22">
        <v>962</v>
      </c>
      <c r="M1243" s="23">
        <v>18</v>
      </c>
      <c r="N1243" s="22">
        <v>591</v>
      </c>
      <c r="O1243" s="23">
        <v>59</v>
      </c>
      <c r="P1243" s="61">
        <v>2.9499999999999998E-2</v>
      </c>
      <c r="Q1243" s="23">
        <v>1</v>
      </c>
      <c r="R1243" s="22">
        <v>10</v>
      </c>
      <c r="S1243" s="22">
        <v>1563</v>
      </c>
      <c r="T1243" s="62">
        <v>86.916666666666671</v>
      </c>
      <c r="U1243" s="22">
        <v>0</v>
      </c>
      <c r="V1243" s="22">
        <v>0</v>
      </c>
      <c r="W1243" s="22">
        <v>2609</v>
      </c>
      <c r="X1243" s="22">
        <v>2609</v>
      </c>
      <c r="Y1243" s="62">
        <v>1.3045</v>
      </c>
      <c r="Z1243" s="22">
        <v>4172</v>
      </c>
      <c r="AA1243" s="62">
        <v>2.0859999999999999</v>
      </c>
      <c r="AB1243" s="22">
        <v>0</v>
      </c>
    </row>
    <row r="1244" spans="1:28" ht="15" customHeight="1">
      <c r="A1244" s="42">
        <v>2019</v>
      </c>
      <c r="B1244" s="42" t="s">
        <v>276</v>
      </c>
      <c r="C1244" s="44" t="s">
        <v>209</v>
      </c>
      <c r="D1244" s="43" t="s">
        <v>726</v>
      </c>
      <c r="E1244" s="39"/>
      <c r="F1244" s="39"/>
      <c r="G1244" s="71"/>
      <c r="H1244" s="59" t="s">
        <v>764</v>
      </c>
      <c r="I1244" s="23">
        <v>1000</v>
      </c>
      <c r="J1244" s="23">
        <v>0</v>
      </c>
      <c r="K1244" s="23">
        <v>15</v>
      </c>
      <c r="L1244" s="22">
        <v>360</v>
      </c>
      <c r="M1244" s="23">
        <v>5</v>
      </c>
      <c r="N1244" s="22">
        <v>160</v>
      </c>
      <c r="O1244" s="23">
        <v>20</v>
      </c>
      <c r="P1244" s="61">
        <v>0.02</v>
      </c>
      <c r="Q1244" s="22">
        <v>0</v>
      </c>
      <c r="R1244" s="22">
        <v>0</v>
      </c>
      <c r="S1244" s="22">
        <v>520</v>
      </c>
      <c r="T1244" s="60" t="s">
        <v>764</v>
      </c>
      <c r="U1244" s="22">
        <v>0</v>
      </c>
      <c r="V1244" s="22">
        <v>0</v>
      </c>
      <c r="W1244" s="22">
        <v>2000</v>
      </c>
      <c r="X1244" s="22">
        <v>2000</v>
      </c>
      <c r="Y1244" s="62">
        <v>2</v>
      </c>
      <c r="Z1244" s="22">
        <v>2520</v>
      </c>
      <c r="AA1244" s="62">
        <v>2.52</v>
      </c>
      <c r="AB1244" s="22">
        <v>155.4</v>
      </c>
    </row>
    <row r="1245" spans="1:28" ht="15" customHeight="1">
      <c r="A1245" s="42">
        <v>2019</v>
      </c>
      <c r="B1245" s="42" t="s">
        <v>276</v>
      </c>
      <c r="C1245" s="44" t="s">
        <v>210</v>
      </c>
      <c r="D1245" s="43" t="s">
        <v>727</v>
      </c>
      <c r="E1245" s="39"/>
      <c r="F1245" s="39"/>
      <c r="G1245" s="71"/>
      <c r="H1245" s="59" t="s">
        <v>764</v>
      </c>
      <c r="I1245" s="23">
        <v>2000</v>
      </c>
      <c r="J1245" s="23">
        <v>0</v>
      </c>
      <c r="K1245" s="23">
        <v>15</v>
      </c>
      <c r="L1245" s="22">
        <v>400</v>
      </c>
      <c r="M1245" s="23">
        <v>0</v>
      </c>
      <c r="N1245" s="22">
        <v>0</v>
      </c>
      <c r="O1245" s="23">
        <v>15</v>
      </c>
      <c r="P1245" s="61">
        <v>7.4999999999999997E-3</v>
      </c>
      <c r="Q1245" s="22">
        <v>0</v>
      </c>
      <c r="R1245" s="22">
        <v>0</v>
      </c>
      <c r="S1245" s="22">
        <v>400</v>
      </c>
      <c r="T1245" s="60" t="s">
        <v>764</v>
      </c>
      <c r="U1245" s="22">
        <v>0</v>
      </c>
      <c r="V1245" s="22">
        <v>0</v>
      </c>
      <c r="W1245" s="22">
        <v>3000</v>
      </c>
      <c r="X1245" s="22">
        <v>3000</v>
      </c>
      <c r="Y1245" s="62">
        <v>1.5</v>
      </c>
      <c r="Z1245" s="22">
        <v>3400</v>
      </c>
      <c r="AA1245" s="62">
        <v>1.7</v>
      </c>
      <c r="AB1245" s="22">
        <v>0</v>
      </c>
    </row>
    <row r="1246" spans="1:28" ht="15" customHeight="1">
      <c r="A1246" s="42">
        <v>2019</v>
      </c>
      <c r="B1246" s="42" t="s">
        <v>276</v>
      </c>
      <c r="C1246" s="44" t="s">
        <v>210</v>
      </c>
      <c r="D1246" s="43" t="s">
        <v>519</v>
      </c>
      <c r="E1246" s="39"/>
      <c r="F1246" s="39"/>
      <c r="G1246" s="71"/>
      <c r="H1246" s="59">
        <v>3</v>
      </c>
      <c r="I1246" s="23">
        <v>650</v>
      </c>
      <c r="J1246" s="23">
        <v>113</v>
      </c>
      <c r="K1246" s="23">
        <v>1</v>
      </c>
      <c r="L1246" s="22">
        <v>29</v>
      </c>
      <c r="M1246" s="23">
        <v>3</v>
      </c>
      <c r="N1246" s="22">
        <v>99</v>
      </c>
      <c r="O1246" s="23">
        <v>4</v>
      </c>
      <c r="P1246" s="61">
        <v>6.1538461538461538E-3</v>
      </c>
      <c r="Q1246" s="23">
        <v>0</v>
      </c>
      <c r="R1246" s="22">
        <v>0</v>
      </c>
      <c r="S1246" s="22">
        <v>128</v>
      </c>
      <c r="T1246" s="62">
        <v>6.2654867256637168</v>
      </c>
      <c r="U1246" s="22">
        <v>0</v>
      </c>
      <c r="V1246" s="22">
        <v>0</v>
      </c>
      <c r="W1246" s="22">
        <v>580</v>
      </c>
      <c r="X1246" s="22">
        <v>580</v>
      </c>
      <c r="Y1246" s="62">
        <v>0.89230769230769236</v>
      </c>
      <c r="Z1246" s="22">
        <v>708</v>
      </c>
      <c r="AA1246" s="62">
        <v>1.0892307692307692</v>
      </c>
      <c r="AB1246" s="22">
        <v>0</v>
      </c>
    </row>
    <row r="1247" spans="1:28" ht="15" customHeight="1">
      <c r="A1247" s="42">
        <v>2019</v>
      </c>
      <c r="B1247" s="42" t="s">
        <v>276</v>
      </c>
      <c r="C1247" s="44" t="s">
        <v>210</v>
      </c>
      <c r="D1247" s="43" t="s">
        <v>520</v>
      </c>
      <c r="E1247" s="39"/>
      <c r="F1247" s="39"/>
      <c r="G1247" s="71"/>
      <c r="H1247" s="59">
        <v>4</v>
      </c>
      <c r="I1247" s="23">
        <v>600</v>
      </c>
      <c r="J1247" s="23">
        <v>97</v>
      </c>
      <c r="K1247" s="23">
        <v>15</v>
      </c>
      <c r="L1247" s="22">
        <v>373</v>
      </c>
      <c r="M1247" s="23">
        <v>4</v>
      </c>
      <c r="N1247" s="22">
        <v>120</v>
      </c>
      <c r="O1247" s="23">
        <v>19</v>
      </c>
      <c r="P1247" s="61">
        <v>3.1666666666666669E-2</v>
      </c>
      <c r="Q1247" s="23">
        <v>17</v>
      </c>
      <c r="R1247" s="22">
        <v>170</v>
      </c>
      <c r="S1247" s="22">
        <v>663</v>
      </c>
      <c r="T1247" s="62">
        <v>17.24845360824742</v>
      </c>
      <c r="U1247" s="22">
        <v>0</v>
      </c>
      <c r="V1247" s="22">
        <v>0</v>
      </c>
      <c r="W1247" s="22">
        <v>1010.1</v>
      </c>
      <c r="X1247" s="22">
        <v>1010.1</v>
      </c>
      <c r="Y1247" s="62">
        <v>1.6835</v>
      </c>
      <c r="Z1247" s="22">
        <v>1673.1</v>
      </c>
      <c r="AA1247" s="62">
        <v>2.7885</v>
      </c>
      <c r="AB1247" s="22">
        <v>0</v>
      </c>
    </row>
    <row r="1248" spans="1:28" ht="15" customHeight="1">
      <c r="A1248" s="42">
        <v>2019</v>
      </c>
      <c r="B1248" s="42" t="s">
        <v>276</v>
      </c>
      <c r="C1248" s="44" t="s">
        <v>210</v>
      </c>
      <c r="D1248" s="43" t="s">
        <v>522</v>
      </c>
      <c r="E1248" s="39"/>
      <c r="F1248" s="39"/>
      <c r="G1248" s="71"/>
      <c r="H1248" s="59">
        <v>2</v>
      </c>
      <c r="I1248" s="23">
        <v>1057</v>
      </c>
      <c r="J1248" s="23">
        <v>34</v>
      </c>
      <c r="K1248" s="23">
        <v>32</v>
      </c>
      <c r="L1248" s="22">
        <v>827</v>
      </c>
      <c r="M1248" s="23">
        <v>6</v>
      </c>
      <c r="N1248" s="22">
        <v>198</v>
      </c>
      <c r="O1248" s="23">
        <v>38</v>
      </c>
      <c r="P1248" s="61">
        <v>3.5950804162724691E-2</v>
      </c>
      <c r="Q1248" s="23">
        <v>37</v>
      </c>
      <c r="R1248" s="22">
        <v>370</v>
      </c>
      <c r="S1248" s="22">
        <v>1395</v>
      </c>
      <c r="T1248" s="62">
        <v>87.17647058823529</v>
      </c>
      <c r="U1248" s="22">
        <v>0</v>
      </c>
      <c r="V1248" s="22">
        <v>0</v>
      </c>
      <c r="W1248" s="22">
        <v>1569</v>
      </c>
      <c r="X1248" s="22">
        <v>1569</v>
      </c>
      <c r="Y1248" s="62">
        <v>1.4843897824030274</v>
      </c>
      <c r="Z1248" s="22">
        <v>2964</v>
      </c>
      <c r="AA1248" s="62">
        <v>2.8041627246925258</v>
      </c>
      <c r="AB1248" s="22">
        <v>0</v>
      </c>
    </row>
    <row r="1249" spans="1:28" ht="15" customHeight="1">
      <c r="A1249" s="42">
        <v>2019</v>
      </c>
      <c r="B1249" s="42" t="s">
        <v>276</v>
      </c>
      <c r="C1249" s="44" t="s">
        <v>210</v>
      </c>
      <c r="D1249" s="43" t="s">
        <v>41</v>
      </c>
      <c r="E1249" s="39"/>
      <c r="F1249" s="39"/>
      <c r="G1249" s="71"/>
      <c r="H1249" s="59">
        <v>3</v>
      </c>
      <c r="I1249" s="23">
        <v>0</v>
      </c>
      <c r="J1249" s="23">
        <v>17</v>
      </c>
      <c r="K1249" s="23">
        <v>10</v>
      </c>
      <c r="L1249" s="22">
        <v>280</v>
      </c>
      <c r="M1249" s="23">
        <v>5</v>
      </c>
      <c r="N1249" s="22">
        <v>177</v>
      </c>
      <c r="O1249" s="23">
        <v>15</v>
      </c>
      <c r="P1249" s="60" t="s">
        <v>764</v>
      </c>
      <c r="Q1249" s="23">
        <v>7</v>
      </c>
      <c r="R1249" s="22">
        <v>70</v>
      </c>
      <c r="S1249" s="22">
        <v>527</v>
      </c>
      <c r="T1249" s="62">
        <v>120.68235294117646</v>
      </c>
      <c r="U1249" s="22">
        <v>0</v>
      </c>
      <c r="V1249" s="22">
        <v>500</v>
      </c>
      <c r="W1249" s="22">
        <v>1524.6</v>
      </c>
      <c r="X1249" s="22">
        <v>2024.6</v>
      </c>
      <c r="Y1249" s="60" t="s">
        <v>764</v>
      </c>
      <c r="Z1249" s="22">
        <v>2051.6</v>
      </c>
      <c r="AA1249" s="60" t="s">
        <v>764</v>
      </c>
      <c r="AB1249" s="22">
        <v>0</v>
      </c>
    </row>
    <row r="1250" spans="1:28" ht="15" customHeight="1">
      <c r="A1250" s="42">
        <v>2019</v>
      </c>
      <c r="B1250" s="42" t="s">
        <v>276</v>
      </c>
      <c r="C1250" s="44" t="s">
        <v>210</v>
      </c>
      <c r="D1250" s="43" t="s">
        <v>654</v>
      </c>
      <c r="E1250" s="57"/>
      <c r="F1250" s="57"/>
      <c r="G1250" s="73"/>
      <c r="H1250" s="59">
        <v>7</v>
      </c>
      <c r="I1250" s="23">
        <v>2000</v>
      </c>
      <c r="J1250" s="23">
        <v>21</v>
      </c>
      <c r="K1250" s="23">
        <v>36</v>
      </c>
      <c r="L1250" s="22">
        <v>840</v>
      </c>
      <c r="M1250" s="23">
        <v>7</v>
      </c>
      <c r="N1250" s="22">
        <v>284</v>
      </c>
      <c r="O1250" s="23">
        <v>43</v>
      </c>
      <c r="P1250" s="61">
        <v>2.1499999999999998E-2</v>
      </c>
      <c r="Q1250" s="23">
        <v>1</v>
      </c>
      <c r="R1250" s="22">
        <v>10</v>
      </c>
      <c r="S1250" s="22">
        <v>1134</v>
      </c>
      <c r="T1250" s="62">
        <v>99.884285714285724</v>
      </c>
      <c r="U1250" s="22">
        <v>0</v>
      </c>
      <c r="V1250" s="22">
        <v>0</v>
      </c>
      <c r="W1250" s="22">
        <v>963.57</v>
      </c>
      <c r="X1250" s="22">
        <v>963.57</v>
      </c>
      <c r="Y1250" s="62">
        <v>0.48178500000000002</v>
      </c>
      <c r="Z1250" s="22">
        <v>2097.5700000000002</v>
      </c>
      <c r="AA1250" s="62">
        <v>1.0487850000000001</v>
      </c>
      <c r="AB1250" s="22">
        <v>50</v>
      </c>
    </row>
    <row r="1251" spans="1:28" ht="15" customHeight="1">
      <c r="A1251" s="42">
        <v>2019</v>
      </c>
      <c r="B1251" s="42" t="s">
        <v>276</v>
      </c>
      <c r="C1251" s="44" t="s">
        <v>210</v>
      </c>
      <c r="D1251" s="43" t="s">
        <v>42</v>
      </c>
      <c r="E1251" s="39"/>
      <c r="F1251" s="39"/>
      <c r="G1251" s="71"/>
      <c r="H1251" s="59">
        <v>6</v>
      </c>
      <c r="I1251" s="23">
        <v>2012</v>
      </c>
      <c r="J1251" s="23">
        <v>49</v>
      </c>
      <c r="K1251" s="23">
        <v>271</v>
      </c>
      <c r="L1251" s="22">
        <v>6524</v>
      </c>
      <c r="M1251" s="23">
        <v>20</v>
      </c>
      <c r="N1251" s="22">
        <v>651</v>
      </c>
      <c r="O1251" s="23">
        <v>291</v>
      </c>
      <c r="P1251" s="61">
        <v>0.14463220675944333</v>
      </c>
      <c r="Q1251" s="23">
        <v>76</v>
      </c>
      <c r="R1251" s="22">
        <v>760</v>
      </c>
      <c r="S1251" s="22">
        <v>7935</v>
      </c>
      <c r="T1251" s="62">
        <v>248.90408163265306</v>
      </c>
      <c r="U1251" s="22">
        <v>0</v>
      </c>
      <c r="V1251" s="22">
        <v>0</v>
      </c>
      <c r="W1251" s="22">
        <v>4261.3</v>
      </c>
      <c r="X1251" s="22">
        <v>4261.3</v>
      </c>
      <c r="Y1251" s="62">
        <v>2.1179423459244533</v>
      </c>
      <c r="Z1251" s="22">
        <v>12196.3</v>
      </c>
      <c r="AA1251" s="62">
        <v>6.0617793240556654</v>
      </c>
      <c r="AB1251" s="22">
        <v>0</v>
      </c>
    </row>
    <row r="1252" spans="1:28" ht="15" customHeight="1">
      <c r="A1252" s="42">
        <v>2019</v>
      </c>
      <c r="B1252" s="42" t="s">
        <v>276</v>
      </c>
      <c r="C1252" s="44" t="s">
        <v>210</v>
      </c>
      <c r="D1252" s="43" t="s">
        <v>728</v>
      </c>
      <c r="E1252" s="39"/>
      <c r="F1252" s="39"/>
      <c r="G1252" s="71"/>
      <c r="H1252" s="59" t="s">
        <v>764</v>
      </c>
      <c r="I1252" s="23">
        <v>3000</v>
      </c>
      <c r="J1252" s="23">
        <v>0</v>
      </c>
      <c r="K1252" s="23">
        <v>50</v>
      </c>
      <c r="L1252" s="22">
        <v>931</v>
      </c>
      <c r="M1252" s="23">
        <v>20</v>
      </c>
      <c r="N1252" s="22">
        <v>450</v>
      </c>
      <c r="O1252" s="23">
        <v>70</v>
      </c>
      <c r="P1252" s="61">
        <v>2.3333333333333334E-2</v>
      </c>
      <c r="Q1252" s="22">
        <v>0</v>
      </c>
      <c r="R1252" s="22">
        <v>0</v>
      </c>
      <c r="S1252" s="22">
        <v>1381</v>
      </c>
      <c r="T1252" s="60" t="s">
        <v>764</v>
      </c>
      <c r="U1252" s="22">
        <v>0</v>
      </c>
      <c r="V1252" s="22">
        <v>0</v>
      </c>
      <c r="W1252" s="22">
        <v>1879</v>
      </c>
      <c r="X1252" s="22">
        <v>1879</v>
      </c>
      <c r="Y1252" s="62">
        <v>0.6263333333333333</v>
      </c>
      <c r="Z1252" s="22">
        <v>3260</v>
      </c>
      <c r="AA1252" s="62">
        <v>1.0866666666666667</v>
      </c>
      <c r="AB1252" s="22">
        <v>0</v>
      </c>
    </row>
    <row r="1253" spans="1:28" ht="15" customHeight="1">
      <c r="A1253" s="42">
        <v>2019</v>
      </c>
      <c r="B1253" s="42" t="s">
        <v>276</v>
      </c>
      <c r="C1253" s="44" t="s">
        <v>212</v>
      </c>
      <c r="D1253" s="43" t="s">
        <v>352</v>
      </c>
      <c r="E1253" s="39"/>
      <c r="F1253" s="39"/>
      <c r="G1253" s="71"/>
      <c r="H1253" s="59">
        <v>2</v>
      </c>
      <c r="I1253" s="23">
        <v>304</v>
      </c>
      <c r="J1253" s="23">
        <v>10</v>
      </c>
      <c r="K1253" s="23">
        <v>6</v>
      </c>
      <c r="L1253" s="22">
        <v>166</v>
      </c>
      <c r="M1253" s="23">
        <v>6</v>
      </c>
      <c r="N1253" s="22">
        <v>180</v>
      </c>
      <c r="O1253" s="23">
        <v>12</v>
      </c>
      <c r="P1253" s="61">
        <v>3.9473684210526314E-2</v>
      </c>
      <c r="Q1253" s="23">
        <v>30</v>
      </c>
      <c r="R1253" s="22">
        <v>300</v>
      </c>
      <c r="S1253" s="22">
        <v>646</v>
      </c>
      <c r="T1253" s="62">
        <v>108.6</v>
      </c>
      <c r="U1253" s="22">
        <v>0</v>
      </c>
      <c r="V1253" s="22">
        <v>0</v>
      </c>
      <c r="W1253" s="22">
        <v>440</v>
      </c>
      <c r="X1253" s="22">
        <v>440</v>
      </c>
      <c r="Y1253" s="62">
        <v>1.4473684210526316</v>
      </c>
      <c r="Z1253" s="22">
        <v>1086</v>
      </c>
      <c r="AA1253" s="62">
        <v>3.5723684210526314</v>
      </c>
      <c r="AB1253" s="22">
        <v>0</v>
      </c>
    </row>
    <row r="1254" spans="1:28" ht="15" customHeight="1">
      <c r="A1254" s="42">
        <v>2019</v>
      </c>
      <c r="B1254" s="42" t="s">
        <v>276</v>
      </c>
      <c r="C1254" s="44" t="s">
        <v>213</v>
      </c>
      <c r="D1254" s="43" t="s">
        <v>729</v>
      </c>
      <c r="E1254" s="39"/>
      <c r="F1254" s="39"/>
      <c r="G1254" s="71"/>
      <c r="H1254" s="59">
        <v>2</v>
      </c>
      <c r="I1254" s="23">
        <v>195</v>
      </c>
      <c r="J1254" s="23">
        <v>12</v>
      </c>
      <c r="K1254" s="23">
        <v>11</v>
      </c>
      <c r="L1254" s="22">
        <v>312</v>
      </c>
      <c r="M1254" s="23">
        <v>3</v>
      </c>
      <c r="N1254" s="22">
        <v>0</v>
      </c>
      <c r="O1254" s="23">
        <v>14</v>
      </c>
      <c r="P1254" s="61">
        <v>7.7777777777777779E-2</v>
      </c>
      <c r="Q1254" s="23">
        <v>0</v>
      </c>
      <c r="R1254" s="22">
        <v>0</v>
      </c>
      <c r="S1254" s="22">
        <v>312</v>
      </c>
      <c r="T1254" s="62">
        <v>65.916666666666671</v>
      </c>
      <c r="U1254" s="22">
        <v>0</v>
      </c>
      <c r="V1254" s="22">
        <v>0</v>
      </c>
      <c r="W1254" s="22">
        <v>479</v>
      </c>
      <c r="X1254" s="22">
        <v>479</v>
      </c>
      <c r="Y1254" s="62">
        <v>2.4564102564102566</v>
      </c>
      <c r="Z1254" s="22">
        <v>791</v>
      </c>
      <c r="AA1254" s="62">
        <v>4.0564102564102562</v>
      </c>
      <c r="AB1254" s="22">
        <v>0</v>
      </c>
    </row>
    <row r="1255" spans="1:28" ht="15" customHeight="1">
      <c r="A1255" s="42">
        <v>2019</v>
      </c>
      <c r="B1255" s="42" t="s">
        <v>276</v>
      </c>
      <c r="C1255" s="44" t="s">
        <v>213</v>
      </c>
      <c r="D1255" s="43" t="s">
        <v>656</v>
      </c>
      <c r="E1255" s="39"/>
      <c r="F1255" s="39"/>
      <c r="G1255" s="71"/>
      <c r="H1255" s="59">
        <v>1</v>
      </c>
      <c r="I1255" s="23">
        <v>550</v>
      </c>
      <c r="J1255" s="23">
        <v>15</v>
      </c>
      <c r="K1255" s="23">
        <v>6</v>
      </c>
      <c r="L1255" s="22">
        <v>166</v>
      </c>
      <c r="M1255" s="23">
        <v>7</v>
      </c>
      <c r="N1255" s="22">
        <v>237</v>
      </c>
      <c r="O1255" s="23">
        <v>13</v>
      </c>
      <c r="P1255" s="61">
        <v>2.3636363636363636E-2</v>
      </c>
      <c r="Q1255" s="23">
        <v>0</v>
      </c>
      <c r="R1255" s="22">
        <v>0</v>
      </c>
      <c r="S1255" s="22">
        <v>403</v>
      </c>
      <c r="T1255" s="62">
        <v>121.53333333333333</v>
      </c>
      <c r="U1255" s="22">
        <v>0</v>
      </c>
      <c r="V1255" s="22">
        <v>0</v>
      </c>
      <c r="W1255" s="22">
        <v>1420</v>
      </c>
      <c r="X1255" s="22">
        <v>1420</v>
      </c>
      <c r="Y1255" s="62">
        <v>2.581818181818182</v>
      </c>
      <c r="Z1255" s="22">
        <v>1823</v>
      </c>
      <c r="AA1255" s="62">
        <v>3.3145454545454545</v>
      </c>
      <c r="AB1255" s="22">
        <v>0</v>
      </c>
    </row>
    <row r="1256" spans="1:28" ht="15" customHeight="1">
      <c r="A1256" s="42">
        <v>2019</v>
      </c>
      <c r="B1256" s="42" t="s">
        <v>276</v>
      </c>
      <c r="C1256" s="44" t="s">
        <v>213</v>
      </c>
      <c r="D1256" s="43" t="s">
        <v>553</v>
      </c>
      <c r="E1256" s="39"/>
      <c r="F1256" s="39"/>
      <c r="G1256" s="71"/>
      <c r="H1256" s="59">
        <v>1</v>
      </c>
      <c r="I1256" s="23">
        <v>160</v>
      </c>
      <c r="J1256" s="23">
        <v>13</v>
      </c>
      <c r="K1256" s="23">
        <v>2</v>
      </c>
      <c r="L1256" s="22">
        <v>58</v>
      </c>
      <c r="M1256" s="23">
        <v>0</v>
      </c>
      <c r="N1256" s="22">
        <v>0</v>
      </c>
      <c r="O1256" s="23">
        <v>2</v>
      </c>
      <c r="P1256" s="61">
        <v>1.2500000000000001E-2</v>
      </c>
      <c r="Q1256" s="23">
        <v>0</v>
      </c>
      <c r="R1256" s="22">
        <v>0</v>
      </c>
      <c r="S1256" s="22">
        <v>58</v>
      </c>
      <c r="T1256" s="62">
        <v>32.53846153846154</v>
      </c>
      <c r="U1256" s="22">
        <v>0</v>
      </c>
      <c r="V1256" s="22">
        <v>0</v>
      </c>
      <c r="W1256" s="22">
        <v>365</v>
      </c>
      <c r="X1256" s="22">
        <v>365</v>
      </c>
      <c r="Y1256" s="62">
        <v>2.28125</v>
      </c>
      <c r="Z1256" s="22">
        <v>423</v>
      </c>
      <c r="AA1256" s="62">
        <v>2.6437499999999998</v>
      </c>
      <c r="AB1256" s="22">
        <v>0</v>
      </c>
    </row>
    <row r="1257" spans="1:28" ht="15" customHeight="1">
      <c r="A1257" s="42">
        <v>2019</v>
      </c>
      <c r="B1257" s="42" t="s">
        <v>276</v>
      </c>
      <c r="C1257" s="44" t="s">
        <v>213</v>
      </c>
      <c r="D1257" s="43" t="s">
        <v>540</v>
      </c>
      <c r="E1257" s="39"/>
      <c r="F1257" s="39"/>
      <c r="G1257" s="71"/>
      <c r="H1257" s="59">
        <v>1</v>
      </c>
      <c r="I1257" s="23">
        <v>65</v>
      </c>
      <c r="J1257" s="23">
        <v>0</v>
      </c>
      <c r="K1257" s="23">
        <v>0</v>
      </c>
      <c r="L1257" s="22">
        <v>0</v>
      </c>
      <c r="M1257" s="23">
        <v>2</v>
      </c>
      <c r="N1257" s="22">
        <v>78</v>
      </c>
      <c r="O1257" s="23">
        <v>2</v>
      </c>
      <c r="P1257" s="61">
        <v>3.0769230769230771E-2</v>
      </c>
      <c r="Q1257" s="23">
        <v>0</v>
      </c>
      <c r="R1257" s="22">
        <v>0</v>
      </c>
      <c r="S1257" s="22">
        <v>78</v>
      </c>
      <c r="T1257" s="60" t="s">
        <v>764</v>
      </c>
      <c r="U1257" s="22">
        <v>0</v>
      </c>
      <c r="V1257" s="22">
        <v>0</v>
      </c>
      <c r="W1257" s="22">
        <v>147</v>
      </c>
      <c r="X1257" s="22">
        <v>147</v>
      </c>
      <c r="Y1257" s="62">
        <v>2.2615384615384615</v>
      </c>
      <c r="Z1257" s="22">
        <v>225</v>
      </c>
      <c r="AA1257" s="62">
        <v>3.4615384615384617</v>
      </c>
      <c r="AB1257" s="22">
        <v>0</v>
      </c>
    </row>
    <row r="1258" spans="1:28" ht="15" customHeight="1">
      <c r="A1258" s="42">
        <v>2019</v>
      </c>
      <c r="B1258" s="42" t="s">
        <v>276</v>
      </c>
      <c r="C1258" s="44" t="s">
        <v>213</v>
      </c>
      <c r="D1258" s="43" t="s">
        <v>545</v>
      </c>
      <c r="E1258" s="39"/>
      <c r="F1258" s="39"/>
      <c r="G1258" s="71"/>
      <c r="H1258" s="59">
        <v>1</v>
      </c>
      <c r="I1258" s="23">
        <v>200</v>
      </c>
      <c r="J1258" s="23">
        <v>11</v>
      </c>
      <c r="K1258" s="23">
        <v>3</v>
      </c>
      <c r="L1258" s="22">
        <v>79</v>
      </c>
      <c r="M1258" s="23">
        <v>4</v>
      </c>
      <c r="N1258" s="22">
        <v>126</v>
      </c>
      <c r="O1258" s="23">
        <v>7</v>
      </c>
      <c r="P1258" s="61">
        <v>3.5000000000000003E-2</v>
      </c>
      <c r="Q1258" s="23">
        <v>0</v>
      </c>
      <c r="R1258" s="22">
        <v>0</v>
      </c>
      <c r="S1258" s="22">
        <v>205</v>
      </c>
      <c r="T1258" s="62">
        <v>50.454545454545453</v>
      </c>
      <c r="U1258" s="22">
        <v>0</v>
      </c>
      <c r="V1258" s="22">
        <v>0</v>
      </c>
      <c r="W1258" s="22">
        <v>350</v>
      </c>
      <c r="X1258" s="22">
        <v>350</v>
      </c>
      <c r="Y1258" s="62">
        <v>1.75</v>
      </c>
      <c r="Z1258" s="22">
        <v>555</v>
      </c>
      <c r="AA1258" s="62">
        <v>2.7749999999999999</v>
      </c>
      <c r="AB1258" s="22">
        <v>0</v>
      </c>
    </row>
    <row r="1259" spans="1:28" ht="15" customHeight="1">
      <c r="A1259" s="42">
        <v>2019</v>
      </c>
      <c r="B1259" s="42" t="s">
        <v>276</v>
      </c>
      <c r="C1259" s="44" t="s">
        <v>213</v>
      </c>
      <c r="D1259" s="43" t="s">
        <v>355</v>
      </c>
      <c r="E1259" s="39"/>
      <c r="F1259" s="39"/>
      <c r="G1259" s="71"/>
      <c r="H1259" s="59">
        <v>3</v>
      </c>
      <c r="I1259" s="23">
        <v>350</v>
      </c>
      <c r="J1259" s="23">
        <v>0</v>
      </c>
      <c r="K1259" s="23">
        <v>0</v>
      </c>
      <c r="L1259" s="22">
        <v>0</v>
      </c>
      <c r="M1259" s="23">
        <v>1</v>
      </c>
      <c r="N1259" s="22">
        <v>39</v>
      </c>
      <c r="O1259" s="23">
        <v>1</v>
      </c>
      <c r="P1259" s="61">
        <v>2.8571428571428571E-3</v>
      </c>
      <c r="Q1259" s="23">
        <v>0</v>
      </c>
      <c r="R1259" s="22">
        <v>0</v>
      </c>
      <c r="S1259" s="22">
        <v>39</v>
      </c>
      <c r="T1259" s="60" t="s">
        <v>764</v>
      </c>
      <c r="U1259" s="22">
        <v>0</v>
      </c>
      <c r="V1259" s="22">
        <v>0</v>
      </c>
      <c r="W1259" s="22">
        <v>172</v>
      </c>
      <c r="X1259" s="22">
        <v>172</v>
      </c>
      <c r="Y1259" s="62">
        <v>0.49142857142857144</v>
      </c>
      <c r="Z1259" s="22">
        <v>211</v>
      </c>
      <c r="AA1259" s="62">
        <v>0.60285714285714287</v>
      </c>
      <c r="AB1259" s="22">
        <v>0</v>
      </c>
    </row>
    <row r="1260" spans="1:28" ht="15" customHeight="1">
      <c r="A1260" s="42">
        <v>2019</v>
      </c>
      <c r="B1260" s="42" t="s">
        <v>276</v>
      </c>
      <c r="C1260" s="44" t="s">
        <v>213</v>
      </c>
      <c r="D1260" s="43" t="s">
        <v>657</v>
      </c>
      <c r="E1260" s="39"/>
      <c r="F1260" s="39"/>
      <c r="G1260" s="71"/>
      <c r="H1260" s="59">
        <v>3</v>
      </c>
      <c r="I1260" s="23">
        <v>70</v>
      </c>
      <c r="J1260" s="23">
        <v>6</v>
      </c>
      <c r="K1260" s="23">
        <v>1</v>
      </c>
      <c r="L1260" s="22">
        <v>29</v>
      </c>
      <c r="M1260" s="23">
        <v>0</v>
      </c>
      <c r="N1260" s="22">
        <v>0</v>
      </c>
      <c r="O1260" s="23">
        <v>1</v>
      </c>
      <c r="P1260" s="61">
        <v>1.6666666666666666E-2</v>
      </c>
      <c r="Q1260" s="23">
        <v>1</v>
      </c>
      <c r="R1260" s="22">
        <v>10</v>
      </c>
      <c r="S1260" s="22">
        <v>39</v>
      </c>
      <c r="T1260" s="62">
        <v>35.166666666666664</v>
      </c>
      <c r="U1260" s="22">
        <v>0</v>
      </c>
      <c r="V1260" s="22">
        <v>0</v>
      </c>
      <c r="W1260" s="22">
        <v>172</v>
      </c>
      <c r="X1260" s="22">
        <v>172</v>
      </c>
      <c r="Y1260" s="62">
        <v>2.4571428571428573</v>
      </c>
      <c r="Z1260" s="22">
        <v>211</v>
      </c>
      <c r="AA1260" s="62">
        <v>3.0142857142857142</v>
      </c>
      <c r="AB1260" s="22">
        <v>0</v>
      </c>
    </row>
    <row r="1261" spans="1:28" ht="15" customHeight="1">
      <c r="A1261" s="42">
        <v>2019</v>
      </c>
      <c r="B1261" s="42" t="s">
        <v>276</v>
      </c>
      <c r="C1261" s="44" t="s">
        <v>213</v>
      </c>
      <c r="D1261" s="43" t="s">
        <v>44</v>
      </c>
      <c r="E1261" s="39"/>
      <c r="F1261" s="39"/>
      <c r="G1261" s="71"/>
      <c r="H1261" s="59">
        <v>2</v>
      </c>
      <c r="I1261" s="23">
        <v>550</v>
      </c>
      <c r="J1261" s="23">
        <v>13</v>
      </c>
      <c r="K1261" s="23">
        <v>21</v>
      </c>
      <c r="L1261" s="22">
        <v>504</v>
      </c>
      <c r="M1261" s="23">
        <v>9</v>
      </c>
      <c r="N1261" s="22">
        <v>278</v>
      </c>
      <c r="O1261" s="23">
        <v>30</v>
      </c>
      <c r="P1261" s="61">
        <v>5.4545454545454543E-2</v>
      </c>
      <c r="Q1261" s="23">
        <v>0</v>
      </c>
      <c r="R1261" s="22">
        <v>0</v>
      </c>
      <c r="S1261" s="22">
        <v>782</v>
      </c>
      <c r="T1261" s="62">
        <v>197.46153846153845</v>
      </c>
      <c r="U1261" s="22">
        <v>0</v>
      </c>
      <c r="V1261" s="22">
        <v>0</v>
      </c>
      <c r="W1261" s="22">
        <v>1785</v>
      </c>
      <c r="X1261" s="22">
        <v>1785</v>
      </c>
      <c r="Y1261" s="62">
        <v>3.2454545454545456</v>
      </c>
      <c r="Z1261" s="22">
        <v>2567</v>
      </c>
      <c r="AA1261" s="62">
        <v>4.667272727272727</v>
      </c>
      <c r="AB1261" s="22">
        <v>0</v>
      </c>
    </row>
    <row r="1262" spans="1:28" ht="15" customHeight="1">
      <c r="A1262" s="42">
        <v>2019</v>
      </c>
      <c r="B1262" s="42" t="s">
        <v>276</v>
      </c>
      <c r="C1262" s="44" t="s">
        <v>213</v>
      </c>
      <c r="D1262" s="43" t="s">
        <v>658</v>
      </c>
      <c r="E1262" s="39"/>
      <c r="F1262" s="39"/>
      <c r="G1262" s="71"/>
      <c r="H1262" s="59">
        <v>3</v>
      </c>
      <c r="I1262" s="23">
        <v>1450</v>
      </c>
      <c r="J1262" s="23">
        <v>45</v>
      </c>
      <c r="K1262" s="23">
        <v>19</v>
      </c>
      <c r="L1262" s="22">
        <v>678</v>
      </c>
      <c r="M1262" s="23">
        <v>2</v>
      </c>
      <c r="N1262" s="22">
        <v>79</v>
      </c>
      <c r="O1262" s="23">
        <v>21</v>
      </c>
      <c r="P1262" s="61">
        <v>1.4482758620689656E-2</v>
      </c>
      <c r="Q1262" s="23">
        <v>0</v>
      </c>
      <c r="R1262" s="22">
        <v>0</v>
      </c>
      <c r="S1262" s="22">
        <v>757</v>
      </c>
      <c r="T1262" s="62">
        <v>93.552222222222227</v>
      </c>
      <c r="U1262" s="22">
        <v>0</v>
      </c>
      <c r="V1262" s="22">
        <v>0</v>
      </c>
      <c r="W1262" s="22">
        <v>3452.85</v>
      </c>
      <c r="X1262" s="22">
        <v>3452.85</v>
      </c>
      <c r="Y1262" s="62">
        <v>2.3812758620689656</v>
      </c>
      <c r="Z1262" s="22">
        <v>4209.8500000000004</v>
      </c>
      <c r="AA1262" s="62">
        <v>2.9033448275862073</v>
      </c>
      <c r="AB1262" s="22">
        <v>0</v>
      </c>
    </row>
    <row r="1263" spans="1:28" ht="15" customHeight="1">
      <c r="A1263" s="42">
        <v>2019</v>
      </c>
      <c r="B1263" s="42" t="s">
        <v>276</v>
      </c>
      <c r="C1263" s="44" t="s">
        <v>213</v>
      </c>
      <c r="D1263" s="43" t="s">
        <v>660</v>
      </c>
      <c r="E1263" s="39"/>
      <c r="F1263" s="39"/>
      <c r="G1263" s="71"/>
      <c r="H1263" s="59">
        <v>3</v>
      </c>
      <c r="I1263" s="23">
        <v>1700</v>
      </c>
      <c r="J1263" s="23">
        <v>43</v>
      </c>
      <c r="K1263" s="23">
        <v>21</v>
      </c>
      <c r="L1263" s="22">
        <v>538</v>
      </c>
      <c r="M1263" s="23">
        <v>2</v>
      </c>
      <c r="N1263" s="22">
        <v>40</v>
      </c>
      <c r="O1263" s="23">
        <v>23</v>
      </c>
      <c r="P1263" s="61">
        <v>1.3529411764705882E-2</v>
      </c>
      <c r="Q1263" s="23">
        <v>0</v>
      </c>
      <c r="R1263" s="22">
        <v>0</v>
      </c>
      <c r="S1263" s="22">
        <v>578</v>
      </c>
      <c r="T1263" s="62">
        <v>54.197674418604649</v>
      </c>
      <c r="U1263" s="22">
        <v>0</v>
      </c>
      <c r="V1263" s="22">
        <v>0</v>
      </c>
      <c r="W1263" s="22">
        <v>1752.5</v>
      </c>
      <c r="X1263" s="22">
        <v>1752.5</v>
      </c>
      <c r="Y1263" s="62">
        <v>1.0308823529411764</v>
      </c>
      <c r="Z1263" s="22">
        <v>2330.5</v>
      </c>
      <c r="AA1263" s="62">
        <v>1.3708823529411764</v>
      </c>
      <c r="AB1263" s="22">
        <v>0</v>
      </c>
    </row>
    <row r="1264" spans="1:28" ht="15" customHeight="1">
      <c r="A1264" s="42">
        <v>2019</v>
      </c>
      <c r="B1264" s="42" t="s">
        <v>276</v>
      </c>
      <c r="C1264" s="44" t="s">
        <v>213</v>
      </c>
      <c r="D1264" s="43" t="s">
        <v>47</v>
      </c>
      <c r="E1264" s="39"/>
      <c r="F1264" s="39"/>
      <c r="G1264" s="71"/>
      <c r="H1264" s="59">
        <v>2</v>
      </c>
      <c r="I1264" s="23">
        <v>700</v>
      </c>
      <c r="J1264" s="23">
        <v>25</v>
      </c>
      <c r="K1264" s="23">
        <v>17</v>
      </c>
      <c r="L1264" s="22">
        <v>541</v>
      </c>
      <c r="M1264" s="23">
        <v>2</v>
      </c>
      <c r="N1264" s="22">
        <v>78</v>
      </c>
      <c r="O1264" s="23">
        <v>19</v>
      </c>
      <c r="P1264" s="61">
        <v>2.7142857142857142E-2</v>
      </c>
      <c r="Q1264" s="23">
        <v>0</v>
      </c>
      <c r="R1264" s="22">
        <v>0</v>
      </c>
      <c r="S1264" s="22">
        <v>619</v>
      </c>
      <c r="T1264" s="62">
        <v>104.76</v>
      </c>
      <c r="U1264" s="22">
        <v>0</v>
      </c>
      <c r="V1264" s="22">
        <v>0</v>
      </c>
      <c r="W1264" s="22">
        <v>2000</v>
      </c>
      <c r="X1264" s="22">
        <v>2000</v>
      </c>
      <c r="Y1264" s="62">
        <v>2.8571428571428572</v>
      </c>
      <c r="Z1264" s="22">
        <v>2619</v>
      </c>
      <c r="AA1264" s="62">
        <v>3.7414285714285715</v>
      </c>
      <c r="AB1264" s="22">
        <v>0</v>
      </c>
    </row>
    <row r="1265" spans="1:28" ht="15" customHeight="1">
      <c r="A1265" s="42">
        <v>2019</v>
      </c>
      <c r="B1265" s="42" t="s">
        <v>276</v>
      </c>
      <c r="C1265" s="44" t="s">
        <v>213</v>
      </c>
      <c r="D1265" s="43" t="s">
        <v>730</v>
      </c>
      <c r="E1265" s="39"/>
      <c r="F1265" s="39"/>
      <c r="G1265" s="71"/>
      <c r="H1265" s="59">
        <v>1</v>
      </c>
      <c r="I1265" s="23">
        <v>120</v>
      </c>
      <c r="J1265" s="23">
        <v>14</v>
      </c>
      <c r="K1265" s="23">
        <v>0</v>
      </c>
      <c r="L1265" s="22">
        <v>0</v>
      </c>
      <c r="M1265" s="23">
        <v>3</v>
      </c>
      <c r="N1265" s="22">
        <v>99</v>
      </c>
      <c r="O1265" s="23">
        <v>3</v>
      </c>
      <c r="P1265" s="61">
        <v>2.5000000000000001E-2</v>
      </c>
      <c r="Q1265" s="23">
        <v>0</v>
      </c>
      <c r="R1265" s="22">
        <v>0</v>
      </c>
      <c r="S1265" s="22">
        <v>99</v>
      </c>
      <c r="T1265" s="62">
        <v>9.9285714285714288</v>
      </c>
      <c r="U1265" s="22">
        <v>0</v>
      </c>
      <c r="V1265" s="22">
        <v>0</v>
      </c>
      <c r="W1265" s="22">
        <v>40</v>
      </c>
      <c r="X1265" s="22">
        <v>40</v>
      </c>
      <c r="Y1265" s="62">
        <v>0.33333333333333331</v>
      </c>
      <c r="Z1265" s="22">
        <v>139</v>
      </c>
      <c r="AA1265" s="62">
        <v>1.1583333333333334</v>
      </c>
      <c r="AB1265" s="22">
        <v>0</v>
      </c>
    </row>
    <row r="1266" spans="1:28" ht="15" customHeight="1">
      <c r="A1266" s="42">
        <v>2019</v>
      </c>
      <c r="B1266" s="42" t="s">
        <v>276</v>
      </c>
      <c r="C1266" s="44" t="s">
        <v>213</v>
      </c>
      <c r="D1266" s="43" t="s">
        <v>661</v>
      </c>
      <c r="E1266" s="39"/>
      <c r="F1266" s="39"/>
      <c r="G1266" s="71"/>
      <c r="H1266" s="59">
        <v>5</v>
      </c>
      <c r="I1266" s="23">
        <v>1800</v>
      </c>
      <c r="J1266" s="23">
        <v>34</v>
      </c>
      <c r="K1266" s="23">
        <v>31</v>
      </c>
      <c r="L1266" s="22">
        <v>792</v>
      </c>
      <c r="M1266" s="23">
        <v>21</v>
      </c>
      <c r="N1266" s="22">
        <v>622</v>
      </c>
      <c r="O1266" s="23">
        <v>52</v>
      </c>
      <c r="P1266" s="61">
        <v>2.8888888888888888E-2</v>
      </c>
      <c r="Q1266" s="23">
        <v>0</v>
      </c>
      <c r="R1266" s="22">
        <v>0</v>
      </c>
      <c r="S1266" s="22">
        <v>1414</v>
      </c>
      <c r="T1266" s="62">
        <v>170.05882352941177</v>
      </c>
      <c r="U1266" s="22">
        <v>0</v>
      </c>
      <c r="V1266" s="22">
        <v>0</v>
      </c>
      <c r="W1266" s="22">
        <v>4368</v>
      </c>
      <c r="X1266" s="22">
        <v>4368</v>
      </c>
      <c r="Y1266" s="62">
        <v>2.4266666666666667</v>
      </c>
      <c r="Z1266" s="22">
        <v>5782</v>
      </c>
      <c r="AA1266" s="62">
        <v>3.2122222222222221</v>
      </c>
      <c r="AB1266" s="22">
        <v>0</v>
      </c>
    </row>
    <row r="1267" spans="1:28" ht="15" customHeight="1">
      <c r="A1267" s="42">
        <v>2019</v>
      </c>
      <c r="B1267" s="42" t="s">
        <v>276</v>
      </c>
      <c r="C1267" s="44" t="s">
        <v>213</v>
      </c>
      <c r="D1267" s="43" t="s">
        <v>662</v>
      </c>
      <c r="E1267" s="39"/>
      <c r="F1267" s="39"/>
      <c r="G1267" s="71"/>
      <c r="H1267" s="59">
        <v>4</v>
      </c>
      <c r="I1267" s="23">
        <v>2770</v>
      </c>
      <c r="J1267" s="23">
        <v>82</v>
      </c>
      <c r="K1267" s="23">
        <v>29</v>
      </c>
      <c r="L1267" s="22">
        <v>736</v>
      </c>
      <c r="M1267" s="23">
        <v>34</v>
      </c>
      <c r="N1267" s="22">
        <v>1181</v>
      </c>
      <c r="O1267" s="23">
        <v>63</v>
      </c>
      <c r="P1267" s="61">
        <v>2.2743682310469315E-2</v>
      </c>
      <c r="Q1267" s="23">
        <v>2</v>
      </c>
      <c r="R1267" s="22">
        <v>20</v>
      </c>
      <c r="S1267" s="22">
        <v>1937</v>
      </c>
      <c r="T1267" s="62">
        <v>72</v>
      </c>
      <c r="U1267" s="22">
        <v>0</v>
      </c>
      <c r="V1267" s="22">
        <v>0</v>
      </c>
      <c r="W1267" s="22">
        <v>3967</v>
      </c>
      <c r="X1267" s="22">
        <v>3967</v>
      </c>
      <c r="Y1267" s="62">
        <v>1.4321299638989169</v>
      </c>
      <c r="Z1267" s="22">
        <v>5904</v>
      </c>
      <c r="AA1267" s="62">
        <v>2.1314079422382672</v>
      </c>
      <c r="AB1267" s="22">
        <v>36</v>
      </c>
    </row>
    <row r="1268" spans="1:28" ht="15" customHeight="1">
      <c r="A1268" s="42">
        <v>2019</v>
      </c>
      <c r="B1268" s="42" t="s">
        <v>276</v>
      </c>
      <c r="C1268" s="44" t="s">
        <v>213</v>
      </c>
      <c r="D1268" s="43" t="s">
        <v>731</v>
      </c>
      <c r="E1268" s="39"/>
      <c r="F1268" s="39"/>
      <c r="G1268" s="71"/>
      <c r="H1268" s="59">
        <v>3</v>
      </c>
      <c r="I1268" s="23">
        <v>300</v>
      </c>
      <c r="J1268" s="23">
        <v>15</v>
      </c>
      <c r="K1268" s="23">
        <v>6</v>
      </c>
      <c r="L1268" s="22">
        <v>166</v>
      </c>
      <c r="M1268" s="23">
        <v>1</v>
      </c>
      <c r="N1268" s="22">
        <v>39</v>
      </c>
      <c r="O1268" s="23">
        <v>7</v>
      </c>
      <c r="P1268" s="61">
        <v>2.3333333333333334E-2</v>
      </c>
      <c r="Q1268" s="23">
        <v>1</v>
      </c>
      <c r="R1268" s="22">
        <v>10</v>
      </c>
      <c r="S1268" s="22">
        <v>215</v>
      </c>
      <c r="T1268" s="62">
        <v>34.953999999999994</v>
      </c>
      <c r="U1268" s="22">
        <v>0</v>
      </c>
      <c r="V1268" s="22">
        <v>0</v>
      </c>
      <c r="W1268" s="22">
        <v>309.31</v>
      </c>
      <c r="X1268" s="22">
        <v>309.31</v>
      </c>
      <c r="Y1268" s="62">
        <v>1.0310333333333332</v>
      </c>
      <c r="Z1268" s="22">
        <v>524.30999999999995</v>
      </c>
      <c r="AA1268" s="62">
        <v>1.7476999999999998</v>
      </c>
      <c r="AB1268" s="22">
        <v>0</v>
      </c>
    </row>
    <row r="1269" spans="1:28" ht="15" customHeight="1">
      <c r="A1269" s="42">
        <v>2019</v>
      </c>
      <c r="B1269" s="42" t="s">
        <v>276</v>
      </c>
      <c r="C1269" s="44" t="s">
        <v>213</v>
      </c>
      <c r="D1269" s="43" t="s">
        <v>663</v>
      </c>
      <c r="E1269" s="39"/>
      <c r="F1269" s="39"/>
      <c r="G1269" s="71"/>
      <c r="H1269" s="59">
        <v>4</v>
      </c>
      <c r="I1269" s="23">
        <v>4863</v>
      </c>
      <c r="J1269" s="23">
        <v>70</v>
      </c>
      <c r="K1269" s="23">
        <v>156</v>
      </c>
      <c r="L1269" s="22">
        <v>3723</v>
      </c>
      <c r="M1269" s="23">
        <v>42</v>
      </c>
      <c r="N1269" s="22">
        <v>1372</v>
      </c>
      <c r="O1269" s="23">
        <v>198</v>
      </c>
      <c r="P1269" s="61">
        <v>4.0715607649599014E-2</v>
      </c>
      <c r="Q1269" s="23">
        <v>8</v>
      </c>
      <c r="R1269" s="22">
        <v>80</v>
      </c>
      <c r="S1269" s="22">
        <v>5175</v>
      </c>
      <c r="T1269" s="62">
        <v>176.64285714285714</v>
      </c>
      <c r="U1269" s="22">
        <v>0</v>
      </c>
      <c r="V1269" s="22">
        <v>0</v>
      </c>
      <c r="W1269" s="22">
        <v>7190</v>
      </c>
      <c r="X1269" s="22">
        <v>7190</v>
      </c>
      <c r="Y1269" s="62">
        <v>1.4785112070738227</v>
      </c>
      <c r="Z1269" s="22">
        <v>12365</v>
      </c>
      <c r="AA1269" s="62">
        <v>2.5426691342792513</v>
      </c>
      <c r="AB1269" s="22">
        <v>93.26</v>
      </c>
    </row>
    <row r="1270" spans="1:28" ht="15" customHeight="1">
      <c r="A1270" s="42">
        <v>2019</v>
      </c>
      <c r="B1270" s="42" t="s">
        <v>276</v>
      </c>
      <c r="C1270" s="44" t="s">
        <v>213</v>
      </c>
      <c r="D1270" s="43" t="s">
        <v>543</v>
      </c>
      <c r="E1270" s="39"/>
      <c r="F1270" s="39"/>
      <c r="G1270" s="71"/>
      <c r="H1270" s="59">
        <v>1</v>
      </c>
      <c r="I1270" s="23">
        <v>280</v>
      </c>
      <c r="J1270" s="23">
        <v>10</v>
      </c>
      <c r="K1270" s="23">
        <v>13</v>
      </c>
      <c r="L1270" s="22">
        <v>738</v>
      </c>
      <c r="M1270" s="23">
        <v>4</v>
      </c>
      <c r="N1270" s="22">
        <v>0</v>
      </c>
      <c r="O1270" s="23">
        <v>17</v>
      </c>
      <c r="P1270" s="61">
        <v>6.0714285714285714E-2</v>
      </c>
      <c r="Q1270" s="23">
        <v>0</v>
      </c>
      <c r="R1270" s="22">
        <v>0</v>
      </c>
      <c r="S1270" s="22">
        <v>738</v>
      </c>
      <c r="T1270" s="62">
        <v>118.3</v>
      </c>
      <c r="U1270" s="22">
        <v>0</v>
      </c>
      <c r="V1270" s="22">
        <v>0</v>
      </c>
      <c r="W1270" s="22">
        <v>445</v>
      </c>
      <c r="X1270" s="22">
        <v>445</v>
      </c>
      <c r="Y1270" s="62">
        <v>1.5892857142857142</v>
      </c>
      <c r="Z1270" s="22">
        <v>1183</v>
      </c>
      <c r="AA1270" s="62">
        <v>4.2249999999999996</v>
      </c>
      <c r="AB1270" s="22">
        <v>0</v>
      </c>
    </row>
    <row r="1271" spans="1:28" ht="15" customHeight="1">
      <c r="A1271" s="42">
        <v>2019</v>
      </c>
      <c r="B1271" s="42" t="s">
        <v>276</v>
      </c>
      <c r="C1271" s="44" t="s">
        <v>213</v>
      </c>
      <c r="D1271" s="43" t="s">
        <v>732</v>
      </c>
      <c r="E1271" s="39"/>
      <c r="F1271" s="39"/>
      <c r="G1271" s="71"/>
      <c r="H1271" s="59">
        <v>5</v>
      </c>
      <c r="I1271" s="23">
        <v>370</v>
      </c>
      <c r="J1271" s="23">
        <v>17</v>
      </c>
      <c r="K1271" s="23">
        <v>20</v>
      </c>
      <c r="L1271" s="22">
        <v>785</v>
      </c>
      <c r="M1271" s="23">
        <v>1</v>
      </c>
      <c r="N1271" s="22">
        <v>0</v>
      </c>
      <c r="O1271" s="23">
        <v>21</v>
      </c>
      <c r="P1271" s="61">
        <v>5.675675675675676E-2</v>
      </c>
      <c r="Q1271" s="23">
        <v>0</v>
      </c>
      <c r="R1271" s="22">
        <v>0</v>
      </c>
      <c r="S1271" s="22">
        <v>785</v>
      </c>
      <c r="T1271" s="62">
        <v>139.96470588235294</v>
      </c>
      <c r="U1271" s="22">
        <v>0</v>
      </c>
      <c r="V1271" s="22">
        <v>0</v>
      </c>
      <c r="W1271" s="22">
        <v>1594.4</v>
      </c>
      <c r="X1271" s="22">
        <v>1594.4</v>
      </c>
      <c r="Y1271" s="62">
        <v>4.3091891891891896</v>
      </c>
      <c r="Z1271" s="22">
        <v>2379.4</v>
      </c>
      <c r="AA1271" s="62">
        <v>6.4308108108108106</v>
      </c>
      <c r="AB1271" s="22">
        <v>0</v>
      </c>
    </row>
    <row r="1272" spans="1:28" ht="15" customHeight="1">
      <c r="A1272" s="42">
        <v>2019</v>
      </c>
      <c r="B1272" s="42" t="s">
        <v>276</v>
      </c>
      <c r="C1272" s="44" t="s">
        <v>213</v>
      </c>
      <c r="D1272" s="43" t="s">
        <v>665</v>
      </c>
      <c r="E1272" s="39"/>
      <c r="F1272" s="39"/>
      <c r="G1272" s="71"/>
      <c r="H1272" s="59">
        <v>2</v>
      </c>
      <c r="I1272" s="23">
        <v>528</v>
      </c>
      <c r="J1272" s="23">
        <v>15</v>
      </c>
      <c r="K1272" s="23">
        <v>28</v>
      </c>
      <c r="L1272" s="22">
        <v>963</v>
      </c>
      <c r="M1272" s="23">
        <v>9</v>
      </c>
      <c r="N1272" s="22">
        <v>0</v>
      </c>
      <c r="O1272" s="23">
        <v>37</v>
      </c>
      <c r="P1272" s="61">
        <v>7.0075757575757569E-2</v>
      </c>
      <c r="Q1272" s="23">
        <v>0</v>
      </c>
      <c r="R1272" s="22">
        <v>0</v>
      </c>
      <c r="S1272" s="22">
        <v>963</v>
      </c>
      <c r="T1272" s="62">
        <v>86.2</v>
      </c>
      <c r="U1272" s="22">
        <v>0</v>
      </c>
      <c r="V1272" s="22">
        <v>0</v>
      </c>
      <c r="W1272" s="22">
        <v>330</v>
      </c>
      <c r="X1272" s="22">
        <v>330</v>
      </c>
      <c r="Y1272" s="62">
        <v>0.625</v>
      </c>
      <c r="Z1272" s="22">
        <v>1293</v>
      </c>
      <c r="AA1272" s="62">
        <v>2.4488636363636362</v>
      </c>
      <c r="AB1272" s="22">
        <v>0</v>
      </c>
    </row>
    <row r="1273" spans="1:28" ht="15" customHeight="1">
      <c r="A1273" s="42">
        <v>2019</v>
      </c>
      <c r="B1273" s="42" t="s">
        <v>276</v>
      </c>
      <c r="C1273" s="44" t="s">
        <v>213</v>
      </c>
      <c r="D1273" s="43" t="s">
        <v>694</v>
      </c>
      <c r="E1273" s="39"/>
      <c r="F1273" s="39"/>
      <c r="G1273" s="71"/>
      <c r="H1273" s="59">
        <v>3</v>
      </c>
      <c r="I1273" s="23">
        <v>3500</v>
      </c>
      <c r="J1273" s="23">
        <v>44</v>
      </c>
      <c r="K1273" s="23">
        <v>22</v>
      </c>
      <c r="L1273" s="22">
        <v>584</v>
      </c>
      <c r="M1273" s="23">
        <v>5</v>
      </c>
      <c r="N1273" s="22">
        <v>177</v>
      </c>
      <c r="O1273" s="23">
        <v>27</v>
      </c>
      <c r="P1273" s="61">
        <v>7.7142857142857143E-3</v>
      </c>
      <c r="Q1273" s="23">
        <v>0</v>
      </c>
      <c r="R1273" s="22">
        <v>0</v>
      </c>
      <c r="S1273" s="22">
        <v>761</v>
      </c>
      <c r="T1273" s="62">
        <v>34.829772727272726</v>
      </c>
      <c r="U1273" s="22">
        <v>0</v>
      </c>
      <c r="V1273" s="22">
        <v>0</v>
      </c>
      <c r="W1273" s="22">
        <v>771.51</v>
      </c>
      <c r="X1273" s="22">
        <v>771.51</v>
      </c>
      <c r="Y1273" s="62">
        <v>0.22043142857142856</v>
      </c>
      <c r="Z1273" s="22">
        <v>1532.51</v>
      </c>
      <c r="AA1273" s="62">
        <v>0.43785999999999997</v>
      </c>
      <c r="AB1273" s="22">
        <v>0</v>
      </c>
    </row>
    <row r="1274" spans="1:28" ht="15" customHeight="1">
      <c r="A1274" s="42">
        <v>2019</v>
      </c>
      <c r="B1274" s="42" t="s">
        <v>276</v>
      </c>
      <c r="C1274" s="44" t="s">
        <v>213</v>
      </c>
      <c r="D1274" s="43" t="s">
        <v>48</v>
      </c>
      <c r="E1274" s="39"/>
      <c r="F1274" s="39"/>
      <c r="G1274" s="71"/>
      <c r="H1274" s="59">
        <v>3</v>
      </c>
      <c r="I1274" s="23">
        <v>612</v>
      </c>
      <c r="J1274" s="23">
        <v>25</v>
      </c>
      <c r="K1274" s="23">
        <v>5</v>
      </c>
      <c r="L1274" s="22">
        <v>172</v>
      </c>
      <c r="M1274" s="23">
        <v>5</v>
      </c>
      <c r="N1274" s="22">
        <v>279</v>
      </c>
      <c r="O1274" s="23">
        <v>10</v>
      </c>
      <c r="P1274" s="61">
        <v>1.6339869281045753E-2</v>
      </c>
      <c r="Q1274" s="23">
        <v>0</v>
      </c>
      <c r="R1274" s="22">
        <v>0</v>
      </c>
      <c r="S1274" s="22">
        <v>451</v>
      </c>
      <c r="T1274" s="62">
        <v>40.26</v>
      </c>
      <c r="U1274" s="22">
        <v>0</v>
      </c>
      <c r="V1274" s="22">
        <v>0</v>
      </c>
      <c r="W1274" s="22">
        <v>555.5</v>
      </c>
      <c r="X1274" s="22">
        <v>555.5</v>
      </c>
      <c r="Y1274" s="62">
        <v>0.9076797385620915</v>
      </c>
      <c r="Z1274" s="22">
        <v>1006.5</v>
      </c>
      <c r="AA1274" s="62">
        <v>1.6446078431372548</v>
      </c>
      <c r="AB1274" s="22">
        <v>0</v>
      </c>
    </row>
    <row r="1275" spans="1:28" ht="15" customHeight="1">
      <c r="A1275" s="42">
        <v>2019</v>
      </c>
      <c r="B1275" s="42" t="s">
        <v>276</v>
      </c>
      <c r="C1275" s="44" t="s">
        <v>213</v>
      </c>
      <c r="D1275" s="43" t="s">
        <v>550</v>
      </c>
      <c r="E1275" s="39"/>
      <c r="F1275" s="39"/>
      <c r="G1275" s="71"/>
      <c r="H1275" s="59">
        <v>6</v>
      </c>
      <c r="I1275" s="23">
        <v>657</v>
      </c>
      <c r="J1275" s="23">
        <v>36</v>
      </c>
      <c r="K1275" s="23">
        <v>110</v>
      </c>
      <c r="L1275" s="22">
        <v>2145</v>
      </c>
      <c r="M1275" s="23">
        <v>7</v>
      </c>
      <c r="N1275" s="22">
        <v>224</v>
      </c>
      <c r="O1275" s="23">
        <v>117</v>
      </c>
      <c r="P1275" s="61">
        <v>0.17944785276073619</v>
      </c>
      <c r="Q1275" s="23">
        <v>0</v>
      </c>
      <c r="R1275" s="22">
        <v>0</v>
      </c>
      <c r="S1275" s="22">
        <v>2369</v>
      </c>
      <c r="T1275" s="62">
        <v>154.44444444444446</v>
      </c>
      <c r="U1275" s="22">
        <v>0</v>
      </c>
      <c r="V1275" s="22">
        <v>0</v>
      </c>
      <c r="W1275" s="22">
        <v>3191</v>
      </c>
      <c r="X1275" s="22">
        <v>3191</v>
      </c>
      <c r="Y1275" s="62">
        <v>4.8569254185692543</v>
      </c>
      <c r="Z1275" s="22">
        <v>5560</v>
      </c>
      <c r="AA1275" s="62">
        <v>8.4627092846270937</v>
      </c>
      <c r="AB1275" s="22">
        <v>0</v>
      </c>
    </row>
    <row r="1276" spans="1:28" ht="15" customHeight="1">
      <c r="A1276" s="42">
        <v>2019</v>
      </c>
      <c r="B1276" s="42" t="s">
        <v>276</v>
      </c>
      <c r="C1276" s="44" t="s">
        <v>211</v>
      </c>
      <c r="D1276" s="43" t="s">
        <v>668</v>
      </c>
      <c r="E1276" s="39"/>
      <c r="F1276" s="39"/>
      <c r="G1276" s="71"/>
      <c r="H1276" s="59">
        <v>4</v>
      </c>
      <c r="I1276" s="23">
        <v>2000</v>
      </c>
      <c r="J1276" s="23">
        <v>70</v>
      </c>
      <c r="K1276" s="23">
        <v>14</v>
      </c>
      <c r="L1276" s="22">
        <v>363</v>
      </c>
      <c r="M1276" s="23">
        <v>2</v>
      </c>
      <c r="N1276" s="22">
        <v>60</v>
      </c>
      <c r="O1276" s="23">
        <v>16</v>
      </c>
      <c r="P1276" s="61">
        <v>8.0000000000000002E-3</v>
      </c>
      <c r="Q1276" s="23">
        <v>23</v>
      </c>
      <c r="R1276" s="22">
        <v>230</v>
      </c>
      <c r="S1276" s="22">
        <v>653</v>
      </c>
      <c r="T1276" s="62">
        <v>30.5</v>
      </c>
      <c r="U1276" s="22">
        <v>0</v>
      </c>
      <c r="V1276" s="22">
        <v>0</v>
      </c>
      <c r="W1276" s="22">
        <v>1482</v>
      </c>
      <c r="X1276" s="22">
        <v>1482</v>
      </c>
      <c r="Y1276" s="62">
        <v>0.74099999999999999</v>
      </c>
      <c r="Z1276" s="22">
        <v>2135</v>
      </c>
      <c r="AA1276" s="62">
        <v>1.0674999999999999</v>
      </c>
      <c r="AB1276" s="22">
        <v>0</v>
      </c>
    </row>
    <row r="1277" spans="1:28" ht="15" customHeight="1">
      <c r="A1277" s="42">
        <v>2019</v>
      </c>
      <c r="B1277" s="42" t="s">
        <v>276</v>
      </c>
      <c r="C1277" s="44" t="s">
        <v>211</v>
      </c>
      <c r="D1277" s="43" t="s">
        <v>669</v>
      </c>
      <c r="E1277" s="39"/>
      <c r="F1277" s="39"/>
      <c r="G1277" s="71"/>
      <c r="H1277" s="59">
        <v>4</v>
      </c>
      <c r="I1277" s="23">
        <v>7590</v>
      </c>
      <c r="J1277" s="23">
        <v>244</v>
      </c>
      <c r="K1277" s="23">
        <v>107</v>
      </c>
      <c r="L1277" s="22">
        <v>2829</v>
      </c>
      <c r="M1277" s="23">
        <v>21</v>
      </c>
      <c r="N1277" s="22">
        <v>750</v>
      </c>
      <c r="O1277" s="23">
        <v>128</v>
      </c>
      <c r="P1277" s="61">
        <v>1.695364238410596E-2</v>
      </c>
      <c r="Q1277" s="23">
        <v>0</v>
      </c>
      <c r="R1277" s="22">
        <v>0</v>
      </c>
      <c r="S1277" s="22">
        <v>3579</v>
      </c>
      <c r="T1277" s="62">
        <v>37.809016393442619</v>
      </c>
      <c r="U1277" s="22">
        <v>0</v>
      </c>
      <c r="V1277" s="22">
        <v>0</v>
      </c>
      <c r="W1277" s="22">
        <v>5646.4</v>
      </c>
      <c r="X1277" s="22">
        <v>5646.4</v>
      </c>
      <c r="Y1277" s="62">
        <v>0.74392621870882736</v>
      </c>
      <c r="Z1277" s="22">
        <v>9225.4</v>
      </c>
      <c r="AA1277" s="62">
        <v>1.2154677206851119</v>
      </c>
      <c r="AB1277" s="22">
        <v>40</v>
      </c>
    </row>
    <row r="1278" spans="1:28" ht="15" customHeight="1">
      <c r="A1278" s="42">
        <v>2019</v>
      </c>
      <c r="B1278" s="42" t="s">
        <v>276</v>
      </c>
      <c r="C1278" s="44" t="s">
        <v>211</v>
      </c>
      <c r="D1278" s="43" t="s">
        <v>670</v>
      </c>
      <c r="E1278" s="39"/>
      <c r="F1278" s="39"/>
      <c r="G1278" s="71"/>
      <c r="H1278" s="59">
        <v>1</v>
      </c>
      <c r="I1278" s="23">
        <v>1025</v>
      </c>
      <c r="J1278" s="23">
        <v>38</v>
      </c>
      <c r="K1278" s="23">
        <v>5</v>
      </c>
      <c r="L1278" s="22">
        <v>137</v>
      </c>
      <c r="M1278" s="23">
        <v>1</v>
      </c>
      <c r="N1278" s="22">
        <v>39</v>
      </c>
      <c r="O1278" s="23">
        <v>6</v>
      </c>
      <c r="P1278" s="61">
        <v>5.8536585365853658E-3</v>
      </c>
      <c r="Q1278" s="23">
        <v>0</v>
      </c>
      <c r="R1278" s="22">
        <v>0</v>
      </c>
      <c r="S1278" s="22">
        <v>176</v>
      </c>
      <c r="T1278" s="62">
        <v>33.842105263157897</v>
      </c>
      <c r="U1278" s="22">
        <v>0</v>
      </c>
      <c r="V1278" s="22">
        <v>0</v>
      </c>
      <c r="W1278" s="22">
        <v>1110</v>
      </c>
      <c r="X1278" s="22">
        <v>1110</v>
      </c>
      <c r="Y1278" s="62">
        <v>1.0829268292682928</v>
      </c>
      <c r="Z1278" s="22">
        <v>1286</v>
      </c>
      <c r="AA1278" s="62">
        <v>1.2546341463414634</v>
      </c>
      <c r="AB1278" s="22">
        <v>0</v>
      </c>
    </row>
    <row r="1279" spans="1:28" ht="15" customHeight="1">
      <c r="A1279" s="42">
        <v>2019</v>
      </c>
      <c r="B1279" s="42" t="s">
        <v>276</v>
      </c>
      <c r="C1279" s="44" t="s">
        <v>211</v>
      </c>
      <c r="D1279" s="43" t="s">
        <v>733</v>
      </c>
      <c r="E1279" s="39"/>
      <c r="F1279" s="39"/>
      <c r="G1279" s="71"/>
      <c r="H1279" s="59">
        <v>2</v>
      </c>
      <c r="I1279" s="23">
        <v>3400</v>
      </c>
      <c r="J1279" s="23">
        <v>102</v>
      </c>
      <c r="K1279" s="23">
        <v>53</v>
      </c>
      <c r="L1279" s="22">
        <v>1283</v>
      </c>
      <c r="M1279" s="23">
        <v>33</v>
      </c>
      <c r="N1279" s="22">
        <v>1106</v>
      </c>
      <c r="O1279" s="23">
        <v>86</v>
      </c>
      <c r="P1279" s="61">
        <v>2.5294117647058825E-2</v>
      </c>
      <c r="Q1279" s="23">
        <v>2</v>
      </c>
      <c r="R1279" s="22">
        <v>20</v>
      </c>
      <c r="S1279" s="22">
        <v>2409</v>
      </c>
      <c r="T1279" s="62">
        <v>49.470588235294116</v>
      </c>
      <c r="U1279" s="22">
        <v>0</v>
      </c>
      <c r="V1279" s="22">
        <v>0</v>
      </c>
      <c r="W1279" s="22">
        <v>2637</v>
      </c>
      <c r="X1279" s="22">
        <v>2637</v>
      </c>
      <c r="Y1279" s="62">
        <v>0.77558823529411769</v>
      </c>
      <c r="Z1279" s="22">
        <v>5046</v>
      </c>
      <c r="AA1279" s="62">
        <v>1.4841176470588235</v>
      </c>
      <c r="AB1279" s="22">
        <v>0</v>
      </c>
    </row>
    <row r="1280" spans="1:28" ht="15" customHeight="1">
      <c r="A1280" s="42">
        <v>2019</v>
      </c>
      <c r="B1280" s="42" t="s">
        <v>276</v>
      </c>
      <c r="C1280" s="44" t="s">
        <v>211</v>
      </c>
      <c r="D1280" s="43" t="s">
        <v>562</v>
      </c>
      <c r="E1280" s="39"/>
      <c r="F1280" s="39"/>
      <c r="G1280" s="71"/>
      <c r="H1280" s="59">
        <v>5</v>
      </c>
      <c r="I1280" s="23">
        <v>3110</v>
      </c>
      <c r="J1280" s="23">
        <v>249</v>
      </c>
      <c r="K1280" s="23">
        <v>69</v>
      </c>
      <c r="L1280" s="22">
        <v>1967</v>
      </c>
      <c r="M1280" s="23">
        <v>3</v>
      </c>
      <c r="N1280" s="22">
        <v>117</v>
      </c>
      <c r="O1280" s="23">
        <v>72</v>
      </c>
      <c r="P1280" s="61">
        <v>2.3203351595230421E-2</v>
      </c>
      <c r="Q1280" s="23">
        <v>4</v>
      </c>
      <c r="R1280" s="22">
        <v>40</v>
      </c>
      <c r="S1280" s="22">
        <v>2124</v>
      </c>
      <c r="T1280" s="62">
        <v>20.770281124497991</v>
      </c>
      <c r="U1280" s="22">
        <v>0</v>
      </c>
      <c r="V1280" s="22">
        <v>0</v>
      </c>
      <c r="W1280" s="22">
        <v>3047.8</v>
      </c>
      <c r="X1280" s="22">
        <v>3047.8</v>
      </c>
      <c r="Y1280" s="62">
        <v>0.98000000000000009</v>
      </c>
      <c r="Z1280" s="22">
        <v>5171.8</v>
      </c>
      <c r="AA1280" s="62">
        <v>1.6629581993569131</v>
      </c>
      <c r="AB1280" s="22">
        <v>22.8</v>
      </c>
    </row>
    <row r="1281" spans="1:28" ht="15" customHeight="1">
      <c r="A1281" s="42">
        <v>2019</v>
      </c>
      <c r="B1281" s="42" t="s">
        <v>276</v>
      </c>
      <c r="C1281" s="44" t="s">
        <v>211</v>
      </c>
      <c r="D1281" s="43" t="s">
        <v>734</v>
      </c>
      <c r="E1281" s="39"/>
      <c r="F1281" s="39"/>
      <c r="G1281" s="71"/>
      <c r="H1281" s="59">
        <v>1</v>
      </c>
      <c r="I1281" s="23">
        <v>1200</v>
      </c>
      <c r="J1281" s="23">
        <v>98</v>
      </c>
      <c r="K1281" s="23">
        <v>19</v>
      </c>
      <c r="L1281" s="22">
        <v>603</v>
      </c>
      <c r="M1281" s="23">
        <v>3</v>
      </c>
      <c r="N1281" s="22">
        <v>117</v>
      </c>
      <c r="O1281" s="23">
        <v>22</v>
      </c>
      <c r="P1281" s="61">
        <v>1.8333333333333333E-2</v>
      </c>
      <c r="Q1281" s="23">
        <v>26</v>
      </c>
      <c r="R1281" s="22">
        <v>260</v>
      </c>
      <c r="S1281" s="22">
        <v>980</v>
      </c>
      <c r="T1281" s="62">
        <v>17.061224489795919</v>
      </c>
      <c r="U1281" s="22">
        <v>0</v>
      </c>
      <c r="V1281" s="22">
        <v>0</v>
      </c>
      <c r="W1281" s="22">
        <v>692</v>
      </c>
      <c r="X1281" s="22">
        <v>692</v>
      </c>
      <c r="Y1281" s="62">
        <v>0.57666666666666666</v>
      </c>
      <c r="Z1281" s="22">
        <v>1672</v>
      </c>
      <c r="AA1281" s="62">
        <v>1.3933333333333333</v>
      </c>
      <c r="AB1281" s="22">
        <v>0</v>
      </c>
    </row>
    <row r="1282" spans="1:28" ht="15" customHeight="1">
      <c r="A1282" s="42">
        <v>2019</v>
      </c>
      <c r="B1282" s="42" t="s">
        <v>276</v>
      </c>
      <c r="C1282" s="44" t="s">
        <v>211</v>
      </c>
      <c r="D1282" s="43" t="s">
        <v>735</v>
      </c>
      <c r="E1282" s="39"/>
      <c r="F1282" s="39"/>
      <c r="G1282" s="71"/>
      <c r="H1282" s="59">
        <v>1</v>
      </c>
      <c r="I1282" s="23">
        <v>1000</v>
      </c>
      <c r="J1282" s="23">
        <v>12</v>
      </c>
      <c r="K1282" s="23">
        <v>16</v>
      </c>
      <c r="L1282" s="22">
        <v>354</v>
      </c>
      <c r="M1282" s="23">
        <v>2</v>
      </c>
      <c r="N1282" s="22">
        <v>59</v>
      </c>
      <c r="O1282" s="23">
        <v>18</v>
      </c>
      <c r="P1282" s="61">
        <v>1.7999999999999999E-2</v>
      </c>
      <c r="Q1282" s="23">
        <v>29</v>
      </c>
      <c r="R1282" s="22">
        <v>290</v>
      </c>
      <c r="S1282" s="22">
        <v>703</v>
      </c>
      <c r="T1282" s="62">
        <v>121.91666666666667</v>
      </c>
      <c r="U1282" s="22">
        <v>0</v>
      </c>
      <c r="V1282" s="22">
        <v>0</v>
      </c>
      <c r="W1282" s="22">
        <v>760</v>
      </c>
      <c r="X1282" s="22">
        <v>760</v>
      </c>
      <c r="Y1282" s="62">
        <v>0.76</v>
      </c>
      <c r="Z1282" s="22">
        <v>1463</v>
      </c>
      <c r="AA1282" s="62">
        <v>1.4630000000000001</v>
      </c>
      <c r="AB1282" s="22">
        <v>0</v>
      </c>
    </row>
    <row r="1283" spans="1:28" ht="15" customHeight="1">
      <c r="A1283" s="42">
        <v>2019</v>
      </c>
      <c r="B1283" s="42" t="s">
        <v>276</v>
      </c>
      <c r="C1283" s="44" t="s">
        <v>211</v>
      </c>
      <c r="D1283" s="43" t="s">
        <v>51</v>
      </c>
      <c r="E1283" s="39"/>
      <c r="F1283" s="39"/>
      <c r="G1283" s="71"/>
      <c r="H1283" s="59">
        <v>4</v>
      </c>
      <c r="I1283" s="23">
        <v>600</v>
      </c>
      <c r="J1283" s="23">
        <v>8</v>
      </c>
      <c r="K1283" s="23">
        <v>27</v>
      </c>
      <c r="L1283" s="22">
        <v>757</v>
      </c>
      <c r="M1283" s="23">
        <v>0</v>
      </c>
      <c r="N1283" s="22">
        <v>0</v>
      </c>
      <c r="O1283" s="23">
        <v>27</v>
      </c>
      <c r="P1283" s="61">
        <v>4.4999999999999998E-2</v>
      </c>
      <c r="Q1283" s="23">
        <v>16</v>
      </c>
      <c r="R1283" s="22">
        <v>160</v>
      </c>
      <c r="S1283" s="22">
        <v>917</v>
      </c>
      <c r="T1283" s="62">
        <v>154.625</v>
      </c>
      <c r="U1283" s="22">
        <v>0</v>
      </c>
      <c r="V1283" s="22">
        <v>0</v>
      </c>
      <c r="W1283" s="22">
        <v>320</v>
      </c>
      <c r="X1283" s="22">
        <v>320</v>
      </c>
      <c r="Y1283" s="62">
        <v>0.53333333333333333</v>
      </c>
      <c r="Z1283" s="22">
        <v>1237</v>
      </c>
      <c r="AA1283" s="62">
        <v>2.0616666666666665</v>
      </c>
      <c r="AB1283" s="22">
        <v>0</v>
      </c>
    </row>
    <row r="1284" spans="1:28" ht="15" customHeight="1">
      <c r="A1284" s="42">
        <v>2019</v>
      </c>
      <c r="B1284" s="42" t="s">
        <v>276</v>
      </c>
      <c r="C1284" s="44" t="s">
        <v>211</v>
      </c>
      <c r="D1284" s="43" t="s">
        <v>52</v>
      </c>
      <c r="E1284" s="39"/>
      <c r="F1284" s="39"/>
      <c r="G1284" s="71"/>
      <c r="H1284" s="59">
        <v>3</v>
      </c>
      <c r="I1284" s="23">
        <v>2600</v>
      </c>
      <c r="J1284" s="23">
        <v>108</v>
      </c>
      <c r="K1284" s="23">
        <v>36</v>
      </c>
      <c r="L1284" s="22">
        <v>911</v>
      </c>
      <c r="M1284" s="23">
        <v>14</v>
      </c>
      <c r="N1284" s="22">
        <v>454</v>
      </c>
      <c r="O1284" s="23">
        <v>50</v>
      </c>
      <c r="P1284" s="61">
        <v>0.02</v>
      </c>
      <c r="Q1284" s="23">
        <v>6</v>
      </c>
      <c r="R1284" s="22">
        <v>60</v>
      </c>
      <c r="S1284" s="22">
        <v>1425</v>
      </c>
      <c r="T1284" s="62">
        <v>35.200555555555553</v>
      </c>
      <c r="U1284" s="22">
        <v>0</v>
      </c>
      <c r="V1284" s="22">
        <v>0</v>
      </c>
      <c r="W1284" s="22">
        <v>2376.66</v>
      </c>
      <c r="X1284" s="22">
        <v>2376.66</v>
      </c>
      <c r="Y1284" s="62">
        <v>0.91409999999999991</v>
      </c>
      <c r="Z1284" s="22">
        <v>3801.66</v>
      </c>
      <c r="AA1284" s="62">
        <v>1.462176923076923</v>
      </c>
      <c r="AB1284" s="22">
        <v>324.52</v>
      </c>
    </row>
    <row r="1285" spans="1:28" ht="15" customHeight="1">
      <c r="A1285" s="42">
        <v>2019</v>
      </c>
      <c r="B1285" s="42" t="s">
        <v>276</v>
      </c>
      <c r="C1285" s="44" t="s">
        <v>211</v>
      </c>
      <c r="D1285" s="43" t="s">
        <v>53</v>
      </c>
      <c r="E1285" s="39"/>
      <c r="F1285" s="39"/>
      <c r="G1285" s="71"/>
      <c r="H1285" s="59">
        <v>4</v>
      </c>
      <c r="I1285" s="23">
        <v>2000</v>
      </c>
      <c r="J1285" s="23">
        <v>131</v>
      </c>
      <c r="K1285" s="23">
        <v>57</v>
      </c>
      <c r="L1285" s="22">
        <v>1464</v>
      </c>
      <c r="M1285" s="23">
        <v>8</v>
      </c>
      <c r="N1285" s="22">
        <v>284</v>
      </c>
      <c r="O1285" s="23">
        <v>65</v>
      </c>
      <c r="P1285" s="61">
        <v>3.2500000000000001E-2</v>
      </c>
      <c r="Q1285" s="23">
        <v>21</v>
      </c>
      <c r="R1285" s="22">
        <v>210</v>
      </c>
      <c r="S1285" s="22">
        <v>1958</v>
      </c>
      <c r="T1285" s="62">
        <v>30.32213740458015</v>
      </c>
      <c r="U1285" s="22">
        <v>0</v>
      </c>
      <c r="V1285" s="22">
        <v>0</v>
      </c>
      <c r="W1285" s="22">
        <v>2014.2</v>
      </c>
      <c r="X1285" s="22">
        <v>2014.2</v>
      </c>
      <c r="Y1285" s="62">
        <v>1.0071000000000001</v>
      </c>
      <c r="Z1285" s="22">
        <v>3972.2</v>
      </c>
      <c r="AA1285" s="62">
        <v>1.9861</v>
      </c>
      <c r="AB1285" s="22">
        <v>0</v>
      </c>
    </row>
    <row r="1286" spans="1:28" ht="15" customHeight="1">
      <c r="A1286" s="42">
        <v>2019</v>
      </c>
      <c r="B1286" s="42" t="s">
        <v>276</v>
      </c>
      <c r="C1286" s="44" t="s">
        <v>214</v>
      </c>
      <c r="D1286" s="43" t="s">
        <v>361</v>
      </c>
      <c r="E1286" s="39"/>
      <c r="F1286" s="39"/>
      <c r="G1286" s="71"/>
      <c r="H1286" s="59">
        <v>1</v>
      </c>
      <c r="I1286" s="23">
        <v>268</v>
      </c>
      <c r="J1286" s="23">
        <v>85</v>
      </c>
      <c r="K1286" s="23">
        <v>14</v>
      </c>
      <c r="L1286" s="22">
        <v>370</v>
      </c>
      <c r="M1286" s="23">
        <v>6</v>
      </c>
      <c r="N1286" s="22">
        <v>180</v>
      </c>
      <c r="O1286" s="23">
        <v>20</v>
      </c>
      <c r="P1286" s="61">
        <v>7.4626865671641784E-2</v>
      </c>
      <c r="Q1286" s="23">
        <v>17</v>
      </c>
      <c r="R1286" s="22">
        <v>170</v>
      </c>
      <c r="S1286" s="22">
        <v>720</v>
      </c>
      <c r="T1286" s="62">
        <v>14.105882352941176</v>
      </c>
      <c r="U1286" s="22">
        <v>0</v>
      </c>
      <c r="V1286" s="22">
        <v>600</v>
      </c>
      <c r="W1286" s="22">
        <v>479</v>
      </c>
      <c r="X1286" s="22">
        <v>1079</v>
      </c>
      <c r="Y1286" s="62">
        <v>4.0261194029850742</v>
      </c>
      <c r="Z1286" s="22">
        <v>1199</v>
      </c>
      <c r="AA1286" s="62">
        <v>4.4738805970149258</v>
      </c>
      <c r="AB1286" s="22">
        <v>45</v>
      </c>
    </row>
    <row r="1287" spans="1:28" ht="15" customHeight="1">
      <c r="A1287" s="42">
        <v>2019</v>
      </c>
      <c r="B1287" s="42" t="s">
        <v>276</v>
      </c>
      <c r="C1287" s="44" t="s">
        <v>214</v>
      </c>
      <c r="D1287" s="43" t="s">
        <v>55</v>
      </c>
      <c r="E1287" s="39"/>
      <c r="F1287" s="39"/>
      <c r="G1287" s="71"/>
      <c r="H1287" s="59">
        <v>1</v>
      </c>
      <c r="I1287" s="23">
        <v>400</v>
      </c>
      <c r="J1287" s="23">
        <v>34</v>
      </c>
      <c r="K1287" s="23">
        <v>36</v>
      </c>
      <c r="L1287" s="22">
        <v>1012</v>
      </c>
      <c r="M1287" s="23">
        <v>36</v>
      </c>
      <c r="N1287" s="22">
        <v>1332</v>
      </c>
      <c r="O1287" s="23">
        <v>72</v>
      </c>
      <c r="P1287" s="61">
        <v>0.18</v>
      </c>
      <c r="Q1287" s="23">
        <v>3</v>
      </c>
      <c r="R1287" s="22">
        <v>30</v>
      </c>
      <c r="S1287" s="22">
        <v>2374</v>
      </c>
      <c r="T1287" s="62">
        <v>93.794117647058826</v>
      </c>
      <c r="U1287" s="22">
        <v>0</v>
      </c>
      <c r="V1287" s="22">
        <v>0</v>
      </c>
      <c r="W1287" s="22">
        <v>815</v>
      </c>
      <c r="X1287" s="22">
        <v>815</v>
      </c>
      <c r="Y1287" s="62">
        <v>2.0375000000000001</v>
      </c>
      <c r="Z1287" s="22">
        <v>3189</v>
      </c>
      <c r="AA1287" s="62">
        <v>7.9725000000000001</v>
      </c>
      <c r="AB1287" s="22">
        <v>420</v>
      </c>
    </row>
    <row r="1288" spans="1:28" ht="15" customHeight="1">
      <c r="A1288" s="42">
        <v>2019</v>
      </c>
      <c r="B1288" s="42" t="s">
        <v>276</v>
      </c>
      <c r="C1288" s="44" t="s">
        <v>214</v>
      </c>
      <c r="D1288" s="43" t="s">
        <v>54</v>
      </c>
      <c r="E1288" s="39"/>
      <c r="F1288" s="39"/>
      <c r="G1288" s="71"/>
      <c r="H1288" s="59">
        <v>1</v>
      </c>
      <c r="I1288" s="23">
        <v>160</v>
      </c>
      <c r="J1288" s="23">
        <v>31</v>
      </c>
      <c r="K1288" s="23">
        <v>10</v>
      </c>
      <c r="L1288" s="22">
        <v>286</v>
      </c>
      <c r="M1288" s="23">
        <v>1</v>
      </c>
      <c r="N1288" s="22">
        <v>39</v>
      </c>
      <c r="O1288" s="23">
        <v>11</v>
      </c>
      <c r="P1288" s="61">
        <v>6.8750000000000006E-2</v>
      </c>
      <c r="Q1288" s="23">
        <v>3</v>
      </c>
      <c r="R1288" s="22">
        <v>30</v>
      </c>
      <c r="S1288" s="22">
        <v>355</v>
      </c>
      <c r="T1288" s="62">
        <v>38.548387096774192</v>
      </c>
      <c r="U1288" s="22">
        <v>0</v>
      </c>
      <c r="V1288" s="22">
        <v>0</v>
      </c>
      <c r="W1288" s="22">
        <v>840</v>
      </c>
      <c r="X1288" s="22">
        <v>840</v>
      </c>
      <c r="Y1288" s="62">
        <v>5.25</v>
      </c>
      <c r="Z1288" s="22">
        <v>1195</v>
      </c>
      <c r="AA1288" s="62">
        <v>7.46875</v>
      </c>
      <c r="AB1288" s="22">
        <v>220</v>
      </c>
    </row>
    <row r="1289" spans="1:28" ht="15" customHeight="1">
      <c r="A1289" s="42">
        <v>2019</v>
      </c>
      <c r="B1289" s="42" t="s">
        <v>276</v>
      </c>
      <c r="C1289" s="44" t="s">
        <v>214</v>
      </c>
      <c r="D1289" s="43" t="s">
        <v>736</v>
      </c>
      <c r="E1289" s="39"/>
      <c r="F1289" s="39"/>
      <c r="G1289" s="71"/>
      <c r="H1289" s="59">
        <v>1</v>
      </c>
      <c r="I1289" s="23">
        <v>1000</v>
      </c>
      <c r="J1289" s="23">
        <v>50</v>
      </c>
      <c r="K1289" s="23">
        <v>31</v>
      </c>
      <c r="L1289" s="22">
        <v>870</v>
      </c>
      <c r="M1289" s="23">
        <v>0</v>
      </c>
      <c r="N1289" s="22">
        <v>0</v>
      </c>
      <c r="O1289" s="23">
        <v>31</v>
      </c>
      <c r="P1289" s="61">
        <v>3.1E-2</v>
      </c>
      <c r="Q1289" s="23">
        <v>5</v>
      </c>
      <c r="R1289" s="22">
        <v>50</v>
      </c>
      <c r="S1289" s="22">
        <v>920</v>
      </c>
      <c r="T1289" s="62">
        <v>38.4</v>
      </c>
      <c r="U1289" s="22">
        <v>0</v>
      </c>
      <c r="V1289" s="22">
        <v>0</v>
      </c>
      <c r="W1289" s="22">
        <v>1000</v>
      </c>
      <c r="X1289" s="22">
        <v>1000</v>
      </c>
      <c r="Y1289" s="62">
        <v>1</v>
      </c>
      <c r="Z1289" s="22">
        <v>1920</v>
      </c>
      <c r="AA1289" s="62">
        <v>1.92</v>
      </c>
      <c r="AB1289" s="22">
        <v>200</v>
      </c>
    </row>
    <row r="1290" spans="1:28" ht="15" customHeight="1">
      <c r="A1290" s="42">
        <v>2019</v>
      </c>
      <c r="B1290" s="42" t="s">
        <v>276</v>
      </c>
      <c r="C1290" s="44" t="s">
        <v>215</v>
      </c>
      <c r="D1290" s="43" t="s">
        <v>56</v>
      </c>
      <c r="E1290" s="39"/>
      <c r="F1290" s="39"/>
      <c r="G1290" s="71"/>
      <c r="H1290" s="59" t="s">
        <v>764</v>
      </c>
      <c r="I1290" s="23">
        <v>1000</v>
      </c>
      <c r="J1290" s="23">
        <v>0</v>
      </c>
      <c r="K1290" s="23">
        <v>30</v>
      </c>
      <c r="L1290" s="22">
        <v>650</v>
      </c>
      <c r="M1290" s="23">
        <v>5</v>
      </c>
      <c r="N1290" s="22">
        <v>200</v>
      </c>
      <c r="O1290" s="23">
        <v>35</v>
      </c>
      <c r="P1290" s="61">
        <v>3.5000000000000003E-2</v>
      </c>
      <c r="Q1290" s="22">
        <v>0</v>
      </c>
      <c r="R1290" s="22">
        <v>0</v>
      </c>
      <c r="S1290" s="22">
        <v>850</v>
      </c>
      <c r="T1290" s="60" t="s">
        <v>764</v>
      </c>
      <c r="U1290" s="22">
        <v>0</v>
      </c>
      <c r="V1290" s="22">
        <v>0</v>
      </c>
      <c r="W1290" s="22">
        <v>600</v>
      </c>
      <c r="X1290" s="22">
        <v>600</v>
      </c>
      <c r="Y1290" s="62">
        <v>0.6</v>
      </c>
      <c r="Z1290" s="22">
        <v>1450</v>
      </c>
      <c r="AA1290" s="62">
        <v>1.45</v>
      </c>
      <c r="AB1290" s="22">
        <v>0</v>
      </c>
    </row>
    <row r="1291" spans="1:28" ht="15" customHeight="1">
      <c r="A1291" s="42">
        <v>2019</v>
      </c>
      <c r="B1291" s="42" t="s">
        <v>276</v>
      </c>
      <c r="C1291" s="44" t="s">
        <v>215</v>
      </c>
      <c r="D1291" s="43" t="s">
        <v>671</v>
      </c>
      <c r="E1291" s="39"/>
      <c r="F1291" s="39"/>
      <c r="G1291" s="71"/>
      <c r="H1291" s="59" t="s">
        <v>764</v>
      </c>
      <c r="I1291" s="23">
        <v>1000</v>
      </c>
      <c r="J1291" s="23">
        <v>0</v>
      </c>
      <c r="K1291" s="23">
        <v>70</v>
      </c>
      <c r="L1291" s="22">
        <v>1800</v>
      </c>
      <c r="M1291" s="23">
        <v>30</v>
      </c>
      <c r="N1291" s="22">
        <v>800</v>
      </c>
      <c r="O1291" s="23">
        <v>100</v>
      </c>
      <c r="P1291" s="61">
        <v>0.1</v>
      </c>
      <c r="Q1291" s="22">
        <v>0</v>
      </c>
      <c r="R1291" s="22">
        <v>0</v>
      </c>
      <c r="S1291" s="22">
        <v>2600</v>
      </c>
      <c r="T1291" s="60" t="s">
        <v>764</v>
      </c>
      <c r="U1291" s="22">
        <v>0</v>
      </c>
      <c r="V1291" s="22">
        <v>0</v>
      </c>
      <c r="W1291" s="22">
        <v>2000</v>
      </c>
      <c r="X1291" s="22">
        <v>2000</v>
      </c>
      <c r="Y1291" s="62">
        <v>2</v>
      </c>
      <c r="Z1291" s="22">
        <v>4600</v>
      </c>
      <c r="AA1291" s="62">
        <v>4.5999999999999996</v>
      </c>
      <c r="AB1291" s="22">
        <v>0</v>
      </c>
    </row>
    <row r="1292" spans="1:28" ht="15" customHeight="1">
      <c r="A1292" s="42">
        <v>2019</v>
      </c>
      <c r="B1292" s="42" t="s">
        <v>276</v>
      </c>
      <c r="C1292" s="44" t="s">
        <v>215</v>
      </c>
      <c r="D1292" s="43" t="s">
        <v>578</v>
      </c>
      <c r="E1292" s="39"/>
      <c r="F1292" s="39"/>
      <c r="G1292" s="71"/>
      <c r="H1292" s="59">
        <v>2</v>
      </c>
      <c r="I1292" s="23">
        <v>100</v>
      </c>
      <c r="J1292" s="23">
        <v>71</v>
      </c>
      <c r="K1292" s="23">
        <v>8</v>
      </c>
      <c r="L1292" s="22">
        <v>224</v>
      </c>
      <c r="M1292" s="23">
        <v>8</v>
      </c>
      <c r="N1292" s="22">
        <v>284</v>
      </c>
      <c r="O1292" s="23">
        <v>16</v>
      </c>
      <c r="P1292" s="61">
        <v>0.16</v>
      </c>
      <c r="Q1292" s="23">
        <v>1</v>
      </c>
      <c r="R1292" s="22">
        <v>10</v>
      </c>
      <c r="S1292" s="22">
        <v>518</v>
      </c>
      <c r="T1292" s="62">
        <v>10.567605633802817</v>
      </c>
      <c r="U1292" s="22">
        <v>0</v>
      </c>
      <c r="V1292" s="22">
        <v>0</v>
      </c>
      <c r="W1292" s="22">
        <v>232.3</v>
      </c>
      <c r="X1292" s="22">
        <v>232.3</v>
      </c>
      <c r="Y1292" s="62">
        <v>2.323</v>
      </c>
      <c r="Z1292" s="22">
        <v>750.3</v>
      </c>
      <c r="AA1292" s="62">
        <v>7.5029999999999992</v>
      </c>
      <c r="AB1292" s="22">
        <v>0</v>
      </c>
    </row>
    <row r="1293" spans="1:28" ht="15" customHeight="1">
      <c r="A1293" s="42">
        <v>2019</v>
      </c>
      <c r="B1293" s="42" t="s">
        <v>276</v>
      </c>
      <c r="C1293" s="44" t="s">
        <v>215</v>
      </c>
      <c r="D1293" s="43" t="s">
        <v>583</v>
      </c>
      <c r="E1293" s="39"/>
      <c r="F1293" s="39"/>
      <c r="G1293" s="71"/>
      <c r="H1293" s="59">
        <v>1</v>
      </c>
      <c r="I1293" s="23">
        <v>60</v>
      </c>
      <c r="J1293" s="23">
        <v>16</v>
      </c>
      <c r="K1293" s="23">
        <v>6</v>
      </c>
      <c r="L1293" s="22">
        <v>156</v>
      </c>
      <c r="M1293" s="23">
        <v>1</v>
      </c>
      <c r="N1293" s="22">
        <v>39</v>
      </c>
      <c r="O1293" s="23">
        <v>7</v>
      </c>
      <c r="P1293" s="61">
        <v>0.11666666666666667</v>
      </c>
      <c r="Q1293" s="23">
        <v>1</v>
      </c>
      <c r="R1293" s="22">
        <v>10</v>
      </c>
      <c r="S1293" s="22">
        <v>205</v>
      </c>
      <c r="T1293" s="62">
        <v>12.8125</v>
      </c>
      <c r="U1293" s="22">
        <v>0</v>
      </c>
      <c r="V1293" s="22">
        <v>0</v>
      </c>
      <c r="W1293" s="22">
        <v>0</v>
      </c>
      <c r="X1293" s="22">
        <v>0</v>
      </c>
      <c r="Y1293" s="62">
        <v>0</v>
      </c>
      <c r="Z1293" s="22">
        <v>205</v>
      </c>
      <c r="AA1293" s="62">
        <v>3.4166666666666665</v>
      </c>
      <c r="AB1293" s="22">
        <v>0</v>
      </c>
    </row>
    <row r="1294" spans="1:28" ht="15" customHeight="1">
      <c r="A1294" s="42">
        <v>2019</v>
      </c>
      <c r="B1294" s="42" t="s">
        <v>276</v>
      </c>
      <c r="C1294" s="44" t="s">
        <v>215</v>
      </c>
      <c r="D1294" s="43" t="s">
        <v>57</v>
      </c>
      <c r="E1294" s="39"/>
      <c r="F1294" s="39"/>
      <c r="G1294" s="71"/>
      <c r="H1294" s="59">
        <v>1</v>
      </c>
      <c r="I1294" s="23">
        <v>1500</v>
      </c>
      <c r="J1294" s="23">
        <v>61</v>
      </c>
      <c r="K1294" s="23">
        <v>20</v>
      </c>
      <c r="L1294" s="22">
        <v>484</v>
      </c>
      <c r="M1294" s="23">
        <v>0</v>
      </c>
      <c r="N1294" s="22">
        <v>0</v>
      </c>
      <c r="O1294" s="23">
        <v>20</v>
      </c>
      <c r="P1294" s="61">
        <v>1.3333333333333334E-2</v>
      </c>
      <c r="Q1294" s="23">
        <v>2</v>
      </c>
      <c r="R1294" s="22">
        <v>20</v>
      </c>
      <c r="S1294" s="22">
        <v>504</v>
      </c>
      <c r="T1294" s="62">
        <v>13.754098360655737</v>
      </c>
      <c r="U1294" s="22">
        <v>0</v>
      </c>
      <c r="V1294" s="22">
        <v>0</v>
      </c>
      <c r="W1294" s="22">
        <v>335</v>
      </c>
      <c r="X1294" s="22">
        <v>335</v>
      </c>
      <c r="Y1294" s="62">
        <v>0.22333333333333333</v>
      </c>
      <c r="Z1294" s="22">
        <v>839</v>
      </c>
      <c r="AA1294" s="62">
        <v>0.55933333333333335</v>
      </c>
      <c r="AB1294" s="22">
        <v>0</v>
      </c>
    </row>
    <row r="1295" spans="1:28" ht="15" customHeight="1">
      <c r="A1295" s="42">
        <v>2019</v>
      </c>
      <c r="B1295" s="42" t="s">
        <v>276</v>
      </c>
      <c r="C1295" s="44" t="s">
        <v>215</v>
      </c>
      <c r="D1295" s="43" t="s">
        <v>696</v>
      </c>
      <c r="E1295" s="39"/>
      <c r="F1295" s="39"/>
      <c r="G1295" s="71"/>
      <c r="H1295" s="59">
        <v>1</v>
      </c>
      <c r="I1295" s="23">
        <v>1500</v>
      </c>
      <c r="J1295" s="23">
        <v>33</v>
      </c>
      <c r="K1295" s="23">
        <v>25</v>
      </c>
      <c r="L1295" s="22">
        <v>661</v>
      </c>
      <c r="M1295" s="23">
        <v>9</v>
      </c>
      <c r="N1295" s="22">
        <v>297</v>
      </c>
      <c r="O1295" s="23">
        <v>34</v>
      </c>
      <c r="P1295" s="61">
        <v>2.2666666666666668E-2</v>
      </c>
      <c r="Q1295" s="23">
        <v>7</v>
      </c>
      <c r="R1295" s="22">
        <v>70</v>
      </c>
      <c r="S1295" s="22">
        <v>1028</v>
      </c>
      <c r="T1295" s="62">
        <v>69.030303030303031</v>
      </c>
      <c r="U1295" s="22">
        <v>0</v>
      </c>
      <c r="V1295" s="22">
        <v>0</v>
      </c>
      <c r="W1295" s="22">
        <v>1250</v>
      </c>
      <c r="X1295" s="22">
        <v>1250</v>
      </c>
      <c r="Y1295" s="62">
        <v>0.83333333333333337</v>
      </c>
      <c r="Z1295" s="22">
        <v>2278</v>
      </c>
      <c r="AA1295" s="62">
        <v>1.5186666666666666</v>
      </c>
      <c r="AB1295" s="22">
        <v>0</v>
      </c>
    </row>
    <row r="1296" spans="1:28" ht="15" customHeight="1">
      <c r="A1296" s="42">
        <v>2019</v>
      </c>
      <c r="B1296" s="42" t="s">
        <v>276</v>
      </c>
      <c r="C1296" s="44" t="s">
        <v>215</v>
      </c>
      <c r="D1296" s="43" t="s">
        <v>58</v>
      </c>
      <c r="E1296" s="39"/>
      <c r="F1296" s="39"/>
      <c r="G1296" s="71"/>
      <c r="H1296" s="59">
        <v>5</v>
      </c>
      <c r="I1296" s="23">
        <v>369</v>
      </c>
      <c r="J1296" s="23">
        <v>18</v>
      </c>
      <c r="K1296" s="23">
        <v>6</v>
      </c>
      <c r="L1296" s="22">
        <v>120</v>
      </c>
      <c r="M1296" s="23">
        <v>6</v>
      </c>
      <c r="N1296" s="22">
        <v>198</v>
      </c>
      <c r="O1296" s="23">
        <v>12</v>
      </c>
      <c r="P1296" s="61">
        <v>3.2520325203252036E-2</v>
      </c>
      <c r="Q1296" s="23">
        <v>0</v>
      </c>
      <c r="R1296" s="22">
        <v>0</v>
      </c>
      <c r="S1296" s="22">
        <v>318</v>
      </c>
      <c r="T1296" s="62">
        <v>32.944444444444443</v>
      </c>
      <c r="U1296" s="22">
        <v>0</v>
      </c>
      <c r="V1296" s="22">
        <v>0</v>
      </c>
      <c r="W1296" s="22">
        <v>275</v>
      </c>
      <c r="X1296" s="22">
        <v>275</v>
      </c>
      <c r="Y1296" s="62">
        <v>0.74525745257452569</v>
      </c>
      <c r="Z1296" s="22">
        <v>593</v>
      </c>
      <c r="AA1296" s="62">
        <v>1.6070460704607046</v>
      </c>
      <c r="AB1296" s="22">
        <v>0</v>
      </c>
    </row>
    <row r="1297" spans="1:28" ht="15" customHeight="1">
      <c r="A1297" s="42">
        <v>2019</v>
      </c>
      <c r="B1297" s="42" t="s">
        <v>276</v>
      </c>
      <c r="C1297" s="44" t="s">
        <v>215</v>
      </c>
      <c r="D1297" s="43" t="s">
        <v>737</v>
      </c>
      <c r="E1297" s="39"/>
      <c r="F1297" s="39"/>
      <c r="G1297" s="71"/>
      <c r="H1297" s="59">
        <v>2</v>
      </c>
      <c r="I1297" s="23">
        <v>2500</v>
      </c>
      <c r="J1297" s="23">
        <v>60</v>
      </c>
      <c r="K1297" s="23">
        <v>42</v>
      </c>
      <c r="L1297" s="22">
        <v>1069</v>
      </c>
      <c r="M1297" s="23">
        <v>8</v>
      </c>
      <c r="N1297" s="22">
        <v>281</v>
      </c>
      <c r="O1297" s="23">
        <v>50</v>
      </c>
      <c r="P1297" s="61">
        <v>0.02</v>
      </c>
      <c r="Q1297" s="23">
        <v>2</v>
      </c>
      <c r="R1297" s="22">
        <v>20</v>
      </c>
      <c r="S1297" s="22">
        <v>1370</v>
      </c>
      <c r="T1297" s="62">
        <v>73.341666666666669</v>
      </c>
      <c r="U1297" s="22">
        <v>0</v>
      </c>
      <c r="V1297" s="22">
        <v>0</v>
      </c>
      <c r="W1297" s="22">
        <v>3030.5</v>
      </c>
      <c r="X1297" s="22">
        <v>3030.5</v>
      </c>
      <c r="Y1297" s="62">
        <v>1.2121999999999999</v>
      </c>
      <c r="Z1297" s="22">
        <v>4400.5</v>
      </c>
      <c r="AA1297" s="62">
        <v>1.7602</v>
      </c>
      <c r="AB1297" s="22">
        <v>0</v>
      </c>
    </row>
    <row r="1298" spans="1:28" ht="15" customHeight="1">
      <c r="A1298" s="42">
        <v>2019</v>
      </c>
      <c r="B1298" s="42" t="s">
        <v>276</v>
      </c>
      <c r="C1298" s="44" t="s">
        <v>215</v>
      </c>
      <c r="D1298" s="43" t="s">
        <v>60</v>
      </c>
      <c r="E1298" s="39"/>
      <c r="F1298" s="39"/>
      <c r="G1298" s="71"/>
      <c r="H1298" s="59">
        <v>2</v>
      </c>
      <c r="I1298" s="23">
        <v>2500</v>
      </c>
      <c r="J1298" s="23">
        <v>95</v>
      </c>
      <c r="K1298" s="23">
        <v>74</v>
      </c>
      <c r="L1298" s="22">
        <v>1924</v>
      </c>
      <c r="M1298" s="23">
        <v>7</v>
      </c>
      <c r="N1298" s="22">
        <v>243</v>
      </c>
      <c r="O1298" s="23">
        <v>81</v>
      </c>
      <c r="P1298" s="61">
        <v>3.2399999999999998E-2</v>
      </c>
      <c r="Q1298" s="23">
        <v>9</v>
      </c>
      <c r="R1298" s="22">
        <v>90</v>
      </c>
      <c r="S1298" s="22">
        <v>2257</v>
      </c>
      <c r="T1298" s="62">
        <v>74.652631578947364</v>
      </c>
      <c r="U1298" s="22">
        <v>0</v>
      </c>
      <c r="V1298" s="22">
        <v>0</v>
      </c>
      <c r="W1298" s="22">
        <v>4835</v>
      </c>
      <c r="X1298" s="22">
        <v>4835</v>
      </c>
      <c r="Y1298" s="62">
        <v>1.9339999999999999</v>
      </c>
      <c r="Z1298" s="22">
        <v>7092</v>
      </c>
      <c r="AA1298" s="62">
        <v>2.8368000000000002</v>
      </c>
      <c r="AB1298" s="22">
        <v>701.42</v>
      </c>
    </row>
    <row r="1299" spans="1:28" ht="15" customHeight="1">
      <c r="A1299" s="42">
        <v>2019</v>
      </c>
      <c r="B1299" s="42" t="s">
        <v>276</v>
      </c>
      <c r="C1299" s="44" t="s">
        <v>215</v>
      </c>
      <c r="D1299" s="43" t="s">
        <v>61</v>
      </c>
      <c r="E1299" s="39"/>
      <c r="F1299" s="39"/>
      <c r="G1299" s="71"/>
      <c r="H1299" s="59">
        <v>2</v>
      </c>
      <c r="I1299" s="23">
        <v>800</v>
      </c>
      <c r="J1299" s="23">
        <v>100</v>
      </c>
      <c r="K1299" s="23">
        <v>16</v>
      </c>
      <c r="L1299" s="22">
        <v>448</v>
      </c>
      <c r="M1299" s="23">
        <v>6</v>
      </c>
      <c r="N1299" s="22">
        <v>234</v>
      </c>
      <c r="O1299" s="23">
        <v>22</v>
      </c>
      <c r="P1299" s="61">
        <v>2.75E-2</v>
      </c>
      <c r="Q1299" s="23">
        <v>11</v>
      </c>
      <c r="R1299" s="22">
        <v>110</v>
      </c>
      <c r="S1299" s="22">
        <v>792</v>
      </c>
      <c r="T1299" s="62">
        <v>17.920000000000002</v>
      </c>
      <c r="U1299" s="22">
        <v>0</v>
      </c>
      <c r="V1299" s="22">
        <v>0</v>
      </c>
      <c r="W1299" s="22">
        <v>1000</v>
      </c>
      <c r="X1299" s="22">
        <v>1000</v>
      </c>
      <c r="Y1299" s="62">
        <v>1.25</v>
      </c>
      <c r="Z1299" s="22">
        <v>1792</v>
      </c>
      <c r="AA1299" s="62">
        <v>2.2400000000000002</v>
      </c>
      <c r="AB1299" s="22">
        <v>0</v>
      </c>
    </row>
    <row r="1300" spans="1:28" ht="15" customHeight="1">
      <c r="A1300" s="42">
        <v>2019</v>
      </c>
      <c r="B1300" s="42" t="s">
        <v>276</v>
      </c>
      <c r="C1300" s="44" t="s">
        <v>215</v>
      </c>
      <c r="D1300" s="43" t="s">
        <v>672</v>
      </c>
      <c r="E1300" s="39"/>
      <c r="F1300" s="39"/>
      <c r="G1300" s="71"/>
      <c r="H1300" s="59">
        <v>4</v>
      </c>
      <c r="I1300" s="23">
        <v>800</v>
      </c>
      <c r="J1300" s="23">
        <v>46</v>
      </c>
      <c r="K1300" s="23">
        <v>26</v>
      </c>
      <c r="L1300" s="22">
        <v>649</v>
      </c>
      <c r="M1300" s="23">
        <v>5</v>
      </c>
      <c r="N1300" s="22">
        <v>195</v>
      </c>
      <c r="O1300" s="23">
        <v>31</v>
      </c>
      <c r="P1300" s="61">
        <v>3.875E-2</v>
      </c>
      <c r="Q1300" s="23">
        <v>3</v>
      </c>
      <c r="R1300" s="22">
        <v>30</v>
      </c>
      <c r="S1300" s="22">
        <v>874</v>
      </c>
      <c r="T1300" s="62">
        <v>24.434782608695652</v>
      </c>
      <c r="U1300" s="22">
        <v>0</v>
      </c>
      <c r="V1300" s="22">
        <v>0</v>
      </c>
      <c r="W1300" s="22">
        <v>250</v>
      </c>
      <c r="X1300" s="22">
        <v>250</v>
      </c>
      <c r="Y1300" s="62">
        <v>0.3125</v>
      </c>
      <c r="Z1300" s="22">
        <v>1124</v>
      </c>
      <c r="AA1300" s="62">
        <v>1.405</v>
      </c>
      <c r="AB1300" s="22">
        <v>180</v>
      </c>
    </row>
    <row r="1301" spans="1:28" ht="15" customHeight="1">
      <c r="A1301" s="42">
        <v>2019</v>
      </c>
      <c r="B1301" s="42" t="s">
        <v>276</v>
      </c>
      <c r="C1301" s="44" t="s">
        <v>216</v>
      </c>
      <c r="D1301" s="43" t="s">
        <v>62</v>
      </c>
      <c r="E1301" s="39"/>
      <c r="F1301" s="39"/>
      <c r="G1301" s="71"/>
      <c r="H1301" s="59">
        <v>5</v>
      </c>
      <c r="I1301" s="23">
        <v>759</v>
      </c>
      <c r="J1301" s="23">
        <v>45</v>
      </c>
      <c r="K1301" s="23">
        <v>32</v>
      </c>
      <c r="L1301" s="22">
        <v>848</v>
      </c>
      <c r="M1301" s="23">
        <v>32</v>
      </c>
      <c r="N1301" s="22">
        <v>1049</v>
      </c>
      <c r="O1301" s="23">
        <v>64</v>
      </c>
      <c r="P1301" s="61">
        <v>8.4321475625823455E-2</v>
      </c>
      <c r="Q1301" s="23">
        <v>0</v>
      </c>
      <c r="R1301" s="22">
        <v>0</v>
      </c>
      <c r="S1301" s="22">
        <v>1897</v>
      </c>
      <c r="T1301" s="62">
        <v>88.488888888888894</v>
      </c>
      <c r="U1301" s="22">
        <v>0</v>
      </c>
      <c r="V1301" s="22">
        <v>0</v>
      </c>
      <c r="W1301" s="22">
        <v>2085</v>
      </c>
      <c r="X1301" s="22">
        <v>2085</v>
      </c>
      <c r="Y1301" s="62">
        <v>2.7470355731225298</v>
      </c>
      <c r="Z1301" s="22">
        <v>3982</v>
      </c>
      <c r="AA1301" s="62">
        <v>5.2463768115942031</v>
      </c>
      <c r="AB1301" s="22">
        <v>0</v>
      </c>
    </row>
    <row r="1302" spans="1:28" ht="15" customHeight="1">
      <c r="A1302" s="42">
        <v>2019</v>
      </c>
      <c r="B1302" s="42" t="s">
        <v>276</v>
      </c>
      <c r="C1302" s="44" t="s">
        <v>216</v>
      </c>
      <c r="D1302" s="43" t="s">
        <v>64</v>
      </c>
      <c r="E1302" s="39"/>
      <c r="F1302" s="39"/>
      <c r="G1302" s="71"/>
      <c r="H1302" s="59" t="s">
        <v>764</v>
      </c>
      <c r="I1302" s="23">
        <v>500</v>
      </c>
      <c r="J1302" s="23">
        <v>0</v>
      </c>
      <c r="K1302" s="23">
        <v>30</v>
      </c>
      <c r="L1302" s="22">
        <v>800</v>
      </c>
      <c r="M1302" s="23">
        <v>10</v>
      </c>
      <c r="N1302" s="22">
        <v>250</v>
      </c>
      <c r="O1302" s="23">
        <v>40</v>
      </c>
      <c r="P1302" s="61">
        <v>0.08</v>
      </c>
      <c r="Q1302" s="22">
        <v>0</v>
      </c>
      <c r="R1302" s="22">
        <v>0</v>
      </c>
      <c r="S1302" s="22">
        <v>1050</v>
      </c>
      <c r="T1302" s="60" t="s">
        <v>764</v>
      </c>
      <c r="U1302" s="22">
        <v>0</v>
      </c>
      <c r="V1302" s="22">
        <v>0</v>
      </c>
      <c r="W1302" s="22">
        <v>1400</v>
      </c>
      <c r="X1302" s="22">
        <v>1400</v>
      </c>
      <c r="Y1302" s="62">
        <v>2.8</v>
      </c>
      <c r="Z1302" s="22">
        <v>2450</v>
      </c>
      <c r="AA1302" s="62">
        <v>4.9000000000000004</v>
      </c>
      <c r="AB1302" s="22">
        <v>0</v>
      </c>
    </row>
    <row r="1303" spans="1:28" ht="15" customHeight="1">
      <c r="A1303" s="42">
        <v>2019</v>
      </c>
      <c r="B1303" s="42" t="s">
        <v>276</v>
      </c>
      <c r="C1303" s="44" t="s">
        <v>216</v>
      </c>
      <c r="D1303" s="43" t="s">
        <v>65</v>
      </c>
      <c r="E1303" s="39"/>
      <c r="F1303" s="39"/>
      <c r="G1303" s="71"/>
      <c r="H1303" s="59">
        <v>2</v>
      </c>
      <c r="I1303" s="23">
        <v>560</v>
      </c>
      <c r="J1303" s="23">
        <v>18</v>
      </c>
      <c r="K1303" s="23">
        <v>18</v>
      </c>
      <c r="L1303" s="22">
        <v>447</v>
      </c>
      <c r="M1303" s="23">
        <v>13</v>
      </c>
      <c r="N1303" s="22">
        <v>435</v>
      </c>
      <c r="O1303" s="23">
        <v>31</v>
      </c>
      <c r="P1303" s="61">
        <v>5.5357142857142855E-2</v>
      </c>
      <c r="Q1303" s="23">
        <v>0</v>
      </c>
      <c r="R1303" s="22">
        <v>0</v>
      </c>
      <c r="S1303" s="22">
        <v>882</v>
      </c>
      <c r="T1303" s="62">
        <v>129.66666666666666</v>
      </c>
      <c r="U1303" s="22">
        <v>0</v>
      </c>
      <c r="V1303" s="22">
        <v>0</v>
      </c>
      <c r="W1303" s="22">
        <v>1452</v>
      </c>
      <c r="X1303" s="22">
        <v>1452</v>
      </c>
      <c r="Y1303" s="62">
        <v>2.592857142857143</v>
      </c>
      <c r="Z1303" s="22">
        <v>2334</v>
      </c>
      <c r="AA1303" s="62">
        <v>4.1678571428571427</v>
      </c>
      <c r="AB1303" s="22">
        <v>0</v>
      </c>
    </row>
    <row r="1304" spans="1:28" ht="15" customHeight="1">
      <c r="A1304" s="42">
        <v>2019</v>
      </c>
      <c r="B1304" s="42" t="s">
        <v>276</v>
      </c>
      <c r="C1304" s="44" t="s">
        <v>216</v>
      </c>
      <c r="D1304" s="43" t="s">
        <v>738</v>
      </c>
      <c r="E1304" s="39"/>
      <c r="F1304" s="39"/>
      <c r="G1304" s="71"/>
      <c r="H1304" s="59">
        <v>2</v>
      </c>
      <c r="I1304" s="23">
        <v>1400</v>
      </c>
      <c r="J1304" s="23">
        <v>37</v>
      </c>
      <c r="K1304" s="23">
        <v>104</v>
      </c>
      <c r="L1304" s="22">
        <v>2864</v>
      </c>
      <c r="M1304" s="23">
        <v>0</v>
      </c>
      <c r="N1304" s="22">
        <v>0</v>
      </c>
      <c r="O1304" s="23">
        <v>104</v>
      </c>
      <c r="P1304" s="61">
        <v>7.4285714285714288E-2</v>
      </c>
      <c r="Q1304" s="23">
        <v>10</v>
      </c>
      <c r="R1304" s="22">
        <v>100</v>
      </c>
      <c r="S1304" s="22">
        <v>2964</v>
      </c>
      <c r="T1304" s="62">
        <v>172.06756756756758</v>
      </c>
      <c r="U1304" s="22">
        <v>0</v>
      </c>
      <c r="V1304" s="22">
        <v>0</v>
      </c>
      <c r="W1304" s="22">
        <v>3402.5</v>
      </c>
      <c r="X1304" s="22">
        <v>3742.5</v>
      </c>
      <c r="Y1304" s="62">
        <v>2.6732142857142858</v>
      </c>
      <c r="Z1304" s="22">
        <v>6366.5</v>
      </c>
      <c r="AA1304" s="62">
        <v>4.5475000000000003</v>
      </c>
      <c r="AB1304" s="22">
        <v>0</v>
      </c>
    </row>
    <row r="1305" spans="1:28" ht="15" customHeight="1">
      <c r="A1305" s="42">
        <v>2019</v>
      </c>
      <c r="B1305" s="42" t="s">
        <v>276</v>
      </c>
      <c r="C1305" s="44" t="s">
        <v>216</v>
      </c>
      <c r="D1305" s="43" t="s">
        <v>739</v>
      </c>
      <c r="E1305" s="39"/>
      <c r="F1305" s="39"/>
      <c r="G1305" s="71"/>
      <c r="H1305" s="59">
        <v>1</v>
      </c>
      <c r="I1305" s="23">
        <v>750</v>
      </c>
      <c r="J1305" s="23">
        <v>15</v>
      </c>
      <c r="K1305" s="23">
        <v>15</v>
      </c>
      <c r="L1305" s="22">
        <v>365</v>
      </c>
      <c r="M1305" s="23">
        <v>0</v>
      </c>
      <c r="N1305" s="22">
        <v>0</v>
      </c>
      <c r="O1305" s="23">
        <v>15</v>
      </c>
      <c r="P1305" s="61">
        <v>0.02</v>
      </c>
      <c r="Q1305" s="23">
        <v>0</v>
      </c>
      <c r="R1305" s="22">
        <v>0</v>
      </c>
      <c r="S1305" s="22">
        <v>365</v>
      </c>
      <c r="T1305" s="62">
        <v>93.333333333333329</v>
      </c>
      <c r="U1305" s="22">
        <v>0</v>
      </c>
      <c r="V1305" s="22">
        <v>0</v>
      </c>
      <c r="W1305" s="22">
        <v>1035</v>
      </c>
      <c r="X1305" s="22">
        <v>1035</v>
      </c>
      <c r="Y1305" s="62">
        <v>1.38</v>
      </c>
      <c r="Z1305" s="22">
        <v>1400</v>
      </c>
      <c r="AA1305" s="62">
        <v>1.8666666666666667</v>
      </c>
      <c r="AB1305" s="22">
        <v>0</v>
      </c>
    </row>
    <row r="1306" spans="1:28" ht="15" customHeight="1">
      <c r="A1306" s="42">
        <v>2019</v>
      </c>
      <c r="B1306" s="42" t="s">
        <v>276</v>
      </c>
      <c r="C1306" s="44" t="s">
        <v>216</v>
      </c>
      <c r="D1306" s="43" t="s">
        <v>740</v>
      </c>
      <c r="E1306" s="39"/>
      <c r="F1306" s="39"/>
      <c r="G1306" s="71"/>
      <c r="H1306" s="59" t="s">
        <v>764</v>
      </c>
      <c r="I1306" s="23">
        <v>1000</v>
      </c>
      <c r="J1306" s="23">
        <v>0</v>
      </c>
      <c r="K1306" s="23">
        <v>30</v>
      </c>
      <c r="L1306" s="22">
        <v>700</v>
      </c>
      <c r="M1306" s="23">
        <v>5</v>
      </c>
      <c r="N1306" s="22">
        <v>150</v>
      </c>
      <c r="O1306" s="23">
        <v>35</v>
      </c>
      <c r="P1306" s="61">
        <v>3.5000000000000003E-2</v>
      </c>
      <c r="Q1306" s="22">
        <v>0</v>
      </c>
      <c r="R1306" s="22">
        <v>0</v>
      </c>
      <c r="S1306" s="22">
        <v>850</v>
      </c>
      <c r="T1306" s="60" t="s">
        <v>764</v>
      </c>
      <c r="U1306" s="22">
        <v>0</v>
      </c>
      <c r="V1306" s="22">
        <v>0</v>
      </c>
      <c r="W1306" s="22">
        <v>2000</v>
      </c>
      <c r="X1306" s="22">
        <v>2000</v>
      </c>
      <c r="Y1306" s="62">
        <v>2</v>
      </c>
      <c r="Z1306" s="22">
        <v>2850</v>
      </c>
      <c r="AA1306" s="62">
        <v>2.85</v>
      </c>
      <c r="AB1306" s="22">
        <v>0</v>
      </c>
    </row>
    <row r="1307" spans="1:28" ht="15" customHeight="1">
      <c r="A1307" s="42">
        <v>2019</v>
      </c>
      <c r="B1307" s="42" t="s">
        <v>276</v>
      </c>
      <c r="C1307" s="44" t="s">
        <v>216</v>
      </c>
      <c r="D1307" s="43" t="s">
        <v>741</v>
      </c>
      <c r="E1307" s="39"/>
      <c r="F1307" s="39"/>
      <c r="G1307" s="71"/>
      <c r="H1307" s="59">
        <v>2</v>
      </c>
      <c r="I1307" s="23">
        <v>3153</v>
      </c>
      <c r="J1307" s="23">
        <v>32</v>
      </c>
      <c r="K1307" s="23">
        <v>135</v>
      </c>
      <c r="L1307" s="22">
        <v>3391</v>
      </c>
      <c r="M1307" s="23">
        <v>51</v>
      </c>
      <c r="N1307" s="22">
        <v>1626</v>
      </c>
      <c r="O1307" s="23">
        <v>186</v>
      </c>
      <c r="P1307" s="61">
        <v>5.8991436726926735E-2</v>
      </c>
      <c r="Q1307" s="23">
        <v>0</v>
      </c>
      <c r="R1307" s="22">
        <v>0</v>
      </c>
      <c r="S1307" s="22">
        <v>5017</v>
      </c>
      <c r="T1307" s="62">
        <v>384.96875</v>
      </c>
      <c r="U1307" s="22">
        <v>0</v>
      </c>
      <c r="V1307" s="22">
        <v>0</v>
      </c>
      <c r="W1307" s="22">
        <v>7302</v>
      </c>
      <c r="X1307" s="22">
        <v>7302</v>
      </c>
      <c r="Y1307" s="62">
        <v>2.3158896289248334</v>
      </c>
      <c r="Z1307" s="22">
        <v>12319</v>
      </c>
      <c r="AA1307" s="62">
        <v>3.9070726292419917</v>
      </c>
      <c r="AB1307" s="22">
        <v>0</v>
      </c>
    </row>
    <row r="1308" spans="1:28" ht="15" customHeight="1">
      <c r="A1308" s="42">
        <v>2019</v>
      </c>
      <c r="B1308" s="42" t="s">
        <v>276</v>
      </c>
      <c r="C1308" s="44" t="s">
        <v>216</v>
      </c>
      <c r="D1308" s="43" t="s">
        <v>674</v>
      </c>
      <c r="E1308" s="39"/>
      <c r="F1308" s="39"/>
      <c r="G1308" s="71"/>
      <c r="H1308" s="59">
        <v>3</v>
      </c>
      <c r="I1308" s="23">
        <v>2691</v>
      </c>
      <c r="J1308" s="23">
        <v>56</v>
      </c>
      <c r="K1308" s="23">
        <v>67</v>
      </c>
      <c r="L1308" s="22">
        <v>1710</v>
      </c>
      <c r="M1308" s="23">
        <v>42</v>
      </c>
      <c r="N1308" s="22">
        <v>1344</v>
      </c>
      <c r="O1308" s="23">
        <v>109</v>
      </c>
      <c r="P1308" s="61">
        <v>4.0505388331475288E-2</v>
      </c>
      <c r="Q1308" s="23">
        <v>52</v>
      </c>
      <c r="R1308" s="22">
        <v>520</v>
      </c>
      <c r="S1308" s="22">
        <v>3574</v>
      </c>
      <c r="T1308" s="62">
        <v>198.14285714285714</v>
      </c>
      <c r="U1308" s="22">
        <v>0</v>
      </c>
      <c r="V1308" s="22">
        <v>0</v>
      </c>
      <c r="W1308" s="22">
        <v>7522</v>
      </c>
      <c r="X1308" s="22">
        <v>7522</v>
      </c>
      <c r="Y1308" s="62">
        <v>2.7952434039390561</v>
      </c>
      <c r="Z1308" s="22">
        <v>11096</v>
      </c>
      <c r="AA1308" s="62">
        <v>4.1233742103307325</v>
      </c>
      <c r="AB1308" s="22">
        <v>0</v>
      </c>
    </row>
    <row r="1309" spans="1:28" ht="15" customHeight="1">
      <c r="A1309" s="42">
        <v>2019</v>
      </c>
      <c r="B1309" s="42" t="s">
        <v>276</v>
      </c>
      <c r="C1309" s="44" t="s">
        <v>216</v>
      </c>
      <c r="D1309" s="43" t="s">
        <v>67</v>
      </c>
      <c r="E1309" s="39"/>
      <c r="F1309" s="39"/>
      <c r="G1309" s="71"/>
      <c r="H1309" s="59">
        <v>1</v>
      </c>
      <c r="I1309" s="23">
        <v>1130</v>
      </c>
      <c r="J1309" s="23">
        <v>16</v>
      </c>
      <c r="K1309" s="23">
        <v>17</v>
      </c>
      <c r="L1309" s="22">
        <v>453</v>
      </c>
      <c r="M1309" s="23">
        <v>23</v>
      </c>
      <c r="N1309" s="22">
        <v>753</v>
      </c>
      <c r="O1309" s="23">
        <v>40</v>
      </c>
      <c r="P1309" s="61">
        <v>3.5398230088495575E-2</v>
      </c>
      <c r="Q1309" s="22">
        <v>0</v>
      </c>
      <c r="R1309" s="22">
        <v>0</v>
      </c>
      <c r="S1309" s="22">
        <v>1206</v>
      </c>
      <c r="T1309" s="62">
        <v>358.0625</v>
      </c>
      <c r="U1309" s="22">
        <v>0</v>
      </c>
      <c r="V1309" s="22">
        <v>0</v>
      </c>
      <c r="W1309" s="22">
        <v>4523</v>
      </c>
      <c r="X1309" s="22">
        <v>4523</v>
      </c>
      <c r="Y1309" s="62">
        <v>4.0026548672566369</v>
      </c>
      <c r="Z1309" s="22">
        <v>5729</v>
      </c>
      <c r="AA1309" s="62">
        <v>5.0699115044247787</v>
      </c>
      <c r="AB1309" s="22">
        <v>318</v>
      </c>
    </row>
    <row r="1310" spans="1:28" ht="15" customHeight="1">
      <c r="A1310" s="42">
        <v>2019</v>
      </c>
      <c r="B1310" s="42" t="s">
        <v>276</v>
      </c>
      <c r="C1310" s="44" t="s">
        <v>815</v>
      </c>
      <c r="D1310" s="43" t="s">
        <v>742</v>
      </c>
      <c r="E1310" s="39"/>
      <c r="F1310" s="39"/>
      <c r="G1310" s="71"/>
      <c r="H1310" s="59">
        <v>1</v>
      </c>
      <c r="I1310" s="23">
        <v>1000</v>
      </c>
      <c r="J1310" s="23">
        <v>28</v>
      </c>
      <c r="K1310" s="23">
        <v>24</v>
      </c>
      <c r="L1310" s="22">
        <v>588</v>
      </c>
      <c r="M1310" s="23">
        <v>17</v>
      </c>
      <c r="N1310" s="22">
        <v>522</v>
      </c>
      <c r="O1310" s="23">
        <v>41</v>
      </c>
      <c r="P1310" s="61">
        <v>4.1000000000000002E-2</v>
      </c>
      <c r="Q1310" s="23">
        <v>0</v>
      </c>
      <c r="R1310" s="22">
        <v>0</v>
      </c>
      <c r="S1310" s="22">
        <v>1110</v>
      </c>
      <c r="T1310" s="62">
        <v>76.428571428571431</v>
      </c>
      <c r="U1310" s="22">
        <v>0</v>
      </c>
      <c r="V1310" s="22">
        <v>0</v>
      </c>
      <c r="W1310" s="22">
        <v>1030</v>
      </c>
      <c r="X1310" s="22">
        <v>1030</v>
      </c>
      <c r="Y1310" s="62">
        <v>1.03</v>
      </c>
      <c r="Z1310" s="22">
        <v>2140</v>
      </c>
      <c r="AA1310" s="62">
        <v>2.14</v>
      </c>
      <c r="AB1310" s="22">
        <v>0</v>
      </c>
    </row>
    <row r="1311" spans="1:28" ht="15" customHeight="1">
      <c r="A1311" s="42">
        <v>2019</v>
      </c>
      <c r="B1311" s="42" t="s">
        <v>276</v>
      </c>
      <c r="C1311" s="44" t="s">
        <v>815</v>
      </c>
      <c r="D1311" s="43" t="s">
        <v>676</v>
      </c>
      <c r="E1311" s="39"/>
      <c r="F1311" s="39"/>
      <c r="G1311" s="71"/>
      <c r="H1311" s="59">
        <v>5</v>
      </c>
      <c r="I1311" s="23">
        <v>2800</v>
      </c>
      <c r="J1311" s="23">
        <v>25</v>
      </c>
      <c r="K1311" s="23">
        <v>47</v>
      </c>
      <c r="L1311" s="22">
        <v>1253</v>
      </c>
      <c r="M1311" s="23">
        <v>24</v>
      </c>
      <c r="N1311" s="22">
        <v>810</v>
      </c>
      <c r="O1311" s="23">
        <v>71</v>
      </c>
      <c r="P1311" s="61">
        <v>2.5357142857142856E-2</v>
      </c>
      <c r="Q1311" s="23">
        <v>2</v>
      </c>
      <c r="R1311" s="22">
        <v>20</v>
      </c>
      <c r="S1311" s="22">
        <v>2083</v>
      </c>
      <c r="T1311" s="62">
        <v>280.08199999999999</v>
      </c>
      <c r="U1311" s="22">
        <v>0</v>
      </c>
      <c r="V1311" s="22">
        <v>0</v>
      </c>
      <c r="W1311" s="22">
        <v>4919.05</v>
      </c>
      <c r="X1311" s="22">
        <v>4919.05</v>
      </c>
      <c r="Y1311" s="62">
        <v>1.7568035714285715</v>
      </c>
      <c r="Z1311" s="22">
        <v>7002.05</v>
      </c>
      <c r="AA1311" s="62">
        <v>2.5007321428571427</v>
      </c>
      <c r="AB1311" s="22">
        <v>0</v>
      </c>
    </row>
    <row r="1312" spans="1:28" ht="15" customHeight="1">
      <c r="A1312" s="42">
        <v>2019</v>
      </c>
      <c r="B1312" s="42" t="s">
        <v>276</v>
      </c>
      <c r="C1312" s="44" t="s">
        <v>815</v>
      </c>
      <c r="D1312" s="43" t="s">
        <v>677</v>
      </c>
      <c r="E1312" s="39"/>
      <c r="F1312" s="39"/>
      <c r="G1312" s="71"/>
      <c r="H1312" s="59">
        <v>3</v>
      </c>
      <c r="I1312" s="23">
        <v>130</v>
      </c>
      <c r="J1312" s="23">
        <v>9</v>
      </c>
      <c r="K1312" s="23">
        <v>3</v>
      </c>
      <c r="L1312" s="22">
        <v>87</v>
      </c>
      <c r="M1312" s="23">
        <v>12</v>
      </c>
      <c r="N1312" s="22">
        <v>411</v>
      </c>
      <c r="O1312" s="23">
        <v>15</v>
      </c>
      <c r="P1312" s="61">
        <v>0.11538461538461539</v>
      </c>
      <c r="Q1312" s="23">
        <v>1</v>
      </c>
      <c r="R1312" s="22">
        <v>10</v>
      </c>
      <c r="S1312" s="22">
        <v>508</v>
      </c>
      <c r="T1312" s="62">
        <v>89.222222222222229</v>
      </c>
      <c r="U1312" s="22">
        <v>0</v>
      </c>
      <c r="V1312" s="22">
        <v>0</v>
      </c>
      <c r="W1312" s="22">
        <v>295</v>
      </c>
      <c r="X1312" s="22">
        <v>295</v>
      </c>
      <c r="Y1312" s="62">
        <v>2.2692307692307692</v>
      </c>
      <c r="Z1312" s="22">
        <v>803</v>
      </c>
      <c r="AA1312" s="62">
        <v>6.1769230769230772</v>
      </c>
      <c r="AB1312" s="22">
        <v>0</v>
      </c>
    </row>
    <row r="1313" spans="1:28" ht="15" customHeight="1">
      <c r="A1313" s="42">
        <v>2019</v>
      </c>
      <c r="B1313" s="42" t="s">
        <v>276</v>
      </c>
      <c r="C1313" s="44" t="s">
        <v>217</v>
      </c>
      <c r="D1313" s="43" t="s">
        <v>602</v>
      </c>
      <c r="E1313" s="39"/>
      <c r="F1313" s="39"/>
      <c r="G1313" s="71"/>
      <c r="H1313" s="59">
        <v>4</v>
      </c>
      <c r="I1313" s="23">
        <v>600</v>
      </c>
      <c r="J1313" s="23">
        <v>37</v>
      </c>
      <c r="K1313" s="23">
        <v>12</v>
      </c>
      <c r="L1313" s="22">
        <v>308</v>
      </c>
      <c r="M1313" s="23">
        <v>2</v>
      </c>
      <c r="N1313" s="22">
        <v>78</v>
      </c>
      <c r="O1313" s="23">
        <v>14</v>
      </c>
      <c r="P1313" s="61">
        <v>2.3333333333333334E-2</v>
      </c>
      <c r="Q1313" s="23">
        <v>0</v>
      </c>
      <c r="R1313" s="22">
        <v>0</v>
      </c>
      <c r="S1313" s="22">
        <v>386</v>
      </c>
      <c r="T1313" s="62">
        <v>52.462972972972977</v>
      </c>
      <c r="U1313" s="22">
        <v>0</v>
      </c>
      <c r="V1313" s="22">
        <v>0</v>
      </c>
      <c r="W1313" s="22">
        <v>1555.13</v>
      </c>
      <c r="X1313" s="22">
        <v>1555.13</v>
      </c>
      <c r="Y1313" s="62">
        <v>2.5918833333333335</v>
      </c>
      <c r="Z1313" s="22">
        <v>1941.13</v>
      </c>
      <c r="AA1313" s="62">
        <v>3.2352166666666666</v>
      </c>
      <c r="AB1313" s="22">
        <v>0</v>
      </c>
    </row>
    <row r="1314" spans="1:28" ht="15" customHeight="1">
      <c r="A1314" s="42">
        <v>2019</v>
      </c>
      <c r="B1314" s="42" t="s">
        <v>276</v>
      </c>
      <c r="C1314" s="44" t="s">
        <v>217</v>
      </c>
      <c r="D1314" s="43" t="s">
        <v>603</v>
      </c>
      <c r="E1314" s="39"/>
      <c r="F1314" s="39"/>
      <c r="G1314" s="71"/>
      <c r="H1314" s="59">
        <v>2</v>
      </c>
      <c r="I1314" s="23">
        <v>300</v>
      </c>
      <c r="J1314" s="23">
        <v>17</v>
      </c>
      <c r="K1314" s="23">
        <v>3</v>
      </c>
      <c r="L1314" s="22">
        <v>68</v>
      </c>
      <c r="M1314" s="23">
        <v>1</v>
      </c>
      <c r="N1314" s="22">
        <v>39</v>
      </c>
      <c r="O1314" s="23">
        <v>4</v>
      </c>
      <c r="P1314" s="61">
        <v>1.3333333333333334E-2</v>
      </c>
      <c r="Q1314" s="23">
        <v>0</v>
      </c>
      <c r="R1314" s="22">
        <v>0</v>
      </c>
      <c r="S1314" s="22">
        <v>107</v>
      </c>
      <c r="T1314" s="62">
        <v>52.176470588235297</v>
      </c>
      <c r="U1314" s="22">
        <v>0</v>
      </c>
      <c r="V1314" s="22">
        <v>0</v>
      </c>
      <c r="W1314" s="22">
        <v>780</v>
      </c>
      <c r="X1314" s="22">
        <v>780</v>
      </c>
      <c r="Y1314" s="62">
        <v>2.6</v>
      </c>
      <c r="Z1314" s="22">
        <v>887</v>
      </c>
      <c r="AA1314" s="62">
        <v>2.9566666666666666</v>
      </c>
      <c r="AB1314" s="22">
        <v>14</v>
      </c>
    </row>
    <row r="1315" spans="1:28" ht="15" customHeight="1">
      <c r="A1315" s="42">
        <v>2019</v>
      </c>
      <c r="B1315" s="42" t="s">
        <v>276</v>
      </c>
      <c r="C1315" s="44" t="s">
        <v>217</v>
      </c>
      <c r="D1315" s="43" t="s">
        <v>743</v>
      </c>
      <c r="E1315" s="39"/>
      <c r="F1315" s="39"/>
      <c r="G1315" s="71"/>
      <c r="H1315" s="59">
        <v>5</v>
      </c>
      <c r="I1315" s="23">
        <v>3500</v>
      </c>
      <c r="J1315" s="23">
        <v>145</v>
      </c>
      <c r="K1315" s="23">
        <v>65</v>
      </c>
      <c r="L1315" s="22">
        <v>1700</v>
      </c>
      <c r="M1315" s="23">
        <v>7</v>
      </c>
      <c r="N1315" s="22">
        <v>255</v>
      </c>
      <c r="O1315" s="23">
        <v>72</v>
      </c>
      <c r="P1315" s="61">
        <v>2.057142857142857E-2</v>
      </c>
      <c r="Q1315" s="23">
        <v>32</v>
      </c>
      <c r="R1315" s="22">
        <v>320</v>
      </c>
      <c r="S1315" s="22">
        <v>2275</v>
      </c>
      <c r="T1315" s="62">
        <v>39.862068965517238</v>
      </c>
      <c r="U1315" s="22">
        <v>0</v>
      </c>
      <c r="V1315" s="22">
        <v>0</v>
      </c>
      <c r="W1315" s="22">
        <v>3505</v>
      </c>
      <c r="X1315" s="22">
        <v>3505</v>
      </c>
      <c r="Y1315" s="62">
        <v>1.0014285714285713</v>
      </c>
      <c r="Z1315" s="22">
        <v>5780</v>
      </c>
      <c r="AA1315" s="62">
        <v>1.6514285714285715</v>
      </c>
      <c r="AB1315" s="22">
        <v>219</v>
      </c>
    </row>
    <row r="1316" spans="1:28" ht="15" customHeight="1">
      <c r="A1316" s="42">
        <v>2019</v>
      </c>
      <c r="B1316" s="42" t="s">
        <v>276</v>
      </c>
      <c r="C1316" s="44" t="s">
        <v>217</v>
      </c>
      <c r="D1316" s="43" t="s">
        <v>605</v>
      </c>
      <c r="E1316" s="39"/>
      <c r="F1316" s="39"/>
      <c r="G1316" s="71"/>
      <c r="H1316" s="59">
        <v>2</v>
      </c>
      <c r="I1316" s="23">
        <v>51</v>
      </c>
      <c r="J1316" s="23">
        <v>9</v>
      </c>
      <c r="K1316" s="23">
        <v>1</v>
      </c>
      <c r="L1316" s="22">
        <v>29</v>
      </c>
      <c r="M1316" s="23">
        <v>0</v>
      </c>
      <c r="N1316" s="22">
        <v>0</v>
      </c>
      <c r="O1316" s="23">
        <v>1</v>
      </c>
      <c r="P1316" s="61">
        <v>1.9607843137254902E-2</v>
      </c>
      <c r="Q1316" s="23">
        <v>1</v>
      </c>
      <c r="R1316" s="22">
        <v>10</v>
      </c>
      <c r="S1316" s="22">
        <v>39</v>
      </c>
      <c r="T1316" s="62">
        <v>17</v>
      </c>
      <c r="U1316" s="22">
        <v>0</v>
      </c>
      <c r="V1316" s="22">
        <v>0</v>
      </c>
      <c r="W1316" s="22">
        <v>114</v>
      </c>
      <c r="X1316" s="22">
        <v>114</v>
      </c>
      <c r="Y1316" s="62">
        <v>2.2352941176470589</v>
      </c>
      <c r="Z1316" s="22">
        <v>153</v>
      </c>
      <c r="AA1316" s="62">
        <v>3</v>
      </c>
      <c r="AB1316" s="22">
        <v>0</v>
      </c>
    </row>
    <row r="1317" spans="1:28" ht="15" customHeight="1">
      <c r="A1317" s="42">
        <v>2019</v>
      </c>
      <c r="B1317" s="42" t="s">
        <v>276</v>
      </c>
      <c r="C1317" s="44" t="s">
        <v>217</v>
      </c>
      <c r="D1317" s="43" t="s">
        <v>71</v>
      </c>
      <c r="E1317" s="39"/>
      <c r="F1317" s="39"/>
      <c r="G1317" s="71"/>
      <c r="H1317" s="59">
        <v>3</v>
      </c>
      <c r="I1317" s="23">
        <v>100</v>
      </c>
      <c r="J1317" s="23">
        <v>3</v>
      </c>
      <c r="K1317" s="23">
        <v>4</v>
      </c>
      <c r="L1317" s="22">
        <v>116</v>
      </c>
      <c r="M1317" s="23">
        <v>4</v>
      </c>
      <c r="N1317" s="22">
        <v>120</v>
      </c>
      <c r="O1317" s="23">
        <v>8</v>
      </c>
      <c r="P1317" s="61">
        <v>0.08</v>
      </c>
      <c r="Q1317" s="23">
        <v>5</v>
      </c>
      <c r="R1317" s="22">
        <v>50</v>
      </c>
      <c r="S1317" s="22">
        <v>286</v>
      </c>
      <c r="T1317" s="62">
        <v>146.66666666666666</v>
      </c>
      <c r="U1317" s="22">
        <v>0</v>
      </c>
      <c r="V1317" s="22">
        <v>0</v>
      </c>
      <c r="W1317" s="22">
        <v>154</v>
      </c>
      <c r="X1317" s="22">
        <v>154</v>
      </c>
      <c r="Y1317" s="62">
        <v>1.54</v>
      </c>
      <c r="Z1317" s="22">
        <v>440</v>
      </c>
      <c r="AA1317" s="62">
        <v>4.4000000000000004</v>
      </c>
      <c r="AB1317" s="22">
        <v>0</v>
      </c>
    </row>
    <row r="1318" spans="1:28" ht="15" customHeight="1">
      <c r="A1318" s="42">
        <v>2019</v>
      </c>
      <c r="B1318" s="42" t="s">
        <v>276</v>
      </c>
      <c r="C1318" s="44" t="s">
        <v>217</v>
      </c>
      <c r="D1318" s="43" t="s">
        <v>72</v>
      </c>
      <c r="E1318" s="39"/>
      <c r="F1318" s="39"/>
      <c r="G1318" s="71"/>
      <c r="H1318" s="59">
        <v>2</v>
      </c>
      <c r="I1318" s="23">
        <v>295</v>
      </c>
      <c r="J1318" s="23">
        <v>24</v>
      </c>
      <c r="K1318" s="23">
        <v>50</v>
      </c>
      <c r="L1318" s="22">
        <v>1279</v>
      </c>
      <c r="M1318" s="23">
        <v>9</v>
      </c>
      <c r="N1318" s="22">
        <v>78</v>
      </c>
      <c r="O1318" s="23">
        <v>59</v>
      </c>
      <c r="P1318" s="61">
        <v>0.2</v>
      </c>
      <c r="Q1318" s="23">
        <v>31</v>
      </c>
      <c r="R1318" s="22">
        <v>310</v>
      </c>
      <c r="S1318" s="22">
        <v>1667</v>
      </c>
      <c r="T1318" s="62">
        <v>101.14083333333333</v>
      </c>
      <c r="U1318" s="22">
        <v>0</v>
      </c>
      <c r="V1318" s="22">
        <v>0</v>
      </c>
      <c r="W1318" s="22">
        <v>760.38</v>
      </c>
      <c r="X1318" s="22">
        <v>760.38</v>
      </c>
      <c r="Y1318" s="62">
        <v>2.5775593220338981</v>
      </c>
      <c r="Z1318" s="22">
        <v>2427.38</v>
      </c>
      <c r="AA1318" s="62">
        <v>8.2284067796610181</v>
      </c>
      <c r="AB1318" s="22">
        <v>42</v>
      </c>
    </row>
    <row r="1319" spans="1:28" ht="15" customHeight="1">
      <c r="A1319" s="42">
        <v>2019</v>
      </c>
      <c r="B1319" s="42" t="s">
        <v>276</v>
      </c>
      <c r="C1319" s="44" t="s">
        <v>217</v>
      </c>
      <c r="D1319" s="43" t="s">
        <v>678</v>
      </c>
      <c r="E1319" s="39"/>
      <c r="F1319" s="39"/>
      <c r="G1319" s="71"/>
      <c r="H1319" s="59">
        <v>2</v>
      </c>
      <c r="I1319" s="23">
        <v>700</v>
      </c>
      <c r="J1319" s="23">
        <v>13</v>
      </c>
      <c r="K1319" s="23">
        <v>8</v>
      </c>
      <c r="L1319" s="22">
        <v>232</v>
      </c>
      <c r="M1319" s="23">
        <v>3</v>
      </c>
      <c r="N1319" s="22">
        <v>117</v>
      </c>
      <c r="O1319" s="23">
        <v>11</v>
      </c>
      <c r="P1319" s="61">
        <v>1.5714285714285715E-2</v>
      </c>
      <c r="Q1319" s="23">
        <v>2</v>
      </c>
      <c r="R1319" s="22">
        <v>40</v>
      </c>
      <c r="S1319" s="22">
        <v>389</v>
      </c>
      <c r="T1319" s="62">
        <v>74.615384615384613</v>
      </c>
      <c r="U1319" s="22">
        <v>0</v>
      </c>
      <c r="V1319" s="22">
        <v>0</v>
      </c>
      <c r="W1319" s="22">
        <v>581</v>
      </c>
      <c r="X1319" s="22">
        <v>581</v>
      </c>
      <c r="Y1319" s="62">
        <v>0.83</v>
      </c>
      <c r="Z1319" s="22">
        <v>970</v>
      </c>
      <c r="AA1319" s="62">
        <v>1.3857142857142857</v>
      </c>
      <c r="AB1319" s="22">
        <v>0</v>
      </c>
    </row>
    <row r="1320" spans="1:28" ht="15" customHeight="1">
      <c r="A1320" s="42">
        <v>2019</v>
      </c>
      <c r="B1320" s="42" t="s">
        <v>276</v>
      </c>
      <c r="C1320" s="44" t="s">
        <v>217</v>
      </c>
      <c r="D1320" s="43" t="s">
        <v>600</v>
      </c>
      <c r="E1320" s="39"/>
      <c r="F1320" s="39"/>
      <c r="G1320" s="71"/>
      <c r="H1320" s="59">
        <v>2</v>
      </c>
      <c r="I1320" s="23">
        <v>1300</v>
      </c>
      <c r="J1320" s="23">
        <v>25</v>
      </c>
      <c r="K1320" s="23">
        <v>22</v>
      </c>
      <c r="L1320" s="22">
        <v>503</v>
      </c>
      <c r="M1320" s="23">
        <v>12</v>
      </c>
      <c r="N1320" s="22">
        <v>414</v>
      </c>
      <c r="O1320" s="23">
        <v>34</v>
      </c>
      <c r="P1320" s="61">
        <v>2.6153846153846153E-2</v>
      </c>
      <c r="Q1320" s="23">
        <v>1</v>
      </c>
      <c r="R1320" s="22">
        <v>10</v>
      </c>
      <c r="S1320" s="22">
        <v>927</v>
      </c>
      <c r="T1320" s="62">
        <v>129.0436</v>
      </c>
      <c r="U1320" s="22">
        <v>0</v>
      </c>
      <c r="V1320" s="22">
        <v>0</v>
      </c>
      <c r="W1320" s="22">
        <v>2299.09</v>
      </c>
      <c r="X1320" s="22">
        <v>2299.09</v>
      </c>
      <c r="Y1320" s="62">
        <v>1.7685307692307692</v>
      </c>
      <c r="Z1320" s="22">
        <v>3226.09</v>
      </c>
      <c r="AA1320" s="62">
        <v>2.4816076923076924</v>
      </c>
      <c r="AB1320" s="22">
        <v>52.06</v>
      </c>
    </row>
    <row r="1321" spans="1:28" ht="15" customHeight="1">
      <c r="A1321" s="42">
        <v>2019</v>
      </c>
      <c r="B1321" s="42" t="s">
        <v>276</v>
      </c>
      <c r="C1321" s="44" t="s">
        <v>217</v>
      </c>
      <c r="D1321" s="43" t="s">
        <v>607</v>
      </c>
      <c r="E1321" s="39"/>
      <c r="F1321" s="39"/>
      <c r="G1321" s="71"/>
      <c r="H1321" s="59">
        <v>2</v>
      </c>
      <c r="I1321" s="23">
        <v>180</v>
      </c>
      <c r="J1321" s="23">
        <v>12</v>
      </c>
      <c r="K1321" s="23">
        <v>2</v>
      </c>
      <c r="L1321" s="22">
        <v>39</v>
      </c>
      <c r="M1321" s="23">
        <v>0</v>
      </c>
      <c r="N1321" s="22">
        <v>0</v>
      </c>
      <c r="O1321" s="23">
        <v>2</v>
      </c>
      <c r="P1321" s="61">
        <v>1.1111111111111112E-2</v>
      </c>
      <c r="Q1321" s="23">
        <v>9</v>
      </c>
      <c r="R1321" s="22">
        <v>90</v>
      </c>
      <c r="S1321" s="22">
        <v>129</v>
      </c>
      <c r="T1321" s="62">
        <v>23.349999999999998</v>
      </c>
      <c r="U1321" s="22">
        <v>0</v>
      </c>
      <c r="V1321" s="22">
        <v>0</v>
      </c>
      <c r="W1321" s="22">
        <v>151.19999999999999</v>
      </c>
      <c r="X1321" s="22">
        <v>151.19999999999999</v>
      </c>
      <c r="Y1321" s="62">
        <v>0.84</v>
      </c>
      <c r="Z1321" s="22">
        <v>280.2</v>
      </c>
      <c r="AA1321" s="62">
        <v>1.5566666666666666</v>
      </c>
      <c r="AB1321" s="22">
        <v>0</v>
      </c>
    </row>
    <row r="1322" spans="1:28" ht="15" customHeight="1">
      <c r="A1322" s="42">
        <v>2019</v>
      </c>
      <c r="B1322" s="42" t="s">
        <v>276</v>
      </c>
      <c r="C1322" s="44" t="s">
        <v>217</v>
      </c>
      <c r="D1322" s="43" t="s">
        <v>680</v>
      </c>
      <c r="E1322" s="39"/>
      <c r="F1322" s="39"/>
      <c r="G1322" s="71"/>
      <c r="H1322" s="59">
        <v>2</v>
      </c>
      <c r="I1322" s="23">
        <v>550</v>
      </c>
      <c r="J1322" s="23">
        <v>16</v>
      </c>
      <c r="K1322" s="23">
        <v>9</v>
      </c>
      <c r="L1322" s="22">
        <v>224</v>
      </c>
      <c r="M1322" s="23">
        <v>2</v>
      </c>
      <c r="N1322" s="22">
        <v>78</v>
      </c>
      <c r="O1322" s="23">
        <v>11</v>
      </c>
      <c r="P1322" s="61">
        <v>0.02</v>
      </c>
      <c r="Q1322" s="23">
        <v>8</v>
      </c>
      <c r="R1322" s="22">
        <v>80</v>
      </c>
      <c r="S1322" s="22">
        <v>382</v>
      </c>
      <c r="T1322" s="62">
        <v>93.57</v>
      </c>
      <c r="U1322" s="22">
        <v>0</v>
      </c>
      <c r="V1322" s="22">
        <v>0</v>
      </c>
      <c r="W1322" s="22">
        <v>1115.1199999999999</v>
      </c>
      <c r="X1322" s="22">
        <v>1115.1199999999999</v>
      </c>
      <c r="Y1322" s="62">
        <v>2.027490909090909</v>
      </c>
      <c r="Z1322" s="22">
        <v>1497.12</v>
      </c>
      <c r="AA1322" s="62">
        <v>2.7220363636363634</v>
      </c>
      <c r="AB1322" s="22">
        <v>0</v>
      </c>
    </row>
    <row r="1323" spans="1:28" ht="15" customHeight="1">
      <c r="A1323" s="42">
        <v>2019</v>
      </c>
      <c r="B1323" s="42" t="s">
        <v>276</v>
      </c>
      <c r="C1323" s="44" t="s">
        <v>217</v>
      </c>
      <c r="D1323" s="43" t="s">
        <v>608</v>
      </c>
      <c r="E1323" s="39"/>
      <c r="F1323" s="39"/>
      <c r="G1323" s="71"/>
      <c r="H1323" s="59">
        <v>1</v>
      </c>
      <c r="I1323" s="23">
        <v>60</v>
      </c>
      <c r="J1323" s="23">
        <v>18</v>
      </c>
      <c r="K1323" s="23">
        <v>4</v>
      </c>
      <c r="L1323" s="22">
        <v>59</v>
      </c>
      <c r="M1323" s="23">
        <v>0</v>
      </c>
      <c r="N1323" s="22">
        <v>0</v>
      </c>
      <c r="O1323" s="23">
        <v>4</v>
      </c>
      <c r="P1323" s="61">
        <v>6.6666666666666666E-2</v>
      </c>
      <c r="Q1323" s="23">
        <v>5</v>
      </c>
      <c r="R1323" s="22">
        <v>50</v>
      </c>
      <c r="S1323" s="22">
        <v>109</v>
      </c>
      <c r="T1323" s="62">
        <v>8.4166666666666661</v>
      </c>
      <c r="U1323" s="22">
        <v>0</v>
      </c>
      <c r="V1323" s="22">
        <v>0</v>
      </c>
      <c r="W1323" s="22">
        <v>42.5</v>
      </c>
      <c r="X1323" s="22">
        <v>42.5</v>
      </c>
      <c r="Y1323" s="62">
        <v>0.70833333333333337</v>
      </c>
      <c r="Z1323" s="22">
        <v>151.5</v>
      </c>
      <c r="AA1323" s="62">
        <v>2.5249999999999999</v>
      </c>
      <c r="AB1323" s="22">
        <v>2.06</v>
      </c>
    </row>
    <row r="1324" spans="1:28" ht="15" customHeight="1">
      <c r="A1324" s="42">
        <v>2019</v>
      </c>
      <c r="B1324" s="42" t="s">
        <v>276</v>
      </c>
      <c r="C1324" s="44" t="s">
        <v>814</v>
      </c>
      <c r="D1324" s="43" t="s">
        <v>744</v>
      </c>
      <c r="E1324" s="39"/>
      <c r="F1324" s="39"/>
      <c r="G1324" s="71"/>
      <c r="H1324" s="59">
        <v>5</v>
      </c>
      <c r="I1324" s="23">
        <v>280</v>
      </c>
      <c r="J1324" s="23">
        <v>10</v>
      </c>
      <c r="K1324" s="23">
        <v>8</v>
      </c>
      <c r="L1324" s="22">
        <v>178</v>
      </c>
      <c r="M1324" s="23">
        <v>2</v>
      </c>
      <c r="N1324" s="22">
        <v>89</v>
      </c>
      <c r="O1324" s="23">
        <v>10</v>
      </c>
      <c r="P1324" s="61">
        <v>3.5714285714285712E-2</v>
      </c>
      <c r="Q1324" s="23">
        <v>0</v>
      </c>
      <c r="R1324" s="22">
        <v>0</v>
      </c>
      <c r="S1324" s="22">
        <v>267</v>
      </c>
      <c r="T1324" s="62">
        <v>79.7</v>
      </c>
      <c r="U1324" s="22">
        <v>0</v>
      </c>
      <c r="V1324" s="22">
        <v>0</v>
      </c>
      <c r="W1324" s="22">
        <v>530</v>
      </c>
      <c r="X1324" s="22">
        <v>530</v>
      </c>
      <c r="Y1324" s="62">
        <v>1.8928571428571428</v>
      </c>
      <c r="Z1324" s="22">
        <v>797</v>
      </c>
      <c r="AA1324" s="62">
        <v>2.8464285714285715</v>
      </c>
      <c r="AB1324" s="22">
        <v>0</v>
      </c>
    </row>
    <row r="1325" spans="1:28" ht="15" customHeight="1">
      <c r="A1325" s="42">
        <v>2019</v>
      </c>
      <c r="B1325" s="42" t="s">
        <v>276</v>
      </c>
      <c r="C1325" s="44" t="s">
        <v>222</v>
      </c>
      <c r="D1325" s="43" t="s">
        <v>75</v>
      </c>
      <c r="E1325" s="39"/>
      <c r="F1325" s="39"/>
      <c r="G1325" s="71"/>
      <c r="H1325" s="59">
        <v>1</v>
      </c>
      <c r="I1325" s="23">
        <v>1400</v>
      </c>
      <c r="J1325" s="23">
        <v>36</v>
      </c>
      <c r="K1325" s="23">
        <v>11</v>
      </c>
      <c r="L1325" s="22">
        <v>413</v>
      </c>
      <c r="M1325" s="23">
        <v>7</v>
      </c>
      <c r="N1325" s="22">
        <v>423</v>
      </c>
      <c r="O1325" s="23">
        <v>18</v>
      </c>
      <c r="P1325" s="61">
        <v>1.2857142857142857E-2</v>
      </c>
      <c r="Q1325" s="23">
        <v>0</v>
      </c>
      <c r="R1325" s="22">
        <v>0</v>
      </c>
      <c r="S1325" s="22">
        <v>836</v>
      </c>
      <c r="T1325" s="62">
        <v>57.805555555555557</v>
      </c>
      <c r="U1325" s="22">
        <v>0</v>
      </c>
      <c r="V1325" s="22">
        <v>0</v>
      </c>
      <c r="W1325" s="22">
        <v>1245</v>
      </c>
      <c r="X1325" s="22">
        <v>1245</v>
      </c>
      <c r="Y1325" s="62">
        <v>0.88928571428571423</v>
      </c>
      <c r="Z1325" s="22">
        <v>2081</v>
      </c>
      <c r="AA1325" s="62">
        <v>1.4864285714285714</v>
      </c>
      <c r="AB1325" s="22">
        <v>0</v>
      </c>
    </row>
    <row r="1326" spans="1:28" ht="15" customHeight="1">
      <c r="A1326" s="42">
        <v>2019</v>
      </c>
      <c r="B1326" s="42" t="s">
        <v>276</v>
      </c>
      <c r="C1326" s="44" t="s">
        <v>222</v>
      </c>
      <c r="D1326" s="43" t="s">
        <v>76</v>
      </c>
      <c r="E1326" s="39"/>
      <c r="F1326" s="39"/>
      <c r="G1326" s="71"/>
      <c r="H1326" s="59">
        <v>3</v>
      </c>
      <c r="I1326" s="23">
        <v>1024</v>
      </c>
      <c r="J1326" s="23">
        <v>40</v>
      </c>
      <c r="K1326" s="23">
        <v>20</v>
      </c>
      <c r="L1326" s="22">
        <v>548</v>
      </c>
      <c r="M1326" s="23">
        <v>4</v>
      </c>
      <c r="N1326" s="22">
        <v>156</v>
      </c>
      <c r="O1326" s="23">
        <v>24</v>
      </c>
      <c r="P1326" s="61">
        <v>2.34375E-2</v>
      </c>
      <c r="Q1326" s="23">
        <v>10</v>
      </c>
      <c r="R1326" s="22">
        <v>40</v>
      </c>
      <c r="S1326" s="22">
        <v>744</v>
      </c>
      <c r="T1326" s="62">
        <v>130.45750000000001</v>
      </c>
      <c r="U1326" s="22">
        <v>0</v>
      </c>
      <c r="V1326" s="22">
        <v>0</v>
      </c>
      <c r="W1326" s="22">
        <v>4474.3</v>
      </c>
      <c r="X1326" s="22">
        <v>4474.3</v>
      </c>
      <c r="Y1326" s="62">
        <v>4.3694335937500002</v>
      </c>
      <c r="Z1326" s="22">
        <v>5218.3</v>
      </c>
      <c r="AA1326" s="62">
        <v>5.0959960937500002</v>
      </c>
      <c r="AB1326" s="22">
        <v>0</v>
      </c>
    </row>
    <row r="1327" spans="1:28" ht="15" customHeight="1">
      <c r="A1327" s="42">
        <v>2019</v>
      </c>
      <c r="B1327" s="42" t="s">
        <v>276</v>
      </c>
      <c r="C1327" s="44" t="s">
        <v>222</v>
      </c>
      <c r="D1327" s="43" t="s">
        <v>613</v>
      </c>
      <c r="E1327" s="39"/>
      <c r="F1327" s="39"/>
      <c r="G1327" s="71"/>
      <c r="H1327" s="59">
        <v>3</v>
      </c>
      <c r="I1327" s="23">
        <v>2000</v>
      </c>
      <c r="J1327" s="23">
        <v>40</v>
      </c>
      <c r="K1327" s="23">
        <v>135</v>
      </c>
      <c r="L1327" s="22">
        <v>3228</v>
      </c>
      <c r="M1327" s="23">
        <v>19</v>
      </c>
      <c r="N1327" s="22">
        <v>578</v>
      </c>
      <c r="O1327" s="23">
        <v>154</v>
      </c>
      <c r="P1327" s="61">
        <v>7.6999999999999999E-2</v>
      </c>
      <c r="Q1327" s="23">
        <v>0</v>
      </c>
      <c r="R1327" s="22">
        <v>0</v>
      </c>
      <c r="S1327" s="22">
        <v>3806</v>
      </c>
      <c r="T1327" s="62">
        <v>181.9</v>
      </c>
      <c r="U1327" s="22">
        <v>0</v>
      </c>
      <c r="V1327" s="22">
        <v>0</v>
      </c>
      <c r="W1327" s="22">
        <v>3470</v>
      </c>
      <c r="X1327" s="22">
        <v>3470</v>
      </c>
      <c r="Y1327" s="62">
        <v>1.7350000000000001</v>
      </c>
      <c r="Z1327" s="22">
        <v>7276</v>
      </c>
      <c r="AA1327" s="62">
        <v>3.6379999999999999</v>
      </c>
      <c r="AB1327" s="22">
        <v>0</v>
      </c>
    </row>
    <row r="1328" spans="1:28" ht="15" customHeight="1">
      <c r="A1328" s="42">
        <v>2019</v>
      </c>
      <c r="B1328" s="42" t="s">
        <v>276</v>
      </c>
      <c r="C1328" s="44" t="s">
        <v>222</v>
      </c>
      <c r="D1328" s="43" t="s">
        <v>745</v>
      </c>
      <c r="E1328" s="39"/>
      <c r="F1328" s="39"/>
      <c r="G1328" s="71"/>
      <c r="H1328" s="59">
        <v>6</v>
      </c>
      <c r="I1328" s="23">
        <v>500</v>
      </c>
      <c r="J1328" s="23">
        <v>88</v>
      </c>
      <c r="K1328" s="23">
        <v>5</v>
      </c>
      <c r="L1328" s="22">
        <v>235</v>
      </c>
      <c r="M1328" s="23">
        <v>3</v>
      </c>
      <c r="N1328" s="22">
        <v>149</v>
      </c>
      <c r="O1328" s="23">
        <v>8</v>
      </c>
      <c r="P1328" s="61">
        <v>1.6E-2</v>
      </c>
      <c r="Q1328" s="23">
        <v>0</v>
      </c>
      <c r="R1328" s="22">
        <v>0</v>
      </c>
      <c r="S1328" s="22">
        <v>384</v>
      </c>
      <c r="T1328" s="62">
        <v>22.295454545454547</v>
      </c>
      <c r="U1328" s="22">
        <v>0</v>
      </c>
      <c r="V1328" s="22">
        <v>0</v>
      </c>
      <c r="W1328" s="22">
        <v>1578</v>
      </c>
      <c r="X1328" s="22">
        <v>1578</v>
      </c>
      <c r="Y1328" s="62">
        <v>3.1560000000000001</v>
      </c>
      <c r="Z1328" s="22">
        <v>1962</v>
      </c>
      <c r="AA1328" s="62">
        <v>3.9239999999999999</v>
      </c>
      <c r="AB1328" s="22">
        <v>0</v>
      </c>
    </row>
    <row r="1329" spans="1:28" ht="15" customHeight="1">
      <c r="A1329" s="42">
        <v>2019</v>
      </c>
      <c r="B1329" s="42" t="s">
        <v>276</v>
      </c>
      <c r="C1329" s="44" t="s">
        <v>222</v>
      </c>
      <c r="D1329" s="43" t="s">
        <v>615</v>
      </c>
      <c r="E1329" s="39"/>
      <c r="F1329" s="39"/>
      <c r="G1329" s="71"/>
      <c r="H1329" s="59">
        <v>5</v>
      </c>
      <c r="I1329" s="23">
        <v>850</v>
      </c>
      <c r="J1329" s="23">
        <v>42</v>
      </c>
      <c r="K1329" s="23">
        <v>38</v>
      </c>
      <c r="L1329" s="22">
        <v>949</v>
      </c>
      <c r="M1329" s="23">
        <v>17</v>
      </c>
      <c r="N1329" s="22">
        <v>560</v>
      </c>
      <c r="O1329" s="23">
        <v>55</v>
      </c>
      <c r="P1329" s="61">
        <v>6.4705882352941183E-2</v>
      </c>
      <c r="Q1329" s="23">
        <v>0</v>
      </c>
      <c r="R1329" s="22">
        <v>0</v>
      </c>
      <c r="S1329" s="22">
        <v>1509</v>
      </c>
      <c r="T1329" s="62">
        <v>105.95238095238095</v>
      </c>
      <c r="U1329" s="22">
        <v>0</v>
      </c>
      <c r="V1329" s="22">
        <v>0</v>
      </c>
      <c r="W1329" s="22">
        <v>2941</v>
      </c>
      <c r="X1329" s="22">
        <v>2941</v>
      </c>
      <c r="Y1329" s="62">
        <v>3.46</v>
      </c>
      <c r="Z1329" s="22">
        <v>4450</v>
      </c>
      <c r="AA1329" s="62">
        <v>5.2352941176470589</v>
      </c>
      <c r="AB1329" s="22">
        <v>0</v>
      </c>
    </row>
    <row r="1330" spans="1:28" ht="15" customHeight="1">
      <c r="A1330" s="42">
        <v>2019</v>
      </c>
      <c r="B1330" s="42" t="s">
        <v>276</v>
      </c>
      <c r="C1330" s="44" t="s">
        <v>222</v>
      </c>
      <c r="D1330" s="43" t="s">
        <v>78</v>
      </c>
      <c r="E1330" s="39"/>
      <c r="F1330" s="39"/>
      <c r="G1330" s="71"/>
      <c r="H1330" s="59">
        <v>2</v>
      </c>
      <c r="I1330" s="23">
        <v>2400</v>
      </c>
      <c r="J1330" s="23">
        <v>20</v>
      </c>
      <c r="K1330" s="23">
        <v>36</v>
      </c>
      <c r="L1330" s="22">
        <v>978</v>
      </c>
      <c r="M1330" s="23">
        <v>18</v>
      </c>
      <c r="N1330" s="22">
        <v>564</v>
      </c>
      <c r="O1330" s="23">
        <v>54</v>
      </c>
      <c r="P1330" s="61">
        <v>2.2499999999999999E-2</v>
      </c>
      <c r="Q1330" s="23">
        <v>0</v>
      </c>
      <c r="R1330" s="22">
        <v>0</v>
      </c>
      <c r="S1330" s="22">
        <v>1542</v>
      </c>
      <c r="T1330" s="62">
        <v>405.65</v>
      </c>
      <c r="U1330" s="22">
        <v>0</v>
      </c>
      <c r="V1330" s="22">
        <v>0</v>
      </c>
      <c r="W1330" s="22">
        <v>6571</v>
      </c>
      <c r="X1330" s="22">
        <v>6571</v>
      </c>
      <c r="Y1330" s="62">
        <v>2.7379166666666666</v>
      </c>
      <c r="Z1330" s="22">
        <v>8113</v>
      </c>
      <c r="AA1330" s="62">
        <v>3.3804166666666666</v>
      </c>
      <c r="AB1330" s="22">
        <v>0</v>
      </c>
    </row>
    <row r="1331" spans="1:28" ht="15" customHeight="1">
      <c r="A1331" s="42">
        <v>2019</v>
      </c>
      <c r="B1331" s="42" t="s">
        <v>276</v>
      </c>
      <c r="C1331" s="44" t="s">
        <v>222</v>
      </c>
      <c r="D1331" s="43" t="s">
        <v>617</v>
      </c>
      <c r="E1331" s="39"/>
      <c r="F1331" s="39"/>
      <c r="G1331" s="71"/>
      <c r="H1331" s="59">
        <v>3</v>
      </c>
      <c r="I1331" s="23">
        <v>2350</v>
      </c>
      <c r="J1331" s="23">
        <v>63</v>
      </c>
      <c r="K1331" s="23">
        <v>253</v>
      </c>
      <c r="L1331" s="22">
        <f>5452+1446</f>
        <v>6898</v>
      </c>
      <c r="M1331" s="23">
        <v>0</v>
      </c>
      <c r="N1331" s="22">
        <v>0</v>
      </c>
      <c r="O1331" s="23">
        <v>253</v>
      </c>
      <c r="P1331" s="61">
        <v>0.10905172413793103</v>
      </c>
      <c r="Q1331" s="23">
        <v>0</v>
      </c>
      <c r="R1331" s="22">
        <v>0</v>
      </c>
      <c r="S1331" s="22">
        <v>6898</v>
      </c>
      <c r="T1331" s="62">
        <v>226.8095238095238</v>
      </c>
      <c r="U1331" s="22">
        <v>0</v>
      </c>
      <c r="V1331" s="22">
        <v>0</v>
      </c>
      <c r="W1331" s="22">
        <v>7391</v>
      </c>
      <c r="X1331" s="22">
        <v>7391</v>
      </c>
      <c r="Y1331" s="62">
        <v>3.1451063829787236</v>
      </c>
      <c r="Z1331" s="22">
        <v>14289</v>
      </c>
      <c r="AA1331" s="62">
        <v>6.0804255319148934</v>
      </c>
      <c r="AB1331" s="22">
        <v>365</v>
      </c>
    </row>
    <row r="1332" spans="1:28" ht="15" customHeight="1">
      <c r="A1332" s="42">
        <v>2019</v>
      </c>
      <c r="B1332" s="42" t="s">
        <v>276</v>
      </c>
      <c r="C1332" s="44" t="s">
        <v>222</v>
      </c>
      <c r="D1332" s="43" t="s">
        <v>79</v>
      </c>
      <c r="E1332" s="39"/>
      <c r="F1332" s="39"/>
      <c r="G1332" s="71"/>
      <c r="H1332" s="59">
        <v>5</v>
      </c>
      <c r="I1332" s="23">
        <v>1250</v>
      </c>
      <c r="J1332" s="23">
        <v>25</v>
      </c>
      <c r="K1332" s="23">
        <v>98</v>
      </c>
      <c r="L1332" s="22">
        <v>3394</v>
      </c>
      <c r="M1332" s="23">
        <v>25</v>
      </c>
      <c r="N1332" s="22">
        <v>0</v>
      </c>
      <c r="O1332" s="23">
        <v>123</v>
      </c>
      <c r="P1332" s="61">
        <v>9.8400000000000001E-2</v>
      </c>
      <c r="Q1332" s="23">
        <v>0</v>
      </c>
      <c r="R1332" s="22">
        <v>0</v>
      </c>
      <c r="S1332" s="22">
        <v>3394</v>
      </c>
      <c r="T1332" s="62">
        <v>257.21159999999998</v>
      </c>
      <c r="U1332" s="22">
        <v>0</v>
      </c>
      <c r="V1332" s="22">
        <v>0</v>
      </c>
      <c r="W1332" s="22">
        <v>3036.29</v>
      </c>
      <c r="X1332" s="22">
        <v>3036.29</v>
      </c>
      <c r="Y1332" s="62">
        <v>2.4290319999999999</v>
      </c>
      <c r="Z1332" s="22">
        <v>6430.29</v>
      </c>
      <c r="AA1332" s="62">
        <v>5.1442319999999997</v>
      </c>
      <c r="AB1332" s="22">
        <v>371.29</v>
      </c>
    </row>
    <row r="1333" spans="1:28" ht="15" customHeight="1">
      <c r="A1333" s="42">
        <v>2019</v>
      </c>
      <c r="B1333" s="42" t="s">
        <v>276</v>
      </c>
      <c r="C1333" s="44" t="s">
        <v>222</v>
      </c>
      <c r="D1333" s="43" t="s">
        <v>686</v>
      </c>
      <c r="E1333" s="39"/>
      <c r="F1333" s="39"/>
      <c r="G1333" s="71"/>
      <c r="H1333" s="59">
        <v>2</v>
      </c>
      <c r="I1333" s="23">
        <v>6025</v>
      </c>
      <c r="J1333" s="23">
        <v>90</v>
      </c>
      <c r="K1333" s="23">
        <v>168</v>
      </c>
      <c r="L1333" s="22">
        <v>7333</v>
      </c>
      <c r="M1333" s="23">
        <v>0</v>
      </c>
      <c r="N1333" s="22">
        <v>0</v>
      </c>
      <c r="O1333" s="23">
        <v>168</v>
      </c>
      <c r="P1333" s="61">
        <v>2.7883817427385892E-2</v>
      </c>
      <c r="Q1333" s="23">
        <v>0</v>
      </c>
      <c r="R1333" s="22">
        <v>0</v>
      </c>
      <c r="S1333" s="22">
        <v>7333</v>
      </c>
      <c r="T1333" s="62">
        <v>281.33333333333331</v>
      </c>
      <c r="U1333" s="22">
        <v>0</v>
      </c>
      <c r="V1333" s="22">
        <v>0</v>
      </c>
      <c r="W1333" s="22">
        <v>17987</v>
      </c>
      <c r="X1333" s="22">
        <v>17987</v>
      </c>
      <c r="Y1333" s="62">
        <v>2.9853941908713693</v>
      </c>
      <c r="Z1333" s="22">
        <v>25320</v>
      </c>
      <c r="AA1333" s="62">
        <v>4.2024896265560168</v>
      </c>
      <c r="AB1333" s="22">
        <v>0</v>
      </c>
    </row>
  </sheetData>
  <mergeCells count="5">
    <mergeCell ref="K1:S1"/>
    <mergeCell ref="D1:D2"/>
    <mergeCell ref="U1:X1"/>
    <mergeCell ref="H1:I1"/>
    <mergeCell ref="Z1:AA1"/>
  </mergeCells>
  <pageMargins left="0.70866141732283472" right="0.70866141732283472" top="0.74803149606299213" bottom="0.74803149606299213" header="0.31496062992125984" footer="0.31496062992125984"/>
  <pageSetup paperSize="8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16"/>
  <sheetViews>
    <sheetView workbookViewId="0"/>
  </sheetViews>
  <sheetFormatPr defaultRowHeight="15"/>
  <cols>
    <col min="1" max="1" width="20.140625" style="74" bestFit="1" customWidth="1"/>
    <col min="2" max="2" width="22.140625" style="74" bestFit="1" customWidth="1"/>
    <col min="3" max="3" width="24.28515625" style="75" bestFit="1" customWidth="1"/>
    <col min="4" max="4" width="13.140625" style="74" bestFit="1" customWidth="1"/>
    <col min="5" max="5" width="11.28515625" style="74" bestFit="1" customWidth="1"/>
    <col min="6" max="6" width="10.42578125" style="74" bestFit="1" customWidth="1"/>
    <col min="7" max="16384" width="9.140625" style="74"/>
  </cols>
  <sheetData>
    <row r="1" spans="1:6" ht="15.75">
      <c r="A1" s="79" t="s">
        <v>819</v>
      </c>
      <c r="B1" s="82" t="s">
        <v>820</v>
      </c>
      <c r="C1" s="79" t="s">
        <v>821</v>
      </c>
      <c r="D1" s="82" t="s">
        <v>822</v>
      </c>
      <c r="E1" s="79" t="s">
        <v>823</v>
      </c>
      <c r="F1" s="83" t="s">
        <v>817</v>
      </c>
    </row>
    <row r="2" spans="1:6" ht="15" customHeight="1" thickBot="1">
      <c r="A2" s="80"/>
      <c r="B2" s="84"/>
      <c r="C2" s="80"/>
      <c r="D2" s="85" t="s">
        <v>223</v>
      </c>
      <c r="E2" s="81" t="s">
        <v>8702</v>
      </c>
      <c r="F2" s="86" t="s">
        <v>8703</v>
      </c>
    </row>
    <row r="3" spans="1:6">
      <c r="A3" s="74" t="s">
        <v>203</v>
      </c>
      <c r="B3" s="74" t="s">
        <v>106</v>
      </c>
      <c r="C3" s="75" t="s">
        <v>824</v>
      </c>
      <c r="D3" s="76">
        <v>10599</v>
      </c>
      <c r="E3" s="77">
        <v>110.98</v>
      </c>
      <c r="F3" s="95">
        <v>96</v>
      </c>
    </row>
    <row r="4" spans="1:6">
      <c r="A4" s="74" t="s">
        <v>203</v>
      </c>
      <c r="B4" s="74" t="s">
        <v>106</v>
      </c>
      <c r="C4" s="75" t="s">
        <v>825</v>
      </c>
      <c r="D4" s="76">
        <v>1307</v>
      </c>
      <c r="E4" s="77">
        <v>93.63</v>
      </c>
      <c r="F4" s="95">
        <v>14</v>
      </c>
    </row>
    <row r="5" spans="1:6">
      <c r="A5" s="74" t="s">
        <v>203</v>
      </c>
      <c r="B5" s="74" t="s">
        <v>106</v>
      </c>
      <c r="C5" s="75" t="s">
        <v>110</v>
      </c>
      <c r="D5" s="76">
        <v>41489</v>
      </c>
      <c r="E5" s="77">
        <v>71.349999999999994</v>
      </c>
      <c r="F5" s="95">
        <v>582</v>
      </c>
    </row>
    <row r="6" spans="1:6">
      <c r="A6" s="74" t="s">
        <v>203</v>
      </c>
      <c r="B6" s="74" t="s">
        <v>106</v>
      </c>
      <c r="C6" s="75" t="s">
        <v>826</v>
      </c>
      <c r="D6" s="76">
        <v>22947</v>
      </c>
      <c r="E6" s="77">
        <v>70.88</v>
      </c>
      <c r="F6" s="95">
        <v>324</v>
      </c>
    </row>
    <row r="7" spans="1:6">
      <c r="A7" s="74" t="s">
        <v>203</v>
      </c>
      <c r="B7" s="74" t="s">
        <v>106</v>
      </c>
      <c r="C7" s="75" t="s">
        <v>827</v>
      </c>
      <c r="D7" s="76">
        <v>5571</v>
      </c>
      <c r="E7" s="77">
        <v>67.040000000000006</v>
      </c>
      <c r="F7" s="95">
        <v>83</v>
      </c>
    </row>
    <row r="8" spans="1:6">
      <c r="A8" s="74" t="s">
        <v>203</v>
      </c>
      <c r="B8" s="74" t="s">
        <v>106</v>
      </c>
      <c r="C8" s="75" t="s">
        <v>107</v>
      </c>
      <c r="D8" s="76">
        <v>34899</v>
      </c>
      <c r="E8" s="77">
        <v>66.94</v>
      </c>
      <c r="F8" s="95">
        <v>521</v>
      </c>
    </row>
    <row r="9" spans="1:6">
      <c r="A9" s="74" t="s">
        <v>203</v>
      </c>
      <c r="B9" s="74" t="s">
        <v>106</v>
      </c>
      <c r="C9" s="75" t="s">
        <v>828</v>
      </c>
      <c r="D9" s="76">
        <v>50646</v>
      </c>
      <c r="E9" s="77">
        <v>59.57</v>
      </c>
      <c r="F9" s="95">
        <v>850</v>
      </c>
    </row>
    <row r="10" spans="1:6">
      <c r="A10" s="74" t="s">
        <v>203</v>
      </c>
      <c r="B10" s="74" t="s">
        <v>106</v>
      </c>
      <c r="C10" s="75" t="s">
        <v>829</v>
      </c>
      <c r="D10" s="76">
        <v>8881</v>
      </c>
      <c r="E10" s="77">
        <v>56.5</v>
      </c>
      <c r="F10" s="95">
        <v>157</v>
      </c>
    </row>
    <row r="11" spans="1:6">
      <c r="A11" s="74" t="s">
        <v>203</v>
      </c>
      <c r="B11" s="74" t="s">
        <v>106</v>
      </c>
      <c r="C11" s="75" t="s">
        <v>830</v>
      </c>
      <c r="D11" s="76">
        <v>4845</v>
      </c>
      <c r="E11" s="77">
        <v>48.39</v>
      </c>
      <c r="F11" s="95">
        <v>100</v>
      </c>
    </row>
    <row r="12" spans="1:6">
      <c r="A12" s="74" t="s">
        <v>203</v>
      </c>
      <c r="B12" s="74" t="s">
        <v>106</v>
      </c>
      <c r="C12" s="75" t="s">
        <v>831</v>
      </c>
      <c r="D12" s="76">
        <v>1678</v>
      </c>
      <c r="E12" s="77">
        <v>47.99</v>
      </c>
      <c r="F12" s="95">
        <v>35</v>
      </c>
    </row>
    <row r="13" spans="1:6">
      <c r="A13" s="74" t="s">
        <v>203</v>
      </c>
      <c r="B13" s="74" t="s">
        <v>106</v>
      </c>
      <c r="C13" s="75" t="s">
        <v>832</v>
      </c>
      <c r="D13" s="77">
        <v>445</v>
      </c>
      <c r="E13" s="77">
        <v>47.03</v>
      </c>
      <c r="F13" s="95">
        <v>9.4600000000000009</v>
      </c>
    </row>
    <row r="14" spans="1:6">
      <c r="A14" s="74" t="s">
        <v>203</v>
      </c>
      <c r="B14" s="74" t="s">
        <v>106</v>
      </c>
      <c r="C14" s="75" t="s">
        <v>833</v>
      </c>
      <c r="D14" s="76">
        <v>5981</v>
      </c>
      <c r="E14" s="77">
        <v>46.02</v>
      </c>
      <c r="F14" s="95">
        <v>130</v>
      </c>
    </row>
    <row r="15" spans="1:6">
      <c r="A15" s="74" t="s">
        <v>203</v>
      </c>
      <c r="B15" s="74" t="s">
        <v>106</v>
      </c>
      <c r="C15" s="75" t="s">
        <v>834</v>
      </c>
      <c r="D15" s="77">
        <v>777</v>
      </c>
      <c r="E15" s="77">
        <v>45.58</v>
      </c>
      <c r="F15" s="95">
        <v>17</v>
      </c>
    </row>
    <row r="16" spans="1:6">
      <c r="A16" s="74" t="s">
        <v>203</v>
      </c>
      <c r="B16" s="74" t="s">
        <v>106</v>
      </c>
      <c r="C16" s="75" t="s">
        <v>835</v>
      </c>
      <c r="D16" s="76">
        <v>1351</v>
      </c>
      <c r="E16" s="77">
        <v>44.69</v>
      </c>
      <c r="F16" s="95">
        <v>30</v>
      </c>
    </row>
    <row r="17" spans="1:6">
      <c r="A17" s="74" t="s">
        <v>203</v>
      </c>
      <c r="B17" s="74" t="s">
        <v>106</v>
      </c>
      <c r="C17" s="75" t="s">
        <v>836</v>
      </c>
      <c r="D17" s="76">
        <v>3191</v>
      </c>
      <c r="E17" s="77">
        <v>41.26</v>
      </c>
      <c r="F17" s="95">
        <v>77</v>
      </c>
    </row>
    <row r="18" spans="1:6">
      <c r="A18" s="74" t="s">
        <v>203</v>
      </c>
      <c r="B18" s="74" t="s">
        <v>106</v>
      </c>
      <c r="C18" s="75" t="s">
        <v>837</v>
      </c>
      <c r="D18" s="77">
        <v>917</v>
      </c>
      <c r="E18" s="77">
        <v>39.46</v>
      </c>
      <c r="F18" s="95">
        <v>23</v>
      </c>
    </row>
    <row r="19" spans="1:6">
      <c r="A19" s="74" t="s">
        <v>203</v>
      </c>
      <c r="B19" s="74" t="s">
        <v>106</v>
      </c>
      <c r="C19" s="75" t="s">
        <v>838</v>
      </c>
      <c r="D19" s="76">
        <v>5074</v>
      </c>
      <c r="E19" s="77">
        <v>38.08</v>
      </c>
      <c r="F19" s="95">
        <v>133</v>
      </c>
    </row>
    <row r="20" spans="1:6">
      <c r="A20" s="74" t="s">
        <v>203</v>
      </c>
      <c r="B20" s="74" t="s">
        <v>106</v>
      </c>
      <c r="C20" s="75" t="s">
        <v>839</v>
      </c>
      <c r="D20" s="76">
        <v>2675</v>
      </c>
      <c r="E20" s="77">
        <v>36.65</v>
      </c>
      <c r="F20" s="95">
        <v>73</v>
      </c>
    </row>
    <row r="21" spans="1:6">
      <c r="A21" s="74" t="s">
        <v>203</v>
      </c>
      <c r="B21" s="74" t="s">
        <v>106</v>
      </c>
      <c r="C21" s="75" t="s">
        <v>840</v>
      </c>
      <c r="D21" s="76">
        <v>1282</v>
      </c>
      <c r="E21" s="77">
        <v>36.11</v>
      </c>
      <c r="F21" s="95">
        <v>35</v>
      </c>
    </row>
    <row r="22" spans="1:6">
      <c r="A22" s="74" t="s">
        <v>203</v>
      </c>
      <c r="B22" s="74" t="s">
        <v>106</v>
      </c>
      <c r="C22" s="75" t="s">
        <v>841</v>
      </c>
      <c r="D22" s="76">
        <v>4232</v>
      </c>
      <c r="E22" s="77">
        <v>33.78</v>
      </c>
      <c r="F22" s="95">
        <v>125</v>
      </c>
    </row>
    <row r="23" spans="1:6">
      <c r="A23" s="74" t="s">
        <v>203</v>
      </c>
      <c r="B23" s="74" t="s">
        <v>106</v>
      </c>
      <c r="C23" s="75" t="s">
        <v>842</v>
      </c>
      <c r="D23" s="76">
        <v>1260</v>
      </c>
      <c r="E23" s="77">
        <v>33.01</v>
      </c>
      <c r="F23" s="95">
        <v>38</v>
      </c>
    </row>
    <row r="24" spans="1:6">
      <c r="A24" s="74" t="s">
        <v>203</v>
      </c>
      <c r="B24" s="74" t="s">
        <v>106</v>
      </c>
      <c r="C24" s="75" t="s">
        <v>843</v>
      </c>
      <c r="D24" s="77">
        <v>905</v>
      </c>
      <c r="E24" s="77">
        <v>32.78</v>
      </c>
      <c r="F24" s="95">
        <v>28</v>
      </c>
    </row>
    <row r="25" spans="1:6">
      <c r="A25" s="74" t="s">
        <v>203</v>
      </c>
      <c r="B25" s="74" t="s">
        <v>106</v>
      </c>
      <c r="C25" s="75" t="s">
        <v>844</v>
      </c>
      <c r="D25" s="77">
        <v>636</v>
      </c>
      <c r="E25" s="77">
        <v>32.56</v>
      </c>
      <c r="F25" s="95">
        <v>20</v>
      </c>
    </row>
    <row r="26" spans="1:6">
      <c r="A26" s="74" t="s">
        <v>203</v>
      </c>
      <c r="B26" s="74" t="s">
        <v>106</v>
      </c>
      <c r="C26" s="75" t="s">
        <v>845</v>
      </c>
      <c r="D26" s="76">
        <v>3020</v>
      </c>
      <c r="E26" s="77">
        <v>32.119999999999997</v>
      </c>
      <c r="F26" s="95">
        <v>94</v>
      </c>
    </row>
    <row r="27" spans="1:6">
      <c r="A27" s="74" t="s">
        <v>203</v>
      </c>
      <c r="B27" s="74" t="s">
        <v>106</v>
      </c>
      <c r="C27" s="75" t="s">
        <v>846</v>
      </c>
      <c r="D27" s="76">
        <v>1322</v>
      </c>
      <c r="E27" s="77">
        <v>31.47</v>
      </c>
      <c r="F27" s="95">
        <v>42</v>
      </c>
    </row>
    <row r="28" spans="1:6">
      <c r="A28" s="74" t="s">
        <v>203</v>
      </c>
      <c r="B28" s="74" t="s">
        <v>106</v>
      </c>
      <c r="C28" s="75" t="s">
        <v>847</v>
      </c>
      <c r="D28" s="76">
        <v>1179</v>
      </c>
      <c r="E28" s="77">
        <v>31.37</v>
      </c>
      <c r="F28" s="95">
        <v>38</v>
      </c>
    </row>
    <row r="29" spans="1:6">
      <c r="A29" s="74" t="s">
        <v>203</v>
      </c>
      <c r="B29" s="74" t="s">
        <v>106</v>
      </c>
      <c r="C29" s="75" t="s">
        <v>848</v>
      </c>
      <c r="D29" s="76">
        <v>1024</v>
      </c>
      <c r="E29" s="77">
        <v>30.92</v>
      </c>
      <c r="F29" s="95">
        <v>33</v>
      </c>
    </row>
    <row r="30" spans="1:6">
      <c r="A30" s="74" t="s">
        <v>203</v>
      </c>
      <c r="B30" s="74" t="s">
        <v>106</v>
      </c>
      <c r="C30" s="75" t="s">
        <v>849</v>
      </c>
      <c r="D30" s="76">
        <v>6371</v>
      </c>
      <c r="E30" s="77">
        <v>30.14</v>
      </c>
      <c r="F30" s="95">
        <v>211</v>
      </c>
    </row>
    <row r="31" spans="1:6">
      <c r="A31" s="74" t="s">
        <v>203</v>
      </c>
      <c r="B31" s="74" t="s">
        <v>106</v>
      </c>
      <c r="C31" s="75" t="s">
        <v>850</v>
      </c>
      <c r="D31" s="77">
        <v>646</v>
      </c>
      <c r="E31" s="77">
        <v>30</v>
      </c>
      <c r="F31" s="95">
        <v>22</v>
      </c>
    </row>
    <row r="32" spans="1:6">
      <c r="A32" s="74" t="s">
        <v>203</v>
      </c>
      <c r="B32" s="74" t="s">
        <v>106</v>
      </c>
      <c r="C32" s="75" t="s">
        <v>851</v>
      </c>
      <c r="D32" s="77">
        <v>549</v>
      </c>
      <c r="E32" s="77">
        <v>29.85</v>
      </c>
      <c r="F32" s="95">
        <v>18</v>
      </c>
    </row>
    <row r="33" spans="1:6">
      <c r="A33" s="74" t="s">
        <v>203</v>
      </c>
      <c r="B33" s="74" t="s">
        <v>106</v>
      </c>
      <c r="C33" s="75" t="s">
        <v>852</v>
      </c>
      <c r="D33" s="76">
        <v>2101</v>
      </c>
      <c r="E33" s="77">
        <v>28.54</v>
      </c>
      <c r="F33" s="95">
        <v>74</v>
      </c>
    </row>
    <row r="34" spans="1:6">
      <c r="A34" s="74" t="s">
        <v>203</v>
      </c>
      <c r="B34" s="74" t="s">
        <v>106</v>
      </c>
      <c r="C34" s="75" t="s">
        <v>853</v>
      </c>
      <c r="D34" s="76">
        <v>1753</v>
      </c>
      <c r="E34" s="77">
        <v>27.53</v>
      </c>
      <c r="F34" s="95">
        <v>64</v>
      </c>
    </row>
    <row r="35" spans="1:6">
      <c r="A35" s="74" t="s">
        <v>203</v>
      </c>
      <c r="B35" s="74" t="s">
        <v>106</v>
      </c>
      <c r="C35" s="75" t="s">
        <v>854</v>
      </c>
      <c r="D35" s="76">
        <v>2170</v>
      </c>
      <c r="E35" s="77">
        <v>26.17</v>
      </c>
      <c r="F35" s="95">
        <v>83</v>
      </c>
    </row>
    <row r="36" spans="1:6">
      <c r="A36" s="74" t="s">
        <v>203</v>
      </c>
      <c r="B36" s="74" t="s">
        <v>106</v>
      </c>
      <c r="C36" s="75" t="s">
        <v>855</v>
      </c>
      <c r="D36" s="77">
        <v>901</v>
      </c>
      <c r="E36" s="77">
        <v>26.13</v>
      </c>
      <c r="F36" s="95">
        <v>34</v>
      </c>
    </row>
    <row r="37" spans="1:6">
      <c r="A37" s="74" t="s">
        <v>203</v>
      </c>
      <c r="B37" s="74" t="s">
        <v>106</v>
      </c>
      <c r="C37" s="75" t="s">
        <v>856</v>
      </c>
      <c r="D37" s="77">
        <v>895</v>
      </c>
      <c r="E37" s="77">
        <v>25.99</v>
      </c>
      <c r="F37" s="95">
        <v>34</v>
      </c>
    </row>
    <row r="38" spans="1:6">
      <c r="A38" s="74" t="s">
        <v>203</v>
      </c>
      <c r="B38" s="74" t="s">
        <v>106</v>
      </c>
      <c r="C38" s="75" t="s">
        <v>857</v>
      </c>
      <c r="D38" s="76">
        <v>3799</v>
      </c>
      <c r="E38" s="77">
        <v>25.45</v>
      </c>
      <c r="F38" s="95">
        <v>149</v>
      </c>
    </row>
    <row r="39" spans="1:6">
      <c r="A39" s="74" t="s">
        <v>203</v>
      </c>
      <c r="B39" s="74" t="s">
        <v>106</v>
      </c>
      <c r="C39" s="75" t="s">
        <v>858</v>
      </c>
      <c r="D39" s="77">
        <v>936</v>
      </c>
      <c r="E39" s="77">
        <v>25.27</v>
      </c>
      <c r="F39" s="95">
        <v>37</v>
      </c>
    </row>
    <row r="40" spans="1:6">
      <c r="A40" s="74" t="s">
        <v>203</v>
      </c>
      <c r="B40" s="74" t="s">
        <v>106</v>
      </c>
      <c r="C40" s="75" t="s">
        <v>859</v>
      </c>
      <c r="D40" s="76">
        <v>2450</v>
      </c>
      <c r="E40" s="77">
        <v>25.21</v>
      </c>
      <c r="F40" s="95">
        <v>97</v>
      </c>
    </row>
    <row r="41" spans="1:6">
      <c r="A41" s="74" t="s">
        <v>203</v>
      </c>
      <c r="B41" s="74" t="s">
        <v>106</v>
      </c>
      <c r="C41" s="75" t="s">
        <v>860</v>
      </c>
      <c r="D41" s="77">
        <v>942</v>
      </c>
      <c r="E41" s="77">
        <v>25.15</v>
      </c>
      <c r="F41" s="95">
        <v>37</v>
      </c>
    </row>
    <row r="42" spans="1:6">
      <c r="A42" s="74" t="s">
        <v>203</v>
      </c>
      <c r="B42" s="74" t="s">
        <v>106</v>
      </c>
      <c r="C42" s="75" t="s">
        <v>861</v>
      </c>
      <c r="D42" s="76">
        <v>2440</v>
      </c>
      <c r="E42" s="77">
        <v>23.83</v>
      </c>
      <c r="F42" s="95">
        <v>102</v>
      </c>
    </row>
    <row r="43" spans="1:6">
      <c r="A43" s="74" t="s">
        <v>203</v>
      </c>
      <c r="B43" s="74" t="s">
        <v>106</v>
      </c>
      <c r="C43" s="75" t="s">
        <v>862</v>
      </c>
      <c r="D43" s="77">
        <v>784</v>
      </c>
      <c r="E43" s="77">
        <v>23.29</v>
      </c>
      <c r="F43" s="95">
        <v>34</v>
      </c>
    </row>
    <row r="44" spans="1:6">
      <c r="A44" s="74" t="s">
        <v>203</v>
      </c>
      <c r="B44" s="74" t="s">
        <v>106</v>
      </c>
      <c r="C44" s="75" t="s">
        <v>863</v>
      </c>
      <c r="D44" s="76">
        <v>25877</v>
      </c>
      <c r="E44" s="77">
        <v>23.09</v>
      </c>
      <c r="F44" s="96">
        <v>1121</v>
      </c>
    </row>
    <row r="45" spans="1:6">
      <c r="A45" s="74" t="s">
        <v>203</v>
      </c>
      <c r="B45" s="74" t="s">
        <v>106</v>
      </c>
      <c r="C45" s="75" t="s">
        <v>864</v>
      </c>
      <c r="D45" s="76">
        <v>1162</v>
      </c>
      <c r="E45" s="77">
        <v>23.01</v>
      </c>
      <c r="F45" s="95">
        <v>51</v>
      </c>
    </row>
    <row r="46" spans="1:6">
      <c r="A46" s="74" t="s">
        <v>203</v>
      </c>
      <c r="B46" s="74" t="s">
        <v>106</v>
      </c>
      <c r="C46" s="75" t="s">
        <v>865</v>
      </c>
      <c r="D46" s="76">
        <v>4739</v>
      </c>
      <c r="E46" s="77">
        <v>22.73</v>
      </c>
      <c r="F46" s="95">
        <v>208</v>
      </c>
    </row>
    <row r="47" spans="1:6">
      <c r="A47" s="74" t="s">
        <v>203</v>
      </c>
      <c r="B47" s="74" t="s">
        <v>106</v>
      </c>
      <c r="C47" s="75" t="s">
        <v>866</v>
      </c>
      <c r="D47" s="77">
        <v>895</v>
      </c>
      <c r="E47" s="77">
        <v>22.68</v>
      </c>
      <c r="F47" s="95">
        <v>39</v>
      </c>
    </row>
    <row r="48" spans="1:6">
      <c r="A48" s="74" t="s">
        <v>203</v>
      </c>
      <c r="B48" s="74" t="s">
        <v>106</v>
      </c>
      <c r="C48" s="75" t="s">
        <v>867</v>
      </c>
      <c r="D48" s="77">
        <v>320</v>
      </c>
      <c r="E48" s="77">
        <v>22.46</v>
      </c>
      <c r="F48" s="95">
        <v>14</v>
      </c>
    </row>
    <row r="49" spans="1:6">
      <c r="A49" s="74" t="s">
        <v>203</v>
      </c>
      <c r="B49" s="74" t="s">
        <v>106</v>
      </c>
      <c r="C49" s="75" t="s">
        <v>868</v>
      </c>
      <c r="D49" s="77">
        <v>353</v>
      </c>
      <c r="E49" s="77">
        <v>21.9</v>
      </c>
      <c r="F49" s="95">
        <v>16</v>
      </c>
    </row>
    <row r="50" spans="1:6">
      <c r="A50" s="74" t="s">
        <v>203</v>
      </c>
      <c r="B50" s="74" t="s">
        <v>106</v>
      </c>
      <c r="C50" s="75" t="s">
        <v>869</v>
      </c>
      <c r="D50" s="76">
        <v>4370</v>
      </c>
      <c r="E50" s="77">
        <v>21.89</v>
      </c>
      <c r="F50" s="95">
        <v>200</v>
      </c>
    </row>
    <row r="51" spans="1:6">
      <c r="A51" s="74" t="s">
        <v>203</v>
      </c>
      <c r="B51" s="74" t="s">
        <v>106</v>
      </c>
      <c r="C51" s="75" t="s">
        <v>870</v>
      </c>
      <c r="D51" s="76">
        <v>2318</v>
      </c>
      <c r="E51" s="77">
        <v>21.7</v>
      </c>
      <c r="F51" s="95">
        <v>107</v>
      </c>
    </row>
    <row r="52" spans="1:6">
      <c r="A52" s="74" t="s">
        <v>203</v>
      </c>
      <c r="B52" s="74" t="s">
        <v>106</v>
      </c>
      <c r="C52" s="75" t="s">
        <v>871</v>
      </c>
      <c r="D52" s="77">
        <v>378</v>
      </c>
      <c r="E52" s="77">
        <v>21.44</v>
      </c>
      <c r="F52" s="95">
        <v>18</v>
      </c>
    </row>
    <row r="53" spans="1:6">
      <c r="A53" s="74" t="s">
        <v>203</v>
      </c>
      <c r="B53" s="74" t="s">
        <v>106</v>
      </c>
      <c r="C53" s="75" t="s">
        <v>872</v>
      </c>
      <c r="D53" s="77">
        <v>336</v>
      </c>
      <c r="E53" s="77">
        <v>21.13</v>
      </c>
      <c r="F53" s="95">
        <v>16</v>
      </c>
    </row>
    <row r="54" spans="1:6">
      <c r="A54" s="74" t="s">
        <v>203</v>
      </c>
      <c r="B54" s="74" t="s">
        <v>106</v>
      </c>
      <c r="C54" s="75" t="s">
        <v>873</v>
      </c>
      <c r="D54" s="76">
        <v>1255</v>
      </c>
      <c r="E54" s="77">
        <v>20.3</v>
      </c>
      <c r="F54" s="95">
        <v>62</v>
      </c>
    </row>
    <row r="55" spans="1:6">
      <c r="A55" s="74" t="s">
        <v>203</v>
      </c>
      <c r="B55" s="74" t="s">
        <v>106</v>
      </c>
      <c r="C55" s="75" t="s">
        <v>874</v>
      </c>
      <c r="D55" s="76">
        <v>4041</v>
      </c>
      <c r="E55" s="77">
        <v>20.16</v>
      </c>
      <c r="F55" s="95">
        <v>200</v>
      </c>
    </row>
    <row r="56" spans="1:6">
      <c r="A56" s="74" t="s">
        <v>203</v>
      </c>
      <c r="B56" s="74" t="s">
        <v>106</v>
      </c>
      <c r="C56" s="75" t="s">
        <v>875</v>
      </c>
      <c r="D56" s="76">
        <v>20171</v>
      </c>
      <c r="E56" s="77">
        <v>19.7</v>
      </c>
      <c r="F56" s="96">
        <v>1024</v>
      </c>
    </row>
    <row r="57" spans="1:6">
      <c r="A57" s="74" t="s">
        <v>203</v>
      </c>
      <c r="B57" s="74" t="s">
        <v>106</v>
      </c>
      <c r="C57" s="75" t="s">
        <v>876</v>
      </c>
      <c r="D57" s="76">
        <v>2804</v>
      </c>
      <c r="E57" s="77">
        <v>19.23</v>
      </c>
      <c r="F57" s="95">
        <v>146</v>
      </c>
    </row>
    <row r="58" spans="1:6">
      <c r="A58" s="74" t="s">
        <v>203</v>
      </c>
      <c r="B58" s="74" t="s">
        <v>106</v>
      </c>
      <c r="C58" s="75" t="s">
        <v>877</v>
      </c>
      <c r="D58" s="77">
        <v>224</v>
      </c>
      <c r="E58" s="77">
        <v>19.23</v>
      </c>
      <c r="F58" s="95">
        <v>12</v>
      </c>
    </row>
    <row r="59" spans="1:6">
      <c r="A59" s="74" t="s">
        <v>203</v>
      </c>
      <c r="B59" s="74" t="s">
        <v>106</v>
      </c>
      <c r="C59" s="75" t="s">
        <v>878</v>
      </c>
      <c r="D59" s="76">
        <v>1669</v>
      </c>
      <c r="E59" s="77">
        <v>18.22</v>
      </c>
      <c r="F59" s="95">
        <v>92</v>
      </c>
    </row>
    <row r="60" spans="1:6">
      <c r="A60" s="74" t="s">
        <v>203</v>
      </c>
      <c r="B60" s="74" t="s">
        <v>106</v>
      </c>
      <c r="C60" s="75" t="s">
        <v>879</v>
      </c>
      <c r="D60" s="76">
        <v>14412</v>
      </c>
      <c r="E60" s="77">
        <v>17.73</v>
      </c>
      <c r="F60" s="95">
        <v>813</v>
      </c>
    </row>
    <row r="61" spans="1:6">
      <c r="A61" s="74" t="s">
        <v>203</v>
      </c>
      <c r="B61" s="74" t="s">
        <v>106</v>
      </c>
      <c r="C61" s="75" t="s">
        <v>880</v>
      </c>
      <c r="D61" s="77">
        <v>768</v>
      </c>
      <c r="E61" s="77">
        <v>17.260000000000002</v>
      </c>
      <c r="F61" s="95">
        <v>44</v>
      </c>
    </row>
    <row r="62" spans="1:6">
      <c r="A62" s="74" t="s">
        <v>203</v>
      </c>
      <c r="B62" s="74" t="s">
        <v>106</v>
      </c>
      <c r="C62" s="75" t="s">
        <v>881</v>
      </c>
      <c r="D62" s="77">
        <v>991</v>
      </c>
      <c r="E62" s="77">
        <v>17.190000000000001</v>
      </c>
      <c r="F62" s="95">
        <v>58</v>
      </c>
    </row>
    <row r="63" spans="1:6">
      <c r="A63" s="74" t="s">
        <v>203</v>
      </c>
      <c r="B63" s="74" t="s">
        <v>106</v>
      </c>
      <c r="C63" s="75" t="s">
        <v>882</v>
      </c>
      <c r="D63" s="76">
        <v>5291</v>
      </c>
      <c r="E63" s="77">
        <v>17</v>
      </c>
      <c r="F63" s="95">
        <v>311</v>
      </c>
    </row>
    <row r="64" spans="1:6">
      <c r="A64" s="74" t="s">
        <v>203</v>
      </c>
      <c r="B64" s="74" t="s">
        <v>106</v>
      </c>
      <c r="C64" s="75" t="s">
        <v>883</v>
      </c>
      <c r="D64" s="76">
        <v>1311</v>
      </c>
      <c r="E64" s="77">
        <v>16.23</v>
      </c>
      <c r="F64" s="95">
        <v>81</v>
      </c>
    </row>
    <row r="65" spans="1:6">
      <c r="A65" s="74" t="s">
        <v>203</v>
      </c>
      <c r="B65" s="74" t="s">
        <v>106</v>
      </c>
      <c r="C65" s="75" t="s">
        <v>884</v>
      </c>
      <c r="D65" s="77">
        <v>305</v>
      </c>
      <c r="E65" s="77">
        <v>16.09</v>
      </c>
      <c r="F65" s="95">
        <v>19</v>
      </c>
    </row>
    <row r="66" spans="1:6">
      <c r="A66" s="74" t="s">
        <v>203</v>
      </c>
      <c r="B66" s="74" t="s">
        <v>106</v>
      </c>
      <c r="C66" s="75" t="s">
        <v>885</v>
      </c>
      <c r="D66" s="76">
        <v>3022</v>
      </c>
      <c r="E66" s="77">
        <v>16</v>
      </c>
      <c r="F66" s="95">
        <v>189</v>
      </c>
    </row>
    <row r="67" spans="1:6">
      <c r="A67" s="74" t="s">
        <v>203</v>
      </c>
      <c r="B67" s="74" t="s">
        <v>106</v>
      </c>
      <c r="C67" s="75" t="s">
        <v>886</v>
      </c>
      <c r="D67" s="77">
        <v>293</v>
      </c>
      <c r="E67" s="77">
        <v>15.56</v>
      </c>
      <c r="F67" s="95">
        <v>19</v>
      </c>
    </row>
    <row r="68" spans="1:6">
      <c r="A68" s="74" t="s">
        <v>203</v>
      </c>
      <c r="B68" s="74" t="s">
        <v>106</v>
      </c>
      <c r="C68" s="75" t="s">
        <v>887</v>
      </c>
      <c r="D68" s="76">
        <v>3164</v>
      </c>
      <c r="E68" s="77">
        <v>15.33</v>
      </c>
      <c r="F68" s="95">
        <v>206</v>
      </c>
    </row>
    <row r="69" spans="1:6">
      <c r="A69" s="74" t="s">
        <v>203</v>
      </c>
      <c r="B69" s="74" t="s">
        <v>106</v>
      </c>
      <c r="C69" s="75" t="s">
        <v>888</v>
      </c>
      <c r="D69" s="77">
        <v>121</v>
      </c>
      <c r="E69" s="77">
        <v>15.29</v>
      </c>
      <c r="F69" s="95">
        <v>7.92</v>
      </c>
    </row>
    <row r="70" spans="1:6">
      <c r="A70" s="74" t="s">
        <v>203</v>
      </c>
      <c r="B70" s="74" t="s">
        <v>106</v>
      </c>
      <c r="C70" s="75" t="s">
        <v>889</v>
      </c>
      <c r="D70" s="77">
        <v>354</v>
      </c>
      <c r="E70" s="77">
        <v>15.07</v>
      </c>
      <c r="F70" s="95">
        <v>23</v>
      </c>
    </row>
    <row r="71" spans="1:6">
      <c r="A71" s="74" t="s">
        <v>203</v>
      </c>
      <c r="B71" s="74" t="s">
        <v>106</v>
      </c>
      <c r="C71" s="75" t="s">
        <v>890</v>
      </c>
      <c r="D71" s="76">
        <v>1979</v>
      </c>
      <c r="E71" s="77">
        <v>14.96</v>
      </c>
      <c r="F71" s="95">
        <v>132</v>
      </c>
    </row>
    <row r="72" spans="1:6">
      <c r="A72" s="74" t="s">
        <v>203</v>
      </c>
      <c r="B72" s="74" t="s">
        <v>106</v>
      </c>
      <c r="C72" s="75" t="s">
        <v>891</v>
      </c>
      <c r="D72" s="76">
        <v>4090</v>
      </c>
      <c r="E72" s="77">
        <v>14.96</v>
      </c>
      <c r="F72" s="95">
        <v>273</v>
      </c>
    </row>
    <row r="73" spans="1:6">
      <c r="A73" s="74" t="s">
        <v>203</v>
      </c>
      <c r="B73" s="74" t="s">
        <v>106</v>
      </c>
      <c r="C73" s="75" t="s">
        <v>892</v>
      </c>
      <c r="D73" s="76">
        <v>4221</v>
      </c>
      <c r="E73" s="77">
        <v>14.68</v>
      </c>
      <c r="F73" s="95">
        <v>288</v>
      </c>
    </row>
    <row r="74" spans="1:6">
      <c r="A74" s="74" t="s">
        <v>203</v>
      </c>
      <c r="B74" s="74" t="s">
        <v>106</v>
      </c>
      <c r="C74" s="75" t="s">
        <v>893</v>
      </c>
      <c r="D74" s="77">
        <v>330</v>
      </c>
      <c r="E74" s="77">
        <v>14.51</v>
      </c>
      <c r="F74" s="95">
        <v>23</v>
      </c>
    </row>
    <row r="75" spans="1:6">
      <c r="A75" s="74" t="s">
        <v>203</v>
      </c>
      <c r="B75" s="74" t="s">
        <v>106</v>
      </c>
      <c r="C75" s="75" t="s">
        <v>894</v>
      </c>
      <c r="D75" s="76">
        <v>2445</v>
      </c>
      <c r="E75" s="77">
        <v>14.1</v>
      </c>
      <c r="F75" s="95">
        <v>173</v>
      </c>
    </row>
    <row r="76" spans="1:6">
      <c r="A76" s="74" t="s">
        <v>203</v>
      </c>
      <c r="B76" s="74" t="s">
        <v>106</v>
      </c>
      <c r="C76" s="75" t="s">
        <v>895</v>
      </c>
      <c r="D76" s="76">
        <v>1328</v>
      </c>
      <c r="E76" s="77">
        <v>13.91</v>
      </c>
      <c r="F76" s="95">
        <v>95</v>
      </c>
    </row>
    <row r="77" spans="1:6">
      <c r="A77" s="74" t="s">
        <v>203</v>
      </c>
      <c r="B77" s="74" t="s">
        <v>106</v>
      </c>
      <c r="C77" s="75" t="s">
        <v>896</v>
      </c>
      <c r="D77" s="77">
        <v>886</v>
      </c>
      <c r="E77" s="77">
        <v>13.67</v>
      </c>
      <c r="F77" s="95">
        <v>65</v>
      </c>
    </row>
    <row r="78" spans="1:6">
      <c r="A78" s="74" t="s">
        <v>203</v>
      </c>
      <c r="B78" s="74" t="s">
        <v>106</v>
      </c>
      <c r="C78" s="75" t="s">
        <v>897</v>
      </c>
      <c r="D78" s="77">
        <v>909</v>
      </c>
      <c r="E78" s="77">
        <v>13.53</v>
      </c>
      <c r="F78" s="95">
        <v>67</v>
      </c>
    </row>
    <row r="79" spans="1:6">
      <c r="A79" s="74" t="s">
        <v>203</v>
      </c>
      <c r="B79" s="74" t="s">
        <v>106</v>
      </c>
      <c r="C79" s="75" t="s">
        <v>898</v>
      </c>
      <c r="D79" s="76">
        <v>2288</v>
      </c>
      <c r="E79" s="77">
        <v>12.73</v>
      </c>
      <c r="F79" s="95">
        <v>180</v>
      </c>
    </row>
    <row r="80" spans="1:6">
      <c r="A80" s="74" t="s">
        <v>203</v>
      </c>
      <c r="B80" s="74" t="s">
        <v>106</v>
      </c>
      <c r="C80" s="75" t="s">
        <v>899</v>
      </c>
      <c r="D80" s="77">
        <v>813</v>
      </c>
      <c r="E80" s="77">
        <v>12.72</v>
      </c>
      <c r="F80" s="95">
        <v>64</v>
      </c>
    </row>
    <row r="81" spans="1:6">
      <c r="A81" s="74" t="s">
        <v>203</v>
      </c>
      <c r="B81" s="74" t="s">
        <v>106</v>
      </c>
      <c r="C81" s="75" t="s">
        <v>900</v>
      </c>
      <c r="D81" s="77">
        <v>700</v>
      </c>
      <c r="E81" s="77">
        <v>12.62</v>
      </c>
      <c r="F81" s="95">
        <v>55</v>
      </c>
    </row>
    <row r="82" spans="1:6">
      <c r="A82" s="74" t="s">
        <v>203</v>
      </c>
      <c r="B82" s="74" t="s">
        <v>106</v>
      </c>
      <c r="C82" s="75" t="s">
        <v>901</v>
      </c>
      <c r="D82" s="77">
        <v>407</v>
      </c>
      <c r="E82" s="77">
        <v>12.56</v>
      </c>
      <c r="F82" s="95">
        <v>32</v>
      </c>
    </row>
    <row r="83" spans="1:6">
      <c r="A83" s="74" t="s">
        <v>203</v>
      </c>
      <c r="B83" s="74" t="s">
        <v>106</v>
      </c>
      <c r="C83" s="75" t="s">
        <v>902</v>
      </c>
      <c r="D83" s="76">
        <v>1250</v>
      </c>
      <c r="E83" s="77">
        <v>12.54</v>
      </c>
      <c r="F83" s="95">
        <v>100</v>
      </c>
    </row>
    <row r="84" spans="1:6">
      <c r="A84" s="74" t="s">
        <v>203</v>
      </c>
      <c r="B84" s="74" t="s">
        <v>106</v>
      </c>
      <c r="C84" s="75" t="s">
        <v>903</v>
      </c>
      <c r="D84" s="76">
        <v>1636</v>
      </c>
      <c r="E84" s="77">
        <v>12.27</v>
      </c>
      <c r="F84" s="95">
        <v>133</v>
      </c>
    </row>
    <row r="85" spans="1:6">
      <c r="A85" s="74" t="s">
        <v>203</v>
      </c>
      <c r="B85" s="74" t="s">
        <v>106</v>
      </c>
      <c r="C85" s="75" t="s">
        <v>904</v>
      </c>
      <c r="D85" s="77">
        <v>335</v>
      </c>
      <c r="E85" s="77">
        <v>11.85</v>
      </c>
      <c r="F85" s="95">
        <v>28</v>
      </c>
    </row>
    <row r="86" spans="1:6">
      <c r="A86" s="74" t="s">
        <v>203</v>
      </c>
      <c r="B86" s="74" t="s">
        <v>106</v>
      </c>
      <c r="C86" s="75" t="s">
        <v>905</v>
      </c>
      <c r="D86" s="77">
        <v>94</v>
      </c>
      <c r="E86" s="77">
        <v>11.81</v>
      </c>
      <c r="F86" s="95">
        <v>7.96</v>
      </c>
    </row>
    <row r="87" spans="1:6">
      <c r="A87" s="74" t="s">
        <v>203</v>
      </c>
      <c r="B87" s="74" t="s">
        <v>106</v>
      </c>
      <c r="C87" s="75" t="s">
        <v>906</v>
      </c>
      <c r="D87" s="76">
        <v>1113</v>
      </c>
      <c r="E87" s="77">
        <v>11.72</v>
      </c>
      <c r="F87" s="95">
        <v>95</v>
      </c>
    </row>
    <row r="88" spans="1:6">
      <c r="A88" s="74" t="s">
        <v>203</v>
      </c>
      <c r="B88" s="74" t="s">
        <v>106</v>
      </c>
      <c r="C88" s="75" t="s">
        <v>907</v>
      </c>
      <c r="D88" s="76">
        <v>1719</v>
      </c>
      <c r="E88" s="77">
        <v>11.49</v>
      </c>
      <c r="F88" s="95">
        <v>150</v>
      </c>
    </row>
    <row r="89" spans="1:6">
      <c r="A89" s="74" t="s">
        <v>203</v>
      </c>
      <c r="B89" s="74" t="s">
        <v>106</v>
      </c>
      <c r="C89" s="75" t="s">
        <v>908</v>
      </c>
      <c r="D89" s="76">
        <v>1142</v>
      </c>
      <c r="E89" s="77">
        <v>11.39</v>
      </c>
      <c r="F89" s="95">
        <v>100</v>
      </c>
    </row>
    <row r="90" spans="1:6">
      <c r="A90" s="74" t="s">
        <v>203</v>
      </c>
      <c r="B90" s="74" t="s">
        <v>106</v>
      </c>
      <c r="C90" s="75" t="s">
        <v>909</v>
      </c>
      <c r="D90" s="77">
        <v>180</v>
      </c>
      <c r="E90" s="77">
        <v>11.3</v>
      </c>
      <c r="F90" s="95">
        <v>16</v>
      </c>
    </row>
    <row r="91" spans="1:6">
      <c r="A91" s="74" t="s">
        <v>203</v>
      </c>
      <c r="B91" s="74" t="s">
        <v>106</v>
      </c>
      <c r="C91" s="75" t="s">
        <v>910</v>
      </c>
      <c r="D91" s="77">
        <v>473</v>
      </c>
      <c r="E91" s="77">
        <v>11.05</v>
      </c>
      <c r="F91" s="95">
        <v>43</v>
      </c>
    </row>
    <row r="92" spans="1:6">
      <c r="A92" s="74" t="s">
        <v>203</v>
      </c>
      <c r="B92" s="74" t="s">
        <v>106</v>
      </c>
      <c r="C92" s="75" t="s">
        <v>911</v>
      </c>
      <c r="D92" s="77">
        <v>232</v>
      </c>
      <c r="E92" s="77">
        <v>11.02</v>
      </c>
      <c r="F92" s="95">
        <v>21</v>
      </c>
    </row>
    <row r="93" spans="1:6">
      <c r="A93" s="74" t="s">
        <v>203</v>
      </c>
      <c r="B93" s="74" t="s">
        <v>106</v>
      </c>
      <c r="C93" s="75" t="s">
        <v>912</v>
      </c>
      <c r="D93" s="77">
        <v>850</v>
      </c>
      <c r="E93" s="77">
        <v>9.9499999999999993</v>
      </c>
      <c r="F93" s="95">
        <v>85</v>
      </c>
    </row>
    <row r="94" spans="1:6">
      <c r="A94" s="74" t="s">
        <v>203</v>
      </c>
      <c r="B94" s="74" t="s">
        <v>106</v>
      </c>
      <c r="C94" s="75" t="s">
        <v>913</v>
      </c>
      <c r="D94" s="76">
        <v>1205</v>
      </c>
      <c r="E94" s="77">
        <v>9.89</v>
      </c>
      <c r="F94" s="95">
        <v>122</v>
      </c>
    </row>
    <row r="95" spans="1:6">
      <c r="A95" s="74" t="s">
        <v>203</v>
      </c>
      <c r="B95" s="74" t="s">
        <v>106</v>
      </c>
      <c r="C95" s="75" t="s">
        <v>914</v>
      </c>
      <c r="D95" s="77">
        <v>928</v>
      </c>
      <c r="E95" s="77">
        <v>9.1300000000000008</v>
      </c>
      <c r="F95" s="95">
        <v>102</v>
      </c>
    </row>
    <row r="96" spans="1:6">
      <c r="A96" s="74" t="s">
        <v>203</v>
      </c>
      <c r="B96" s="74" t="s">
        <v>106</v>
      </c>
      <c r="C96" s="75" t="s">
        <v>915</v>
      </c>
      <c r="D96" s="77">
        <v>151</v>
      </c>
      <c r="E96" s="77">
        <v>8.67</v>
      </c>
      <c r="F96" s="95">
        <v>17</v>
      </c>
    </row>
    <row r="97" spans="1:6">
      <c r="A97" s="74" t="s">
        <v>203</v>
      </c>
      <c r="B97" s="74" t="s">
        <v>106</v>
      </c>
      <c r="C97" s="75" t="s">
        <v>916</v>
      </c>
      <c r="D97" s="77">
        <v>82</v>
      </c>
      <c r="E97" s="77">
        <v>8.27</v>
      </c>
      <c r="F97" s="95">
        <v>9.92</v>
      </c>
    </row>
    <row r="98" spans="1:6">
      <c r="A98" s="74" t="s">
        <v>203</v>
      </c>
      <c r="B98" s="74" t="s">
        <v>106</v>
      </c>
      <c r="C98" s="75" t="s">
        <v>917</v>
      </c>
      <c r="D98" s="77">
        <v>692</v>
      </c>
      <c r="E98" s="77">
        <v>8.18</v>
      </c>
      <c r="F98" s="95">
        <v>85</v>
      </c>
    </row>
    <row r="99" spans="1:6">
      <c r="A99" s="74" t="s">
        <v>203</v>
      </c>
      <c r="B99" s="74" t="s">
        <v>106</v>
      </c>
      <c r="C99" s="75" t="s">
        <v>918</v>
      </c>
      <c r="D99" s="77">
        <v>761</v>
      </c>
      <c r="E99" s="77">
        <v>7.45</v>
      </c>
      <c r="F99" s="95">
        <v>102</v>
      </c>
    </row>
    <row r="100" spans="1:6">
      <c r="A100" s="74" t="s">
        <v>203</v>
      </c>
      <c r="B100" s="74" t="s">
        <v>106</v>
      </c>
      <c r="C100" s="75" t="s">
        <v>919</v>
      </c>
      <c r="D100" s="77">
        <v>912</v>
      </c>
      <c r="E100" s="77">
        <v>7.41</v>
      </c>
      <c r="F100" s="95">
        <v>123</v>
      </c>
    </row>
    <row r="101" spans="1:6">
      <c r="A101" s="74" t="s">
        <v>203</v>
      </c>
      <c r="B101" s="74" t="s">
        <v>106</v>
      </c>
      <c r="C101" s="75" t="s">
        <v>920</v>
      </c>
      <c r="D101" s="76">
        <v>1576</v>
      </c>
      <c r="E101" s="77">
        <v>6.48</v>
      </c>
      <c r="F101" s="95">
        <v>243</v>
      </c>
    </row>
    <row r="102" spans="1:6">
      <c r="A102" s="74" t="s">
        <v>203</v>
      </c>
      <c r="B102" s="74" t="s">
        <v>106</v>
      </c>
      <c r="C102" s="75" t="s">
        <v>921</v>
      </c>
      <c r="D102" s="77">
        <v>137</v>
      </c>
      <c r="E102" s="77">
        <v>6.1</v>
      </c>
      <c r="F102" s="95">
        <v>22</v>
      </c>
    </row>
    <row r="103" spans="1:6">
      <c r="A103" s="74" t="s">
        <v>203</v>
      </c>
      <c r="B103" s="74" t="s">
        <v>106</v>
      </c>
      <c r="C103" s="75" t="s">
        <v>922</v>
      </c>
      <c r="D103" s="76">
        <v>2040</v>
      </c>
      <c r="E103" s="77">
        <v>5.71</v>
      </c>
      <c r="F103" s="95">
        <v>357</v>
      </c>
    </row>
    <row r="104" spans="1:6">
      <c r="A104" s="74" t="s">
        <v>203</v>
      </c>
      <c r="B104" s="74" t="s">
        <v>106</v>
      </c>
      <c r="C104" s="75" t="s">
        <v>923</v>
      </c>
      <c r="D104" s="77">
        <v>82</v>
      </c>
      <c r="E104" s="77">
        <v>5.38</v>
      </c>
      <c r="F104" s="95">
        <v>15</v>
      </c>
    </row>
    <row r="105" spans="1:6">
      <c r="A105" s="74" t="s">
        <v>203</v>
      </c>
      <c r="B105" s="74" t="s">
        <v>106</v>
      </c>
      <c r="C105" s="75" t="s">
        <v>924</v>
      </c>
      <c r="D105" s="76">
        <v>1659</v>
      </c>
      <c r="E105" s="77">
        <v>4.88</v>
      </c>
      <c r="F105" s="95">
        <v>340</v>
      </c>
    </row>
    <row r="106" spans="1:6">
      <c r="A106" s="74" t="s">
        <v>203</v>
      </c>
      <c r="B106" s="74" t="s">
        <v>106</v>
      </c>
      <c r="C106" s="75" t="s">
        <v>925</v>
      </c>
      <c r="D106" s="77">
        <v>129</v>
      </c>
      <c r="E106" s="77">
        <v>4.37</v>
      </c>
      <c r="F106" s="95">
        <v>30</v>
      </c>
    </row>
    <row r="107" spans="1:6">
      <c r="A107" s="74" t="s">
        <v>203</v>
      </c>
      <c r="B107" s="74" t="s">
        <v>747</v>
      </c>
      <c r="C107" s="75" t="s">
        <v>926</v>
      </c>
      <c r="D107" s="76">
        <v>69478</v>
      </c>
      <c r="E107" s="77">
        <v>473.91</v>
      </c>
      <c r="F107" s="95">
        <v>147</v>
      </c>
    </row>
    <row r="108" spans="1:6">
      <c r="A108" s="74" t="s">
        <v>203</v>
      </c>
      <c r="B108" s="74" t="s">
        <v>747</v>
      </c>
      <c r="C108" s="75" t="s">
        <v>927</v>
      </c>
      <c r="D108" s="76">
        <v>1767</v>
      </c>
      <c r="E108" s="77">
        <v>134.68</v>
      </c>
      <c r="F108" s="95">
        <v>13</v>
      </c>
    </row>
    <row r="109" spans="1:6">
      <c r="A109" s="74" t="s">
        <v>203</v>
      </c>
      <c r="B109" s="74" t="s">
        <v>747</v>
      </c>
      <c r="C109" s="75" t="s">
        <v>928</v>
      </c>
      <c r="D109" s="76">
        <v>2396</v>
      </c>
      <c r="E109" s="77">
        <v>104.42</v>
      </c>
      <c r="F109" s="95">
        <v>23</v>
      </c>
    </row>
    <row r="110" spans="1:6">
      <c r="A110" s="74" t="s">
        <v>203</v>
      </c>
      <c r="B110" s="74" t="s">
        <v>747</v>
      </c>
      <c r="C110" s="75" t="s">
        <v>929</v>
      </c>
      <c r="D110" s="76">
        <v>42486</v>
      </c>
      <c r="E110" s="77">
        <v>104.09</v>
      </c>
      <c r="F110" s="95">
        <v>408</v>
      </c>
    </row>
    <row r="111" spans="1:6">
      <c r="A111" s="74" t="s">
        <v>203</v>
      </c>
      <c r="B111" s="74" t="s">
        <v>747</v>
      </c>
      <c r="C111" s="75" t="s">
        <v>930</v>
      </c>
      <c r="D111" s="77">
        <v>944</v>
      </c>
      <c r="E111" s="77">
        <v>103.44</v>
      </c>
      <c r="F111" s="95">
        <v>9.1300000000000008</v>
      </c>
    </row>
    <row r="112" spans="1:6">
      <c r="A112" s="74" t="s">
        <v>203</v>
      </c>
      <c r="B112" s="74" t="s">
        <v>747</v>
      </c>
      <c r="C112" s="75" t="s">
        <v>931</v>
      </c>
      <c r="D112" s="76">
        <v>5294</v>
      </c>
      <c r="E112" s="77">
        <v>95.8</v>
      </c>
      <c r="F112" s="95">
        <v>55</v>
      </c>
    </row>
    <row r="113" spans="1:6">
      <c r="A113" s="74" t="s">
        <v>203</v>
      </c>
      <c r="B113" s="74" t="s">
        <v>747</v>
      </c>
      <c r="C113" s="75" t="s">
        <v>932</v>
      </c>
      <c r="D113" s="76">
        <v>2174</v>
      </c>
      <c r="E113" s="77">
        <v>91.17</v>
      </c>
      <c r="F113" s="95">
        <v>24</v>
      </c>
    </row>
    <row r="114" spans="1:6">
      <c r="A114" s="74" t="s">
        <v>203</v>
      </c>
      <c r="B114" s="74" t="s">
        <v>747</v>
      </c>
      <c r="C114" s="75" t="s">
        <v>933</v>
      </c>
      <c r="D114" s="76">
        <v>1453</v>
      </c>
      <c r="E114" s="77">
        <v>90.55</v>
      </c>
      <c r="F114" s="95">
        <v>16</v>
      </c>
    </row>
    <row r="115" spans="1:6">
      <c r="A115" s="74" t="s">
        <v>203</v>
      </c>
      <c r="B115" s="74" t="s">
        <v>747</v>
      </c>
      <c r="C115" s="75" t="s">
        <v>934</v>
      </c>
      <c r="D115" s="76">
        <v>6691</v>
      </c>
      <c r="E115" s="77">
        <v>87.46</v>
      </c>
      <c r="F115" s="95">
        <v>77</v>
      </c>
    </row>
    <row r="116" spans="1:6">
      <c r="A116" s="74" t="s">
        <v>203</v>
      </c>
      <c r="B116" s="74" t="s">
        <v>747</v>
      </c>
      <c r="C116" s="75" t="s">
        <v>935</v>
      </c>
      <c r="D116" s="77">
        <v>711</v>
      </c>
      <c r="E116" s="77">
        <v>87.11</v>
      </c>
      <c r="F116" s="95">
        <v>8.16</v>
      </c>
    </row>
    <row r="117" spans="1:6">
      <c r="A117" s="74" t="s">
        <v>203</v>
      </c>
      <c r="B117" s="74" t="s">
        <v>747</v>
      </c>
      <c r="C117" s="75" t="s">
        <v>936</v>
      </c>
      <c r="D117" s="76">
        <v>6758</v>
      </c>
      <c r="E117" s="77">
        <v>84.44</v>
      </c>
      <c r="F117" s="95">
        <v>80</v>
      </c>
    </row>
    <row r="118" spans="1:6">
      <c r="A118" s="74" t="s">
        <v>203</v>
      </c>
      <c r="B118" s="74" t="s">
        <v>747</v>
      </c>
      <c r="C118" s="75" t="s">
        <v>937</v>
      </c>
      <c r="D118" s="76">
        <v>10858</v>
      </c>
      <c r="E118" s="77">
        <v>82.8</v>
      </c>
      <c r="F118" s="95">
        <v>131</v>
      </c>
    </row>
    <row r="119" spans="1:6">
      <c r="A119" s="74" t="s">
        <v>203</v>
      </c>
      <c r="B119" s="74" t="s">
        <v>747</v>
      </c>
      <c r="C119" s="75" t="s">
        <v>938</v>
      </c>
      <c r="D119" s="76">
        <v>1745</v>
      </c>
      <c r="E119" s="77">
        <v>78.489999999999995</v>
      </c>
      <c r="F119" s="95">
        <v>22</v>
      </c>
    </row>
    <row r="120" spans="1:6">
      <c r="A120" s="74" t="s">
        <v>203</v>
      </c>
      <c r="B120" s="74" t="s">
        <v>747</v>
      </c>
      <c r="C120" s="75" t="s">
        <v>939</v>
      </c>
      <c r="D120" s="77">
        <v>881</v>
      </c>
      <c r="E120" s="77">
        <v>73.739999999999995</v>
      </c>
      <c r="F120" s="95">
        <v>12</v>
      </c>
    </row>
    <row r="121" spans="1:6">
      <c r="A121" s="74" t="s">
        <v>203</v>
      </c>
      <c r="B121" s="74" t="s">
        <v>747</v>
      </c>
      <c r="C121" s="75" t="s">
        <v>940</v>
      </c>
      <c r="D121" s="76">
        <v>1133</v>
      </c>
      <c r="E121" s="77">
        <v>72.59</v>
      </c>
      <c r="F121" s="95">
        <v>16</v>
      </c>
    </row>
    <row r="122" spans="1:6">
      <c r="A122" s="74" t="s">
        <v>203</v>
      </c>
      <c r="B122" s="74" t="s">
        <v>747</v>
      </c>
      <c r="C122" s="75" t="s">
        <v>941</v>
      </c>
      <c r="D122" s="76">
        <v>3596</v>
      </c>
      <c r="E122" s="77">
        <v>70.930000000000007</v>
      </c>
      <c r="F122" s="95">
        <v>51</v>
      </c>
    </row>
    <row r="123" spans="1:6">
      <c r="A123" s="74" t="s">
        <v>203</v>
      </c>
      <c r="B123" s="74" t="s">
        <v>747</v>
      </c>
      <c r="C123" s="75" t="s">
        <v>942</v>
      </c>
      <c r="D123" s="77">
        <v>552</v>
      </c>
      <c r="E123" s="77">
        <v>68.58</v>
      </c>
      <c r="F123" s="95">
        <v>8.0500000000000007</v>
      </c>
    </row>
    <row r="124" spans="1:6">
      <c r="A124" s="74" t="s">
        <v>203</v>
      </c>
      <c r="B124" s="74" t="s">
        <v>747</v>
      </c>
      <c r="C124" s="75" t="s">
        <v>943</v>
      </c>
      <c r="D124" s="76">
        <v>1448</v>
      </c>
      <c r="E124" s="77">
        <v>68.53</v>
      </c>
      <c r="F124" s="95">
        <v>21</v>
      </c>
    </row>
    <row r="125" spans="1:6">
      <c r="A125" s="74" t="s">
        <v>203</v>
      </c>
      <c r="B125" s="74" t="s">
        <v>747</v>
      </c>
      <c r="C125" s="75" t="s">
        <v>944</v>
      </c>
      <c r="D125" s="76">
        <v>1613</v>
      </c>
      <c r="E125" s="77">
        <v>66.47</v>
      </c>
      <c r="F125" s="95">
        <v>24</v>
      </c>
    </row>
    <row r="126" spans="1:6">
      <c r="A126" s="74" t="s">
        <v>203</v>
      </c>
      <c r="B126" s="74" t="s">
        <v>747</v>
      </c>
      <c r="C126" s="75" t="s">
        <v>945</v>
      </c>
      <c r="D126" s="76">
        <v>3112</v>
      </c>
      <c r="E126" s="77">
        <v>65.959999999999994</v>
      </c>
      <c r="F126" s="95">
        <v>47</v>
      </c>
    </row>
    <row r="127" spans="1:6">
      <c r="A127" s="74" t="s">
        <v>203</v>
      </c>
      <c r="B127" s="74" t="s">
        <v>747</v>
      </c>
      <c r="C127" s="75" t="s">
        <v>946</v>
      </c>
      <c r="D127" s="76">
        <v>1445</v>
      </c>
      <c r="E127" s="77">
        <v>62.85</v>
      </c>
      <c r="F127" s="95">
        <v>23</v>
      </c>
    </row>
    <row r="128" spans="1:6">
      <c r="A128" s="74" t="s">
        <v>203</v>
      </c>
      <c r="B128" s="74" t="s">
        <v>747</v>
      </c>
      <c r="C128" s="75" t="s">
        <v>947</v>
      </c>
      <c r="D128" s="76">
        <v>1202</v>
      </c>
      <c r="E128" s="77">
        <v>61.38</v>
      </c>
      <c r="F128" s="95">
        <v>20</v>
      </c>
    </row>
    <row r="129" spans="1:6">
      <c r="A129" s="74" t="s">
        <v>203</v>
      </c>
      <c r="B129" s="74" t="s">
        <v>747</v>
      </c>
      <c r="C129" s="75" t="s">
        <v>948</v>
      </c>
      <c r="D129" s="76">
        <v>1236</v>
      </c>
      <c r="E129" s="77">
        <v>61.32</v>
      </c>
      <c r="F129" s="95">
        <v>20</v>
      </c>
    </row>
    <row r="130" spans="1:6">
      <c r="A130" s="74" t="s">
        <v>203</v>
      </c>
      <c r="B130" s="74" t="s">
        <v>747</v>
      </c>
      <c r="C130" s="75" t="s">
        <v>949</v>
      </c>
      <c r="D130" s="76">
        <v>5120</v>
      </c>
      <c r="E130" s="77">
        <v>60.97</v>
      </c>
      <c r="F130" s="95">
        <v>84</v>
      </c>
    </row>
    <row r="131" spans="1:6">
      <c r="A131" s="74" t="s">
        <v>203</v>
      </c>
      <c r="B131" s="74" t="s">
        <v>747</v>
      </c>
      <c r="C131" s="75" t="s">
        <v>950</v>
      </c>
      <c r="D131" s="76">
        <v>3432</v>
      </c>
      <c r="E131" s="77">
        <v>58.85</v>
      </c>
      <c r="F131" s="95">
        <v>58</v>
      </c>
    </row>
    <row r="132" spans="1:6">
      <c r="A132" s="74" t="s">
        <v>203</v>
      </c>
      <c r="B132" s="74" t="s">
        <v>747</v>
      </c>
      <c r="C132" s="75" t="s">
        <v>951</v>
      </c>
      <c r="D132" s="76">
        <v>1796</v>
      </c>
      <c r="E132" s="77">
        <v>58.4</v>
      </c>
      <c r="F132" s="95">
        <v>31</v>
      </c>
    </row>
    <row r="133" spans="1:6">
      <c r="A133" s="74" t="s">
        <v>203</v>
      </c>
      <c r="B133" s="74" t="s">
        <v>747</v>
      </c>
      <c r="C133" s="75" t="s">
        <v>952</v>
      </c>
      <c r="D133" s="77">
        <v>449</v>
      </c>
      <c r="E133" s="77">
        <v>58.03</v>
      </c>
      <c r="F133" s="95">
        <v>7.74</v>
      </c>
    </row>
    <row r="134" spans="1:6">
      <c r="A134" s="74" t="s">
        <v>203</v>
      </c>
      <c r="B134" s="74" t="s">
        <v>747</v>
      </c>
      <c r="C134" s="75" t="s">
        <v>953</v>
      </c>
      <c r="D134" s="76">
        <v>23861</v>
      </c>
      <c r="E134" s="77">
        <v>57.93</v>
      </c>
      <c r="F134" s="95">
        <v>412</v>
      </c>
    </row>
    <row r="135" spans="1:6">
      <c r="A135" s="74" t="s">
        <v>203</v>
      </c>
      <c r="B135" s="74" t="s">
        <v>747</v>
      </c>
      <c r="C135" s="75" t="s">
        <v>954</v>
      </c>
      <c r="D135" s="77">
        <v>471</v>
      </c>
      <c r="E135" s="77">
        <v>57.17</v>
      </c>
      <c r="F135" s="95">
        <v>8.24</v>
      </c>
    </row>
    <row r="136" spans="1:6">
      <c r="A136" s="74" t="s">
        <v>203</v>
      </c>
      <c r="B136" s="74" t="s">
        <v>747</v>
      </c>
      <c r="C136" s="75" t="s">
        <v>955</v>
      </c>
      <c r="D136" s="76">
        <v>4627</v>
      </c>
      <c r="E136" s="77">
        <v>56.44</v>
      </c>
      <c r="F136" s="95">
        <v>82</v>
      </c>
    </row>
    <row r="137" spans="1:6">
      <c r="A137" s="74" t="s">
        <v>203</v>
      </c>
      <c r="B137" s="74" t="s">
        <v>747</v>
      </c>
      <c r="C137" s="75" t="s">
        <v>956</v>
      </c>
      <c r="D137" s="76">
        <v>1087</v>
      </c>
      <c r="E137" s="77">
        <v>55.06</v>
      </c>
      <c r="F137" s="95">
        <v>20</v>
      </c>
    </row>
    <row r="138" spans="1:6">
      <c r="A138" s="74" t="s">
        <v>203</v>
      </c>
      <c r="B138" s="74" t="s">
        <v>747</v>
      </c>
      <c r="C138" s="75" t="s">
        <v>957</v>
      </c>
      <c r="D138" s="76">
        <v>1171</v>
      </c>
      <c r="E138" s="77">
        <v>54.02</v>
      </c>
      <c r="F138" s="95">
        <v>22</v>
      </c>
    </row>
    <row r="139" spans="1:6">
      <c r="A139" s="74" t="s">
        <v>203</v>
      </c>
      <c r="B139" s="74" t="s">
        <v>747</v>
      </c>
      <c r="C139" s="75" t="s">
        <v>958</v>
      </c>
      <c r="D139" s="76">
        <v>3827</v>
      </c>
      <c r="E139" s="77">
        <v>53</v>
      </c>
      <c r="F139" s="95">
        <v>72</v>
      </c>
    </row>
    <row r="140" spans="1:6">
      <c r="A140" s="74" t="s">
        <v>203</v>
      </c>
      <c r="B140" s="74" t="s">
        <v>747</v>
      </c>
      <c r="C140" s="75" t="s">
        <v>959</v>
      </c>
      <c r="D140" s="77">
        <v>489</v>
      </c>
      <c r="E140" s="77">
        <v>51.73</v>
      </c>
      <c r="F140" s="95">
        <v>9.4499999999999993</v>
      </c>
    </row>
    <row r="141" spans="1:6">
      <c r="A141" s="74" t="s">
        <v>203</v>
      </c>
      <c r="B141" s="74" t="s">
        <v>747</v>
      </c>
      <c r="C141" s="75" t="s">
        <v>960</v>
      </c>
      <c r="D141" s="76">
        <v>6133</v>
      </c>
      <c r="E141" s="77">
        <v>51.44</v>
      </c>
      <c r="F141" s="95">
        <v>119</v>
      </c>
    </row>
    <row r="142" spans="1:6">
      <c r="A142" s="74" t="s">
        <v>203</v>
      </c>
      <c r="B142" s="74" t="s">
        <v>747</v>
      </c>
      <c r="C142" s="75" t="s">
        <v>961</v>
      </c>
      <c r="D142" s="76">
        <v>1403</v>
      </c>
      <c r="E142" s="77">
        <v>51.28</v>
      </c>
      <c r="F142" s="95">
        <v>27</v>
      </c>
    </row>
    <row r="143" spans="1:6">
      <c r="A143" s="74" t="s">
        <v>203</v>
      </c>
      <c r="B143" s="74" t="s">
        <v>747</v>
      </c>
      <c r="C143" s="75" t="s">
        <v>962</v>
      </c>
      <c r="D143" s="76">
        <v>1661</v>
      </c>
      <c r="E143" s="77">
        <v>49.91</v>
      </c>
      <c r="F143" s="95">
        <v>33</v>
      </c>
    </row>
    <row r="144" spans="1:6">
      <c r="A144" s="74" t="s">
        <v>203</v>
      </c>
      <c r="B144" s="74" t="s">
        <v>747</v>
      </c>
      <c r="C144" s="75" t="s">
        <v>963</v>
      </c>
      <c r="D144" s="77">
        <v>405</v>
      </c>
      <c r="E144" s="77">
        <v>49.91</v>
      </c>
      <c r="F144" s="95">
        <v>8.11</v>
      </c>
    </row>
    <row r="145" spans="1:6">
      <c r="A145" s="74" t="s">
        <v>203</v>
      </c>
      <c r="B145" s="74" t="s">
        <v>747</v>
      </c>
      <c r="C145" s="75" t="s">
        <v>964</v>
      </c>
      <c r="D145" s="76">
        <v>3987</v>
      </c>
      <c r="E145" s="77">
        <v>48.8</v>
      </c>
      <c r="F145" s="95">
        <v>82</v>
      </c>
    </row>
    <row r="146" spans="1:6">
      <c r="A146" s="74" t="s">
        <v>203</v>
      </c>
      <c r="B146" s="74" t="s">
        <v>747</v>
      </c>
      <c r="C146" s="75" t="s">
        <v>965</v>
      </c>
      <c r="D146" s="77">
        <v>210</v>
      </c>
      <c r="E146" s="77">
        <v>46.59</v>
      </c>
      <c r="F146" s="95">
        <v>4.51</v>
      </c>
    </row>
    <row r="147" spans="1:6">
      <c r="A147" s="74" t="s">
        <v>203</v>
      </c>
      <c r="B147" s="74" t="s">
        <v>747</v>
      </c>
      <c r="C147" s="75" t="s">
        <v>966</v>
      </c>
      <c r="D147" s="76">
        <v>2266</v>
      </c>
      <c r="E147" s="77">
        <v>46.04</v>
      </c>
      <c r="F147" s="95">
        <v>49</v>
      </c>
    </row>
    <row r="148" spans="1:6">
      <c r="A148" s="74" t="s">
        <v>203</v>
      </c>
      <c r="B148" s="74" t="s">
        <v>747</v>
      </c>
      <c r="C148" s="75" t="s">
        <v>967</v>
      </c>
      <c r="D148" s="76">
        <v>3157</v>
      </c>
      <c r="E148" s="77">
        <v>45.45</v>
      </c>
      <c r="F148" s="95">
        <v>69</v>
      </c>
    </row>
    <row r="149" spans="1:6">
      <c r="A149" s="74" t="s">
        <v>203</v>
      </c>
      <c r="B149" s="74" t="s">
        <v>747</v>
      </c>
      <c r="C149" s="75" t="s">
        <v>968</v>
      </c>
      <c r="D149" s="77">
        <v>176</v>
      </c>
      <c r="E149" s="77">
        <v>44.96</v>
      </c>
      <c r="F149" s="95">
        <v>3.91</v>
      </c>
    </row>
    <row r="150" spans="1:6">
      <c r="A150" s="74" t="s">
        <v>203</v>
      </c>
      <c r="B150" s="74" t="s">
        <v>747</v>
      </c>
      <c r="C150" s="75" t="s">
        <v>969</v>
      </c>
      <c r="D150" s="76">
        <v>6083</v>
      </c>
      <c r="E150" s="77">
        <v>44.87</v>
      </c>
      <c r="F150" s="95">
        <v>136</v>
      </c>
    </row>
    <row r="151" spans="1:6">
      <c r="A151" s="74" t="s">
        <v>203</v>
      </c>
      <c r="B151" s="74" t="s">
        <v>747</v>
      </c>
      <c r="C151" s="75" t="s">
        <v>970</v>
      </c>
      <c r="D151" s="77">
        <v>885</v>
      </c>
      <c r="E151" s="77">
        <v>43.66</v>
      </c>
      <c r="F151" s="95">
        <v>20</v>
      </c>
    </row>
    <row r="152" spans="1:6">
      <c r="A152" s="74" t="s">
        <v>203</v>
      </c>
      <c r="B152" s="74" t="s">
        <v>747</v>
      </c>
      <c r="C152" s="75" t="s">
        <v>971</v>
      </c>
      <c r="D152" s="77">
        <v>528</v>
      </c>
      <c r="E152" s="77">
        <v>42</v>
      </c>
      <c r="F152" s="95">
        <v>13</v>
      </c>
    </row>
    <row r="153" spans="1:6">
      <c r="A153" s="74" t="s">
        <v>203</v>
      </c>
      <c r="B153" s="74" t="s">
        <v>747</v>
      </c>
      <c r="C153" s="75" t="s">
        <v>972</v>
      </c>
      <c r="D153" s="76">
        <v>1138</v>
      </c>
      <c r="E153" s="77">
        <v>41.93</v>
      </c>
      <c r="F153" s="95">
        <v>27</v>
      </c>
    </row>
    <row r="154" spans="1:6">
      <c r="A154" s="74" t="s">
        <v>203</v>
      </c>
      <c r="B154" s="74" t="s">
        <v>747</v>
      </c>
      <c r="C154" s="75" t="s">
        <v>973</v>
      </c>
      <c r="D154" s="77">
        <v>653</v>
      </c>
      <c r="E154" s="77">
        <v>41.16</v>
      </c>
      <c r="F154" s="95">
        <v>16</v>
      </c>
    </row>
    <row r="155" spans="1:6">
      <c r="A155" s="74" t="s">
        <v>203</v>
      </c>
      <c r="B155" s="74" t="s">
        <v>747</v>
      </c>
      <c r="C155" s="75" t="s">
        <v>974</v>
      </c>
      <c r="D155" s="76">
        <v>1147</v>
      </c>
      <c r="E155" s="77">
        <v>40.82</v>
      </c>
      <c r="F155" s="95">
        <v>28</v>
      </c>
    </row>
    <row r="156" spans="1:6">
      <c r="A156" s="74" t="s">
        <v>203</v>
      </c>
      <c r="B156" s="74" t="s">
        <v>747</v>
      </c>
      <c r="C156" s="75" t="s">
        <v>975</v>
      </c>
      <c r="D156" s="77">
        <v>850</v>
      </c>
      <c r="E156" s="77">
        <v>39.96</v>
      </c>
      <c r="F156" s="95">
        <v>21</v>
      </c>
    </row>
    <row r="157" spans="1:6">
      <c r="A157" s="74" t="s">
        <v>203</v>
      </c>
      <c r="B157" s="74" t="s">
        <v>747</v>
      </c>
      <c r="C157" s="75" t="s">
        <v>976</v>
      </c>
      <c r="D157" s="77">
        <v>279</v>
      </c>
      <c r="E157" s="77">
        <v>39.659999999999997</v>
      </c>
      <c r="F157" s="95">
        <v>7.04</v>
      </c>
    </row>
    <row r="158" spans="1:6">
      <c r="A158" s="74" t="s">
        <v>203</v>
      </c>
      <c r="B158" s="74" t="s">
        <v>747</v>
      </c>
      <c r="C158" s="75" t="s">
        <v>977</v>
      </c>
      <c r="D158" s="77">
        <v>136</v>
      </c>
      <c r="E158" s="77">
        <v>39.44</v>
      </c>
      <c r="F158" s="95">
        <v>3.45</v>
      </c>
    </row>
    <row r="159" spans="1:6">
      <c r="A159" s="74" t="s">
        <v>203</v>
      </c>
      <c r="B159" s="74" t="s">
        <v>747</v>
      </c>
      <c r="C159" s="75" t="s">
        <v>978</v>
      </c>
      <c r="D159" s="76">
        <v>1787</v>
      </c>
      <c r="E159" s="77">
        <v>39</v>
      </c>
      <c r="F159" s="95">
        <v>46</v>
      </c>
    </row>
    <row r="160" spans="1:6">
      <c r="A160" s="74" t="s">
        <v>203</v>
      </c>
      <c r="B160" s="74" t="s">
        <v>747</v>
      </c>
      <c r="C160" s="75" t="s">
        <v>979</v>
      </c>
      <c r="D160" s="77">
        <v>250</v>
      </c>
      <c r="E160" s="77">
        <v>37.700000000000003</v>
      </c>
      <c r="F160" s="95">
        <v>6.63</v>
      </c>
    </row>
    <row r="161" spans="1:6">
      <c r="A161" s="74" t="s">
        <v>203</v>
      </c>
      <c r="B161" s="74" t="s">
        <v>747</v>
      </c>
      <c r="C161" s="75" t="s">
        <v>980</v>
      </c>
      <c r="D161" s="76">
        <v>1479</v>
      </c>
      <c r="E161" s="77">
        <v>37.520000000000003</v>
      </c>
      <c r="F161" s="95">
        <v>39</v>
      </c>
    </row>
    <row r="162" spans="1:6">
      <c r="A162" s="74" t="s">
        <v>203</v>
      </c>
      <c r="B162" s="74" t="s">
        <v>747</v>
      </c>
      <c r="C162" s="75" t="s">
        <v>981</v>
      </c>
      <c r="D162" s="76">
        <v>2093</v>
      </c>
      <c r="E162" s="77">
        <v>37.11</v>
      </c>
      <c r="F162" s="95">
        <v>56</v>
      </c>
    </row>
    <row r="163" spans="1:6">
      <c r="A163" s="74" t="s">
        <v>203</v>
      </c>
      <c r="B163" s="74" t="s">
        <v>747</v>
      </c>
      <c r="C163" s="75" t="s">
        <v>982</v>
      </c>
      <c r="D163" s="77">
        <v>462</v>
      </c>
      <c r="E163" s="77">
        <v>36.9</v>
      </c>
      <c r="F163" s="95">
        <v>13</v>
      </c>
    </row>
    <row r="164" spans="1:6">
      <c r="A164" s="74" t="s">
        <v>203</v>
      </c>
      <c r="B164" s="74" t="s">
        <v>747</v>
      </c>
      <c r="C164" s="75" t="s">
        <v>983</v>
      </c>
      <c r="D164" s="77">
        <v>116</v>
      </c>
      <c r="E164" s="77">
        <v>33.700000000000003</v>
      </c>
      <c r="F164" s="95">
        <v>3.44</v>
      </c>
    </row>
    <row r="165" spans="1:6">
      <c r="A165" s="74" t="s">
        <v>203</v>
      </c>
      <c r="B165" s="74" t="s">
        <v>747</v>
      </c>
      <c r="C165" s="75" t="s">
        <v>984</v>
      </c>
      <c r="D165" s="77">
        <v>344</v>
      </c>
      <c r="E165" s="77">
        <v>33.340000000000003</v>
      </c>
      <c r="F165" s="95">
        <v>10</v>
      </c>
    </row>
    <row r="166" spans="1:6">
      <c r="A166" s="74" t="s">
        <v>203</v>
      </c>
      <c r="B166" s="74" t="s">
        <v>747</v>
      </c>
      <c r="C166" s="75" t="s">
        <v>985</v>
      </c>
      <c r="D166" s="77">
        <v>539</v>
      </c>
      <c r="E166" s="77">
        <v>33.200000000000003</v>
      </c>
      <c r="F166" s="95">
        <v>16</v>
      </c>
    </row>
    <row r="167" spans="1:6">
      <c r="A167" s="74" t="s">
        <v>203</v>
      </c>
      <c r="B167" s="74" t="s">
        <v>747</v>
      </c>
      <c r="C167" s="75" t="s">
        <v>986</v>
      </c>
      <c r="D167" s="77">
        <v>310</v>
      </c>
      <c r="E167" s="77">
        <v>32.43</v>
      </c>
      <c r="F167" s="95">
        <v>9.56</v>
      </c>
    </row>
    <row r="168" spans="1:6">
      <c r="A168" s="74" t="s">
        <v>203</v>
      </c>
      <c r="B168" s="74" t="s">
        <v>747</v>
      </c>
      <c r="C168" s="75" t="s">
        <v>987</v>
      </c>
      <c r="D168" s="77">
        <v>317</v>
      </c>
      <c r="E168" s="77">
        <v>32.22</v>
      </c>
      <c r="F168" s="95">
        <v>9.84</v>
      </c>
    </row>
    <row r="169" spans="1:6">
      <c r="A169" s="74" t="s">
        <v>203</v>
      </c>
      <c r="B169" s="74" t="s">
        <v>747</v>
      </c>
      <c r="C169" s="75" t="s">
        <v>988</v>
      </c>
      <c r="D169" s="77">
        <v>252</v>
      </c>
      <c r="E169" s="77">
        <v>32.15</v>
      </c>
      <c r="F169" s="95">
        <v>7.84</v>
      </c>
    </row>
    <row r="170" spans="1:6">
      <c r="A170" s="74" t="s">
        <v>203</v>
      </c>
      <c r="B170" s="74" t="s">
        <v>747</v>
      </c>
      <c r="C170" s="75" t="s">
        <v>989</v>
      </c>
      <c r="D170" s="77">
        <v>689</v>
      </c>
      <c r="E170" s="77">
        <v>32</v>
      </c>
      <c r="F170" s="95">
        <v>22</v>
      </c>
    </row>
    <row r="171" spans="1:6">
      <c r="A171" s="74" t="s">
        <v>203</v>
      </c>
      <c r="B171" s="74" t="s">
        <v>747</v>
      </c>
      <c r="C171" s="75" t="s">
        <v>990</v>
      </c>
      <c r="D171" s="77">
        <v>216</v>
      </c>
      <c r="E171" s="77">
        <v>31.61</v>
      </c>
      <c r="F171" s="95">
        <v>6.83</v>
      </c>
    </row>
    <row r="172" spans="1:6">
      <c r="A172" s="74" t="s">
        <v>203</v>
      </c>
      <c r="B172" s="74" t="s">
        <v>747</v>
      </c>
      <c r="C172" s="75" t="s">
        <v>991</v>
      </c>
      <c r="D172" s="77">
        <v>844</v>
      </c>
      <c r="E172" s="77">
        <v>31.11</v>
      </c>
      <c r="F172" s="95">
        <v>27</v>
      </c>
    </row>
    <row r="173" spans="1:6">
      <c r="A173" s="74" t="s">
        <v>203</v>
      </c>
      <c r="B173" s="74" t="s">
        <v>747</v>
      </c>
      <c r="C173" s="75" t="s">
        <v>992</v>
      </c>
      <c r="D173" s="77">
        <v>651</v>
      </c>
      <c r="E173" s="77">
        <v>30.64</v>
      </c>
      <c r="F173" s="95">
        <v>21</v>
      </c>
    </row>
    <row r="174" spans="1:6">
      <c r="A174" s="74" t="s">
        <v>203</v>
      </c>
      <c r="B174" s="74" t="s">
        <v>747</v>
      </c>
      <c r="C174" s="75" t="s">
        <v>993</v>
      </c>
      <c r="D174" s="76">
        <v>2801</v>
      </c>
      <c r="E174" s="77">
        <v>30.38</v>
      </c>
      <c r="F174" s="95">
        <v>92</v>
      </c>
    </row>
    <row r="175" spans="1:6">
      <c r="A175" s="74" t="s">
        <v>203</v>
      </c>
      <c r="B175" s="74" t="s">
        <v>747</v>
      </c>
      <c r="C175" s="75" t="s">
        <v>994</v>
      </c>
      <c r="D175" s="77">
        <v>280</v>
      </c>
      <c r="E175" s="77">
        <v>29.49</v>
      </c>
      <c r="F175" s="95">
        <v>9.49</v>
      </c>
    </row>
    <row r="176" spans="1:6">
      <c r="A176" s="74" t="s">
        <v>203</v>
      </c>
      <c r="B176" s="74" t="s">
        <v>747</v>
      </c>
      <c r="C176" s="75" t="s">
        <v>995</v>
      </c>
      <c r="D176" s="76">
        <v>2731</v>
      </c>
      <c r="E176" s="77">
        <v>28.99</v>
      </c>
      <c r="F176" s="95">
        <v>94</v>
      </c>
    </row>
    <row r="177" spans="1:6">
      <c r="A177" s="74" t="s">
        <v>203</v>
      </c>
      <c r="B177" s="74" t="s">
        <v>747</v>
      </c>
      <c r="C177" s="75" t="s">
        <v>996</v>
      </c>
      <c r="D177" s="77">
        <v>793</v>
      </c>
      <c r="E177" s="77">
        <v>28.9</v>
      </c>
      <c r="F177" s="95">
        <v>27</v>
      </c>
    </row>
    <row r="178" spans="1:6">
      <c r="A178" s="74" t="s">
        <v>203</v>
      </c>
      <c r="B178" s="74" t="s">
        <v>747</v>
      </c>
      <c r="C178" s="75" t="s">
        <v>997</v>
      </c>
      <c r="D178" s="76">
        <v>7469</v>
      </c>
      <c r="E178" s="77">
        <v>28.67</v>
      </c>
      <c r="F178" s="95">
        <v>260</v>
      </c>
    </row>
    <row r="179" spans="1:6">
      <c r="A179" s="74" t="s">
        <v>203</v>
      </c>
      <c r="B179" s="74" t="s">
        <v>747</v>
      </c>
      <c r="C179" s="75" t="s">
        <v>998</v>
      </c>
      <c r="D179" s="76">
        <v>1024</v>
      </c>
      <c r="E179" s="77">
        <v>28.35</v>
      </c>
      <c r="F179" s="95">
        <v>36</v>
      </c>
    </row>
    <row r="180" spans="1:6">
      <c r="A180" s="74" t="s">
        <v>203</v>
      </c>
      <c r="B180" s="74" t="s">
        <v>747</v>
      </c>
      <c r="C180" s="75" t="s">
        <v>999</v>
      </c>
      <c r="D180" s="77">
        <v>486</v>
      </c>
      <c r="E180" s="77">
        <v>27.62</v>
      </c>
      <c r="F180" s="95">
        <v>18</v>
      </c>
    </row>
    <row r="181" spans="1:6">
      <c r="A181" s="74" t="s">
        <v>203</v>
      </c>
      <c r="B181" s="74" t="s">
        <v>747</v>
      </c>
      <c r="C181" s="75" t="s">
        <v>1000</v>
      </c>
      <c r="D181" s="77">
        <v>97</v>
      </c>
      <c r="E181" s="77">
        <v>26.99</v>
      </c>
      <c r="F181" s="95">
        <v>3.59</v>
      </c>
    </row>
    <row r="182" spans="1:6">
      <c r="A182" s="74" t="s">
        <v>203</v>
      </c>
      <c r="B182" s="74" t="s">
        <v>747</v>
      </c>
      <c r="C182" s="75" t="s">
        <v>1001</v>
      </c>
      <c r="D182" s="76">
        <v>1094</v>
      </c>
      <c r="E182" s="77">
        <v>25.12</v>
      </c>
      <c r="F182" s="95">
        <v>44</v>
      </c>
    </row>
    <row r="183" spans="1:6">
      <c r="A183" s="74" t="s">
        <v>203</v>
      </c>
      <c r="B183" s="74" t="s">
        <v>747</v>
      </c>
      <c r="C183" s="75" t="s">
        <v>1002</v>
      </c>
      <c r="D183" s="77">
        <v>407</v>
      </c>
      <c r="E183" s="77">
        <v>24.64</v>
      </c>
      <c r="F183" s="95">
        <v>17</v>
      </c>
    </row>
    <row r="184" spans="1:6">
      <c r="A184" s="74" t="s">
        <v>203</v>
      </c>
      <c r="B184" s="74" t="s">
        <v>747</v>
      </c>
      <c r="C184" s="75" t="s">
        <v>1003</v>
      </c>
      <c r="D184" s="77">
        <v>674</v>
      </c>
      <c r="E184" s="77">
        <v>24.59</v>
      </c>
      <c r="F184" s="95">
        <v>27</v>
      </c>
    </row>
    <row r="185" spans="1:6">
      <c r="A185" s="74" t="s">
        <v>203</v>
      </c>
      <c r="B185" s="74" t="s">
        <v>747</v>
      </c>
      <c r="C185" s="75" t="s">
        <v>1004</v>
      </c>
      <c r="D185" s="76">
        <v>1084</v>
      </c>
      <c r="E185" s="77">
        <v>24.1</v>
      </c>
      <c r="F185" s="95">
        <v>45</v>
      </c>
    </row>
    <row r="186" spans="1:6">
      <c r="A186" s="74" t="s">
        <v>203</v>
      </c>
      <c r="B186" s="74" t="s">
        <v>747</v>
      </c>
      <c r="C186" s="75" t="s">
        <v>1005</v>
      </c>
      <c r="D186" s="77">
        <v>856</v>
      </c>
      <c r="E186" s="77">
        <v>23.94</v>
      </c>
      <c r="F186" s="95">
        <v>36</v>
      </c>
    </row>
    <row r="187" spans="1:6">
      <c r="A187" s="74" t="s">
        <v>203</v>
      </c>
      <c r="B187" s="74" t="s">
        <v>747</v>
      </c>
      <c r="C187" s="75" t="s">
        <v>1006</v>
      </c>
      <c r="D187" s="76">
        <v>1147</v>
      </c>
      <c r="E187" s="77">
        <v>23.6</v>
      </c>
      <c r="F187" s="95">
        <v>49</v>
      </c>
    </row>
    <row r="188" spans="1:6">
      <c r="A188" s="74" t="s">
        <v>203</v>
      </c>
      <c r="B188" s="74" t="s">
        <v>747</v>
      </c>
      <c r="C188" s="75" t="s">
        <v>1007</v>
      </c>
      <c r="D188" s="77">
        <v>950</v>
      </c>
      <c r="E188" s="77">
        <v>21.6</v>
      </c>
      <c r="F188" s="95">
        <v>44</v>
      </c>
    </row>
    <row r="189" spans="1:6">
      <c r="A189" s="74" t="s">
        <v>203</v>
      </c>
      <c r="B189" s="74" t="s">
        <v>747</v>
      </c>
      <c r="C189" s="75" t="s">
        <v>1008</v>
      </c>
      <c r="D189" s="77">
        <v>585</v>
      </c>
      <c r="E189" s="77">
        <v>21.36</v>
      </c>
      <c r="F189" s="95">
        <v>27</v>
      </c>
    </row>
    <row r="190" spans="1:6">
      <c r="A190" s="74" t="s">
        <v>203</v>
      </c>
      <c r="B190" s="74" t="s">
        <v>747</v>
      </c>
      <c r="C190" s="75" t="s">
        <v>1009</v>
      </c>
      <c r="D190" s="77">
        <v>618</v>
      </c>
      <c r="E190" s="77">
        <v>20.53</v>
      </c>
      <c r="F190" s="95">
        <v>30</v>
      </c>
    </row>
    <row r="191" spans="1:6">
      <c r="A191" s="74" t="s">
        <v>203</v>
      </c>
      <c r="B191" s="74" t="s">
        <v>747</v>
      </c>
      <c r="C191" s="75" t="s">
        <v>1010</v>
      </c>
      <c r="D191" s="77">
        <v>523</v>
      </c>
      <c r="E191" s="77">
        <v>20.239999999999998</v>
      </c>
      <c r="F191" s="95">
        <v>26</v>
      </c>
    </row>
    <row r="192" spans="1:6">
      <c r="A192" s="74" t="s">
        <v>203</v>
      </c>
      <c r="B192" s="74" t="s">
        <v>747</v>
      </c>
      <c r="C192" s="75" t="s">
        <v>1011</v>
      </c>
      <c r="D192" s="76">
        <v>1564</v>
      </c>
      <c r="E192" s="77">
        <v>20.170000000000002</v>
      </c>
      <c r="F192" s="95">
        <v>78</v>
      </c>
    </row>
    <row r="193" spans="1:6">
      <c r="A193" s="74" t="s">
        <v>203</v>
      </c>
      <c r="B193" s="74" t="s">
        <v>747</v>
      </c>
      <c r="C193" s="75" t="s">
        <v>1012</v>
      </c>
      <c r="D193" s="77">
        <v>487</v>
      </c>
      <c r="E193" s="77">
        <v>19.649999999999999</v>
      </c>
      <c r="F193" s="95">
        <v>25</v>
      </c>
    </row>
    <row r="194" spans="1:6">
      <c r="A194" s="74" t="s">
        <v>203</v>
      </c>
      <c r="B194" s="74" t="s">
        <v>747</v>
      </c>
      <c r="C194" s="75" t="s">
        <v>1013</v>
      </c>
      <c r="D194" s="77">
        <v>908</v>
      </c>
      <c r="E194" s="77">
        <v>19.29</v>
      </c>
      <c r="F194" s="95">
        <v>47</v>
      </c>
    </row>
    <row r="195" spans="1:6">
      <c r="A195" s="74" t="s">
        <v>203</v>
      </c>
      <c r="B195" s="74" t="s">
        <v>747</v>
      </c>
      <c r="C195" s="75" t="s">
        <v>1014</v>
      </c>
      <c r="D195" s="77">
        <v>105</v>
      </c>
      <c r="E195" s="77">
        <v>19.100000000000001</v>
      </c>
      <c r="F195" s="95">
        <v>5.5</v>
      </c>
    </row>
    <row r="196" spans="1:6">
      <c r="A196" s="74" t="s">
        <v>203</v>
      </c>
      <c r="B196" s="74" t="s">
        <v>747</v>
      </c>
      <c r="C196" s="75" t="s">
        <v>1015</v>
      </c>
      <c r="D196" s="77">
        <v>303</v>
      </c>
      <c r="E196" s="77">
        <v>18.88</v>
      </c>
      <c r="F196" s="95">
        <v>16</v>
      </c>
    </row>
    <row r="197" spans="1:6">
      <c r="A197" s="74" t="s">
        <v>203</v>
      </c>
      <c r="B197" s="74" t="s">
        <v>747</v>
      </c>
      <c r="C197" s="75" t="s">
        <v>1016</v>
      </c>
      <c r="D197" s="77">
        <v>206</v>
      </c>
      <c r="E197" s="77">
        <v>18.62</v>
      </c>
      <c r="F197" s="95">
        <v>11</v>
      </c>
    </row>
    <row r="198" spans="1:6">
      <c r="A198" s="74" t="s">
        <v>203</v>
      </c>
      <c r="B198" s="74" t="s">
        <v>747</v>
      </c>
      <c r="C198" s="75" t="s">
        <v>1017</v>
      </c>
      <c r="D198" s="76">
        <v>1245</v>
      </c>
      <c r="E198" s="77">
        <v>18.36</v>
      </c>
      <c r="F198" s="95">
        <v>68</v>
      </c>
    </row>
    <row r="199" spans="1:6">
      <c r="A199" s="74" t="s">
        <v>203</v>
      </c>
      <c r="B199" s="74" t="s">
        <v>747</v>
      </c>
      <c r="C199" s="75" t="s">
        <v>1018</v>
      </c>
      <c r="D199" s="76">
        <v>1025</v>
      </c>
      <c r="E199" s="77">
        <v>17.95</v>
      </c>
      <c r="F199" s="95">
        <v>57</v>
      </c>
    </row>
    <row r="200" spans="1:6">
      <c r="A200" s="74" t="s">
        <v>203</v>
      </c>
      <c r="B200" s="74" t="s">
        <v>747</v>
      </c>
      <c r="C200" s="75" t="s">
        <v>1019</v>
      </c>
      <c r="D200" s="77">
        <v>658</v>
      </c>
      <c r="E200" s="77">
        <v>17.309999999999999</v>
      </c>
      <c r="F200" s="95">
        <v>38</v>
      </c>
    </row>
    <row r="201" spans="1:6">
      <c r="A201" s="74" t="s">
        <v>203</v>
      </c>
      <c r="B201" s="74" t="s">
        <v>747</v>
      </c>
      <c r="C201" s="75" t="s">
        <v>1020</v>
      </c>
      <c r="D201" s="77">
        <v>687</v>
      </c>
      <c r="E201" s="77">
        <v>17.21</v>
      </c>
      <c r="F201" s="95">
        <v>40</v>
      </c>
    </row>
    <row r="202" spans="1:6">
      <c r="A202" s="74" t="s">
        <v>203</v>
      </c>
      <c r="B202" s="74" t="s">
        <v>747</v>
      </c>
      <c r="C202" s="75" t="s">
        <v>1021</v>
      </c>
      <c r="D202" s="77">
        <v>342</v>
      </c>
      <c r="E202" s="77">
        <v>16.86</v>
      </c>
      <c r="F202" s="95">
        <v>20</v>
      </c>
    </row>
    <row r="203" spans="1:6">
      <c r="A203" s="74" t="s">
        <v>203</v>
      </c>
      <c r="B203" s="74" t="s">
        <v>747</v>
      </c>
      <c r="C203" s="75" t="s">
        <v>1022</v>
      </c>
      <c r="D203" s="76">
        <v>3893</v>
      </c>
      <c r="E203" s="77">
        <v>16.760000000000002</v>
      </c>
      <c r="F203" s="95">
        <v>232</v>
      </c>
    </row>
    <row r="204" spans="1:6">
      <c r="A204" s="74" t="s">
        <v>203</v>
      </c>
      <c r="B204" s="74" t="s">
        <v>747</v>
      </c>
      <c r="C204" s="75" t="s">
        <v>1023</v>
      </c>
      <c r="D204" s="76">
        <v>1939</v>
      </c>
      <c r="E204" s="77">
        <v>16.489999999999998</v>
      </c>
      <c r="F204" s="95">
        <v>118</v>
      </c>
    </row>
    <row r="205" spans="1:6">
      <c r="A205" s="74" t="s">
        <v>203</v>
      </c>
      <c r="B205" s="74" t="s">
        <v>747</v>
      </c>
      <c r="C205" s="75" t="s">
        <v>1024</v>
      </c>
      <c r="D205" s="77">
        <v>979</v>
      </c>
      <c r="E205" s="77">
        <v>15.91</v>
      </c>
      <c r="F205" s="95">
        <v>62</v>
      </c>
    </row>
    <row r="206" spans="1:6">
      <c r="A206" s="74" t="s">
        <v>203</v>
      </c>
      <c r="B206" s="74" t="s">
        <v>747</v>
      </c>
      <c r="C206" s="75" t="s">
        <v>1025</v>
      </c>
      <c r="D206" s="77">
        <v>137</v>
      </c>
      <c r="E206" s="77">
        <v>15.32</v>
      </c>
      <c r="F206" s="95">
        <v>8.94</v>
      </c>
    </row>
    <row r="207" spans="1:6">
      <c r="A207" s="74" t="s">
        <v>203</v>
      </c>
      <c r="B207" s="74" t="s">
        <v>747</v>
      </c>
      <c r="C207" s="75" t="s">
        <v>1026</v>
      </c>
      <c r="D207" s="77">
        <v>229</v>
      </c>
      <c r="E207" s="77">
        <v>15.21</v>
      </c>
      <c r="F207" s="95">
        <v>15</v>
      </c>
    </row>
    <row r="208" spans="1:6">
      <c r="A208" s="74" t="s">
        <v>203</v>
      </c>
      <c r="B208" s="74" t="s">
        <v>747</v>
      </c>
      <c r="C208" s="75" t="s">
        <v>1027</v>
      </c>
      <c r="D208" s="77">
        <v>85</v>
      </c>
      <c r="E208" s="77">
        <v>14.79</v>
      </c>
      <c r="F208" s="95">
        <v>5.75</v>
      </c>
    </row>
    <row r="209" spans="1:6">
      <c r="A209" s="74" t="s">
        <v>203</v>
      </c>
      <c r="B209" s="74" t="s">
        <v>747</v>
      </c>
      <c r="C209" s="75" t="s">
        <v>1028</v>
      </c>
      <c r="D209" s="77">
        <v>846</v>
      </c>
      <c r="E209" s="77">
        <v>14.19</v>
      </c>
      <c r="F209" s="95">
        <v>60</v>
      </c>
    </row>
    <row r="210" spans="1:6">
      <c r="A210" s="74" t="s">
        <v>203</v>
      </c>
      <c r="B210" s="74" t="s">
        <v>747</v>
      </c>
      <c r="C210" s="75" t="s">
        <v>1029</v>
      </c>
      <c r="D210" s="77">
        <v>374</v>
      </c>
      <c r="E210" s="77">
        <v>12.21</v>
      </c>
      <c r="F210" s="95">
        <v>31</v>
      </c>
    </row>
    <row r="211" spans="1:6">
      <c r="A211" s="74" t="s">
        <v>203</v>
      </c>
      <c r="B211" s="74" t="s">
        <v>747</v>
      </c>
      <c r="C211" s="75" t="s">
        <v>1030</v>
      </c>
      <c r="D211" s="76">
        <v>1104</v>
      </c>
      <c r="E211" s="77">
        <v>11.46</v>
      </c>
      <c r="F211" s="95">
        <v>96</v>
      </c>
    </row>
    <row r="212" spans="1:6">
      <c r="A212" s="74" t="s">
        <v>203</v>
      </c>
      <c r="B212" s="74" t="s">
        <v>747</v>
      </c>
      <c r="C212" s="75" t="s">
        <v>1031</v>
      </c>
      <c r="D212" s="77">
        <v>720</v>
      </c>
      <c r="E212" s="77">
        <v>8.7100000000000009</v>
      </c>
      <c r="F212" s="95">
        <v>83</v>
      </c>
    </row>
    <row r="213" spans="1:6">
      <c r="A213" s="74" t="s">
        <v>203</v>
      </c>
      <c r="B213" s="74" t="s">
        <v>747</v>
      </c>
      <c r="C213" s="75" t="s">
        <v>1032</v>
      </c>
      <c r="D213" s="77">
        <v>393</v>
      </c>
      <c r="E213" s="77">
        <v>7.94</v>
      </c>
      <c r="F213" s="95">
        <v>49</v>
      </c>
    </row>
    <row r="214" spans="1:6">
      <c r="A214" s="74" t="s">
        <v>203</v>
      </c>
      <c r="B214" s="74" t="s">
        <v>747</v>
      </c>
      <c r="C214" s="75" t="s">
        <v>1033</v>
      </c>
      <c r="D214" s="77">
        <v>434</v>
      </c>
      <c r="E214" s="77">
        <v>5.22</v>
      </c>
      <c r="F214" s="95">
        <v>83</v>
      </c>
    </row>
    <row r="215" spans="1:6">
      <c r="A215" s="74" t="s">
        <v>203</v>
      </c>
      <c r="B215" s="74" t="s">
        <v>108</v>
      </c>
      <c r="C215" s="75" t="s">
        <v>1034</v>
      </c>
      <c r="D215" s="76">
        <v>12108</v>
      </c>
      <c r="E215" s="77">
        <v>91.2</v>
      </c>
      <c r="F215" s="95">
        <v>133</v>
      </c>
    </row>
    <row r="216" spans="1:6">
      <c r="A216" s="74" t="s">
        <v>203</v>
      </c>
      <c r="B216" s="74" t="s">
        <v>108</v>
      </c>
      <c r="C216" s="75" t="s">
        <v>1035</v>
      </c>
      <c r="D216" s="76">
        <v>1855</v>
      </c>
      <c r="E216" s="77">
        <v>84.99</v>
      </c>
      <c r="F216" s="95">
        <v>22</v>
      </c>
    </row>
    <row r="217" spans="1:6">
      <c r="A217" s="74" t="s">
        <v>203</v>
      </c>
      <c r="B217" s="74" t="s">
        <v>108</v>
      </c>
      <c r="C217" s="75" t="s">
        <v>1036</v>
      </c>
      <c r="D217" s="76">
        <v>15057</v>
      </c>
      <c r="E217" s="77">
        <v>62.02</v>
      </c>
      <c r="F217" s="95">
        <v>243</v>
      </c>
    </row>
    <row r="218" spans="1:6">
      <c r="A218" s="74" t="s">
        <v>203</v>
      </c>
      <c r="B218" s="74" t="s">
        <v>108</v>
      </c>
      <c r="C218" s="75" t="s">
        <v>1037</v>
      </c>
      <c r="D218" s="76">
        <v>7375</v>
      </c>
      <c r="E218" s="77">
        <v>59.5</v>
      </c>
      <c r="F218" s="95">
        <v>124</v>
      </c>
    </row>
    <row r="219" spans="1:6">
      <c r="A219" s="74" t="s">
        <v>203</v>
      </c>
      <c r="B219" s="74" t="s">
        <v>108</v>
      </c>
      <c r="C219" s="75" t="s">
        <v>1038</v>
      </c>
      <c r="D219" s="76">
        <v>8613</v>
      </c>
      <c r="E219" s="77">
        <v>47.05</v>
      </c>
      <c r="F219" s="95">
        <v>183</v>
      </c>
    </row>
    <row r="220" spans="1:6">
      <c r="A220" s="74" t="s">
        <v>203</v>
      </c>
      <c r="B220" s="74" t="s">
        <v>108</v>
      </c>
      <c r="C220" s="75" t="s">
        <v>1039</v>
      </c>
      <c r="D220" s="76">
        <v>1438</v>
      </c>
      <c r="E220" s="77">
        <v>45.47</v>
      </c>
      <c r="F220" s="95">
        <v>32</v>
      </c>
    </row>
    <row r="221" spans="1:6">
      <c r="A221" s="74" t="s">
        <v>203</v>
      </c>
      <c r="B221" s="74" t="s">
        <v>108</v>
      </c>
      <c r="C221" s="75" t="s">
        <v>1040</v>
      </c>
      <c r="D221" s="77">
        <v>266</v>
      </c>
      <c r="E221" s="77">
        <v>40.42</v>
      </c>
      <c r="F221" s="95">
        <v>6.58</v>
      </c>
    </row>
    <row r="222" spans="1:6">
      <c r="A222" s="74" t="s">
        <v>203</v>
      </c>
      <c r="B222" s="74" t="s">
        <v>108</v>
      </c>
      <c r="C222" s="75" t="s">
        <v>1041</v>
      </c>
      <c r="D222" s="76">
        <v>6963</v>
      </c>
      <c r="E222" s="77">
        <v>39.26</v>
      </c>
      <c r="F222" s="95">
        <v>177</v>
      </c>
    </row>
    <row r="223" spans="1:6">
      <c r="A223" s="74" t="s">
        <v>203</v>
      </c>
      <c r="B223" s="74" t="s">
        <v>108</v>
      </c>
      <c r="C223" s="75" t="s">
        <v>1042</v>
      </c>
      <c r="D223" s="76">
        <v>19214</v>
      </c>
      <c r="E223" s="77">
        <v>37.01</v>
      </c>
      <c r="F223" s="95">
        <v>519</v>
      </c>
    </row>
    <row r="224" spans="1:6">
      <c r="A224" s="74" t="s">
        <v>203</v>
      </c>
      <c r="B224" s="74" t="s">
        <v>108</v>
      </c>
      <c r="C224" s="75" t="s">
        <v>1043</v>
      </c>
      <c r="D224" s="76">
        <v>4945</v>
      </c>
      <c r="E224" s="77">
        <v>35.04</v>
      </c>
      <c r="F224" s="95">
        <v>141</v>
      </c>
    </row>
    <row r="225" spans="1:6">
      <c r="A225" s="74" t="s">
        <v>203</v>
      </c>
      <c r="B225" s="74" t="s">
        <v>108</v>
      </c>
      <c r="C225" s="75" t="s">
        <v>1044</v>
      </c>
      <c r="D225" s="76">
        <v>119297</v>
      </c>
      <c r="E225" s="77">
        <v>34.36</v>
      </c>
      <c r="F225" s="96">
        <v>3472</v>
      </c>
    </row>
    <row r="226" spans="1:6">
      <c r="A226" s="74" t="s">
        <v>203</v>
      </c>
      <c r="B226" s="74" t="s">
        <v>108</v>
      </c>
      <c r="C226" s="75" t="s">
        <v>1045</v>
      </c>
      <c r="D226" s="76">
        <v>3463</v>
      </c>
      <c r="E226" s="77">
        <v>32.53</v>
      </c>
      <c r="F226" s="95">
        <v>106</v>
      </c>
    </row>
    <row r="227" spans="1:6">
      <c r="A227" s="74" t="s">
        <v>203</v>
      </c>
      <c r="B227" s="74" t="s">
        <v>108</v>
      </c>
      <c r="C227" s="75" t="s">
        <v>1046</v>
      </c>
      <c r="D227" s="76">
        <v>6092</v>
      </c>
      <c r="E227" s="77">
        <v>31.99</v>
      </c>
      <c r="F227" s="95">
        <v>190</v>
      </c>
    </row>
    <row r="228" spans="1:6">
      <c r="A228" s="74" t="s">
        <v>203</v>
      </c>
      <c r="B228" s="74" t="s">
        <v>108</v>
      </c>
      <c r="C228" s="75" t="s">
        <v>1047</v>
      </c>
      <c r="D228" s="76">
        <v>1719</v>
      </c>
      <c r="E228" s="77">
        <v>31.1</v>
      </c>
      <c r="F228" s="95">
        <v>55</v>
      </c>
    </row>
    <row r="229" spans="1:6">
      <c r="A229" s="74" t="s">
        <v>203</v>
      </c>
      <c r="B229" s="74" t="s">
        <v>108</v>
      </c>
      <c r="C229" s="75" t="s">
        <v>1048</v>
      </c>
      <c r="D229" s="76">
        <v>11041</v>
      </c>
      <c r="E229" s="77">
        <v>30.82</v>
      </c>
      <c r="F229" s="95">
        <v>358</v>
      </c>
    </row>
    <row r="230" spans="1:6">
      <c r="A230" s="74" t="s">
        <v>203</v>
      </c>
      <c r="B230" s="74" t="s">
        <v>108</v>
      </c>
      <c r="C230" s="75" t="s">
        <v>1049</v>
      </c>
      <c r="D230" s="76">
        <v>2571</v>
      </c>
      <c r="E230" s="77">
        <v>29.67</v>
      </c>
      <c r="F230" s="95">
        <v>87</v>
      </c>
    </row>
    <row r="231" spans="1:6">
      <c r="A231" s="74" t="s">
        <v>203</v>
      </c>
      <c r="B231" s="74" t="s">
        <v>108</v>
      </c>
      <c r="C231" s="75" t="s">
        <v>1050</v>
      </c>
      <c r="D231" s="76">
        <v>3955</v>
      </c>
      <c r="E231" s="77">
        <v>27.79</v>
      </c>
      <c r="F231" s="95">
        <v>142</v>
      </c>
    </row>
    <row r="232" spans="1:6">
      <c r="A232" s="74" t="s">
        <v>203</v>
      </c>
      <c r="B232" s="74" t="s">
        <v>108</v>
      </c>
      <c r="C232" s="75" t="s">
        <v>1051</v>
      </c>
      <c r="D232" s="76">
        <v>2430</v>
      </c>
      <c r="E232" s="77">
        <v>25.91</v>
      </c>
      <c r="F232" s="95">
        <v>94</v>
      </c>
    </row>
    <row r="233" spans="1:6">
      <c r="A233" s="74" t="s">
        <v>203</v>
      </c>
      <c r="B233" s="74" t="s">
        <v>108</v>
      </c>
      <c r="C233" s="75" t="s">
        <v>1052</v>
      </c>
      <c r="D233" s="77">
        <v>908</v>
      </c>
      <c r="E233" s="77">
        <v>25.06</v>
      </c>
      <c r="F233" s="95">
        <v>36</v>
      </c>
    </row>
    <row r="234" spans="1:6">
      <c r="A234" s="74" t="s">
        <v>203</v>
      </c>
      <c r="B234" s="74" t="s">
        <v>108</v>
      </c>
      <c r="C234" s="75" t="s">
        <v>1053</v>
      </c>
      <c r="D234" s="77">
        <v>606</v>
      </c>
      <c r="E234" s="77">
        <v>24.08</v>
      </c>
      <c r="F234" s="95">
        <v>25</v>
      </c>
    </row>
    <row r="235" spans="1:6">
      <c r="A235" s="74" t="s">
        <v>203</v>
      </c>
      <c r="B235" s="74" t="s">
        <v>108</v>
      </c>
      <c r="C235" s="75" t="s">
        <v>1054</v>
      </c>
      <c r="D235" s="77">
        <v>541</v>
      </c>
      <c r="E235" s="77">
        <v>23.89</v>
      </c>
      <c r="F235" s="95">
        <v>23</v>
      </c>
    </row>
    <row r="236" spans="1:6">
      <c r="A236" s="74" t="s">
        <v>203</v>
      </c>
      <c r="B236" s="74" t="s">
        <v>108</v>
      </c>
      <c r="C236" s="75" t="s">
        <v>1055</v>
      </c>
      <c r="D236" s="76">
        <v>54258</v>
      </c>
      <c r="E236" s="77">
        <v>23.57</v>
      </c>
      <c r="F236" s="96">
        <v>2302</v>
      </c>
    </row>
    <row r="237" spans="1:6">
      <c r="A237" s="74" t="s">
        <v>203</v>
      </c>
      <c r="B237" s="74" t="s">
        <v>108</v>
      </c>
      <c r="C237" s="75" t="s">
        <v>1056</v>
      </c>
      <c r="D237" s="76">
        <v>1231</v>
      </c>
      <c r="E237" s="77">
        <v>21.88</v>
      </c>
      <c r="F237" s="95">
        <v>56</v>
      </c>
    </row>
    <row r="238" spans="1:6">
      <c r="A238" s="74" t="s">
        <v>203</v>
      </c>
      <c r="B238" s="74" t="s">
        <v>108</v>
      </c>
      <c r="C238" s="75" t="s">
        <v>1057</v>
      </c>
      <c r="D238" s="77">
        <v>291</v>
      </c>
      <c r="E238" s="77">
        <v>21.8</v>
      </c>
      <c r="F238" s="95">
        <v>13</v>
      </c>
    </row>
    <row r="239" spans="1:6">
      <c r="A239" s="74" t="s">
        <v>203</v>
      </c>
      <c r="B239" s="74" t="s">
        <v>108</v>
      </c>
      <c r="C239" s="75" t="s">
        <v>1058</v>
      </c>
      <c r="D239" s="77">
        <v>941</v>
      </c>
      <c r="E239" s="77">
        <v>21.5</v>
      </c>
      <c r="F239" s="95">
        <v>44</v>
      </c>
    </row>
    <row r="240" spans="1:6">
      <c r="A240" s="74" t="s">
        <v>203</v>
      </c>
      <c r="B240" s="74" t="s">
        <v>108</v>
      </c>
      <c r="C240" s="75" t="s">
        <v>1059</v>
      </c>
      <c r="D240" s="76">
        <v>3169</v>
      </c>
      <c r="E240" s="77">
        <v>20.260000000000002</v>
      </c>
      <c r="F240" s="95">
        <v>156</v>
      </c>
    </row>
    <row r="241" spans="1:6">
      <c r="A241" s="74" t="s">
        <v>203</v>
      </c>
      <c r="B241" s="74" t="s">
        <v>108</v>
      </c>
      <c r="C241" s="75" t="s">
        <v>1060</v>
      </c>
      <c r="D241" s="77">
        <v>486</v>
      </c>
      <c r="E241" s="77">
        <v>18.350000000000001</v>
      </c>
      <c r="F241" s="95">
        <v>26</v>
      </c>
    </row>
    <row r="242" spans="1:6">
      <c r="A242" s="74" t="s">
        <v>203</v>
      </c>
      <c r="B242" s="74" t="s">
        <v>108</v>
      </c>
      <c r="C242" s="75" t="s">
        <v>1061</v>
      </c>
      <c r="D242" s="76">
        <v>1325</v>
      </c>
      <c r="E242" s="77">
        <v>17.03</v>
      </c>
      <c r="F242" s="95">
        <v>78</v>
      </c>
    </row>
    <row r="243" spans="1:6">
      <c r="A243" s="74" t="s">
        <v>203</v>
      </c>
      <c r="B243" s="74" t="s">
        <v>108</v>
      </c>
      <c r="C243" s="75" t="s">
        <v>1062</v>
      </c>
      <c r="D243" s="76">
        <v>1084</v>
      </c>
      <c r="E243" s="77">
        <v>16.96</v>
      </c>
      <c r="F243" s="95">
        <v>64</v>
      </c>
    </row>
    <row r="244" spans="1:6">
      <c r="A244" s="74" t="s">
        <v>203</v>
      </c>
      <c r="B244" s="74" t="s">
        <v>108</v>
      </c>
      <c r="C244" s="75" t="s">
        <v>1063</v>
      </c>
      <c r="D244" s="77">
        <v>773</v>
      </c>
      <c r="E244" s="77">
        <v>16.57</v>
      </c>
      <c r="F244" s="95">
        <v>47</v>
      </c>
    </row>
    <row r="245" spans="1:6">
      <c r="A245" s="74" t="s">
        <v>203</v>
      </c>
      <c r="B245" s="74" t="s">
        <v>108</v>
      </c>
      <c r="C245" s="75" t="s">
        <v>1064</v>
      </c>
      <c r="D245" s="76">
        <v>1904</v>
      </c>
      <c r="E245" s="77">
        <v>16.399999999999999</v>
      </c>
      <c r="F245" s="95">
        <v>116</v>
      </c>
    </row>
    <row r="246" spans="1:6">
      <c r="A246" s="74" t="s">
        <v>203</v>
      </c>
      <c r="B246" s="74" t="s">
        <v>108</v>
      </c>
      <c r="C246" s="75" t="s">
        <v>1065</v>
      </c>
      <c r="D246" s="77">
        <v>275</v>
      </c>
      <c r="E246" s="77">
        <v>15.99</v>
      </c>
      <c r="F246" s="95">
        <v>17</v>
      </c>
    </row>
    <row r="247" spans="1:6">
      <c r="A247" s="74" t="s">
        <v>203</v>
      </c>
      <c r="B247" s="74" t="s">
        <v>108</v>
      </c>
      <c r="C247" s="75" t="s">
        <v>1066</v>
      </c>
      <c r="D247" s="76">
        <v>1440</v>
      </c>
      <c r="E247" s="77">
        <v>15.96</v>
      </c>
      <c r="F247" s="95">
        <v>90</v>
      </c>
    </row>
    <row r="248" spans="1:6">
      <c r="A248" s="74" t="s">
        <v>203</v>
      </c>
      <c r="B248" s="74" t="s">
        <v>108</v>
      </c>
      <c r="C248" s="75" t="s">
        <v>1067</v>
      </c>
      <c r="D248" s="77">
        <v>366</v>
      </c>
      <c r="E248" s="77">
        <v>15.4</v>
      </c>
      <c r="F248" s="95">
        <v>24</v>
      </c>
    </row>
    <row r="249" spans="1:6">
      <c r="A249" s="74" t="s">
        <v>203</v>
      </c>
      <c r="B249" s="74" t="s">
        <v>108</v>
      </c>
      <c r="C249" s="75" t="s">
        <v>1068</v>
      </c>
      <c r="D249" s="76">
        <v>2874</v>
      </c>
      <c r="E249" s="77">
        <v>15.07</v>
      </c>
      <c r="F249" s="95">
        <v>191</v>
      </c>
    </row>
    <row r="250" spans="1:6">
      <c r="A250" s="74" t="s">
        <v>203</v>
      </c>
      <c r="B250" s="74" t="s">
        <v>108</v>
      </c>
      <c r="C250" s="75" t="s">
        <v>1069</v>
      </c>
      <c r="D250" s="77">
        <v>471</v>
      </c>
      <c r="E250" s="77">
        <v>14.77</v>
      </c>
      <c r="F250" s="95">
        <v>32</v>
      </c>
    </row>
    <row r="251" spans="1:6">
      <c r="A251" s="74" t="s">
        <v>203</v>
      </c>
      <c r="B251" s="74" t="s">
        <v>108</v>
      </c>
      <c r="C251" s="75" t="s">
        <v>1070</v>
      </c>
      <c r="D251" s="76">
        <v>1707</v>
      </c>
      <c r="E251" s="77">
        <v>14.31</v>
      </c>
      <c r="F251" s="95">
        <v>119</v>
      </c>
    </row>
    <row r="252" spans="1:6">
      <c r="A252" s="74" t="s">
        <v>203</v>
      </c>
      <c r="B252" s="74" t="s">
        <v>108</v>
      </c>
      <c r="C252" s="75" t="s">
        <v>1071</v>
      </c>
      <c r="D252" s="76">
        <v>1806</v>
      </c>
      <c r="E252" s="77">
        <v>13.76</v>
      </c>
      <c r="F252" s="95">
        <v>131</v>
      </c>
    </row>
    <row r="253" spans="1:6">
      <c r="A253" s="74" t="s">
        <v>203</v>
      </c>
      <c r="B253" s="74" t="s">
        <v>108</v>
      </c>
      <c r="C253" s="75" t="s">
        <v>1072</v>
      </c>
      <c r="D253" s="77">
        <v>238</v>
      </c>
      <c r="E253" s="77">
        <v>13.73</v>
      </c>
      <c r="F253" s="95">
        <v>17</v>
      </c>
    </row>
    <row r="254" spans="1:6">
      <c r="A254" s="74" t="s">
        <v>203</v>
      </c>
      <c r="B254" s="74" t="s">
        <v>108</v>
      </c>
      <c r="C254" s="75" t="s">
        <v>1073</v>
      </c>
      <c r="D254" s="77">
        <v>633</v>
      </c>
      <c r="E254" s="77">
        <v>13.18</v>
      </c>
      <c r="F254" s="95">
        <v>48</v>
      </c>
    </row>
    <row r="255" spans="1:6">
      <c r="A255" s="74" t="s">
        <v>203</v>
      </c>
      <c r="B255" s="74" t="s">
        <v>108</v>
      </c>
      <c r="C255" s="75" t="s">
        <v>1074</v>
      </c>
      <c r="D255" s="76">
        <v>3604</v>
      </c>
      <c r="E255" s="77">
        <v>10.34</v>
      </c>
      <c r="F255" s="95">
        <v>349</v>
      </c>
    </row>
    <row r="256" spans="1:6">
      <c r="A256" s="74" t="s">
        <v>203</v>
      </c>
      <c r="B256" s="74" t="s">
        <v>108</v>
      </c>
      <c r="C256" s="75" t="s">
        <v>1075</v>
      </c>
      <c r="D256" s="77">
        <v>375</v>
      </c>
      <c r="E256" s="77">
        <v>9.33</v>
      </c>
      <c r="F256" s="95">
        <v>40</v>
      </c>
    </row>
    <row r="257" spans="1:6">
      <c r="A257" s="74" t="s">
        <v>203</v>
      </c>
      <c r="B257" s="74" t="s">
        <v>108</v>
      </c>
      <c r="C257" s="75" t="s">
        <v>1076</v>
      </c>
      <c r="D257" s="76">
        <v>1328</v>
      </c>
      <c r="E257" s="77">
        <v>7.56</v>
      </c>
      <c r="F257" s="95">
        <v>176</v>
      </c>
    </row>
    <row r="258" spans="1:6">
      <c r="A258" s="74" t="s">
        <v>203</v>
      </c>
      <c r="B258" s="74" t="s">
        <v>108</v>
      </c>
      <c r="C258" s="75" t="s">
        <v>1077</v>
      </c>
      <c r="D258" s="77">
        <v>852</v>
      </c>
      <c r="E258" s="77">
        <v>6.11</v>
      </c>
      <c r="F258" s="95">
        <v>139</v>
      </c>
    </row>
    <row r="259" spans="1:6">
      <c r="A259" s="74" t="s">
        <v>203</v>
      </c>
      <c r="B259" s="74" t="s">
        <v>108</v>
      </c>
      <c r="C259" s="75" t="s">
        <v>1078</v>
      </c>
      <c r="D259" s="76">
        <v>3020</v>
      </c>
      <c r="E259" s="77">
        <v>5.92</v>
      </c>
      <c r="F259" s="95">
        <v>510</v>
      </c>
    </row>
    <row r="260" spans="1:6">
      <c r="A260" s="74" t="s">
        <v>203</v>
      </c>
      <c r="B260" s="74" t="s">
        <v>108</v>
      </c>
      <c r="C260" s="75" t="s">
        <v>1079</v>
      </c>
      <c r="D260" s="76">
        <v>4001</v>
      </c>
      <c r="E260" s="77">
        <v>5.41</v>
      </c>
      <c r="F260" s="95">
        <v>739</v>
      </c>
    </row>
    <row r="261" spans="1:6">
      <c r="A261" s="74" t="s">
        <v>203</v>
      </c>
      <c r="B261" s="74" t="s">
        <v>109</v>
      </c>
      <c r="C261" s="75" t="s">
        <v>1080</v>
      </c>
      <c r="D261" s="76">
        <v>54343</v>
      </c>
      <c r="E261" s="77">
        <v>152.84</v>
      </c>
      <c r="F261" s="95">
        <v>356</v>
      </c>
    </row>
    <row r="262" spans="1:6">
      <c r="A262" s="74" t="s">
        <v>203</v>
      </c>
      <c r="B262" s="74" t="s">
        <v>109</v>
      </c>
      <c r="C262" s="75" t="s">
        <v>1081</v>
      </c>
      <c r="D262" s="77">
        <v>915</v>
      </c>
      <c r="E262" s="77">
        <v>131.76</v>
      </c>
      <c r="F262" s="95">
        <v>6.94</v>
      </c>
    </row>
    <row r="263" spans="1:6">
      <c r="A263" s="74" t="s">
        <v>203</v>
      </c>
      <c r="B263" s="74" t="s">
        <v>109</v>
      </c>
      <c r="C263" s="75" t="s">
        <v>1082</v>
      </c>
      <c r="D263" s="76">
        <v>1200</v>
      </c>
      <c r="E263" s="77">
        <v>124.3</v>
      </c>
      <c r="F263" s="95">
        <v>9.65</v>
      </c>
    </row>
    <row r="264" spans="1:6">
      <c r="A264" s="74" t="s">
        <v>203</v>
      </c>
      <c r="B264" s="74" t="s">
        <v>109</v>
      </c>
      <c r="C264" s="75" t="s">
        <v>1083</v>
      </c>
      <c r="D264" s="76">
        <v>10582</v>
      </c>
      <c r="E264" s="77">
        <v>92.18</v>
      </c>
      <c r="F264" s="95">
        <v>115</v>
      </c>
    </row>
    <row r="265" spans="1:6">
      <c r="A265" s="74" t="s">
        <v>203</v>
      </c>
      <c r="B265" s="74" t="s">
        <v>109</v>
      </c>
      <c r="C265" s="75" t="s">
        <v>1084</v>
      </c>
      <c r="D265" s="76">
        <v>4656</v>
      </c>
      <c r="E265" s="77">
        <v>84.05</v>
      </c>
      <c r="F265" s="95">
        <v>55</v>
      </c>
    </row>
    <row r="266" spans="1:6">
      <c r="A266" s="74" t="s">
        <v>203</v>
      </c>
      <c r="B266" s="74" t="s">
        <v>109</v>
      </c>
      <c r="C266" s="75" t="s">
        <v>1085</v>
      </c>
      <c r="D266" s="76">
        <v>4834</v>
      </c>
      <c r="E266" s="77">
        <v>77.739999999999995</v>
      </c>
      <c r="F266" s="95">
        <v>62</v>
      </c>
    </row>
    <row r="267" spans="1:6">
      <c r="A267" s="74" t="s">
        <v>203</v>
      </c>
      <c r="B267" s="74" t="s">
        <v>109</v>
      </c>
      <c r="C267" s="75" t="s">
        <v>1086</v>
      </c>
      <c r="D267" s="76">
        <v>7083</v>
      </c>
      <c r="E267" s="77">
        <v>73.430000000000007</v>
      </c>
      <c r="F267" s="95">
        <v>96</v>
      </c>
    </row>
    <row r="268" spans="1:6">
      <c r="A268" s="74" t="s">
        <v>203</v>
      </c>
      <c r="B268" s="74" t="s">
        <v>109</v>
      </c>
      <c r="C268" s="75" t="s">
        <v>1087</v>
      </c>
      <c r="D268" s="77">
        <v>619</v>
      </c>
      <c r="E268" s="77">
        <v>62.95</v>
      </c>
      <c r="F268" s="95">
        <v>9.83</v>
      </c>
    </row>
    <row r="269" spans="1:6">
      <c r="A269" s="74" t="s">
        <v>203</v>
      </c>
      <c r="B269" s="74" t="s">
        <v>109</v>
      </c>
      <c r="C269" s="75" t="s">
        <v>1088</v>
      </c>
      <c r="D269" s="77">
        <v>504</v>
      </c>
      <c r="E269" s="77">
        <v>61.8</v>
      </c>
      <c r="F269" s="95">
        <v>8.16</v>
      </c>
    </row>
    <row r="270" spans="1:6">
      <c r="A270" s="74" t="s">
        <v>203</v>
      </c>
      <c r="B270" s="74" t="s">
        <v>109</v>
      </c>
      <c r="C270" s="75" t="s">
        <v>1089</v>
      </c>
      <c r="D270" s="76">
        <v>2628</v>
      </c>
      <c r="E270" s="77">
        <v>54.38</v>
      </c>
      <c r="F270" s="95">
        <v>48</v>
      </c>
    </row>
    <row r="271" spans="1:6">
      <c r="A271" s="74" t="s">
        <v>203</v>
      </c>
      <c r="B271" s="74" t="s">
        <v>109</v>
      </c>
      <c r="C271" s="75" t="s">
        <v>1090</v>
      </c>
      <c r="D271" s="76">
        <v>7939</v>
      </c>
      <c r="E271" s="77">
        <v>53.57</v>
      </c>
      <c r="F271" s="95">
        <v>148</v>
      </c>
    </row>
    <row r="272" spans="1:6">
      <c r="A272" s="74" t="s">
        <v>203</v>
      </c>
      <c r="B272" s="74" t="s">
        <v>109</v>
      </c>
      <c r="C272" s="75" t="s">
        <v>1091</v>
      </c>
      <c r="D272" s="76">
        <v>25853</v>
      </c>
      <c r="E272" s="77">
        <v>53.27</v>
      </c>
      <c r="F272" s="95">
        <v>485</v>
      </c>
    </row>
    <row r="273" spans="1:6">
      <c r="A273" s="74" t="s">
        <v>203</v>
      </c>
      <c r="B273" s="74" t="s">
        <v>109</v>
      </c>
      <c r="C273" s="75" t="s">
        <v>1092</v>
      </c>
      <c r="D273" s="76">
        <v>6939</v>
      </c>
      <c r="E273" s="77">
        <v>50.04</v>
      </c>
      <c r="F273" s="95">
        <v>139</v>
      </c>
    </row>
    <row r="274" spans="1:6">
      <c r="A274" s="74" t="s">
        <v>203</v>
      </c>
      <c r="B274" s="74" t="s">
        <v>109</v>
      </c>
      <c r="C274" s="75" t="s">
        <v>1093</v>
      </c>
      <c r="D274" s="76">
        <v>1078</v>
      </c>
      <c r="E274" s="77">
        <v>49.68</v>
      </c>
      <c r="F274" s="95">
        <v>22</v>
      </c>
    </row>
    <row r="275" spans="1:6">
      <c r="A275" s="74" t="s">
        <v>203</v>
      </c>
      <c r="B275" s="74" t="s">
        <v>109</v>
      </c>
      <c r="C275" s="75" t="s">
        <v>1094</v>
      </c>
      <c r="D275" s="76">
        <v>9274</v>
      </c>
      <c r="E275" s="77">
        <v>48.45</v>
      </c>
      <c r="F275" s="95">
        <v>191</v>
      </c>
    </row>
    <row r="276" spans="1:6">
      <c r="A276" s="74" t="s">
        <v>203</v>
      </c>
      <c r="B276" s="74" t="s">
        <v>109</v>
      </c>
      <c r="C276" s="75" t="s">
        <v>1095</v>
      </c>
      <c r="D276" s="77">
        <v>248</v>
      </c>
      <c r="E276" s="77">
        <v>44.49</v>
      </c>
      <c r="F276" s="95">
        <v>5.57</v>
      </c>
    </row>
    <row r="277" spans="1:6">
      <c r="A277" s="74" t="s">
        <v>203</v>
      </c>
      <c r="B277" s="74" t="s">
        <v>109</v>
      </c>
      <c r="C277" s="75" t="s">
        <v>1096</v>
      </c>
      <c r="D277" s="76">
        <v>2449</v>
      </c>
      <c r="E277" s="77">
        <v>43.94</v>
      </c>
      <c r="F277" s="95">
        <v>56</v>
      </c>
    </row>
    <row r="278" spans="1:6">
      <c r="A278" s="74" t="s">
        <v>203</v>
      </c>
      <c r="B278" s="74" t="s">
        <v>109</v>
      </c>
      <c r="C278" s="75" t="s">
        <v>1097</v>
      </c>
      <c r="D278" s="76">
        <v>6642</v>
      </c>
      <c r="E278" s="77">
        <v>38.15</v>
      </c>
      <c r="F278" s="95">
        <v>174</v>
      </c>
    </row>
    <row r="279" spans="1:6">
      <c r="A279" s="74" t="s">
        <v>203</v>
      </c>
      <c r="B279" s="74" t="s">
        <v>109</v>
      </c>
      <c r="C279" s="75" t="s">
        <v>1098</v>
      </c>
      <c r="D279" s="76">
        <v>14944</v>
      </c>
      <c r="E279" s="77">
        <v>38.11</v>
      </c>
      <c r="F279" s="95">
        <v>392</v>
      </c>
    </row>
    <row r="280" spans="1:6">
      <c r="A280" s="74" t="s">
        <v>203</v>
      </c>
      <c r="B280" s="74" t="s">
        <v>109</v>
      </c>
      <c r="C280" s="75" t="s">
        <v>1099</v>
      </c>
      <c r="D280" s="77">
        <v>277</v>
      </c>
      <c r="E280" s="77">
        <v>35.770000000000003</v>
      </c>
      <c r="F280" s="95">
        <v>7.74</v>
      </c>
    </row>
    <row r="281" spans="1:6">
      <c r="A281" s="74" t="s">
        <v>203</v>
      </c>
      <c r="B281" s="74" t="s">
        <v>109</v>
      </c>
      <c r="C281" s="75" t="s">
        <v>1100</v>
      </c>
      <c r="D281" s="76">
        <v>5309</v>
      </c>
      <c r="E281" s="77">
        <v>34.200000000000003</v>
      </c>
      <c r="F281" s="95">
        <v>155</v>
      </c>
    </row>
    <row r="282" spans="1:6">
      <c r="A282" s="74" t="s">
        <v>203</v>
      </c>
      <c r="B282" s="74" t="s">
        <v>109</v>
      </c>
      <c r="C282" s="75" t="s">
        <v>1101</v>
      </c>
      <c r="D282" s="76">
        <v>7610</v>
      </c>
      <c r="E282" s="77">
        <v>34.18</v>
      </c>
      <c r="F282" s="95">
        <v>223</v>
      </c>
    </row>
    <row r="283" spans="1:6">
      <c r="A283" s="74" t="s">
        <v>203</v>
      </c>
      <c r="B283" s="74" t="s">
        <v>109</v>
      </c>
      <c r="C283" s="75" t="s">
        <v>1102</v>
      </c>
      <c r="D283" s="77">
        <v>803</v>
      </c>
      <c r="E283" s="77">
        <v>34.14</v>
      </c>
      <c r="F283" s="95">
        <v>24</v>
      </c>
    </row>
    <row r="284" spans="1:6">
      <c r="A284" s="74" t="s">
        <v>203</v>
      </c>
      <c r="B284" s="74" t="s">
        <v>109</v>
      </c>
      <c r="C284" s="75" t="s">
        <v>1103</v>
      </c>
      <c r="D284" s="76">
        <v>1848</v>
      </c>
      <c r="E284" s="77">
        <v>30.88</v>
      </c>
      <c r="F284" s="95">
        <v>60</v>
      </c>
    </row>
    <row r="285" spans="1:6">
      <c r="A285" s="74" t="s">
        <v>203</v>
      </c>
      <c r="B285" s="74" t="s">
        <v>109</v>
      </c>
      <c r="C285" s="75" t="s">
        <v>1104</v>
      </c>
      <c r="D285" s="76">
        <v>2209</v>
      </c>
      <c r="E285" s="77">
        <v>30.69</v>
      </c>
      <c r="F285" s="95">
        <v>72</v>
      </c>
    </row>
    <row r="286" spans="1:6">
      <c r="A286" s="74" t="s">
        <v>203</v>
      </c>
      <c r="B286" s="74" t="s">
        <v>109</v>
      </c>
      <c r="C286" s="75" t="s">
        <v>1105</v>
      </c>
      <c r="D286" s="76">
        <v>3582</v>
      </c>
      <c r="E286" s="77">
        <v>28.73</v>
      </c>
      <c r="F286" s="95">
        <v>125</v>
      </c>
    </row>
    <row r="287" spans="1:6">
      <c r="A287" s="74" t="s">
        <v>203</v>
      </c>
      <c r="B287" s="74" t="s">
        <v>109</v>
      </c>
      <c r="C287" s="75" t="s">
        <v>1106</v>
      </c>
      <c r="D287" s="76">
        <v>23728</v>
      </c>
      <c r="E287" s="77">
        <v>28</v>
      </c>
      <c r="F287" s="95">
        <v>847</v>
      </c>
    </row>
    <row r="288" spans="1:6">
      <c r="A288" s="74" t="s">
        <v>203</v>
      </c>
      <c r="B288" s="74" t="s">
        <v>109</v>
      </c>
      <c r="C288" s="75" t="s">
        <v>1107</v>
      </c>
      <c r="D288" s="76">
        <v>1307</v>
      </c>
      <c r="E288" s="77">
        <v>27.14</v>
      </c>
      <c r="F288" s="95">
        <v>48</v>
      </c>
    </row>
    <row r="289" spans="1:6">
      <c r="A289" s="74" t="s">
        <v>203</v>
      </c>
      <c r="B289" s="74" t="s">
        <v>109</v>
      </c>
      <c r="C289" s="75" t="s">
        <v>1108</v>
      </c>
      <c r="D289" s="76">
        <v>1574</v>
      </c>
      <c r="E289" s="77">
        <v>26.36</v>
      </c>
      <c r="F289" s="95">
        <v>60</v>
      </c>
    </row>
    <row r="290" spans="1:6">
      <c r="A290" s="74" t="s">
        <v>203</v>
      </c>
      <c r="B290" s="74" t="s">
        <v>109</v>
      </c>
      <c r="C290" s="75" t="s">
        <v>1109</v>
      </c>
      <c r="D290" s="76">
        <v>1381</v>
      </c>
      <c r="E290" s="77">
        <v>23.79</v>
      </c>
      <c r="F290" s="95">
        <v>58</v>
      </c>
    </row>
    <row r="291" spans="1:6">
      <c r="A291" s="74" t="s">
        <v>203</v>
      </c>
      <c r="B291" s="74" t="s">
        <v>109</v>
      </c>
      <c r="C291" s="75" t="s">
        <v>1110</v>
      </c>
      <c r="D291" s="76">
        <v>11922</v>
      </c>
      <c r="E291" s="77">
        <v>22.97</v>
      </c>
      <c r="F291" s="95">
        <v>519</v>
      </c>
    </row>
    <row r="292" spans="1:6">
      <c r="A292" s="74" t="s">
        <v>203</v>
      </c>
      <c r="B292" s="74" t="s">
        <v>109</v>
      </c>
      <c r="C292" s="75" t="s">
        <v>1111</v>
      </c>
      <c r="D292" s="76">
        <v>2343</v>
      </c>
      <c r="E292" s="77">
        <v>22.82</v>
      </c>
      <c r="F292" s="95">
        <v>103</v>
      </c>
    </row>
    <row r="293" spans="1:6">
      <c r="A293" s="74" t="s">
        <v>203</v>
      </c>
      <c r="B293" s="74" t="s">
        <v>109</v>
      </c>
      <c r="C293" s="75" t="s">
        <v>1112</v>
      </c>
      <c r="D293" s="76">
        <v>5084</v>
      </c>
      <c r="E293" s="77">
        <v>22.11</v>
      </c>
      <c r="F293" s="95">
        <v>230</v>
      </c>
    </row>
    <row r="294" spans="1:6">
      <c r="A294" s="74" t="s">
        <v>203</v>
      </c>
      <c r="B294" s="74" t="s">
        <v>109</v>
      </c>
      <c r="C294" s="75" t="s">
        <v>1113</v>
      </c>
      <c r="D294" s="76">
        <v>3716</v>
      </c>
      <c r="E294" s="77">
        <v>21.63</v>
      </c>
      <c r="F294" s="95">
        <v>172</v>
      </c>
    </row>
    <row r="295" spans="1:6">
      <c r="A295" s="74" t="s">
        <v>203</v>
      </c>
      <c r="B295" s="74" t="s">
        <v>109</v>
      </c>
      <c r="C295" s="75" t="s">
        <v>1114</v>
      </c>
      <c r="D295" s="76">
        <v>15731</v>
      </c>
      <c r="E295" s="77">
        <v>20.63</v>
      </c>
      <c r="F295" s="95">
        <v>763</v>
      </c>
    </row>
    <row r="296" spans="1:6">
      <c r="A296" s="74" t="s">
        <v>203</v>
      </c>
      <c r="B296" s="74" t="s">
        <v>109</v>
      </c>
      <c r="C296" s="75" t="s">
        <v>1115</v>
      </c>
      <c r="D296" s="76">
        <v>2370</v>
      </c>
      <c r="E296" s="77">
        <v>18.850000000000001</v>
      </c>
      <c r="F296" s="95">
        <v>126</v>
      </c>
    </row>
    <row r="297" spans="1:6">
      <c r="A297" s="74" t="s">
        <v>203</v>
      </c>
      <c r="B297" s="74" t="s">
        <v>109</v>
      </c>
      <c r="C297" s="75" t="s">
        <v>1116</v>
      </c>
      <c r="D297" s="77">
        <v>987</v>
      </c>
      <c r="E297" s="77">
        <v>18.59</v>
      </c>
      <c r="F297" s="95">
        <v>53</v>
      </c>
    </row>
    <row r="298" spans="1:6">
      <c r="A298" s="74" t="s">
        <v>203</v>
      </c>
      <c r="B298" s="74" t="s">
        <v>109</v>
      </c>
      <c r="C298" s="75" t="s">
        <v>1117</v>
      </c>
      <c r="D298" s="76">
        <v>9724</v>
      </c>
      <c r="E298" s="77">
        <v>18.36</v>
      </c>
      <c r="F298" s="95">
        <v>530</v>
      </c>
    </row>
    <row r="299" spans="1:6">
      <c r="A299" s="74" t="s">
        <v>203</v>
      </c>
      <c r="B299" s="74" t="s">
        <v>109</v>
      </c>
      <c r="C299" s="75" t="s">
        <v>1118</v>
      </c>
      <c r="D299" s="77">
        <v>471</v>
      </c>
      <c r="E299" s="77">
        <v>18.16</v>
      </c>
      <c r="F299" s="95">
        <v>26</v>
      </c>
    </row>
    <row r="300" spans="1:6">
      <c r="A300" s="74" t="s">
        <v>203</v>
      </c>
      <c r="B300" s="74" t="s">
        <v>109</v>
      </c>
      <c r="C300" s="75" t="s">
        <v>1119</v>
      </c>
      <c r="D300" s="76">
        <v>2154</v>
      </c>
      <c r="E300" s="77">
        <v>18.010000000000002</v>
      </c>
      <c r="F300" s="95">
        <v>120</v>
      </c>
    </row>
    <row r="301" spans="1:6">
      <c r="A301" s="74" t="s">
        <v>203</v>
      </c>
      <c r="B301" s="74" t="s">
        <v>109</v>
      </c>
      <c r="C301" s="75" t="s">
        <v>1120</v>
      </c>
      <c r="D301" s="76">
        <v>1867</v>
      </c>
      <c r="E301" s="77">
        <v>16.739999999999998</v>
      </c>
      <c r="F301" s="95">
        <v>112</v>
      </c>
    </row>
    <row r="302" spans="1:6">
      <c r="A302" s="74" t="s">
        <v>203</v>
      </c>
      <c r="B302" s="74" t="s">
        <v>109</v>
      </c>
      <c r="C302" s="75" t="s">
        <v>1121</v>
      </c>
      <c r="D302" s="76">
        <v>16121</v>
      </c>
      <c r="E302" s="77">
        <v>14.66</v>
      </c>
      <c r="F302" s="96">
        <v>1100</v>
      </c>
    </row>
    <row r="303" spans="1:6">
      <c r="A303" s="74" t="s">
        <v>203</v>
      </c>
      <c r="B303" s="74" t="s">
        <v>109</v>
      </c>
      <c r="C303" s="75" t="s">
        <v>1122</v>
      </c>
      <c r="D303" s="76">
        <v>1884</v>
      </c>
      <c r="E303" s="77">
        <v>13.92</v>
      </c>
      <c r="F303" s="95">
        <v>135</v>
      </c>
    </row>
    <row r="304" spans="1:6">
      <c r="A304" s="74" t="s">
        <v>203</v>
      </c>
      <c r="B304" s="74" t="s">
        <v>109</v>
      </c>
      <c r="C304" s="75" t="s">
        <v>1123</v>
      </c>
      <c r="D304" s="76">
        <v>1775</v>
      </c>
      <c r="E304" s="77">
        <v>11.1</v>
      </c>
      <c r="F304" s="95">
        <v>160</v>
      </c>
    </row>
    <row r="305" spans="1:6">
      <c r="A305" s="74" t="s">
        <v>203</v>
      </c>
      <c r="B305" s="74" t="s">
        <v>109</v>
      </c>
      <c r="C305" s="75" t="s">
        <v>1124</v>
      </c>
      <c r="D305" s="76">
        <v>1570</v>
      </c>
      <c r="E305" s="77">
        <v>10.220000000000001</v>
      </c>
      <c r="F305" s="95">
        <v>154</v>
      </c>
    </row>
    <row r="306" spans="1:6">
      <c r="A306" s="74" t="s">
        <v>203</v>
      </c>
      <c r="B306" s="74" t="s">
        <v>109</v>
      </c>
      <c r="C306" s="75" t="s">
        <v>1125</v>
      </c>
      <c r="D306" s="76">
        <v>12548</v>
      </c>
      <c r="E306" s="77">
        <v>9.6</v>
      </c>
      <c r="F306" s="96">
        <v>1308</v>
      </c>
    </row>
    <row r="307" spans="1:6">
      <c r="A307" s="74" t="s">
        <v>203</v>
      </c>
      <c r="B307" s="74" t="s">
        <v>109</v>
      </c>
      <c r="C307" s="75" t="s">
        <v>1126</v>
      </c>
      <c r="D307" s="76">
        <v>5427</v>
      </c>
      <c r="E307" s="77">
        <v>7.01</v>
      </c>
      <c r="F307" s="95">
        <v>774</v>
      </c>
    </row>
    <row r="308" spans="1:6">
      <c r="A308" s="74" t="s">
        <v>204</v>
      </c>
      <c r="B308" s="74" t="s">
        <v>111</v>
      </c>
      <c r="C308" s="75" t="s">
        <v>1127</v>
      </c>
      <c r="D308" s="76">
        <v>60404</v>
      </c>
      <c r="E308" s="77">
        <v>392.09</v>
      </c>
      <c r="F308" s="95">
        <v>154</v>
      </c>
    </row>
    <row r="309" spans="1:6">
      <c r="A309" s="74" t="s">
        <v>204</v>
      </c>
      <c r="B309" s="74" t="s">
        <v>111</v>
      </c>
      <c r="C309" s="75" t="s">
        <v>1128</v>
      </c>
      <c r="D309" s="76">
        <v>17875</v>
      </c>
      <c r="E309" s="77">
        <v>67.66</v>
      </c>
      <c r="F309" s="95">
        <v>264</v>
      </c>
    </row>
    <row r="310" spans="1:6">
      <c r="A310" s="74" t="s">
        <v>204</v>
      </c>
      <c r="B310" s="74" t="s">
        <v>111</v>
      </c>
      <c r="C310" s="75" t="s">
        <v>1129</v>
      </c>
      <c r="D310" s="76">
        <v>17538</v>
      </c>
      <c r="E310" s="77">
        <v>233.67</v>
      </c>
      <c r="F310" s="95">
        <v>75</v>
      </c>
    </row>
    <row r="311" spans="1:6">
      <c r="A311" s="74" t="s">
        <v>204</v>
      </c>
      <c r="B311" s="74" t="s">
        <v>111</v>
      </c>
      <c r="C311" s="75" t="s">
        <v>1130</v>
      </c>
      <c r="D311" s="76">
        <v>12423</v>
      </c>
      <c r="E311" s="77">
        <v>126.19</v>
      </c>
      <c r="F311" s="95">
        <v>98</v>
      </c>
    </row>
    <row r="312" spans="1:6">
      <c r="A312" s="74" t="s">
        <v>204</v>
      </c>
      <c r="B312" s="74" t="s">
        <v>111</v>
      </c>
      <c r="C312" s="75" t="s">
        <v>1131</v>
      </c>
      <c r="D312" s="76">
        <v>9776</v>
      </c>
      <c r="E312" s="77">
        <v>175.79</v>
      </c>
      <c r="F312" s="95">
        <v>56</v>
      </c>
    </row>
    <row r="313" spans="1:6">
      <c r="A313" s="74" t="s">
        <v>204</v>
      </c>
      <c r="B313" s="74" t="s">
        <v>111</v>
      </c>
      <c r="C313" s="75" t="s">
        <v>1132</v>
      </c>
      <c r="D313" s="76">
        <v>8456</v>
      </c>
      <c r="E313" s="77">
        <v>218.11</v>
      </c>
      <c r="F313" s="95">
        <v>39</v>
      </c>
    </row>
    <row r="314" spans="1:6">
      <c r="A314" s="74" t="s">
        <v>204</v>
      </c>
      <c r="B314" s="74" t="s">
        <v>111</v>
      </c>
      <c r="C314" s="75" t="s">
        <v>1133</v>
      </c>
      <c r="D314" s="76">
        <v>7669</v>
      </c>
      <c r="E314" s="77">
        <v>72.180000000000007</v>
      </c>
      <c r="F314" s="95">
        <v>106</v>
      </c>
    </row>
    <row r="315" spans="1:6">
      <c r="A315" s="74" t="s">
        <v>204</v>
      </c>
      <c r="B315" s="74" t="s">
        <v>111</v>
      </c>
      <c r="C315" s="75" t="s">
        <v>1134</v>
      </c>
      <c r="D315" s="76">
        <v>7152</v>
      </c>
      <c r="E315" s="77">
        <v>136</v>
      </c>
      <c r="F315" s="95">
        <v>53</v>
      </c>
    </row>
    <row r="316" spans="1:6">
      <c r="A316" s="74" t="s">
        <v>204</v>
      </c>
      <c r="B316" s="74" t="s">
        <v>111</v>
      </c>
      <c r="C316" s="75" t="s">
        <v>1135</v>
      </c>
      <c r="D316" s="76">
        <v>6815</v>
      </c>
      <c r="E316" s="77">
        <v>52.75</v>
      </c>
      <c r="F316" s="95">
        <v>129</v>
      </c>
    </row>
    <row r="317" spans="1:6">
      <c r="A317" s="74" t="s">
        <v>204</v>
      </c>
      <c r="B317" s="74" t="s">
        <v>111</v>
      </c>
      <c r="C317" s="75" t="s">
        <v>112</v>
      </c>
      <c r="D317" s="76">
        <v>5124</v>
      </c>
      <c r="E317" s="77">
        <v>178.16</v>
      </c>
      <c r="F317" s="95">
        <v>29</v>
      </c>
    </row>
    <row r="318" spans="1:6">
      <c r="A318" s="74" t="s">
        <v>204</v>
      </c>
      <c r="B318" s="74" t="s">
        <v>111</v>
      </c>
      <c r="C318" s="75" t="s">
        <v>1136</v>
      </c>
      <c r="D318" s="76">
        <v>5044</v>
      </c>
      <c r="E318" s="77">
        <v>41.63</v>
      </c>
      <c r="F318" s="95">
        <v>121</v>
      </c>
    </row>
    <row r="319" spans="1:6">
      <c r="A319" s="74" t="s">
        <v>204</v>
      </c>
      <c r="B319" s="74" t="s">
        <v>111</v>
      </c>
      <c r="C319" s="75" t="s">
        <v>1137</v>
      </c>
      <c r="D319" s="76">
        <v>4956</v>
      </c>
      <c r="E319" s="77">
        <v>159.93</v>
      </c>
      <c r="F319" s="95">
        <v>31</v>
      </c>
    </row>
    <row r="320" spans="1:6">
      <c r="A320" s="74" t="s">
        <v>204</v>
      </c>
      <c r="B320" s="74" t="s">
        <v>111</v>
      </c>
      <c r="C320" s="75" t="s">
        <v>1138</v>
      </c>
      <c r="D320" s="76">
        <v>4737</v>
      </c>
      <c r="E320" s="77">
        <v>263.47000000000003</v>
      </c>
      <c r="F320" s="95">
        <v>18</v>
      </c>
    </row>
    <row r="321" spans="1:6">
      <c r="A321" s="74" t="s">
        <v>204</v>
      </c>
      <c r="B321" s="74" t="s">
        <v>111</v>
      </c>
      <c r="C321" s="75" t="s">
        <v>1139</v>
      </c>
      <c r="D321" s="76">
        <v>4038</v>
      </c>
      <c r="E321" s="77">
        <v>129.66999999999999</v>
      </c>
      <c r="F321" s="95">
        <v>31</v>
      </c>
    </row>
    <row r="322" spans="1:6">
      <c r="A322" s="74" t="s">
        <v>204</v>
      </c>
      <c r="B322" s="74" t="s">
        <v>111</v>
      </c>
      <c r="C322" s="75" t="s">
        <v>1140</v>
      </c>
      <c r="D322" s="76">
        <v>4006</v>
      </c>
      <c r="E322" s="77">
        <v>211.15</v>
      </c>
      <c r="F322" s="95">
        <v>19</v>
      </c>
    </row>
    <row r="323" spans="1:6">
      <c r="A323" s="74" t="s">
        <v>204</v>
      </c>
      <c r="B323" s="74" t="s">
        <v>111</v>
      </c>
      <c r="C323" s="75" t="s">
        <v>1141</v>
      </c>
      <c r="D323" s="76">
        <v>2696</v>
      </c>
      <c r="E323" s="77">
        <v>77.44</v>
      </c>
      <c r="F323" s="95">
        <v>35</v>
      </c>
    </row>
    <row r="324" spans="1:6">
      <c r="A324" s="74" t="s">
        <v>204</v>
      </c>
      <c r="B324" s="74" t="s">
        <v>111</v>
      </c>
      <c r="C324" s="75" t="s">
        <v>1142</v>
      </c>
      <c r="D324" s="76">
        <v>2550</v>
      </c>
      <c r="E324" s="77">
        <v>76.72</v>
      </c>
      <c r="F324" s="95">
        <v>33</v>
      </c>
    </row>
    <row r="325" spans="1:6">
      <c r="A325" s="74" t="s">
        <v>204</v>
      </c>
      <c r="B325" s="74" t="s">
        <v>111</v>
      </c>
      <c r="C325" s="75" t="s">
        <v>1143</v>
      </c>
      <c r="D325" s="76">
        <v>2475</v>
      </c>
      <c r="E325" s="77">
        <v>88.84</v>
      </c>
      <c r="F325" s="95">
        <v>28</v>
      </c>
    </row>
    <row r="326" spans="1:6">
      <c r="A326" s="74" t="s">
        <v>204</v>
      </c>
      <c r="B326" s="74" t="s">
        <v>111</v>
      </c>
      <c r="C326" s="75" t="s">
        <v>1144</v>
      </c>
      <c r="D326" s="76">
        <v>2109</v>
      </c>
      <c r="E326" s="77">
        <v>117.15</v>
      </c>
      <c r="F326" s="95">
        <v>18</v>
      </c>
    </row>
    <row r="327" spans="1:6">
      <c r="A327" s="74" t="s">
        <v>204</v>
      </c>
      <c r="B327" s="74" t="s">
        <v>111</v>
      </c>
      <c r="C327" s="75" t="s">
        <v>1145</v>
      </c>
      <c r="D327" s="76">
        <v>1757</v>
      </c>
      <c r="E327" s="77">
        <v>90.37</v>
      </c>
      <c r="F327" s="95">
        <v>19</v>
      </c>
    </row>
    <row r="328" spans="1:6">
      <c r="A328" s="74" t="s">
        <v>204</v>
      </c>
      <c r="B328" s="74" t="s">
        <v>111</v>
      </c>
      <c r="C328" s="75" t="s">
        <v>1146</v>
      </c>
      <c r="D328" s="76">
        <v>1452</v>
      </c>
      <c r="E328" s="77">
        <v>32.22</v>
      </c>
      <c r="F328" s="95">
        <v>45</v>
      </c>
    </row>
    <row r="329" spans="1:6">
      <c r="A329" s="74" t="s">
        <v>204</v>
      </c>
      <c r="B329" s="74" t="s">
        <v>111</v>
      </c>
      <c r="C329" s="75" t="s">
        <v>1147</v>
      </c>
      <c r="D329" s="76">
        <v>1445</v>
      </c>
      <c r="E329" s="77">
        <v>87.06</v>
      </c>
      <c r="F329" s="95">
        <v>17</v>
      </c>
    </row>
    <row r="330" spans="1:6">
      <c r="A330" s="74" t="s">
        <v>204</v>
      </c>
      <c r="B330" s="74" t="s">
        <v>111</v>
      </c>
      <c r="C330" s="75" t="s">
        <v>1148</v>
      </c>
      <c r="D330" s="76">
        <v>1187</v>
      </c>
      <c r="E330" s="77">
        <v>66.61</v>
      </c>
      <c r="F330" s="95">
        <v>18</v>
      </c>
    </row>
    <row r="331" spans="1:6">
      <c r="A331" s="74" t="s">
        <v>204</v>
      </c>
      <c r="B331" s="74" t="s">
        <v>111</v>
      </c>
      <c r="C331" s="75" t="s">
        <v>1149</v>
      </c>
      <c r="D331" s="76">
        <v>1128</v>
      </c>
      <c r="E331" s="77">
        <v>39.26</v>
      </c>
      <c r="F331" s="95">
        <v>29</v>
      </c>
    </row>
    <row r="332" spans="1:6">
      <c r="A332" s="74" t="s">
        <v>204</v>
      </c>
      <c r="B332" s="74" t="s">
        <v>111</v>
      </c>
      <c r="C332" s="75" t="s">
        <v>1150</v>
      </c>
      <c r="D332" s="76">
        <v>1027</v>
      </c>
      <c r="E332" s="77">
        <v>38.61</v>
      </c>
      <c r="F332" s="95">
        <v>27</v>
      </c>
    </row>
    <row r="333" spans="1:6">
      <c r="A333" s="74" t="s">
        <v>204</v>
      </c>
      <c r="B333" s="74" t="s">
        <v>111</v>
      </c>
      <c r="C333" s="75" t="s">
        <v>1151</v>
      </c>
      <c r="D333" s="77">
        <v>954</v>
      </c>
      <c r="E333" s="77">
        <v>98.41</v>
      </c>
      <c r="F333" s="95">
        <v>9.69</v>
      </c>
    </row>
    <row r="334" spans="1:6">
      <c r="A334" s="74" t="s">
        <v>204</v>
      </c>
      <c r="B334" s="74" t="s">
        <v>111</v>
      </c>
      <c r="C334" s="75" t="s">
        <v>1152</v>
      </c>
      <c r="D334" s="77">
        <v>947</v>
      </c>
      <c r="E334" s="77">
        <v>34.93</v>
      </c>
      <c r="F334" s="95">
        <v>27</v>
      </c>
    </row>
    <row r="335" spans="1:6">
      <c r="A335" s="74" t="s">
        <v>204</v>
      </c>
      <c r="B335" s="74" t="s">
        <v>111</v>
      </c>
      <c r="C335" s="75" t="s">
        <v>1153</v>
      </c>
      <c r="D335" s="77">
        <v>712</v>
      </c>
      <c r="E335" s="77">
        <v>49.69</v>
      </c>
      <c r="F335" s="95">
        <v>14</v>
      </c>
    </row>
    <row r="336" spans="1:6">
      <c r="A336" s="74" t="s">
        <v>204</v>
      </c>
      <c r="B336" s="74" t="s">
        <v>111</v>
      </c>
      <c r="C336" s="75" t="s">
        <v>1154</v>
      </c>
      <c r="D336" s="77">
        <v>707</v>
      </c>
      <c r="E336" s="77">
        <v>77.040000000000006</v>
      </c>
      <c r="F336" s="95">
        <v>9.18</v>
      </c>
    </row>
    <row r="337" spans="1:6">
      <c r="A337" s="74" t="s">
        <v>204</v>
      </c>
      <c r="B337" s="74" t="s">
        <v>111</v>
      </c>
      <c r="C337" s="75" t="s">
        <v>1155</v>
      </c>
      <c r="D337" s="77">
        <v>399</v>
      </c>
      <c r="E337" s="77">
        <v>31.19</v>
      </c>
      <c r="F337" s="95">
        <v>13</v>
      </c>
    </row>
    <row r="338" spans="1:6">
      <c r="A338" s="74" t="s">
        <v>204</v>
      </c>
      <c r="B338" s="74" t="s">
        <v>111</v>
      </c>
      <c r="C338" s="75" t="s">
        <v>1156</v>
      </c>
      <c r="D338" s="77">
        <v>351</v>
      </c>
      <c r="E338" s="77">
        <v>14.9</v>
      </c>
      <c r="F338" s="95">
        <v>24</v>
      </c>
    </row>
    <row r="339" spans="1:6">
      <c r="A339" s="74" t="s">
        <v>204</v>
      </c>
      <c r="B339" s="74" t="s">
        <v>113</v>
      </c>
      <c r="C339" s="75" t="s">
        <v>1157</v>
      </c>
      <c r="D339" s="76">
        <v>66769</v>
      </c>
      <c r="E339" s="77">
        <v>175.43</v>
      </c>
      <c r="F339" s="95">
        <v>381</v>
      </c>
    </row>
    <row r="340" spans="1:6">
      <c r="A340" s="74" t="s">
        <v>204</v>
      </c>
      <c r="B340" s="74" t="s">
        <v>113</v>
      </c>
      <c r="C340" s="75" t="s">
        <v>1158</v>
      </c>
      <c r="D340" s="76">
        <v>17739</v>
      </c>
      <c r="E340" s="77">
        <v>206.23</v>
      </c>
      <c r="F340" s="95">
        <v>86</v>
      </c>
    </row>
    <row r="341" spans="1:6">
      <c r="A341" s="74" t="s">
        <v>204</v>
      </c>
      <c r="B341" s="74" t="s">
        <v>113</v>
      </c>
      <c r="C341" s="75" t="s">
        <v>1159</v>
      </c>
      <c r="D341" s="76">
        <v>13420</v>
      </c>
      <c r="E341" s="77">
        <v>134.66999999999999</v>
      </c>
      <c r="F341" s="95">
        <v>100</v>
      </c>
    </row>
    <row r="342" spans="1:6">
      <c r="A342" s="74" t="s">
        <v>204</v>
      </c>
      <c r="B342" s="74" t="s">
        <v>113</v>
      </c>
      <c r="C342" s="75" t="s">
        <v>1160</v>
      </c>
      <c r="D342" s="76">
        <v>13101</v>
      </c>
      <c r="E342" s="77">
        <v>53.52</v>
      </c>
      <c r="F342" s="95">
        <v>245</v>
      </c>
    </row>
    <row r="343" spans="1:6">
      <c r="A343" s="74" t="s">
        <v>204</v>
      </c>
      <c r="B343" s="74" t="s">
        <v>113</v>
      </c>
      <c r="C343" s="75" t="s">
        <v>1161</v>
      </c>
      <c r="D343" s="76">
        <v>12558</v>
      </c>
      <c r="E343" s="77">
        <v>176.63</v>
      </c>
      <c r="F343" s="95">
        <v>71</v>
      </c>
    </row>
    <row r="344" spans="1:6">
      <c r="A344" s="74" t="s">
        <v>204</v>
      </c>
      <c r="B344" s="74" t="s">
        <v>113</v>
      </c>
      <c r="C344" s="75" t="s">
        <v>1162</v>
      </c>
      <c r="D344" s="76">
        <v>11627</v>
      </c>
      <c r="E344" s="77">
        <v>170.39</v>
      </c>
      <c r="F344" s="95">
        <v>68</v>
      </c>
    </row>
    <row r="345" spans="1:6">
      <c r="A345" s="74" t="s">
        <v>204</v>
      </c>
      <c r="B345" s="74" t="s">
        <v>113</v>
      </c>
      <c r="C345" s="75" t="s">
        <v>1163</v>
      </c>
      <c r="D345" s="76">
        <v>11221</v>
      </c>
      <c r="E345" s="77">
        <v>85.48</v>
      </c>
      <c r="F345" s="95">
        <v>131</v>
      </c>
    </row>
    <row r="346" spans="1:6">
      <c r="A346" s="74" t="s">
        <v>204</v>
      </c>
      <c r="B346" s="74" t="s">
        <v>113</v>
      </c>
      <c r="C346" s="75" t="s">
        <v>1164</v>
      </c>
      <c r="D346" s="76">
        <v>7332</v>
      </c>
      <c r="E346" s="77">
        <v>71.27</v>
      </c>
      <c r="F346" s="95">
        <v>103</v>
      </c>
    </row>
    <row r="347" spans="1:6">
      <c r="A347" s="74" t="s">
        <v>204</v>
      </c>
      <c r="B347" s="74" t="s">
        <v>113</v>
      </c>
      <c r="C347" s="75" t="s">
        <v>1165</v>
      </c>
      <c r="D347" s="76">
        <v>6953</v>
      </c>
      <c r="E347" s="77">
        <v>56.24</v>
      </c>
      <c r="F347" s="95">
        <v>124</v>
      </c>
    </row>
    <row r="348" spans="1:6">
      <c r="A348" s="74" t="s">
        <v>204</v>
      </c>
      <c r="B348" s="74" t="s">
        <v>113</v>
      </c>
      <c r="C348" s="75" t="s">
        <v>1166</v>
      </c>
      <c r="D348" s="76">
        <v>6914</v>
      </c>
      <c r="E348" s="77">
        <v>97.31</v>
      </c>
      <c r="F348" s="95">
        <v>71</v>
      </c>
    </row>
    <row r="349" spans="1:6">
      <c r="A349" s="74" t="s">
        <v>204</v>
      </c>
      <c r="B349" s="74" t="s">
        <v>113</v>
      </c>
      <c r="C349" s="75" t="s">
        <v>1167</v>
      </c>
      <c r="D349" s="76">
        <v>6285</v>
      </c>
      <c r="E349" s="77">
        <v>89.1</v>
      </c>
      <c r="F349" s="95">
        <v>71</v>
      </c>
    </row>
    <row r="350" spans="1:6">
      <c r="A350" s="74" t="s">
        <v>204</v>
      </c>
      <c r="B350" s="74" t="s">
        <v>113</v>
      </c>
      <c r="C350" s="75" t="s">
        <v>1168</v>
      </c>
      <c r="D350" s="76">
        <v>5852</v>
      </c>
      <c r="E350" s="77">
        <v>78.510000000000005</v>
      </c>
      <c r="F350" s="95">
        <v>75</v>
      </c>
    </row>
    <row r="351" spans="1:6">
      <c r="A351" s="74" t="s">
        <v>204</v>
      </c>
      <c r="B351" s="74" t="s">
        <v>113</v>
      </c>
      <c r="C351" s="75" t="s">
        <v>1169</v>
      </c>
      <c r="D351" s="76">
        <v>5634</v>
      </c>
      <c r="E351" s="77">
        <v>208.93</v>
      </c>
      <c r="F351" s="95">
        <v>27</v>
      </c>
    </row>
    <row r="352" spans="1:6">
      <c r="A352" s="74" t="s">
        <v>204</v>
      </c>
      <c r="B352" s="74" t="s">
        <v>113</v>
      </c>
      <c r="C352" s="75" t="s">
        <v>1170</v>
      </c>
      <c r="D352" s="76">
        <v>5561</v>
      </c>
      <c r="E352" s="77">
        <v>38.01</v>
      </c>
      <c r="F352" s="95">
        <v>146</v>
      </c>
    </row>
    <row r="353" spans="1:6">
      <c r="A353" s="74" t="s">
        <v>204</v>
      </c>
      <c r="B353" s="74" t="s">
        <v>113</v>
      </c>
      <c r="C353" s="75" t="s">
        <v>1171</v>
      </c>
      <c r="D353" s="76">
        <v>5373</v>
      </c>
      <c r="E353" s="77">
        <v>113.07</v>
      </c>
      <c r="F353" s="95">
        <v>48</v>
      </c>
    </row>
    <row r="354" spans="1:6">
      <c r="A354" s="74" t="s">
        <v>204</v>
      </c>
      <c r="B354" s="74" t="s">
        <v>113</v>
      </c>
      <c r="C354" s="75" t="s">
        <v>1172</v>
      </c>
      <c r="D354" s="76">
        <v>5304</v>
      </c>
      <c r="E354" s="77">
        <v>126.18</v>
      </c>
      <c r="F354" s="95">
        <v>42</v>
      </c>
    </row>
    <row r="355" spans="1:6">
      <c r="A355" s="74" t="s">
        <v>204</v>
      </c>
      <c r="B355" s="74" t="s">
        <v>113</v>
      </c>
      <c r="C355" s="75" t="s">
        <v>1173</v>
      </c>
      <c r="D355" s="76">
        <v>5045</v>
      </c>
      <c r="E355" s="77">
        <v>67.84</v>
      </c>
      <c r="F355" s="95">
        <v>74</v>
      </c>
    </row>
    <row r="356" spans="1:6">
      <c r="A356" s="74" t="s">
        <v>204</v>
      </c>
      <c r="B356" s="74" t="s">
        <v>113</v>
      </c>
      <c r="C356" s="75" t="s">
        <v>1174</v>
      </c>
      <c r="D356" s="76">
        <v>4995</v>
      </c>
      <c r="E356" s="77">
        <v>99.71</v>
      </c>
      <c r="F356" s="95">
        <v>50</v>
      </c>
    </row>
    <row r="357" spans="1:6">
      <c r="A357" s="74" t="s">
        <v>204</v>
      </c>
      <c r="B357" s="74" t="s">
        <v>113</v>
      </c>
      <c r="C357" s="75" t="s">
        <v>1175</v>
      </c>
      <c r="D357" s="76">
        <v>4766</v>
      </c>
      <c r="E357" s="77">
        <v>62.91</v>
      </c>
      <c r="F357" s="95">
        <v>76</v>
      </c>
    </row>
    <row r="358" spans="1:6">
      <c r="A358" s="74" t="s">
        <v>204</v>
      </c>
      <c r="B358" s="74" t="s">
        <v>113</v>
      </c>
      <c r="C358" s="75" t="s">
        <v>1176</v>
      </c>
      <c r="D358" s="76">
        <v>4342</v>
      </c>
      <c r="E358" s="77">
        <v>76.66</v>
      </c>
      <c r="F358" s="95">
        <v>57</v>
      </c>
    </row>
    <row r="359" spans="1:6">
      <c r="A359" s="74" t="s">
        <v>204</v>
      </c>
      <c r="B359" s="74" t="s">
        <v>113</v>
      </c>
      <c r="C359" s="75" t="s">
        <v>1177</v>
      </c>
      <c r="D359" s="76">
        <v>4335</v>
      </c>
      <c r="E359" s="77">
        <v>29.87</v>
      </c>
      <c r="F359" s="95">
        <v>145</v>
      </c>
    </row>
    <row r="360" spans="1:6">
      <c r="A360" s="74" t="s">
        <v>204</v>
      </c>
      <c r="B360" s="74" t="s">
        <v>113</v>
      </c>
      <c r="C360" s="75" t="s">
        <v>1178</v>
      </c>
      <c r="D360" s="76">
        <v>4152</v>
      </c>
      <c r="E360" s="77">
        <v>46.82</v>
      </c>
      <c r="F360" s="95">
        <v>89</v>
      </c>
    </row>
    <row r="361" spans="1:6">
      <c r="A361" s="74" t="s">
        <v>204</v>
      </c>
      <c r="B361" s="74" t="s">
        <v>113</v>
      </c>
      <c r="C361" s="75" t="s">
        <v>1179</v>
      </c>
      <c r="D361" s="76">
        <v>4025</v>
      </c>
      <c r="E361" s="77">
        <v>66.099999999999994</v>
      </c>
      <c r="F361" s="95">
        <v>61</v>
      </c>
    </row>
    <row r="362" spans="1:6">
      <c r="A362" s="74" t="s">
        <v>204</v>
      </c>
      <c r="B362" s="74" t="s">
        <v>113</v>
      </c>
      <c r="C362" s="75" t="s">
        <v>1180</v>
      </c>
      <c r="D362" s="76">
        <v>4003</v>
      </c>
      <c r="E362" s="77">
        <v>82.94</v>
      </c>
      <c r="F362" s="95">
        <v>48</v>
      </c>
    </row>
    <row r="363" spans="1:6">
      <c r="A363" s="74" t="s">
        <v>204</v>
      </c>
      <c r="B363" s="74" t="s">
        <v>113</v>
      </c>
      <c r="C363" s="75" t="s">
        <v>1181</v>
      </c>
      <c r="D363" s="76">
        <v>3970</v>
      </c>
      <c r="E363" s="77">
        <v>100.97</v>
      </c>
      <c r="F363" s="95">
        <v>39</v>
      </c>
    </row>
    <row r="364" spans="1:6">
      <c r="A364" s="74" t="s">
        <v>204</v>
      </c>
      <c r="B364" s="74" t="s">
        <v>113</v>
      </c>
      <c r="C364" s="75" t="s">
        <v>1182</v>
      </c>
      <c r="D364" s="76">
        <v>3875</v>
      </c>
      <c r="E364" s="77">
        <v>88.48</v>
      </c>
      <c r="F364" s="95">
        <v>44</v>
      </c>
    </row>
    <row r="365" spans="1:6">
      <c r="A365" s="74" t="s">
        <v>204</v>
      </c>
      <c r="B365" s="74" t="s">
        <v>113</v>
      </c>
      <c r="C365" s="75" t="s">
        <v>1183</v>
      </c>
      <c r="D365" s="76">
        <v>3842</v>
      </c>
      <c r="E365" s="77">
        <v>98.55</v>
      </c>
      <c r="F365" s="95">
        <v>39</v>
      </c>
    </row>
    <row r="366" spans="1:6">
      <c r="A366" s="74" t="s">
        <v>204</v>
      </c>
      <c r="B366" s="74" t="s">
        <v>113</v>
      </c>
      <c r="C366" s="75" t="s">
        <v>1184</v>
      </c>
      <c r="D366" s="76">
        <v>3760</v>
      </c>
      <c r="E366" s="77">
        <v>54.88</v>
      </c>
      <c r="F366" s="95">
        <v>69</v>
      </c>
    </row>
    <row r="367" spans="1:6">
      <c r="A367" s="74" t="s">
        <v>204</v>
      </c>
      <c r="B367" s="74" t="s">
        <v>113</v>
      </c>
      <c r="C367" s="75" t="s">
        <v>1185</v>
      </c>
      <c r="D367" s="76">
        <v>3525</v>
      </c>
      <c r="E367" s="77">
        <v>55.45</v>
      </c>
      <c r="F367" s="95">
        <v>64</v>
      </c>
    </row>
    <row r="368" spans="1:6">
      <c r="A368" s="74" t="s">
        <v>204</v>
      </c>
      <c r="B368" s="74" t="s">
        <v>113</v>
      </c>
      <c r="C368" s="75" t="s">
        <v>1186</v>
      </c>
      <c r="D368" s="76">
        <v>3396</v>
      </c>
      <c r="E368" s="77">
        <v>42.92</v>
      </c>
      <c r="F368" s="95">
        <v>79</v>
      </c>
    </row>
    <row r="369" spans="1:6">
      <c r="A369" s="74" t="s">
        <v>204</v>
      </c>
      <c r="B369" s="74" t="s">
        <v>113</v>
      </c>
      <c r="C369" s="75" t="s">
        <v>1187</v>
      </c>
      <c r="D369" s="76">
        <v>3367</v>
      </c>
      <c r="E369" s="77">
        <v>89.7</v>
      </c>
      <c r="F369" s="95">
        <v>38</v>
      </c>
    </row>
    <row r="370" spans="1:6">
      <c r="A370" s="74" t="s">
        <v>204</v>
      </c>
      <c r="B370" s="74" t="s">
        <v>113</v>
      </c>
      <c r="C370" s="75" t="s">
        <v>1188</v>
      </c>
      <c r="D370" s="76">
        <v>3288</v>
      </c>
      <c r="E370" s="77">
        <v>40.74</v>
      </c>
      <c r="F370" s="95">
        <v>81</v>
      </c>
    </row>
    <row r="371" spans="1:6">
      <c r="A371" s="74" t="s">
        <v>204</v>
      </c>
      <c r="B371" s="74" t="s">
        <v>113</v>
      </c>
      <c r="C371" s="75" t="s">
        <v>1189</v>
      </c>
      <c r="D371" s="76">
        <v>3160</v>
      </c>
      <c r="E371" s="77">
        <v>128.69</v>
      </c>
      <c r="F371" s="95">
        <v>25</v>
      </c>
    </row>
    <row r="372" spans="1:6">
      <c r="A372" s="74" t="s">
        <v>204</v>
      </c>
      <c r="B372" s="74" t="s">
        <v>113</v>
      </c>
      <c r="C372" s="75" t="s">
        <v>1190</v>
      </c>
      <c r="D372" s="76">
        <v>3014</v>
      </c>
      <c r="E372" s="77">
        <v>36.65</v>
      </c>
      <c r="F372" s="95">
        <v>82</v>
      </c>
    </row>
    <row r="373" spans="1:6">
      <c r="A373" s="74" t="s">
        <v>204</v>
      </c>
      <c r="B373" s="74" t="s">
        <v>113</v>
      </c>
      <c r="C373" s="75" t="s">
        <v>1191</v>
      </c>
      <c r="D373" s="76">
        <v>2888</v>
      </c>
      <c r="E373" s="77">
        <v>120.83</v>
      </c>
      <c r="F373" s="95">
        <v>24</v>
      </c>
    </row>
    <row r="374" spans="1:6">
      <c r="A374" s="74" t="s">
        <v>204</v>
      </c>
      <c r="B374" s="74" t="s">
        <v>113</v>
      </c>
      <c r="C374" s="75" t="s">
        <v>1192</v>
      </c>
      <c r="D374" s="76">
        <v>2869</v>
      </c>
      <c r="E374" s="77">
        <v>71.81</v>
      </c>
      <c r="F374" s="95">
        <v>40</v>
      </c>
    </row>
    <row r="375" spans="1:6">
      <c r="A375" s="74" t="s">
        <v>204</v>
      </c>
      <c r="B375" s="74" t="s">
        <v>113</v>
      </c>
      <c r="C375" s="75" t="s">
        <v>1193</v>
      </c>
      <c r="D375" s="76">
        <v>2859</v>
      </c>
      <c r="E375" s="77">
        <v>97.7</v>
      </c>
      <c r="F375" s="95">
        <v>29</v>
      </c>
    </row>
    <row r="376" spans="1:6">
      <c r="A376" s="74" t="s">
        <v>204</v>
      </c>
      <c r="B376" s="74" t="s">
        <v>113</v>
      </c>
      <c r="C376" s="75" t="s">
        <v>1194</v>
      </c>
      <c r="D376" s="76">
        <v>2796</v>
      </c>
      <c r="E376" s="77">
        <v>52.25</v>
      </c>
      <c r="F376" s="95">
        <v>54</v>
      </c>
    </row>
    <row r="377" spans="1:6">
      <c r="A377" s="74" t="s">
        <v>204</v>
      </c>
      <c r="B377" s="74" t="s">
        <v>113</v>
      </c>
      <c r="C377" s="75" t="s">
        <v>1195</v>
      </c>
      <c r="D377" s="76">
        <v>2725</v>
      </c>
      <c r="E377" s="77">
        <v>24.13</v>
      </c>
      <c r="F377" s="95">
        <v>113</v>
      </c>
    </row>
    <row r="378" spans="1:6">
      <c r="A378" s="74" t="s">
        <v>204</v>
      </c>
      <c r="B378" s="74" t="s">
        <v>113</v>
      </c>
      <c r="C378" s="75" t="s">
        <v>1196</v>
      </c>
      <c r="D378" s="76">
        <v>2705</v>
      </c>
      <c r="E378" s="77">
        <v>69.58</v>
      </c>
      <c r="F378" s="95">
        <v>39</v>
      </c>
    </row>
    <row r="379" spans="1:6">
      <c r="A379" s="74" t="s">
        <v>204</v>
      </c>
      <c r="B379" s="74" t="s">
        <v>113</v>
      </c>
      <c r="C379" s="75" t="s">
        <v>1197</v>
      </c>
      <c r="D379" s="76">
        <v>2610</v>
      </c>
      <c r="E379" s="77">
        <v>29.6</v>
      </c>
      <c r="F379" s="95">
        <v>88</v>
      </c>
    </row>
    <row r="380" spans="1:6">
      <c r="A380" s="74" t="s">
        <v>204</v>
      </c>
      <c r="B380" s="74" t="s">
        <v>113</v>
      </c>
      <c r="C380" s="75" t="s">
        <v>1198</v>
      </c>
      <c r="D380" s="76">
        <v>2502</v>
      </c>
      <c r="E380" s="77">
        <v>89.34</v>
      </c>
      <c r="F380" s="95">
        <v>28</v>
      </c>
    </row>
    <row r="381" spans="1:6">
      <c r="A381" s="74" t="s">
        <v>204</v>
      </c>
      <c r="B381" s="74" t="s">
        <v>113</v>
      </c>
      <c r="C381" s="75" t="s">
        <v>1199</v>
      </c>
      <c r="D381" s="76">
        <v>2318</v>
      </c>
      <c r="E381" s="77">
        <v>77.64</v>
      </c>
      <c r="F381" s="95">
        <v>30</v>
      </c>
    </row>
    <row r="382" spans="1:6">
      <c r="A382" s="74" t="s">
        <v>204</v>
      </c>
      <c r="B382" s="74" t="s">
        <v>113</v>
      </c>
      <c r="C382" s="75" t="s">
        <v>1200</v>
      </c>
      <c r="D382" s="76">
        <v>2317</v>
      </c>
      <c r="E382" s="77">
        <v>32.9</v>
      </c>
      <c r="F382" s="95">
        <v>70</v>
      </c>
    </row>
    <row r="383" spans="1:6">
      <c r="A383" s="74" t="s">
        <v>204</v>
      </c>
      <c r="B383" s="74" t="s">
        <v>113</v>
      </c>
      <c r="C383" s="75" t="s">
        <v>1201</v>
      </c>
      <c r="D383" s="76">
        <v>2256</v>
      </c>
      <c r="E383" s="77">
        <v>38.19</v>
      </c>
      <c r="F383" s="95">
        <v>59</v>
      </c>
    </row>
    <row r="384" spans="1:6">
      <c r="A384" s="74" t="s">
        <v>204</v>
      </c>
      <c r="B384" s="74" t="s">
        <v>113</v>
      </c>
      <c r="C384" s="75" t="s">
        <v>1202</v>
      </c>
      <c r="D384" s="76">
        <v>2028</v>
      </c>
      <c r="E384" s="77">
        <v>28.96</v>
      </c>
      <c r="F384" s="95">
        <v>70</v>
      </c>
    </row>
    <row r="385" spans="1:6">
      <c r="A385" s="74" t="s">
        <v>204</v>
      </c>
      <c r="B385" s="74" t="s">
        <v>113</v>
      </c>
      <c r="C385" s="75" t="s">
        <v>1203</v>
      </c>
      <c r="D385" s="76">
        <v>1985</v>
      </c>
      <c r="E385" s="77">
        <v>116.31</v>
      </c>
      <c r="F385" s="95">
        <v>17</v>
      </c>
    </row>
    <row r="386" spans="1:6">
      <c r="A386" s="74" t="s">
        <v>204</v>
      </c>
      <c r="B386" s="74" t="s">
        <v>113</v>
      </c>
      <c r="C386" s="75" t="s">
        <v>1204</v>
      </c>
      <c r="D386" s="76">
        <v>1961</v>
      </c>
      <c r="E386" s="77">
        <v>43.36</v>
      </c>
      <c r="F386" s="95">
        <v>45</v>
      </c>
    </row>
    <row r="387" spans="1:6">
      <c r="A387" s="74" t="s">
        <v>204</v>
      </c>
      <c r="B387" s="74" t="s">
        <v>113</v>
      </c>
      <c r="C387" s="75" t="s">
        <v>1205</v>
      </c>
      <c r="D387" s="76">
        <v>1900</v>
      </c>
      <c r="E387" s="77">
        <v>106.4</v>
      </c>
      <c r="F387" s="95">
        <v>18</v>
      </c>
    </row>
    <row r="388" spans="1:6">
      <c r="A388" s="74" t="s">
        <v>204</v>
      </c>
      <c r="B388" s="74" t="s">
        <v>113</v>
      </c>
      <c r="C388" s="75" t="s">
        <v>1206</v>
      </c>
      <c r="D388" s="76">
        <v>1882</v>
      </c>
      <c r="E388" s="77">
        <v>70.02</v>
      </c>
      <c r="F388" s="95">
        <v>27</v>
      </c>
    </row>
    <row r="389" spans="1:6">
      <c r="A389" s="74" t="s">
        <v>204</v>
      </c>
      <c r="B389" s="74" t="s">
        <v>113</v>
      </c>
      <c r="C389" s="75" t="s">
        <v>1207</v>
      </c>
      <c r="D389" s="76">
        <v>1819</v>
      </c>
      <c r="E389" s="77">
        <v>69.84</v>
      </c>
      <c r="F389" s="95">
        <v>26</v>
      </c>
    </row>
    <row r="390" spans="1:6">
      <c r="A390" s="74" t="s">
        <v>204</v>
      </c>
      <c r="B390" s="74" t="s">
        <v>113</v>
      </c>
      <c r="C390" s="75" t="s">
        <v>1208</v>
      </c>
      <c r="D390" s="76">
        <v>1809</v>
      </c>
      <c r="E390" s="77">
        <v>42.15</v>
      </c>
      <c r="F390" s="95">
        <v>43</v>
      </c>
    </row>
    <row r="391" spans="1:6">
      <c r="A391" s="74" t="s">
        <v>204</v>
      </c>
      <c r="B391" s="74" t="s">
        <v>113</v>
      </c>
      <c r="C391" s="75" t="s">
        <v>1209</v>
      </c>
      <c r="D391" s="76">
        <v>1714</v>
      </c>
      <c r="E391" s="77">
        <v>95.71</v>
      </c>
      <c r="F391" s="95">
        <v>18</v>
      </c>
    </row>
    <row r="392" spans="1:6">
      <c r="A392" s="74" t="s">
        <v>204</v>
      </c>
      <c r="B392" s="74" t="s">
        <v>113</v>
      </c>
      <c r="C392" s="75" t="s">
        <v>1210</v>
      </c>
      <c r="D392" s="76">
        <v>1684</v>
      </c>
      <c r="E392" s="77">
        <v>33.49</v>
      </c>
      <c r="F392" s="95">
        <v>50</v>
      </c>
    </row>
    <row r="393" spans="1:6">
      <c r="A393" s="74" t="s">
        <v>204</v>
      </c>
      <c r="B393" s="74" t="s">
        <v>113</v>
      </c>
      <c r="C393" s="75" t="s">
        <v>1211</v>
      </c>
      <c r="D393" s="76">
        <v>1663</v>
      </c>
      <c r="E393" s="77">
        <v>66.650000000000006</v>
      </c>
      <c r="F393" s="95">
        <v>25</v>
      </c>
    </row>
    <row r="394" spans="1:6">
      <c r="A394" s="74" t="s">
        <v>204</v>
      </c>
      <c r="B394" s="74" t="s">
        <v>113</v>
      </c>
      <c r="C394" s="75" t="s">
        <v>1212</v>
      </c>
      <c r="D394" s="76">
        <v>1623</v>
      </c>
      <c r="E394" s="77">
        <v>45.82</v>
      </c>
      <c r="F394" s="95">
        <v>35</v>
      </c>
    </row>
    <row r="395" spans="1:6">
      <c r="A395" s="74" t="s">
        <v>204</v>
      </c>
      <c r="B395" s="74" t="s">
        <v>113</v>
      </c>
      <c r="C395" s="75" t="s">
        <v>1213</v>
      </c>
      <c r="D395" s="76">
        <v>1619</v>
      </c>
      <c r="E395" s="77">
        <v>77.099999999999994</v>
      </c>
      <c r="F395" s="95">
        <v>21</v>
      </c>
    </row>
    <row r="396" spans="1:6">
      <c r="A396" s="74" t="s">
        <v>204</v>
      </c>
      <c r="B396" s="74" t="s">
        <v>113</v>
      </c>
      <c r="C396" s="75" t="s">
        <v>1214</v>
      </c>
      <c r="D396" s="76">
        <v>1536</v>
      </c>
      <c r="E396" s="77">
        <v>114.14</v>
      </c>
      <c r="F396" s="95">
        <v>13</v>
      </c>
    </row>
    <row r="397" spans="1:6">
      <c r="A397" s="74" t="s">
        <v>204</v>
      </c>
      <c r="B397" s="74" t="s">
        <v>113</v>
      </c>
      <c r="C397" s="75" t="s">
        <v>1215</v>
      </c>
      <c r="D397" s="76">
        <v>1501</v>
      </c>
      <c r="E397" s="77">
        <v>61.16</v>
      </c>
      <c r="F397" s="95">
        <v>25</v>
      </c>
    </row>
    <row r="398" spans="1:6">
      <c r="A398" s="74" t="s">
        <v>204</v>
      </c>
      <c r="B398" s="74" t="s">
        <v>113</v>
      </c>
      <c r="C398" s="75" t="s">
        <v>1216</v>
      </c>
      <c r="D398" s="76">
        <v>1454</v>
      </c>
      <c r="E398" s="77">
        <v>61.74</v>
      </c>
      <c r="F398" s="95">
        <v>24</v>
      </c>
    </row>
    <row r="399" spans="1:6">
      <c r="A399" s="74" t="s">
        <v>204</v>
      </c>
      <c r="B399" s="74" t="s">
        <v>113</v>
      </c>
      <c r="C399" s="75" t="s">
        <v>1217</v>
      </c>
      <c r="D399" s="76">
        <v>1453</v>
      </c>
      <c r="E399" s="77">
        <v>19.489999999999998</v>
      </c>
      <c r="F399" s="95">
        <v>75</v>
      </c>
    </row>
    <row r="400" spans="1:6">
      <c r="A400" s="74" t="s">
        <v>204</v>
      </c>
      <c r="B400" s="74" t="s">
        <v>113</v>
      </c>
      <c r="C400" s="75" t="s">
        <v>1218</v>
      </c>
      <c r="D400" s="76">
        <v>1429</v>
      </c>
      <c r="E400" s="77">
        <v>97.19</v>
      </c>
      <c r="F400" s="95">
        <v>15</v>
      </c>
    </row>
    <row r="401" spans="1:6">
      <c r="A401" s="74" t="s">
        <v>204</v>
      </c>
      <c r="B401" s="74" t="s">
        <v>113</v>
      </c>
      <c r="C401" s="75" t="s">
        <v>1219</v>
      </c>
      <c r="D401" s="76">
        <v>1418</v>
      </c>
      <c r="E401" s="77">
        <v>30.69</v>
      </c>
      <c r="F401" s="95">
        <v>46</v>
      </c>
    </row>
    <row r="402" spans="1:6">
      <c r="A402" s="74" t="s">
        <v>204</v>
      </c>
      <c r="B402" s="74" t="s">
        <v>113</v>
      </c>
      <c r="C402" s="75" t="s">
        <v>1220</v>
      </c>
      <c r="D402" s="76">
        <v>1408</v>
      </c>
      <c r="E402" s="77">
        <v>38.18</v>
      </c>
      <c r="F402" s="95">
        <v>37</v>
      </c>
    </row>
    <row r="403" spans="1:6">
      <c r="A403" s="74" t="s">
        <v>204</v>
      </c>
      <c r="B403" s="74" t="s">
        <v>113</v>
      </c>
      <c r="C403" s="75" t="s">
        <v>1221</v>
      </c>
      <c r="D403" s="76">
        <v>1401</v>
      </c>
      <c r="E403" s="77">
        <v>55.87</v>
      </c>
      <c r="F403" s="95">
        <v>25</v>
      </c>
    </row>
    <row r="404" spans="1:6">
      <c r="A404" s="74" t="s">
        <v>204</v>
      </c>
      <c r="B404" s="74" t="s">
        <v>113</v>
      </c>
      <c r="C404" s="75" t="s">
        <v>1222</v>
      </c>
      <c r="D404" s="76">
        <v>1394</v>
      </c>
      <c r="E404" s="77">
        <v>23.1</v>
      </c>
      <c r="F404" s="95">
        <v>60</v>
      </c>
    </row>
    <row r="405" spans="1:6">
      <c r="A405" s="74" t="s">
        <v>204</v>
      </c>
      <c r="B405" s="74" t="s">
        <v>113</v>
      </c>
      <c r="C405" s="75" t="s">
        <v>1223</v>
      </c>
      <c r="D405" s="76">
        <v>1375</v>
      </c>
      <c r="E405" s="77">
        <v>28.64</v>
      </c>
      <c r="F405" s="95">
        <v>48</v>
      </c>
    </row>
    <row r="406" spans="1:6">
      <c r="A406" s="74" t="s">
        <v>204</v>
      </c>
      <c r="B406" s="74" t="s">
        <v>113</v>
      </c>
      <c r="C406" s="75" t="s">
        <v>1224</v>
      </c>
      <c r="D406" s="76">
        <v>1307</v>
      </c>
      <c r="E406" s="77">
        <v>74.78</v>
      </c>
      <c r="F406" s="95">
        <v>17</v>
      </c>
    </row>
    <row r="407" spans="1:6">
      <c r="A407" s="74" t="s">
        <v>204</v>
      </c>
      <c r="B407" s="74" t="s">
        <v>113</v>
      </c>
      <c r="C407" s="75" t="s">
        <v>1225</v>
      </c>
      <c r="D407" s="76">
        <v>1305</v>
      </c>
      <c r="E407" s="77">
        <v>83.06</v>
      </c>
      <c r="F407" s="95">
        <v>16</v>
      </c>
    </row>
    <row r="408" spans="1:6">
      <c r="A408" s="74" t="s">
        <v>204</v>
      </c>
      <c r="B408" s="74" t="s">
        <v>113</v>
      </c>
      <c r="C408" s="75" t="s">
        <v>1226</v>
      </c>
      <c r="D408" s="76">
        <v>1294</v>
      </c>
      <c r="E408" s="77">
        <v>23.39</v>
      </c>
      <c r="F408" s="95">
        <v>55</v>
      </c>
    </row>
    <row r="409" spans="1:6">
      <c r="A409" s="74" t="s">
        <v>204</v>
      </c>
      <c r="B409" s="74" t="s">
        <v>113</v>
      </c>
      <c r="C409" s="75" t="s">
        <v>1227</v>
      </c>
      <c r="D409" s="76">
        <v>1256</v>
      </c>
      <c r="E409" s="77">
        <v>42.5</v>
      </c>
      <c r="F409" s="95">
        <v>30</v>
      </c>
    </row>
    <row r="410" spans="1:6">
      <c r="A410" s="74" t="s">
        <v>204</v>
      </c>
      <c r="B410" s="74" t="s">
        <v>113</v>
      </c>
      <c r="C410" s="75" t="s">
        <v>1228</v>
      </c>
      <c r="D410" s="76">
        <v>1181</v>
      </c>
      <c r="E410" s="77">
        <v>56.87</v>
      </c>
      <c r="F410" s="95">
        <v>21</v>
      </c>
    </row>
    <row r="411" spans="1:6">
      <c r="A411" s="74" t="s">
        <v>204</v>
      </c>
      <c r="B411" s="74" t="s">
        <v>113</v>
      </c>
      <c r="C411" s="75" t="s">
        <v>1229</v>
      </c>
      <c r="D411" s="76">
        <v>1131</v>
      </c>
      <c r="E411" s="77">
        <v>113.07</v>
      </c>
      <c r="F411" s="95">
        <v>10</v>
      </c>
    </row>
    <row r="412" spans="1:6">
      <c r="A412" s="74" t="s">
        <v>204</v>
      </c>
      <c r="B412" s="74" t="s">
        <v>113</v>
      </c>
      <c r="C412" s="75" t="s">
        <v>1230</v>
      </c>
      <c r="D412" s="76">
        <v>1080</v>
      </c>
      <c r="E412" s="77">
        <v>32.840000000000003</v>
      </c>
      <c r="F412" s="95">
        <v>33</v>
      </c>
    </row>
    <row r="413" spans="1:6">
      <c r="A413" s="74" t="s">
        <v>204</v>
      </c>
      <c r="B413" s="74" t="s">
        <v>113</v>
      </c>
      <c r="C413" s="75" t="s">
        <v>1231</v>
      </c>
      <c r="D413" s="76">
        <v>1051</v>
      </c>
      <c r="E413" s="77">
        <v>32.619999999999997</v>
      </c>
      <c r="F413" s="95">
        <v>32</v>
      </c>
    </row>
    <row r="414" spans="1:6">
      <c r="A414" s="74" t="s">
        <v>204</v>
      </c>
      <c r="B414" s="74" t="s">
        <v>113</v>
      </c>
      <c r="C414" s="75" t="s">
        <v>1232</v>
      </c>
      <c r="D414" s="76">
        <v>1001</v>
      </c>
      <c r="E414" s="77">
        <v>84.07</v>
      </c>
      <c r="F414" s="95">
        <v>12</v>
      </c>
    </row>
    <row r="415" spans="1:6">
      <c r="A415" s="74" t="s">
        <v>204</v>
      </c>
      <c r="B415" s="74" t="s">
        <v>113</v>
      </c>
      <c r="C415" s="75" t="s">
        <v>1233</v>
      </c>
      <c r="D415" s="77">
        <v>999</v>
      </c>
      <c r="E415" s="77">
        <v>47.45</v>
      </c>
      <c r="F415" s="95">
        <v>21</v>
      </c>
    </row>
    <row r="416" spans="1:6">
      <c r="A416" s="74" t="s">
        <v>204</v>
      </c>
      <c r="B416" s="74" t="s">
        <v>113</v>
      </c>
      <c r="C416" s="75" t="s">
        <v>1234</v>
      </c>
      <c r="D416" s="77">
        <v>977</v>
      </c>
      <c r="E416" s="77">
        <v>67.7</v>
      </c>
      <c r="F416" s="95">
        <v>14</v>
      </c>
    </row>
    <row r="417" spans="1:6">
      <c r="A417" s="74" t="s">
        <v>204</v>
      </c>
      <c r="B417" s="74" t="s">
        <v>113</v>
      </c>
      <c r="C417" s="75" t="s">
        <v>1235</v>
      </c>
      <c r="D417" s="77">
        <v>928</v>
      </c>
      <c r="E417" s="77">
        <v>29.51</v>
      </c>
      <c r="F417" s="95">
        <v>31</v>
      </c>
    </row>
    <row r="418" spans="1:6">
      <c r="A418" s="74" t="s">
        <v>204</v>
      </c>
      <c r="B418" s="74" t="s">
        <v>113</v>
      </c>
      <c r="C418" s="75" t="s">
        <v>1236</v>
      </c>
      <c r="D418" s="77">
        <v>895</v>
      </c>
      <c r="E418" s="77">
        <v>34.9</v>
      </c>
      <c r="F418" s="95">
        <v>26</v>
      </c>
    </row>
    <row r="419" spans="1:6">
      <c r="A419" s="74" t="s">
        <v>204</v>
      </c>
      <c r="B419" s="74" t="s">
        <v>113</v>
      </c>
      <c r="C419" s="75" t="s">
        <v>1237</v>
      </c>
      <c r="D419" s="77">
        <v>874</v>
      </c>
      <c r="E419" s="77">
        <v>23.63</v>
      </c>
      <c r="F419" s="95">
        <v>37</v>
      </c>
    </row>
    <row r="420" spans="1:6">
      <c r="A420" s="74" t="s">
        <v>204</v>
      </c>
      <c r="B420" s="74" t="s">
        <v>113</v>
      </c>
      <c r="C420" s="75" t="s">
        <v>1238</v>
      </c>
      <c r="D420" s="77">
        <v>859</v>
      </c>
      <c r="E420" s="77">
        <v>59.88</v>
      </c>
      <c r="F420" s="95">
        <v>14</v>
      </c>
    </row>
    <row r="421" spans="1:6">
      <c r="A421" s="74" t="s">
        <v>204</v>
      </c>
      <c r="B421" s="74" t="s">
        <v>113</v>
      </c>
      <c r="C421" s="75" t="s">
        <v>1239</v>
      </c>
      <c r="D421" s="77">
        <v>831</v>
      </c>
      <c r="E421" s="77">
        <v>45.43</v>
      </c>
      <c r="F421" s="95">
        <v>18</v>
      </c>
    </row>
    <row r="422" spans="1:6">
      <c r="A422" s="74" t="s">
        <v>204</v>
      </c>
      <c r="B422" s="74" t="s">
        <v>113</v>
      </c>
      <c r="C422" s="75" t="s">
        <v>1240</v>
      </c>
      <c r="D422" s="77">
        <v>813</v>
      </c>
      <c r="E422" s="77">
        <v>46.71</v>
      </c>
      <c r="F422" s="95">
        <v>17</v>
      </c>
    </row>
    <row r="423" spans="1:6">
      <c r="A423" s="74" t="s">
        <v>204</v>
      </c>
      <c r="B423" s="74" t="s">
        <v>113</v>
      </c>
      <c r="C423" s="75" t="s">
        <v>1241</v>
      </c>
      <c r="D423" s="77">
        <v>773</v>
      </c>
      <c r="E423" s="77">
        <v>12.48</v>
      </c>
      <c r="F423" s="95">
        <v>62</v>
      </c>
    </row>
    <row r="424" spans="1:6">
      <c r="A424" s="74" t="s">
        <v>204</v>
      </c>
      <c r="B424" s="74" t="s">
        <v>113</v>
      </c>
      <c r="C424" s="75" t="s">
        <v>1242</v>
      </c>
      <c r="D424" s="77">
        <v>772</v>
      </c>
      <c r="E424" s="77">
        <v>32.979999999999997</v>
      </c>
      <c r="F424" s="95">
        <v>23</v>
      </c>
    </row>
    <row r="425" spans="1:6">
      <c r="A425" s="74" t="s">
        <v>204</v>
      </c>
      <c r="B425" s="74" t="s">
        <v>113</v>
      </c>
      <c r="C425" s="75" t="s">
        <v>1243</v>
      </c>
      <c r="D425" s="77">
        <v>771</v>
      </c>
      <c r="E425" s="77">
        <v>33.909999999999997</v>
      </c>
      <c r="F425" s="95">
        <v>23</v>
      </c>
    </row>
    <row r="426" spans="1:6">
      <c r="A426" s="74" t="s">
        <v>204</v>
      </c>
      <c r="B426" s="74" t="s">
        <v>113</v>
      </c>
      <c r="C426" s="75" t="s">
        <v>1244</v>
      </c>
      <c r="D426" s="77">
        <v>740</v>
      </c>
      <c r="E426" s="77">
        <v>13.32</v>
      </c>
      <c r="F426" s="95">
        <v>56</v>
      </c>
    </row>
    <row r="427" spans="1:6">
      <c r="A427" s="74" t="s">
        <v>204</v>
      </c>
      <c r="B427" s="74" t="s">
        <v>113</v>
      </c>
      <c r="C427" s="75" t="s">
        <v>1245</v>
      </c>
      <c r="D427" s="77">
        <v>734</v>
      </c>
      <c r="E427" s="77">
        <v>50.39</v>
      </c>
      <c r="F427" s="95">
        <v>15</v>
      </c>
    </row>
    <row r="428" spans="1:6">
      <c r="A428" s="74" t="s">
        <v>204</v>
      </c>
      <c r="B428" s="74" t="s">
        <v>113</v>
      </c>
      <c r="C428" s="75" t="s">
        <v>1246</v>
      </c>
      <c r="D428" s="77">
        <v>664</v>
      </c>
      <c r="E428" s="77">
        <v>43.25</v>
      </c>
      <c r="F428" s="95">
        <v>15</v>
      </c>
    </row>
    <row r="429" spans="1:6">
      <c r="A429" s="74" t="s">
        <v>204</v>
      </c>
      <c r="B429" s="74" t="s">
        <v>113</v>
      </c>
      <c r="C429" s="75" t="s">
        <v>1247</v>
      </c>
      <c r="D429" s="77">
        <v>639</v>
      </c>
      <c r="E429" s="77">
        <v>26</v>
      </c>
      <c r="F429" s="95">
        <v>25</v>
      </c>
    </row>
    <row r="430" spans="1:6">
      <c r="A430" s="74" t="s">
        <v>204</v>
      </c>
      <c r="B430" s="74" t="s">
        <v>113</v>
      </c>
      <c r="C430" s="75" t="s">
        <v>1248</v>
      </c>
      <c r="D430" s="77">
        <v>608</v>
      </c>
      <c r="E430" s="77">
        <v>24.75</v>
      </c>
      <c r="F430" s="95">
        <v>25</v>
      </c>
    </row>
    <row r="431" spans="1:6">
      <c r="A431" s="74" t="s">
        <v>204</v>
      </c>
      <c r="B431" s="74" t="s">
        <v>113</v>
      </c>
      <c r="C431" s="75" t="s">
        <v>1249</v>
      </c>
      <c r="D431" s="77">
        <v>596</v>
      </c>
      <c r="E431" s="77">
        <v>29.08</v>
      </c>
      <c r="F431" s="95">
        <v>20</v>
      </c>
    </row>
    <row r="432" spans="1:6">
      <c r="A432" s="74" t="s">
        <v>204</v>
      </c>
      <c r="B432" s="74" t="s">
        <v>113</v>
      </c>
      <c r="C432" s="75" t="s">
        <v>1250</v>
      </c>
      <c r="D432" s="77">
        <v>593</v>
      </c>
      <c r="E432" s="77">
        <v>58.98</v>
      </c>
      <c r="F432" s="95">
        <v>10</v>
      </c>
    </row>
    <row r="433" spans="1:6">
      <c r="A433" s="74" t="s">
        <v>204</v>
      </c>
      <c r="B433" s="74" t="s">
        <v>113</v>
      </c>
      <c r="C433" s="75" t="s">
        <v>1251</v>
      </c>
      <c r="D433" s="77">
        <v>587</v>
      </c>
      <c r="E433" s="77">
        <v>48.53</v>
      </c>
      <c r="F433" s="95">
        <v>12</v>
      </c>
    </row>
    <row r="434" spans="1:6">
      <c r="A434" s="74" t="s">
        <v>204</v>
      </c>
      <c r="B434" s="74" t="s">
        <v>113</v>
      </c>
      <c r="C434" s="75" t="s">
        <v>1252</v>
      </c>
      <c r="D434" s="77">
        <v>569</v>
      </c>
      <c r="E434" s="77">
        <v>19.3</v>
      </c>
      <c r="F434" s="95">
        <v>29</v>
      </c>
    </row>
    <row r="435" spans="1:6">
      <c r="A435" s="74" t="s">
        <v>204</v>
      </c>
      <c r="B435" s="74" t="s">
        <v>113</v>
      </c>
      <c r="C435" s="75" t="s">
        <v>1253</v>
      </c>
      <c r="D435" s="77">
        <v>565</v>
      </c>
      <c r="E435" s="77">
        <v>22.34</v>
      </c>
      <c r="F435" s="95">
        <v>25</v>
      </c>
    </row>
    <row r="436" spans="1:6">
      <c r="A436" s="74" t="s">
        <v>204</v>
      </c>
      <c r="B436" s="74" t="s">
        <v>113</v>
      </c>
      <c r="C436" s="75" t="s">
        <v>1254</v>
      </c>
      <c r="D436" s="77">
        <v>540</v>
      </c>
      <c r="E436" s="77">
        <v>53.68</v>
      </c>
      <c r="F436" s="95">
        <v>10</v>
      </c>
    </row>
    <row r="437" spans="1:6">
      <c r="A437" s="74" t="s">
        <v>204</v>
      </c>
      <c r="B437" s="74" t="s">
        <v>113</v>
      </c>
      <c r="C437" s="75" t="s">
        <v>1255</v>
      </c>
      <c r="D437" s="77">
        <v>375</v>
      </c>
      <c r="E437" s="77">
        <v>16.010000000000002</v>
      </c>
      <c r="F437" s="95">
        <v>23</v>
      </c>
    </row>
    <row r="438" spans="1:6">
      <c r="A438" s="74" t="s">
        <v>204</v>
      </c>
      <c r="B438" s="74" t="s">
        <v>113</v>
      </c>
      <c r="C438" s="75" t="s">
        <v>1256</v>
      </c>
      <c r="D438" s="77">
        <v>248</v>
      </c>
      <c r="E438" s="77">
        <v>30.22</v>
      </c>
      <c r="F438" s="95">
        <v>8.2100000000000009</v>
      </c>
    </row>
    <row r="439" spans="1:6">
      <c r="A439" s="74" t="s">
        <v>205</v>
      </c>
      <c r="B439" s="74" t="s">
        <v>114</v>
      </c>
      <c r="C439" s="75" t="s">
        <v>1257</v>
      </c>
      <c r="D439" s="76">
        <v>89065</v>
      </c>
      <c r="E439" s="77">
        <v>112.72</v>
      </c>
      <c r="F439" s="95">
        <v>790</v>
      </c>
    </row>
    <row r="440" spans="1:6">
      <c r="A440" s="74" t="s">
        <v>205</v>
      </c>
      <c r="B440" s="74" t="s">
        <v>114</v>
      </c>
      <c r="C440" s="75" t="s">
        <v>1258</v>
      </c>
      <c r="D440" s="76">
        <v>70598</v>
      </c>
      <c r="E440" s="77">
        <v>162.43</v>
      </c>
      <c r="F440" s="95">
        <v>435</v>
      </c>
    </row>
    <row r="441" spans="1:6">
      <c r="A441" s="74" t="s">
        <v>205</v>
      </c>
      <c r="B441" s="74" t="s">
        <v>114</v>
      </c>
      <c r="C441" s="75" t="s">
        <v>1259</v>
      </c>
      <c r="D441" s="76">
        <v>9030</v>
      </c>
      <c r="E441" s="77">
        <v>7.79</v>
      </c>
      <c r="F441" s="96">
        <v>1159</v>
      </c>
    </row>
    <row r="442" spans="1:6">
      <c r="A442" s="74" t="s">
        <v>205</v>
      </c>
      <c r="B442" s="74" t="s">
        <v>114</v>
      </c>
      <c r="C442" s="75" t="s">
        <v>1260</v>
      </c>
      <c r="D442" s="76">
        <v>7691</v>
      </c>
      <c r="E442" s="77">
        <v>41.46</v>
      </c>
      <c r="F442" s="95">
        <v>186</v>
      </c>
    </row>
    <row r="443" spans="1:6">
      <c r="A443" s="74" t="s">
        <v>205</v>
      </c>
      <c r="B443" s="74" t="s">
        <v>114</v>
      </c>
      <c r="C443" s="75" t="s">
        <v>1261</v>
      </c>
      <c r="D443" s="76">
        <v>7564</v>
      </c>
      <c r="E443" s="77">
        <v>42.38</v>
      </c>
      <c r="F443" s="95">
        <v>179</v>
      </c>
    </row>
    <row r="444" spans="1:6">
      <c r="A444" s="74" t="s">
        <v>205</v>
      </c>
      <c r="B444" s="74" t="s">
        <v>114</v>
      </c>
      <c r="C444" s="75" t="s">
        <v>1262</v>
      </c>
      <c r="D444" s="76">
        <v>6686</v>
      </c>
      <c r="E444" s="77">
        <v>52.53</v>
      </c>
      <c r="F444" s="95">
        <v>127</v>
      </c>
    </row>
    <row r="445" spans="1:6">
      <c r="A445" s="74" t="s">
        <v>205</v>
      </c>
      <c r="B445" s="74" t="s">
        <v>114</v>
      </c>
      <c r="C445" s="75" t="s">
        <v>1263</v>
      </c>
      <c r="D445" s="76">
        <v>5789</v>
      </c>
      <c r="E445" s="77">
        <v>43.08</v>
      </c>
      <c r="F445" s="95">
        <v>134</v>
      </c>
    </row>
    <row r="446" spans="1:6">
      <c r="A446" s="74" t="s">
        <v>205</v>
      </c>
      <c r="B446" s="74" t="s">
        <v>114</v>
      </c>
      <c r="C446" s="75" t="s">
        <v>1264</v>
      </c>
      <c r="D446" s="76">
        <v>5540</v>
      </c>
      <c r="E446" s="77">
        <v>16.850000000000001</v>
      </c>
      <c r="F446" s="95">
        <v>329</v>
      </c>
    </row>
    <row r="447" spans="1:6">
      <c r="A447" s="74" t="s">
        <v>205</v>
      </c>
      <c r="B447" s="74" t="s">
        <v>114</v>
      </c>
      <c r="C447" s="75" t="s">
        <v>1265</v>
      </c>
      <c r="D447" s="76">
        <v>5520</v>
      </c>
      <c r="E447" s="77">
        <v>25.03</v>
      </c>
      <c r="F447" s="95">
        <v>221</v>
      </c>
    </row>
    <row r="448" spans="1:6">
      <c r="A448" s="74" t="s">
        <v>205</v>
      </c>
      <c r="B448" s="74" t="s">
        <v>114</v>
      </c>
      <c r="C448" s="75" t="s">
        <v>1266</v>
      </c>
      <c r="D448" s="76">
        <v>5512</v>
      </c>
      <c r="E448" s="77">
        <v>23.83</v>
      </c>
      <c r="F448" s="95">
        <v>231</v>
      </c>
    </row>
    <row r="449" spans="1:6">
      <c r="A449" s="74" t="s">
        <v>205</v>
      </c>
      <c r="B449" s="74" t="s">
        <v>114</v>
      </c>
      <c r="C449" s="75" t="s">
        <v>1267</v>
      </c>
      <c r="D449" s="76">
        <v>5248</v>
      </c>
      <c r="E449" s="77">
        <v>37.19</v>
      </c>
      <c r="F449" s="95">
        <v>141</v>
      </c>
    </row>
    <row r="450" spans="1:6">
      <c r="A450" s="74" t="s">
        <v>205</v>
      </c>
      <c r="B450" s="74" t="s">
        <v>114</v>
      </c>
      <c r="C450" s="75" t="s">
        <v>1268</v>
      </c>
      <c r="D450" s="76">
        <v>5235</v>
      </c>
      <c r="E450" s="77">
        <v>15.48</v>
      </c>
      <c r="F450" s="95">
        <v>338</v>
      </c>
    </row>
    <row r="451" spans="1:6">
      <c r="A451" s="74" t="s">
        <v>205</v>
      </c>
      <c r="B451" s="74" t="s">
        <v>114</v>
      </c>
      <c r="C451" s="75" t="s">
        <v>1269</v>
      </c>
      <c r="D451" s="76">
        <v>4834</v>
      </c>
      <c r="E451" s="77">
        <v>44.81</v>
      </c>
      <c r="F451" s="95">
        <v>108</v>
      </c>
    </row>
    <row r="452" spans="1:6">
      <c r="A452" s="74" t="s">
        <v>205</v>
      </c>
      <c r="B452" s="74" t="s">
        <v>114</v>
      </c>
      <c r="C452" s="75" t="s">
        <v>1270</v>
      </c>
      <c r="D452" s="76">
        <v>4800</v>
      </c>
      <c r="E452" s="77">
        <v>46.58</v>
      </c>
      <c r="F452" s="95">
        <v>103</v>
      </c>
    </row>
    <row r="453" spans="1:6">
      <c r="A453" s="74" t="s">
        <v>205</v>
      </c>
      <c r="B453" s="74" t="s">
        <v>114</v>
      </c>
      <c r="C453" s="75" t="s">
        <v>1271</v>
      </c>
      <c r="D453" s="76">
        <v>4718</v>
      </c>
      <c r="E453" s="77">
        <v>46.74</v>
      </c>
      <c r="F453" s="95">
        <v>101</v>
      </c>
    </row>
    <row r="454" spans="1:6">
      <c r="A454" s="74" t="s">
        <v>205</v>
      </c>
      <c r="B454" s="74" t="s">
        <v>114</v>
      </c>
      <c r="C454" s="75" t="s">
        <v>1272</v>
      </c>
      <c r="D454" s="76">
        <v>4641</v>
      </c>
      <c r="E454" s="77">
        <v>58.34</v>
      </c>
      <c r="F454" s="95">
        <v>80</v>
      </c>
    </row>
    <row r="455" spans="1:6">
      <c r="A455" s="74" t="s">
        <v>205</v>
      </c>
      <c r="B455" s="74" t="s">
        <v>114</v>
      </c>
      <c r="C455" s="75" t="s">
        <v>1273</v>
      </c>
      <c r="D455" s="76">
        <v>4505</v>
      </c>
      <c r="E455" s="77">
        <v>60.27</v>
      </c>
      <c r="F455" s="95">
        <v>75</v>
      </c>
    </row>
    <row r="456" spans="1:6">
      <c r="A456" s="74" t="s">
        <v>205</v>
      </c>
      <c r="B456" s="74" t="s">
        <v>114</v>
      </c>
      <c r="C456" s="75" t="s">
        <v>1274</v>
      </c>
      <c r="D456" s="76">
        <v>4503</v>
      </c>
      <c r="E456" s="77">
        <v>53.3</v>
      </c>
      <c r="F456" s="95">
        <v>84</v>
      </c>
    </row>
    <row r="457" spans="1:6">
      <c r="A457" s="74" t="s">
        <v>205</v>
      </c>
      <c r="B457" s="74" t="s">
        <v>114</v>
      </c>
      <c r="C457" s="75" t="s">
        <v>1275</v>
      </c>
      <c r="D457" s="76">
        <v>4067</v>
      </c>
      <c r="E457" s="77">
        <v>16.45</v>
      </c>
      <c r="F457" s="95">
        <v>247</v>
      </c>
    </row>
    <row r="458" spans="1:6">
      <c r="A458" s="74" t="s">
        <v>205</v>
      </c>
      <c r="B458" s="74" t="s">
        <v>114</v>
      </c>
      <c r="C458" s="75" t="s">
        <v>1276</v>
      </c>
      <c r="D458" s="76">
        <v>3938</v>
      </c>
      <c r="E458" s="77">
        <v>24.04</v>
      </c>
      <c r="F458" s="95">
        <v>164</v>
      </c>
    </row>
    <row r="459" spans="1:6">
      <c r="A459" s="74" t="s">
        <v>205</v>
      </c>
      <c r="B459" s="74" t="s">
        <v>114</v>
      </c>
      <c r="C459" s="75" t="s">
        <v>1277</v>
      </c>
      <c r="D459" s="76">
        <v>3815</v>
      </c>
      <c r="E459" s="77">
        <v>29.26</v>
      </c>
      <c r="F459" s="95">
        <v>130</v>
      </c>
    </row>
    <row r="460" spans="1:6">
      <c r="A460" s="74" t="s">
        <v>205</v>
      </c>
      <c r="B460" s="74" t="s">
        <v>114</v>
      </c>
      <c r="C460" s="75" t="s">
        <v>1278</v>
      </c>
      <c r="D460" s="76">
        <v>3652</v>
      </c>
      <c r="E460" s="77">
        <v>34.33</v>
      </c>
      <c r="F460" s="95">
        <v>106</v>
      </c>
    </row>
    <row r="461" spans="1:6">
      <c r="A461" s="74" t="s">
        <v>205</v>
      </c>
      <c r="B461" s="74" t="s">
        <v>114</v>
      </c>
      <c r="C461" s="75" t="s">
        <v>1279</v>
      </c>
      <c r="D461" s="76">
        <v>3443</v>
      </c>
      <c r="E461" s="77">
        <v>21.16</v>
      </c>
      <c r="F461" s="95">
        <v>163</v>
      </c>
    </row>
    <row r="462" spans="1:6">
      <c r="A462" s="74" t="s">
        <v>205</v>
      </c>
      <c r="B462" s="74" t="s">
        <v>114</v>
      </c>
      <c r="C462" s="75" t="s">
        <v>1280</v>
      </c>
      <c r="D462" s="76">
        <v>3217</v>
      </c>
      <c r="E462" s="77">
        <v>33.549999999999997</v>
      </c>
      <c r="F462" s="95">
        <v>96</v>
      </c>
    </row>
    <row r="463" spans="1:6">
      <c r="A463" s="74" t="s">
        <v>205</v>
      </c>
      <c r="B463" s="74" t="s">
        <v>114</v>
      </c>
      <c r="C463" s="75" t="s">
        <v>1281</v>
      </c>
      <c r="D463" s="76">
        <v>3137</v>
      </c>
      <c r="E463" s="77">
        <v>50.83</v>
      </c>
      <c r="F463" s="95">
        <v>62</v>
      </c>
    </row>
    <row r="464" spans="1:6">
      <c r="A464" s="74" t="s">
        <v>205</v>
      </c>
      <c r="B464" s="74" t="s">
        <v>114</v>
      </c>
      <c r="C464" s="75" t="s">
        <v>1282</v>
      </c>
      <c r="D464" s="76">
        <v>3124</v>
      </c>
      <c r="E464" s="77">
        <v>14.35</v>
      </c>
      <c r="F464" s="95">
        <v>218</v>
      </c>
    </row>
    <row r="465" spans="1:6">
      <c r="A465" s="74" t="s">
        <v>205</v>
      </c>
      <c r="B465" s="74" t="s">
        <v>114</v>
      </c>
      <c r="C465" s="75" t="s">
        <v>1283</v>
      </c>
      <c r="D465" s="76">
        <v>3100</v>
      </c>
      <c r="E465" s="77">
        <v>41.65</v>
      </c>
      <c r="F465" s="95">
        <v>74</v>
      </c>
    </row>
    <row r="466" spans="1:6">
      <c r="A466" s="74" t="s">
        <v>205</v>
      </c>
      <c r="B466" s="74" t="s">
        <v>114</v>
      </c>
      <c r="C466" s="75" t="s">
        <v>1284</v>
      </c>
      <c r="D466" s="76">
        <v>2995</v>
      </c>
      <c r="E466" s="77">
        <v>20.5</v>
      </c>
      <c r="F466" s="95">
        <v>146</v>
      </c>
    </row>
    <row r="467" spans="1:6">
      <c r="A467" s="74" t="s">
        <v>205</v>
      </c>
      <c r="B467" s="74" t="s">
        <v>114</v>
      </c>
      <c r="C467" s="75" t="s">
        <v>1285</v>
      </c>
      <c r="D467" s="76">
        <v>2939</v>
      </c>
      <c r="E467" s="77">
        <v>37.07</v>
      </c>
      <c r="F467" s="95">
        <v>79</v>
      </c>
    </row>
    <row r="468" spans="1:6">
      <c r="A468" s="74" t="s">
        <v>205</v>
      </c>
      <c r="B468" s="74" t="s">
        <v>114</v>
      </c>
      <c r="C468" s="75" t="s">
        <v>1286</v>
      </c>
      <c r="D468" s="76">
        <v>2610</v>
      </c>
      <c r="E468" s="77">
        <v>45.79</v>
      </c>
      <c r="F468" s="95">
        <v>57</v>
      </c>
    </row>
    <row r="469" spans="1:6">
      <c r="A469" s="74" t="s">
        <v>205</v>
      </c>
      <c r="B469" s="74" t="s">
        <v>114</v>
      </c>
      <c r="C469" s="75" t="s">
        <v>1287</v>
      </c>
      <c r="D469" s="76">
        <v>2609</v>
      </c>
      <c r="E469" s="77">
        <v>24.65</v>
      </c>
      <c r="F469" s="95">
        <v>106</v>
      </c>
    </row>
    <row r="470" spans="1:6">
      <c r="A470" s="74" t="s">
        <v>205</v>
      </c>
      <c r="B470" s="74" t="s">
        <v>114</v>
      </c>
      <c r="C470" s="75" t="s">
        <v>1288</v>
      </c>
      <c r="D470" s="76">
        <v>2599</v>
      </c>
      <c r="E470" s="77">
        <v>132.31</v>
      </c>
      <c r="F470" s="95">
        <v>20</v>
      </c>
    </row>
    <row r="471" spans="1:6">
      <c r="A471" s="74" t="s">
        <v>205</v>
      </c>
      <c r="B471" s="74" t="s">
        <v>114</v>
      </c>
      <c r="C471" s="75" t="s">
        <v>1289</v>
      </c>
      <c r="D471" s="76">
        <v>2385</v>
      </c>
      <c r="E471" s="77">
        <v>12.11</v>
      </c>
      <c r="F471" s="95">
        <v>197</v>
      </c>
    </row>
    <row r="472" spans="1:6">
      <c r="A472" s="74" t="s">
        <v>205</v>
      </c>
      <c r="B472" s="74" t="s">
        <v>114</v>
      </c>
      <c r="C472" s="75" t="s">
        <v>1290</v>
      </c>
      <c r="D472" s="76">
        <v>2243</v>
      </c>
      <c r="E472" s="77">
        <v>20.91</v>
      </c>
      <c r="F472" s="95">
        <v>107</v>
      </c>
    </row>
    <row r="473" spans="1:6">
      <c r="A473" s="74" t="s">
        <v>205</v>
      </c>
      <c r="B473" s="74" t="s">
        <v>114</v>
      </c>
      <c r="C473" s="75" t="s">
        <v>1291</v>
      </c>
      <c r="D473" s="76">
        <v>2129</v>
      </c>
      <c r="E473" s="77">
        <v>6.78</v>
      </c>
      <c r="F473" s="95">
        <v>314</v>
      </c>
    </row>
    <row r="474" spans="1:6">
      <c r="A474" s="74" t="s">
        <v>205</v>
      </c>
      <c r="B474" s="74" t="s">
        <v>114</v>
      </c>
      <c r="C474" s="75" t="s">
        <v>1292</v>
      </c>
      <c r="D474" s="76">
        <v>2116</v>
      </c>
      <c r="E474" s="77">
        <v>40.69</v>
      </c>
      <c r="F474" s="95">
        <v>52</v>
      </c>
    </row>
    <row r="475" spans="1:6">
      <c r="A475" s="74" t="s">
        <v>205</v>
      </c>
      <c r="B475" s="74" t="s">
        <v>114</v>
      </c>
      <c r="C475" s="75" t="s">
        <v>1293</v>
      </c>
      <c r="D475" s="76">
        <v>2081</v>
      </c>
      <c r="E475" s="77">
        <v>26.84</v>
      </c>
      <c r="F475" s="95">
        <v>78</v>
      </c>
    </row>
    <row r="476" spans="1:6">
      <c r="A476" s="74" t="s">
        <v>205</v>
      </c>
      <c r="B476" s="74" t="s">
        <v>114</v>
      </c>
      <c r="C476" s="75" t="s">
        <v>1294</v>
      </c>
      <c r="D476" s="76">
        <v>2050</v>
      </c>
      <c r="E476" s="77">
        <v>22.38</v>
      </c>
      <c r="F476" s="95">
        <v>92</v>
      </c>
    </row>
    <row r="477" spans="1:6">
      <c r="A477" s="74" t="s">
        <v>205</v>
      </c>
      <c r="B477" s="74" t="s">
        <v>114</v>
      </c>
      <c r="C477" s="75" t="s">
        <v>1295</v>
      </c>
      <c r="D477" s="76">
        <v>2048</v>
      </c>
      <c r="E477" s="77">
        <v>30.01</v>
      </c>
      <c r="F477" s="95">
        <v>68</v>
      </c>
    </row>
    <row r="478" spans="1:6">
      <c r="A478" s="74" t="s">
        <v>205</v>
      </c>
      <c r="B478" s="74" t="s">
        <v>114</v>
      </c>
      <c r="C478" s="75" t="s">
        <v>1296</v>
      </c>
      <c r="D478" s="76">
        <v>2027</v>
      </c>
      <c r="E478" s="77">
        <v>30.12</v>
      </c>
      <c r="F478" s="95">
        <v>67</v>
      </c>
    </row>
    <row r="479" spans="1:6">
      <c r="A479" s="74" t="s">
        <v>205</v>
      </c>
      <c r="B479" s="74" t="s">
        <v>114</v>
      </c>
      <c r="C479" s="75" t="s">
        <v>1297</v>
      </c>
      <c r="D479" s="76">
        <v>2014</v>
      </c>
      <c r="E479" s="77">
        <v>12.38</v>
      </c>
      <c r="F479" s="95">
        <v>163</v>
      </c>
    </row>
    <row r="480" spans="1:6">
      <c r="A480" s="74" t="s">
        <v>205</v>
      </c>
      <c r="B480" s="74" t="s">
        <v>114</v>
      </c>
      <c r="C480" s="75" t="s">
        <v>1298</v>
      </c>
      <c r="D480" s="76">
        <v>1822</v>
      </c>
      <c r="E480" s="77">
        <v>21.43</v>
      </c>
      <c r="F480" s="95">
        <v>85</v>
      </c>
    </row>
    <row r="481" spans="1:6">
      <c r="A481" s="74" t="s">
        <v>205</v>
      </c>
      <c r="B481" s="74" t="s">
        <v>114</v>
      </c>
      <c r="C481" s="75" t="s">
        <v>1299</v>
      </c>
      <c r="D481" s="76">
        <v>1800</v>
      </c>
      <c r="E481" s="77">
        <v>25.05</v>
      </c>
      <c r="F481" s="95">
        <v>72</v>
      </c>
    </row>
    <row r="482" spans="1:6">
      <c r="A482" s="74" t="s">
        <v>205</v>
      </c>
      <c r="B482" s="74" t="s">
        <v>114</v>
      </c>
      <c r="C482" s="75" t="s">
        <v>1300</v>
      </c>
      <c r="D482" s="76">
        <v>1793</v>
      </c>
      <c r="E482" s="77">
        <v>9.8800000000000008</v>
      </c>
      <c r="F482" s="95">
        <v>181</v>
      </c>
    </row>
    <row r="483" spans="1:6">
      <c r="A483" s="74" t="s">
        <v>205</v>
      </c>
      <c r="B483" s="74" t="s">
        <v>114</v>
      </c>
      <c r="C483" s="75" t="s">
        <v>1301</v>
      </c>
      <c r="D483" s="76">
        <v>1756</v>
      </c>
      <c r="E483" s="77">
        <v>11.74</v>
      </c>
      <c r="F483" s="95">
        <v>150</v>
      </c>
    </row>
    <row r="484" spans="1:6">
      <c r="A484" s="74" t="s">
        <v>205</v>
      </c>
      <c r="B484" s="74" t="s">
        <v>114</v>
      </c>
      <c r="C484" s="75" t="s">
        <v>1302</v>
      </c>
      <c r="D484" s="76">
        <v>1723</v>
      </c>
      <c r="E484" s="77">
        <v>17.170000000000002</v>
      </c>
      <c r="F484" s="95">
        <v>100</v>
      </c>
    </row>
    <row r="485" spans="1:6">
      <c r="A485" s="74" t="s">
        <v>205</v>
      </c>
      <c r="B485" s="74" t="s">
        <v>114</v>
      </c>
      <c r="C485" s="75" t="s">
        <v>1303</v>
      </c>
      <c r="D485" s="76">
        <v>1677</v>
      </c>
      <c r="E485" s="77">
        <v>13.88</v>
      </c>
      <c r="F485" s="95">
        <v>121</v>
      </c>
    </row>
    <row r="486" spans="1:6">
      <c r="A486" s="74" t="s">
        <v>205</v>
      </c>
      <c r="B486" s="74" t="s">
        <v>114</v>
      </c>
      <c r="C486" s="75" t="s">
        <v>1304</v>
      </c>
      <c r="D486" s="76">
        <v>1675</v>
      </c>
      <c r="E486" s="77">
        <v>11.72</v>
      </c>
      <c r="F486" s="95">
        <v>143</v>
      </c>
    </row>
    <row r="487" spans="1:6">
      <c r="A487" s="74" t="s">
        <v>205</v>
      </c>
      <c r="B487" s="74" t="s">
        <v>114</v>
      </c>
      <c r="C487" s="75" t="s">
        <v>1305</v>
      </c>
      <c r="D487" s="76">
        <v>1582</v>
      </c>
      <c r="E487" s="77">
        <v>49.33</v>
      </c>
      <c r="F487" s="95">
        <v>32</v>
      </c>
    </row>
    <row r="488" spans="1:6">
      <c r="A488" s="74" t="s">
        <v>205</v>
      </c>
      <c r="B488" s="74" t="s">
        <v>114</v>
      </c>
      <c r="C488" s="75" t="s">
        <v>1306</v>
      </c>
      <c r="D488" s="76">
        <v>1581</v>
      </c>
      <c r="E488" s="77">
        <v>23.56</v>
      </c>
      <c r="F488" s="95">
        <v>67</v>
      </c>
    </row>
    <row r="489" spans="1:6">
      <c r="A489" s="74" t="s">
        <v>205</v>
      </c>
      <c r="B489" s="74" t="s">
        <v>114</v>
      </c>
      <c r="C489" s="75" t="s">
        <v>1307</v>
      </c>
      <c r="D489" s="76">
        <v>1534</v>
      </c>
      <c r="E489" s="77">
        <v>22.28</v>
      </c>
      <c r="F489" s="95">
        <v>69</v>
      </c>
    </row>
    <row r="490" spans="1:6">
      <c r="A490" s="74" t="s">
        <v>205</v>
      </c>
      <c r="B490" s="74" t="s">
        <v>114</v>
      </c>
      <c r="C490" s="75" t="s">
        <v>1308</v>
      </c>
      <c r="D490" s="76">
        <v>1520</v>
      </c>
      <c r="E490" s="77">
        <v>6.89</v>
      </c>
      <c r="F490" s="95">
        <v>221</v>
      </c>
    </row>
    <row r="491" spans="1:6">
      <c r="A491" s="74" t="s">
        <v>205</v>
      </c>
      <c r="B491" s="74" t="s">
        <v>114</v>
      </c>
      <c r="C491" s="75" t="s">
        <v>1309</v>
      </c>
      <c r="D491" s="76">
        <v>1497</v>
      </c>
      <c r="E491" s="77">
        <v>16.41</v>
      </c>
      <c r="F491" s="95">
        <v>91</v>
      </c>
    </row>
    <row r="492" spans="1:6">
      <c r="A492" s="74" t="s">
        <v>205</v>
      </c>
      <c r="B492" s="74" t="s">
        <v>114</v>
      </c>
      <c r="C492" s="75" t="s">
        <v>1310</v>
      </c>
      <c r="D492" s="76">
        <v>1390</v>
      </c>
      <c r="E492" s="77">
        <v>32.49</v>
      </c>
      <c r="F492" s="95">
        <v>43</v>
      </c>
    </row>
    <row r="493" spans="1:6">
      <c r="A493" s="74" t="s">
        <v>205</v>
      </c>
      <c r="B493" s="74" t="s">
        <v>114</v>
      </c>
      <c r="C493" s="75" t="s">
        <v>1311</v>
      </c>
      <c r="D493" s="76">
        <v>1371</v>
      </c>
      <c r="E493" s="77">
        <v>29.34</v>
      </c>
      <c r="F493" s="95">
        <v>47</v>
      </c>
    </row>
    <row r="494" spans="1:6">
      <c r="A494" s="74" t="s">
        <v>205</v>
      </c>
      <c r="B494" s="74" t="s">
        <v>114</v>
      </c>
      <c r="C494" s="75" t="s">
        <v>1312</v>
      </c>
      <c r="D494" s="76">
        <v>1302</v>
      </c>
      <c r="E494" s="77">
        <v>53.56</v>
      </c>
      <c r="F494" s="95">
        <v>24</v>
      </c>
    </row>
    <row r="495" spans="1:6">
      <c r="A495" s="74" t="s">
        <v>205</v>
      </c>
      <c r="B495" s="74" t="s">
        <v>114</v>
      </c>
      <c r="C495" s="75" t="s">
        <v>1313</v>
      </c>
      <c r="D495" s="76">
        <v>1184</v>
      </c>
      <c r="E495" s="77">
        <v>31.94</v>
      </c>
      <c r="F495" s="95">
        <v>37</v>
      </c>
    </row>
    <row r="496" spans="1:6">
      <c r="A496" s="74" t="s">
        <v>205</v>
      </c>
      <c r="B496" s="74" t="s">
        <v>114</v>
      </c>
      <c r="C496" s="75" t="s">
        <v>1314</v>
      </c>
      <c r="D496" s="76">
        <v>1180</v>
      </c>
      <c r="E496" s="77">
        <v>21.37</v>
      </c>
      <c r="F496" s="95">
        <v>55</v>
      </c>
    </row>
    <row r="497" spans="1:6">
      <c r="A497" s="74" t="s">
        <v>205</v>
      </c>
      <c r="B497" s="74" t="s">
        <v>114</v>
      </c>
      <c r="C497" s="75" t="s">
        <v>1315</v>
      </c>
      <c r="D497" s="76">
        <v>1174</v>
      </c>
      <c r="E497" s="77">
        <v>18.38</v>
      </c>
      <c r="F497" s="95">
        <v>64</v>
      </c>
    </row>
    <row r="498" spans="1:6">
      <c r="A498" s="74" t="s">
        <v>205</v>
      </c>
      <c r="B498" s="74" t="s">
        <v>114</v>
      </c>
      <c r="C498" s="75" t="s">
        <v>1316</v>
      </c>
      <c r="D498" s="76">
        <v>1103</v>
      </c>
      <c r="E498" s="77">
        <v>21.9</v>
      </c>
      <c r="F498" s="95">
        <v>50</v>
      </c>
    </row>
    <row r="499" spans="1:6">
      <c r="A499" s="74" t="s">
        <v>205</v>
      </c>
      <c r="B499" s="74" t="s">
        <v>114</v>
      </c>
      <c r="C499" s="75" t="s">
        <v>1317</v>
      </c>
      <c r="D499" s="76">
        <v>1044</v>
      </c>
      <c r="E499" s="77">
        <v>19.84</v>
      </c>
      <c r="F499" s="95">
        <v>53</v>
      </c>
    </row>
    <row r="500" spans="1:6">
      <c r="A500" s="74" t="s">
        <v>205</v>
      </c>
      <c r="B500" s="74" t="s">
        <v>114</v>
      </c>
      <c r="C500" s="75" t="s">
        <v>1318</v>
      </c>
      <c r="D500" s="77">
        <v>980</v>
      </c>
      <c r="E500" s="77">
        <v>25.37</v>
      </c>
      <c r="F500" s="95">
        <v>39</v>
      </c>
    </row>
    <row r="501" spans="1:6">
      <c r="A501" s="74" t="s">
        <v>205</v>
      </c>
      <c r="B501" s="74" t="s">
        <v>114</v>
      </c>
      <c r="C501" s="75" t="s">
        <v>1319</v>
      </c>
      <c r="D501" s="77">
        <v>927</v>
      </c>
      <c r="E501" s="77">
        <v>9.2799999999999994</v>
      </c>
      <c r="F501" s="95">
        <v>100</v>
      </c>
    </row>
    <row r="502" spans="1:6">
      <c r="A502" s="74" t="s">
        <v>205</v>
      </c>
      <c r="B502" s="74" t="s">
        <v>114</v>
      </c>
      <c r="C502" s="75" t="s">
        <v>1320</v>
      </c>
      <c r="D502" s="77">
        <v>887</v>
      </c>
      <c r="E502" s="77">
        <v>29.64</v>
      </c>
      <c r="F502" s="95">
        <v>30</v>
      </c>
    </row>
    <row r="503" spans="1:6">
      <c r="A503" s="74" t="s">
        <v>205</v>
      </c>
      <c r="B503" s="74" t="s">
        <v>114</v>
      </c>
      <c r="C503" s="75" t="s">
        <v>1321</v>
      </c>
      <c r="D503" s="77">
        <v>875</v>
      </c>
      <c r="E503" s="77">
        <v>14.9</v>
      </c>
      <c r="F503" s="95">
        <v>59</v>
      </c>
    </row>
    <row r="504" spans="1:6">
      <c r="A504" s="74" t="s">
        <v>205</v>
      </c>
      <c r="B504" s="74" t="s">
        <v>114</v>
      </c>
      <c r="C504" s="75" t="s">
        <v>1322</v>
      </c>
      <c r="D504" s="77">
        <v>816</v>
      </c>
      <c r="E504" s="77">
        <v>20.93</v>
      </c>
      <c r="F504" s="95">
        <v>39</v>
      </c>
    </row>
    <row r="505" spans="1:6">
      <c r="A505" s="74" t="s">
        <v>205</v>
      </c>
      <c r="B505" s="74" t="s">
        <v>114</v>
      </c>
      <c r="C505" s="75" t="s">
        <v>1323</v>
      </c>
      <c r="D505" s="77">
        <v>810</v>
      </c>
      <c r="E505" s="77">
        <v>26.3</v>
      </c>
      <c r="F505" s="95">
        <v>31</v>
      </c>
    </row>
    <row r="506" spans="1:6">
      <c r="A506" s="74" t="s">
        <v>205</v>
      </c>
      <c r="B506" s="74" t="s">
        <v>114</v>
      </c>
      <c r="C506" s="75" t="s">
        <v>1324</v>
      </c>
      <c r="D506" s="77">
        <v>797</v>
      </c>
      <c r="E506" s="77">
        <v>59.28</v>
      </c>
      <c r="F506" s="95">
        <v>13</v>
      </c>
    </row>
    <row r="507" spans="1:6">
      <c r="A507" s="74" t="s">
        <v>205</v>
      </c>
      <c r="B507" s="74" t="s">
        <v>114</v>
      </c>
      <c r="C507" s="75" t="s">
        <v>1325</v>
      </c>
      <c r="D507" s="77">
        <v>739</v>
      </c>
      <c r="E507" s="77">
        <v>13.94</v>
      </c>
      <c r="F507" s="95">
        <v>53</v>
      </c>
    </row>
    <row r="508" spans="1:6">
      <c r="A508" s="74" t="s">
        <v>205</v>
      </c>
      <c r="B508" s="74" t="s">
        <v>114</v>
      </c>
      <c r="C508" s="75" t="s">
        <v>1326</v>
      </c>
      <c r="D508" s="77">
        <v>734</v>
      </c>
      <c r="E508" s="77">
        <v>18.32</v>
      </c>
      <c r="F508" s="95">
        <v>40</v>
      </c>
    </row>
    <row r="509" spans="1:6">
      <c r="A509" s="74" t="s">
        <v>205</v>
      </c>
      <c r="B509" s="74" t="s">
        <v>114</v>
      </c>
      <c r="C509" s="75" t="s">
        <v>1327</v>
      </c>
      <c r="D509" s="77">
        <v>691</v>
      </c>
      <c r="E509" s="77">
        <v>17.87</v>
      </c>
      <c r="F509" s="95">
        <v>39</v>
      </c>
    </row>
    <row r="510" spans="1:6">
      <c r="A510" s="74" t="s">
        <v>205</v>
      </c>
      <c r="B510" s="74" t="s">
        <v>114</v>
      </c>
      <c r="C510" s="75" t="s">
        <v>1328</v>
      </c>
      <c r="D510" s="77">
        <v>605</v>
      </c>
      <c r="E510" s="77">
        <v>21.2</v>
      </c>
      <c r="F510" s="95">
        <v>29</v>
      </c>
    </row>
    <row r="511" spans="1:6">
      <c r="A511" s="74" t="s">
        <v>205</v>
      </c>
      <c r="B511" s="74" t="s">
        <v>114</v>
      </c>
      <c r="C511" s="75" t="s">
        <v>1329</v>
      </c>
      <c r="D511" s="77">
        <v>591</v>
      </c>
      <c r="E511" s="77">
        <v>11.85</v>
      </c>
      <c r="F511" s="95">
        <v>50</v>
      </c>
    </row>
    <row r="512" spans="1:6">
      <c r="A512" s="74" t="s">
        <v>205</v>
      </c>
      <c r="B512" s="74" t="s">
        <v>114</v>
      </c>
      <c r="C512" s="75" t="s">
        <v>1330</v>
      </c>
      <c r="D512" s="77">
        <v>530</v>
      </c>
      <c r="E512" s="77">
        <v>11.92</v>
      </c>
      <c r="F512" s="95">
        <v>44</v>
      </c>
    </row>
    <row r="513" spans="1:6">
      <c r="A513" s="74" t="s">
        <v>205</v>
      </c>
      <c r="B513" s="74" t="s">
        <v>114</v>
      </c>
      <c r="C513" s="75" t="s">
        <v>1331</v>
      </c>
      <c r="D513" s="77">
        <v>529</v>
      </c>
      <c r="E513" s="77">
        <v>12.81</v>
      </c>
      <c r="F513" s="95">
        <v>41</v>
      </c>
    </row>
    <row r="514" spans="1:6">
      <c r="A514" s="74" t="s">
        <v>205</v>
      </c>
      <c r="B514" s="74" t="s">
        <v>114</v>
      </c>
      <c r="C514" s="75" t="s">
        <v>1332</v>
      </c>
      <c r="D514" s="77">
        <v>524</v>
      </c>
      <c r="E514" s="77">
        <v>7.17</v>
      </c>
      <c r="F514" s="95">
        <v>73</v>
      </c>
    </row>
    <row r="515" spans="1:6">
      <c r="A515" s="74" t="s">
        <v>205</v>
      </c>
      <c r="B515" s="74" t="s">
        <v>114</v>
      </c>
      <c r="C515" s="75" t="s">
        <v>1333</v>
      </c>
      <c r="D515" s="77">
        <v>495</v>
      </c>
      <c r="E515" s="77">
        <v>6.88</v>
      </c>
      <c r="F515" s="95">
        <v>72</v>
      </c>
    </row>
    <row r="516" spans="1:6">
      <c r="A516" s="74" t="s">
        <v>205</v>
      </c>
      <c r="B516" s="74" t="s">
        <v>114</v>
      </c>
      <c r="C516" s="75" t="s">
        <v>1334</v>
      </c>
      <c r="D516" s="77">
        <v>457</v>
      </c>
      <c r="E516" s="77">
        <v>7.04</v>
      </c>
      <c r="F516" s="95">
        <v>65</v>
      </c>
    </row>
    <row r="517" spans="1:6">
      <c r="A517" s="74" t="s">
        <v>205</v>
      </c>
      <c r="B517" s="74" t="s">
        <v>114</v>
      </c>
      <c r="C517" s="75" t="s">
        <v>1335</v>
      </c>
      <c r="D517" s="77">
        <v>419</v>
      </c>
      <c r="E517" s="77">
        <v>15.68</v>
      </c>
      <c r="F517" s="95">
        <v>27</v>
      </c>
    </row>
    <row r="518" spans="1:6">
      <c r="A518" s="74" t="s">
        <v>205</v>
      </c>
      <c r="B518" s="74" t="s">
        <v>114</v>
      </c>
      <c r="C518" s="75" t="s">
        <v>1336</v>
      </c>
      <c r="D518" s="77">
        <v>385</v>
      </c>
      <c r="E518" s="77">
        <v>7.96</v>
      </c>
      <c r="F518" s="95">
        <v>48</v>
      </c>
    </row>
    <row r="519" spans="1:6">
      <c r="A519" s="74" t="s">
        <v>205</v>
      </c>
      <c r="B519" s="74" t="s">
        <v>115</v>
      </c>
      <c r="C519" s="75" t="s">
        <v>1337</v>
      </c>
      <c r="D519" s="76">
        <v>77128</v>
      </c>
      <c r="E519" s="77">
        <v>346.56</v>
      </c>
      <c r="F519" s="95">
        <v>223</v>
      </c>
    </row>
    <row r="520" spans="1:6">
      <c r="A520" s="74" t="s">
        <v>205</v>
      </c>
      <c r="B520" s="74" t="s">
        <v>115</v>
      </c>
      <c r="C520" s="75" t="s">
        <v>1338</v>
      </c>
      <c r="D520" s="76">
        <v>67270</v>
      </c>
      <c r="E520" s="77">
        <v>37.86</v>
      </c>
      <c r="F520" s="96">
        <v>1777</v>
      </c>
    </row>
    <row r="521" spans="1:6">
      <c r="A521" s="74" t="s">
        <v>205</v>
      </c>
      <c r="B521" s="74" t="s">
        <v>115</v>
      </c>
      <c r="C521" s="75" t="s">
        <v>1339</v>
      </c>
      <c r="D521" s="76">
        <v>35526</v>
      </c>
      <c r="E521" s="77">
        <v>55.28</v>
      </c>
      <c r="F521" s="95">
        <v>643</v>
      </c>
    </row>
    <row r="522" spans="1:6">
      <c r="A522" s="74" t="s">
        <v>205</v>
      </c>
      <c r="B522" s="74" t="s">
        <v>115</v>
      </c>
      <c r="C522" s="75" t="s">
        <v>1340</v>
      </c>
      <c r="D522" s="76">
        <v>21870</v>
      </c>
      <c r="E522" s="77">
        <v>130.63999999999999</v>
      </c>
      <c r="F522" s="95">
        <v>167</v>
      </c>
    </row>
    <row r="523" spans="1:6">
      <c r="A523" s="74" t="s">
        <v>205</v>
      </c>
      <c r="B523" s="74" t="s">
        <v>115</v>
      </c>
      <c r="C523" s="75" t="s">
        <v>1341</v>
      </c>
      <c r="D523" s="76">
        <v>20491</v>
      </c>
      <c r="E523" s="77">
        <v>76.67</v>
      </c>
      <c r="F523" s="95">
        <v>267</v>
      </c>
    </row>
    <row r="524" spans="1:6">
      <c r="A524" s="74" t="s">
        <v>205</v>
      </c>
      <c r="B524" s="74" t="s">
        <v>115</v>
      </c>
      <c r="C524" s="75" t="s">
        <v>1342</v>
      </c>
      <c r="D524" s="76">
        <v>20225</v>
      </c>
      <c r="E524" s="77">
        <v>200.63</v>
      </c>
      <c r="F524" s="95">
        <v>101</v>
      </c>
    </row>
    <row r="525" spans="1:6">
      <c r="A525" s="74" t="s">
        <v>205</v>
      </c>
      <c r="B525" s="74" t="s">
        <v>115</v>
      </c>
      <c r="C525" s="75" t="s">
        <v>1343</v>
      </c>
      <c r="D525" s="76">
        <v>18086</v>
      </c>
      <c r="E525" s="77">
        <v>159.07</v>
      </c>
      <c r="F525" s="95">
        <v>114</v>
      </c>
    </row>
    <row r="526" spans="1:6">
      <c r="A526" s="74" t="s">
        <v>205</v>
      </c>
      <c r="B526" s="74" t="s">
        <v>115</v>
      </c>
      <c r="C526" s="75" t="s">
        <v>1344</v>
      </c>
      <c r="D526" s="76">
        <v>16852</v>
      </c>
      <c r="E526" s="77">
        <v>282.52999999999997</v>
      </c>
      <c r="F526" s="95">
        <v>60</v>
      </c>
    </row>
    <row r="527" spans="1:6">
      <c r="A527" s="74" t="s">
        <v>205</v>
      </c>
      <c r="B527" s="74" t="s">
        <v>115</v>
      </c>
      <c r="C527" s="75" t="s">
        <v>1345</v>
      </c>
      <c r="D527" s="76">
        <v>15688</v>
      </c>
      <c r="E527" s="77">
        <v>42.88</v>
      </c>
      <c r="F527" s="95">
        <v>366</v>
      </c>
    </row>
    <row r="528" spans="1:6">
      <c r="A528" s="74" t="s">
        <v>205</v>
      </c>
      <c r="B528" s="74" t="s">
        <v>115</v>
      </c>
      <c r="C528" s="75" t="s">
        <v>1346</v>
      </c>
      <c r="D528" s="76">
        <v>14082</v>
      </c>
      <c r="E528" s="77">
        <v>29.46</v>
      </c>
      <c r="F528" s="95">
        <v>478</v>
      </c>
    </row>
    <row r="529" spans="1:6">
      <c r="A529" s="74" t="s">
        <v>205</v>
      </c>
      <c r="B529" s="74" t="s">
        <v>115</v>
      </c>
      <c r="C529" s="75" t="s">
        <v>1347</v>
      </c>
      <c r="D529" s="76">
        <v>11091</v>
      </c>
      <c r="E529" s="77">
        <v>22.56</v>
      </c>
      <c r="F529" s="95">
        <v>492</v>
      </c>
    </row>
    <row r="530" spans="1:6">
      <c r="A530" s="74" t="s">
        <v>205</v>
      </c>
      <c r="B530" s="74" t="s">
        <v>115</v>
      </c>
      <c r="C530" s="75" t="s">
        <v>1348</v>
      </c>
      <c r="D530" s="76">
        <v>10051</v>
      </c>
      <c r="E530" s="77">
        <v>86.2</v>
      </c>
      <c r="F530" s="95">
        <v>117</v>
      </c>
    </row>
    <row r="531" spans="1:6">
      <c r="A531" s="74" t="s">
        <v>205</v>
      </c>
      <c r="B531" s="74" t="s">
        <v>115</v>
      </c>
      <c r="C531" s="75" t="s">
        <v>1349</v>
      </c>
      <c r="D531" s="76">
        <v>10006</v>
      </c>
      <c r="E531" s="77">
        <v>66.14</v>
      </c>
      <c r="F531" s="95">
        <v>151</v>
      </c>
    </row>
    <row r="532" spans="1:6">
      <c r="A532" s="74" t="s">
        <v>205</v>
      </c>
      <c r="B532" s="74" t="s">
        <v>115</v>
      </c>
      <c r="C532" s="75" t="s">
        <v>1350</v>
      </c>
      <c r="D532" s="76">
        <v>9948</v>
      </c>
      <c r="E532" s="77">
        <v>21.1</v>
      </c>
      <c r="F532" s="95">
        <v>471</v>
      </c>
    </row>
    <row r="533" spans="1:6">
      <c r="A533" s="74" t="s">
        <v>205</v>
      </c>
      <c r="B533" s="74" t="s">
        <v>115</v>
      </c>
      <c r="C533" s="75" t="s">
        <v>1351</v>
      </c>
      <c r="D533" s="76">
        <v>9928</v>
      </c>
      <c r="E533" s="77">
        <v>168.96</v>
      </c>
      <c r="F533" s="95">
        <v>59</v>
      </c>
    </row>
    <row r="534" spans="1:6">
      <c r="A534" s="74" t="s">
        <v>205</v>
      </c>
      <c r="B534" s="74" t="s">
        <v>115</v>
      </c>
      <c r="C534" s="75" t="s">
        <v>1352</v>
      </c>
      <c r="D534" s="76">
        <v>9722</v>
      </c>
      <c r="E534" s="77">
        <v>11.56</v>
      </c>
      <c r="F534" s="95">
        <v>841</v>
      </c>
    </row>
    <row r="535" spans="1:6">
      <c r="A535" s="74" t="s">
        <v>205</v>
      </c>
      <c r="B535" s="74" t="s">
        <v>115</v>
      </c>
      <c r="C535" s="75" t="s">
        <v>1353</v>
      </c>
      <c r="D535" s="76">
        <v>9495</v>
      </c>
      <c r="E535" s="77">
        <v>35.69</v>
      </c>
      <c r="F535" s="95">
        <v>266</v>
      </c>
    </row>
    <row r="536" spans="1:6">
      <c r="A536" s="74" t="s">
        <v>205</v>
      </c>
      <c r="B536" s="74" t="s">
        <v>115</v>
      </c>
      <c r="C536" s="75" t="s">
        <v>1354</v>
      </c>
      <c r="D536" s="76">
        <v>9266</v>
      </c>
      <c r="E536" s="77">
        <v>37.090000000000003</v>
      </c>
      <c r="F536" s="95">
        <v>250</v>
      </c>
    </row>
    <row r="537" spans="1:6">
      <c r="A537" s="74" t="s">
        <v>205</v>
      </c>
      <c r="B537" s="74" t="s">
        <v>115</v>
      </c>
      <c r="C537" s="75" t="s">
        <v>1355</v>
      </c>
      <c r="D537" s="76">
        <v>9151</v>
      </c>
      <c r="E537" s="77">
        <v>77.599999999999994</v>
      </c>
      <c r="F537" s="95">
        <v>118</v>
      </c>
    </row>
    <row r="538" spans="1:6">
      <c r="A538" s="74" t="s">
        <v>205</v>
      </c>
      <c r="B538" s="74" t="s">
        <v>115</v>
      </c>
      <c r="C538" s="75" t="s">
        <v>1356</v>
      </c>
      <c r="D538" s="76">
        <v>9016</v>
      </c>
      <c r="E538" s="77">
        <v>26.72</v>
      </c>
      <c r="F538" s="95">
        <v>337</v>
      </c>
    </row>
    <row r="539" spans="1:6">
      <c r="A539" s="74" t="s">
        <v>205</v>
      </c>
      <c r="B539" s="74" t="s">
        <v>115</v>
      </c>
      <c r="C539" s="75" t="s">
        <v>1357</v>
      </c>
      <c r="D539" s="76">
        <v>8160</v>
      </c>
      <c r="E539" s="77">
        <v>60.8</v>
      </c>
      <c r="F539" s="95">
        <v>134</v>
      </c>
    </row>
    <row r="540" spans="1:6">
      <c r="A540" s="74" t="s">
        <v>205</v>
      </c>
      <c r="B540" s="74" t="s">
        <v>115</v>
      </c>
      <c r="C540" s="75" t="s">
        <v>1358</v>
      </c>
      <c r="D540" s="76">
        <v>8094</v>
      </c>
      <c r="E540" s="77">
        <v>28.82</v>
      </c>
      <c r="F540" s="95">
        <v>281</v>
      </c>
    </row>
    <row r="541" spans="1:6">
      <c r="A541" s="74" t="s">
        <v>205</v>
      </c>
      <c r="B541" s="74" t="s">
        <v>115</v>
      </c>
      <c r="C541" s="75" t="s">
        <v>1359</v>
      </c>
      <c r="D541" s="76">
        <v>7400</v>
      </c>
      <c r="E541" s="77">
        <v>80.5</v>
      </c>
      <c r="F541" s="95">
        <v>92</v>
      </c>
    </row>
    <row r="542" spans="1:6">
      <c r="A542" s="74" t="s">
        <v>205</v>
      </c>
      <c r="B542" s="74" t="s">
        <v>115</v>
      </c>
      <c r="C542" s="75" t="s">
        <v>1360</v>
      </c>
      <c r="D542" s="76">
        <v>7196</v>
      </c>
      <c r="E542" s="77">
        <v>44.88</v>
      </c>
      <c r="F542" s="95">
        <v>160</v>
      </c>
    </row>
    <row r="543" spans="1:6">
      <c r="A543" s="74" t="s">
        <v>205</v>
      </c>
      <c r="B543" s="74" t="s">
        <v>115</v>
      </c>
      <c r="C543" s="75" t="s">
        <v>1361</v>
      </c>
      <c r="D543" s="76">
        <v>6945</v>
      </c>
      <c r="E543" s="77">
        <v>32.26</v>
      </c>
      <c r="F543" s="95">
        <v>215</v>
      </c>
    </row>
    <row r="544" spans="1:6">
      <c r="A544" s="74" t="s">
        <v>205</v>
      </c>
      <c r="B544" s="74" t="s">
        <v>115</v>
      </c>
      <c r="C544" s="75" t="s">
        <v>1362</v>
      </c>
      <c r="D544" s="76">
        <v>6657</v>
      </c>
      <c r="E544" s="77">
        <v>23.59</v>
      </c>
      <c r="F544" s="95">
        <v>282</v>
      </c>
    </row>
    <row r="545" spans="1:6">
      <c r="A545" s="74" t="s">
        <v>205</v>
      </c>
      <c r="B545" s="74" t="s">
        <v>115</v>
      </c>
      <c r="C545" s="75" t="s">
        <v>1363</v>
      </c>
      <c r="D545" s="76">
        <v>6131</v>
      </c>
      <c r="E545" s="77">
        <v>58.22</v>
      </c>
      <c r="F545" s="95">
        <v>105</v>
      </c>
    </row>
    <row r="546" spans="1:6">
      <c r="A546" s="74" t="s">
        <v>205</v>
      </c>
      <c r="B546" s="74" t="s">
        <v>115</v>
      </c>
      <c r="C546" s="75" t="s">
        <v>1364</v>
      </c>
      <c r="D546" s="76">
        <v>6129</v>
      </c>
      <c r="E546" s="77">
        <v>27.12</v>
      </c>
      <c r="F546" s="95">
        <v>226</v>
      </c>
    </row>
    <row r="547" spans="1:6">
      <c r="A547" s="74" t="s">
        <v>205</v>
      </c>
      <c r="B547" s="74" t="s">
        <v>115</v>
      </c>
      <c r="C547" s="75" t="s">
        <v>1365</v>
      </c>
      <c r="D547" s="76">
        <v>5713</v>
      </c>
      <c r="E547" s="77">
        <v>41.68</v>
      </c>
      <c r="F547" s="95">
        <v>137</v>
      </c>
    </row>
    <row r="548" spans="1:6">
      <c r="A548" s="74" t="s">
        <v>205</v>
      </c>
      <c r="B548" s="74" t="s">
        <v>115</v>
      </c>
      <c r="C548" s="75" t="s">
        <v>1366</v>
      </c>
      <c r="D548" s="76">
        <v>5441</v>
      </c>
      <c r="E548" s="77">
        <v>39.729999999999997</v>
      </c>
      <c r="F548" s="95">
        <v>137</v>
      </c>
    </row>
    <row r="549" spans="1:6">
      <c r="A549" s="74" t="s">
        <v>205</v>
      </c>
      <c r="B549" s="74" t="s">
        <v>115</v>
      </c>
      <c r="C549" s="75" t="s">
        <v>1367</v>
      </c>
      <c r="D549" s="76">
        <v>5249</v>
      </c>
      <c r="E549" s="77">
        <v>12.21</v>
      </c>
      <c r="F549" s="95">
        <v>430</v>
      </c>
    </row>
    <row r="550" spans="1:6">
      <c r="A550" s="74" t="s">
        <v>205</v>
      </c>
      <c r="B550" s="74" t="s">
        <v>115</v>
      </c>
      <c r="C550" s="75" t="s">
        <v>1368</v>
      </c>
      <c r="D550" s="76">
        <v>5004</v>
      </c>
      <c r="E550" s="77">
        <v>18.420000000000002</v>
      </c>
      <c r="F550" s="95">
        <v>272</v>
      </c>
    </row>
    <row r="551" spans="1:6">
      <c r="A551" s="74" t="s">
        <v>205</v>
      </c>
      <c r="B551" s="74" t="s">
        <v>115</v>
      </c>
      <c r="C551" s="75" t="s">
        <v>1369</v>
      </c>
      <c r="D551" s="76">
        <v>4948</v>
      </c>
      <c r="E551" s="77">
        <v>43.46</v>
      </c>
      <c r="F551" s="95">
        <v>114</v>
      </c>
    </row>
    <row r="552" spans="1:6">
      <c r="A552" s="74" t="s">
        <v>205</v>
      </c>
      <c r="B552" s="74" t="s">
        <v>115</v>
      </c>
      <c r="C552" s="75" t="s">
        <v>1370</v>
      </c>
      <c r="D552" s="76">
        <v>4601</v>
      </c>
      <c r="E552" s="77">
        <v>30.22</v>
      </c>
      <c r="F552" s="95">
        <v>152</v>
      </c>
    </row>
    <row r="553" spans="1:6">
      <c r="A553" s="74" t="s">
        <v>205</v>
      </c>
      <c r="B553" s="74" t="s">
        <v>115</v>
      </c>
      <c r="C553" s="75" t="s">
        <v>1371</v>
      </c>
      <c r="D553" s="76">
        <v>4497</v>
      </c>
      <c r="E553" s="77">
        <v>80.290000000000006</v>
      </c>
      <c r="F553" s="95">
        <v>56</v>
      </c>
    </row>
    <row r="554" spans="1:6">
      <c r="A554" s="74" t="s">
        <v>205</v>
      </c>
      <c r="B554" s="74" t="s">
        <v>115</v>
      </c>
      <c r="C554" s="75" t="s">
        <v>1372</v>
      </c>
      <c r="D554" s="76">
        <v>4395</v>
      </c>
      <c r="E554" s="77">
        <v>47.49</v>
      </c>
      <c r="F554" s="95">
        <v>93</v>
      </c>
    </row>
    <row r="555" spans="1:6">
      <c r="A555" s="74" t="s">
        <v>205</v>
      </c>
      <c r="B555" s="74" t="s">
        <v>115</v>
      </c>
      <c r="C555" s="75" t="s">
        <v>1373</v>
      </c>
      <c r="D555" s="76">
        <v>4375</v>
      </c>
      <c r="E555" s="77">
        <v>65.72</v>
      </c>
      <c r="F555" s="95">
        <v>67</v>
      </c>
    </row>
    <row r="556" spans="1:6">
      <c r="A556" s="74" t="s">
        <v>205</v>
      </c>
      <c r="B556" s="74" t="s">
        <v>115</v>
      </c>
      <c r="C556" s="75" t="s">
        <v>1374</v>
      </c>
      <c r="D556" s="76">
        <v>4343</v>
      </c>
      <c r="E556" s="77">
        <v>116.26</v>
      </c>
      <c r="F556" s="95">
        <v>37</v>
      </c>
    </row>
    <row r="557" spans="1:6">
      <c r="A557" s="74" t="s">
        <v>205</v>
      </c>
      <c r="B557" s="74" t="s">
        <v>115</v>
      </c>
      <c r="C557" s="75" t="s">
        <v>1375</v>
      </c>
      <c r="D557" s="76">
        <v>4325</v>
      </c>
      <c r="E557" s="77">
        <v>23.37</v>
      </c>
      <c r="F557" s="95">
        <v>185</v>
      </c>
    </row>
    <row r="558" spans="1:6">
      <c r="A558" s="74" t="s">
        <v>205</v>
      </c>
      <c r="B558" s="74" t="s">
        <v>115</v>
      </c>
      <c r="C558" s="75" t="s">
        <v>1376</v>
      </c>
      <c r="D558" s="76">
        <v>3917</v>
      </c>
      <c r="E558" s="77">
        <v>43.93</v>
      </c>
      <c r="F558" s="95">
        <v>89</v>
      </c>
    </row>
    <row r="559" spans="1:6">
      <c r="A559" s="74" t="s">
        <v>205</v>
      </c>
      <c r="B559" s="74" t="s">
        <v>115</v>
      </c>
      <c r="C559" s="75" t="s">
        <v>1377</v>
      </c>
      <c r="D559" s="76">
        <v>3788</v>
      </c>
      <c r="E559" s="77">
        <v>29.67</v>
      </c>
      <c r="F559" s="95">
        <v>128</v>
      </c>
    </row>
    <row r="560" spans="1:6">
      <c r="A560" s="74" t="s">
        <v>205</v>
      </c>
      <c r="B560" s="74" t="s">
        <v>115</v>
      </c>
      <c r="C560" s="75" t="s">
        <v>1378</v>
      </c>
      <c r="D560" s="76">
        <v>3707</v>
      </c>
      <c r="E560" s="77">
        <v>109.15</v>
      </c>
      <c r="F560" s="95">
        <v>34</v>
      </c>
    </row>
    <row r="561" spans="1:6">
      <c r="A561" s="74" t="s">
        <v>205</v>
      </c>
      <c r="B561" s="74" t="s">
        <v>115</v>
      </c>
      <c r="C561" s="75" t="s">
        <v>1379</v>
      </c>
      <c r="D561" s="76">
        <v>3629</v>
      </c>
      <c r="E561" s="77">
        <v>48.35</v>
      </c>
      <c r="F561" s="95">
        <v>75</v>
      </c>
    </row>
    <row r="562" spans="1:6">
      <c r="A562" s="74" t="s">
        <v>205</v>
      </c>
      <c r="B562" s="74" t="s">
        <v>115</v>
      </c>
      <c r="C562" s="75" t="s">
        <v>1380</v>
      </c>
      <c r="D562" s="76">
        <v>3473</v>
      </c>
      <c r="E562" s="77">
        <v>5.04</v>
      </c>
      <c r="F562" s="95">
        <v>689</v>
      </c>
    </row>
    <row r="563" spans="1:6">
      <c r="A563" s="74" t="s">
        <v>205</v>
      </c>
      <c r="B563" s="74" t="s">
        <v>115</v>
      </c>
      <c r="C563" s="75" t="s">
        <v>1381</v>
      </c>
      <c r="D563" s="76">
        <v>3357</v>
      </c>
      <c r="E563" s="77">
        <v>61.87</v>
      </c>
      <c r="F563" s="95">
        <v>54</v>
      </c>
    </row>
    <row r="564" spans="1:6">
      <c r="A564" s="74" t="s">
        <v>205</v>
      </c>
      <c r="B564" s="74" t="s">
        <v>115</v>
      </c>
      <c r="C564" s="75" t="s">
        <v>1382</v>
      </c>
      <c r="D564" s="76">
        <v>3335</v>
      </c>
      <c r="E564" s="77">
        <v>15.43</v>
      </c>
      <c r="F564" s="95">
        <v>216</v>
      </c>
    </row>
    <row r="565" spans="1:6">
      <c r="A565" s="74" t="s">
        <v>205</v>
      </c>
      <c r="B565" s="74" t="s">
        <v>115</v>
      </c>
      <c r="C565" s="75" t="s">
        <v>1383</v>
      </c>
      <c r="D565" s="76">
        <v>3330</v>
      </c>
      <c r="E565" s="77">
        <v>55.03</v>
      </c>
      <c r="F565" s="95">
        <v>61</v>
      </c>
    </row>
    <row r="566" spans="1:6">
      <c r="A566" s="74" t="s">
        <v>205</v>
      </c>
      <c r="B566" s="74" t="s">
        <v>115</v>
      </c>
      <c r="C566" s="75" t="s">
        <v>1384</v>
      </c>
      <c r="D566" s="76">
        <v>3306</v>
      </c>
      <c r="E566" s="77">
        <v>22.93</v>
      </c>
      <c r="F566" s="95">
        <v>144</v>
      </c>
    </row>
    <row r="567" spans="1:6">
      <c r="A567" s="74" t="s">
        <v>205</v>
      </c>
      <c r="B567" s="74" t="s">
        <v>115</v>
      </c>
      <c r="C567" s="75" t="s">
        <v>1385</v>
      </c>
      <c r="D567" s="76">
        <v>3155</v>
      </c>
      <c r="E567" s="77">
        <v>10.68</v>
      </c>
      <c r="F567" s="95">
        <v>295</v>
      </c>
    </row>
    <row r="568" spans="1:6">
      <c r="A568" s="74" t="s">
        <v>205</v>
      </c>
      <c r="B568" s="74" t="s">
        <v>115</v>
      </c>
      <c r="C568" s="75" t="s">
        <v>1386</v>
      </c>
      <c r="D568" s="76">
        <v>3149</v>
      </c>
      <c r="E568" s="77">
        <v>6.32</v>
      </c>
      <c r="F568" s="95">
        <v>498</v>
      </c>
    </row>
    <row r="569" spans="1:6">
      <c r="A569" s="74" t="s">
        <v>205</v>
      </c>
      <c r="B569" s="74" t="s">
        <v>115</v>
      </c>
      <c r="C569" s="75" t="s">
        <v>1387</v>
      </c>
      <c r="D569" s="76">
        <v>3058</v>
      </c>
      <c r="E569" s="77">
        <v>15.32</v>
      </c>
      <c r="F569" s="95">
        <v>200</v>
      </c>
    </row>
    <row r="570" spans="1:6">
      <c r="A570" s="74" t="s">
        <v>205</v>
      </c>
      <c r="B570" s="74" t="s">
        <v>115</v>
      </c>
      <c r="C570" s="75" t="s">
        <v>1388</v>
      </c>
      <c r="D570" s="76">
        <v>2979</v>
      </c>
      <c r="E570" s="77">
        <v>14.09</v>
      </c>
      <c r="F570" s="95">
        <v>211</v>
      </c>
    </row>
    <row r="571" spans="1:6">
      <c r="A571" s="74" t="s">
        <v>205</v>
      </c>
      <c r="B571" s="74" t="s">
        <v>115</v>
      </c>
      <c r="C571" s="75" t="s">
        <v>1389</v>
      </c>
      <c r="D571" s="76">
        <v>2945</v>
      </c>
      <c r="E571" s="77">
        <v>212.26</v>
      </c>
      <c r="F571" s="95">
        <v>14</v>
      </c>
    </row>
    <row r="572" spans="1:6">
      <c r="A572" s="74" t="s">
        <v>205</v>
      </c>
      <c r="B572" s="74" t="s">
        <v>115</v>
      </c>
      <c r="C572" s="75" t="s">
        <v>1390</v>
      </c>
      <c r="D572" s="76">
        <v>2918</v>
      </c>
      <c r="E572" s="77">
        <v>32.06</v>
      </c>
      <c r="F572" s="95">
        <v>91</v>
      </c>
    </row>
    <row r="573" spans="1:6">
      <c r="A573" s="74" t="s">
        <v>205</v>
      </c>
      <c r="B573" s="74" t="s">
        <v>115</v>
      </c>
      <c r="C573" s="75" t="s">
        <v>1391</v>
      </c>
      <c r="D573" s="76">
        <v>2883</v>
      </c>
      <c r="E573" s="77">
        <v>78.88</v>
      </c>
      <c r="F573" s="95">
        <v>37</v>
      </c>
    </row>
    <row r="574" spans="1:6">
      <c r="A574" s="74" t="s">
        <v>205</v>
      </c>
      <c r="B574" s="74" t="s">
        <v>115</v>
      </c>
      <c r="C574" s="75" t="s">
        <v>1392</v>
      </c>
      <c r="D574" s="76">
        <v>2883</v>
      </c>
      <c r="E574" s="77">
        <v>60.91</v>
      </c>
      <c r="F574" s="95">
        <v>47</v>
      </c>
    </row>
    <row r="575" spans="1:6">
      <c r="A575" s="74" t="s">
        <v>205</v>
      </c>
      <c r="B575" s="74" t="s">
        <v>115</v>
      </c>
      <c r="C575" s="75" t="s">
        <v>1393</v>
      </c>
      <c r="D575" s="76">
        <v>2882</v>
      </c>
      <c r="E575" s="77">
        <v>32.64</v>
      </c>
      <c r="F575" s="95">
        <v>88</v>
      </c>
    </row>
    <row r="576" spans="1:6">
      <c r="A576" s="74" t="s">
        <v>205</v>
      </c>
      <c r="B576" s="74" t="s">
        <v>115</v>
      </c>
      <c r="C576" s="75" t="s">
        <v>1394</v>
      </c>
      <c r="D576" s="76">
        <v>2875</v>
      </c>
      <c r="E576" s="77">
        <v>33.020000000000003</v>
      </c>
      <c r="F576" s="95">
        <v>87</v>
      </c>
    </row>
    <row r="577" spans="1:6">
      <c r="A577" s="74" t="s">
        <v>205</v>
      </c>
      <c r="B577" s="74" t="s">
        <v>115</v>
      </c>
      <c r="C577" s="75" t="s">
        <v>1395</v>
      </c>
      <c r="D577" s="76">
        <v>2867</v>
      </c>
      <c r="E577" s="77">
        <v>122.43</v>
      </c>
      <c r="F577" s="95">
        <v>23</v>
      </c>
    </row>
    <row r="578" spans="1:6">
      <c r="A578" s="74" t="s">
        <v>205</v>
      </c>
      <c r="B578" s="74" t="s">
        <v>115</v>
      </c>
      <c r="C578" s="75" t="s">
        <v>1396</v>
      </c>
      <c r="D578" s="76">
        <v>2788</v>
      </c>
      <c r="E578" s="77">
        <v>99.75</v>
      </c>
      <c r="F578" s="95">
        <v>28</v>
      </c>
    </row>
    <row r="579" spans="1:6">
      <c r="A579" s="74" t="s">
        <v>205</v>
      </c>
      <c r="B579" s="74" t="s">
        <v>115</v>
      </c>
      <c r="C579" s="75" t="s">
        <v>1397</v>
      </c>
      <c r="D579" s="76">
        <v>2766</v>
      </c>
      <c r="E579" s="77">
        <v>33.85</v>
      </c>
      <c r="F579" s="95">
        <v>82</v>
      </c>
    </row>
    <row r="580" spans="1:6">
      <c r="A580" s="74" t="s">
        <v>205</v>
      </c>
      <c r="B580" s="74" t="s">
        <v>115</v>
      </c>
      <c r="C580" s="75" t="s">
        <v>1398</v>
      </c>
      <c r="D580" s="76">
        <v>2741</v>
      </c>
      <c r="E580" s="77">
        <v>37.32</v>
      </c>
      <c r="F580" s="95">
        <v>73</v>
      </c>
    </row>
    <row r="581" spans="1:6">
      <c r="A581" s="74" t="s">
        <v>205</v>
      </c>
      <c r="B581" s="74" t="s">
        <v>115</v>
      </c>
      <c r="C581" s="75" t="s">
        <v>1399</v>
      </c>
      <c r="D581" s="76">
        <v>2634</v>
      </c>
      <c r="E581" s="77">
        <v>20.96</v>
      </c>
      <c r="F581" s="95">
        <v>126</v>
      </c>
    </row>
    <row r="582" spans="1:6">
      <c r="A582" s="74" t="s">
        <v>205</v>
      </c>
      <c r="B582" s="74" t="s">
        <v>115</v>
      </c>
      <c r="C582" s="75" t="s">
        <v>1400</v>
      </c>
      <c r="D582" s="76">
        <v>2618</v>
      </c>
      <c r="E582" s="77">
        <v>8.08</v>
      </c>
      <c r="F582" s="95">
        <v>324</v>
      </c>
    </row>
    <row r="583" spans="1:6">
      <c r="A583" s="74" t="s">
        <v>205</v>
      </c>
      <c r="B583" s="74" t="s">
        <v>115</v>
      </c>
      <c r="C583" s="75" t="s">
        <v>1401</v>
      </c>
      <c r="D583" s="76">
        <v>2506</v>
      </c>
      <c r="E583" s="77">
        <v>49.96</v>
      </c>
      <c r="F583" s="95">
        <v>50</v>
      </c>
    </row>
    <row r="584" spans="1:6">
      <c r="A584" s="74" t="s">
        <v>205</v>
      </c>
      <c r="B584" s="74" t="s">
        <v>115</v>
      </c>
      <c r="C584" s="75" t="s">
        <v>1402</v>
      </c>
      <c r="D584" s="76">
        <v>2470</v>
      </c>
      <c r="E584" s="77">
        <v>39.22</v>
      </c>
      <c r="F584" s="95">
        <v>63</v>
      </c>
    </row>
    <row r="585" spans="1:6">
      <c r="A585" s="74" t="s">
        <v>205</v>
      </c>
      <c r="B585" s="74" t="s">
        <v>115</v>
      </c>
      <c r="C585" s="75" t="s">
        <v>1403</v>
      </c>
      <c r="D585" s="76">
        <v>2461</v>
      </c>
      <c r="E585" s="77">
        <v>35.65</v>
      </c>
      <c r="F585" s="95">
        <v>69</v>
      </c>
    </row>
    <row r="586" spans="1:6">
      <c r="A586" s="74" t="s">
        <v>205</v>
      </c>
      <c r="B586" s="74" t="s">
        <v>115</v>
      </c>
      <c r="C586" s="75" t="s">
        <v>1404</v>
      </c>
      <c r="D586" s="76">
        <v>2355</v>
      </c>
      <c r="E586" s="77">
        <v>18.239999999999998</v>
      </c>
      <c r="F586" s="95">
        <v>129</v>
      </c>
    </row>
    <row r="587" spans="1:6">
      <c r="A587" s="74" t="s">
        <v>205</v>
      </c>
      <c r="B587" s="74" t="s">
        <v>115</v>
      </c>
      <c r="C587" s="75" t="s">
        <v>1405</v>
      </c>
      <c r="D587" s="76">
        <v>2324</v>
      </c>
      <c r="E587" s="77">
        <v>81.97</v>
      </c>
      <c r="F587" s="95">
        <v>28</v>
      </c>
    </row>
    <row r="588" spans="1:6">
      <c r="A588" s="74" t="s">
        <v>205</v>
      </c>
      <c r="B588" s="74" t="s">
        <v>115</v>
      </c>
      <c r="C588" s="75" t="s">
        <v>1406</v>
      </c>
      <c r="D588" s="76">
        <v>2229</v>
      </c>
      <c r="E588" s="77">
        <v>51.75</v>
      </c>
      <c r="F588" s="95">
        <v>43</v>
      </c>
    </row>
    <row r="589" spans="1:6">
      <c r="A589" s="74" t="s">
        <v>205</v>
      </c>
      <c r="B589" s="74" t="s">
        <v>115</v>
      </c>
      <c r="C589" s="75" t="s">
        <v>1407</v>
      </c>
      <c r="D589" s="76">
        <v>2186</v>
      </c>
      <c r="E589" s="77">
        <v>30.6</v>
      </c>
      <c r="F589" s="95">
        <v>71</v>
      </c>
    </row>
    <row r="590" spans="1:6">
      <c r="A590" s="74" t="s">
        <v>205</v>
      </c>
      <c r="B590" s="74" t="s">
        <v>115</v>
      </c>
      <c r="C590" s="75" t="s">
        <v>1408</v>
      </c>
      <c r="D590" s="76">
        <v>2159</v>
      </c>
      <c r="E590" s="77">
        <v>18.420000000000002</v>
      </c>
      <c r="F590" s="95">
        <v>117</v>
      </c>
    </row>
    <row r="591" spans="1:6">
      <c r="A591" s="74" t="s">
        <v>205</v>
      </c>
      <c r="B591" s="74" t="s">
        <v>115</v>
      </c>
      <c r="C591" s="75" t="s">
        <v>1409</v>
      </c>
      <c r="D591" s="76">
        <v>2148</v>
      </c>
      <c r="E591" s="77">
        <v>43.55</v>
      </c>
      <c r="F591" s="95">
        <v>49</v>
      </c>
    </row>
    <row r="592" spans="1:6">
      <c r="A592" s="74" t="s">
        <v>205</v>
      </c>
      <c r="B592" s="74" t="s">
        <v>115</v>
      </c>
      <c r="C592" s="75" t="s">
        <v>1410</v>
      </c>
      <c r="D592" s="76">
        <v>2124</v>
      </c>
      <c r="E592" s="77">
        <v>37.619999999999997</v>
      </c>
      <c r="F592" s="95">
        <v>56</v>
      </c>
    </row>
    <row r="593" spans="1:6">
      <c r="A593" s="74" t="s">
        <v>205</v>
      </c>
      <c r="B593" s="74" t="s">
        <v>115</v>
      </c>
      <c r="C593" s="75" t="s">
        <v>1411</v>
      </c>
      <c r="D593" s="76">
        <v>2067</v>
      </c>
      <c r="E593" s="77">
        <v>85.6</v>
      </c>
      <c r="F593" s="95">
        <v>24</v>
      </c>
    </row>
    <row r="594" spans="1:6">
      <c r="A594" s="74" t="s">
        <v>205</v>
      </c>
      <c r="B594" s="74" t="s">
        <v>115</v>
      </c>
      <c r="C594" s="75" t="s">
        <v>1412</v>
      </c>
      <c r="D594" s="76">
        <v>2039</v>
      </c>
      <c r="E594" s="77">
        <v>29.11</v>
      </c>
      <c r="F594" s="95">
        <v>70</v>
      </c>
    </row>
    <row r="595" spans="1:6">
      <c r="A595" s="74" t="s">
        <v>205</v>
      </c>
      <c r="B595" s="74" t="s">
        <v>115</v>
      </c>
      <c r="C595" s="75" t="s">
        <v>1413</v>
      </c>
      <c r="D595" s="76">
        <v>2012</v>
      </c>
      <c r="E595" s="77">
        <v>11.7</v>
      </c>
      <c r="F595" s="95">
        <v>172</v>
      </c>
    </row>
    <row r="596" spans="1:6">
      <c r="A596" s="74" t="s">
        <v>205</v>
      </c>
      <c r="B596" s="74" t="s">
        <v>115</v>
      </c>
      <c r="C596" s="75" t="s">
        <v>1414</v>
      </c>
      <c r="D596" s="76">
        <v>1999</v>
      </c>
      <c r="E596" s="77">
        <v>11.69</v>
      </c>
      <c r="F596" s="95">
        <v>171</v>
      </c>
    </row>
    <row r="597" spans="1:6">
      <c r="A597" s="74" t="s">
        <v>205</v>
      </c>
      <c r="B597" s="74" t="s">
        <v>115</v>
      </c>
      <c r="C597" s="75" t="s">
        <v>1415</v>
      </c>
      <c r="D597" s="76">
        <v>1998</v>
      </c>
      <c r="E597" s="77">
        <v>48.28</v>
      </c>
      <c r="F597" s="95">
        <v>41</v>
      </c>
    </row>
    <row r="598" spans="1:6">
      <c r="A598" s="74" t="s">
        <v>205</v>
      </c>
      <c r="B598" s="74" t="s">
        <v>115</v>
      </c>
      <c r="C598" s="75" t="s">
        <v>1416</v>
      </c>
      <c r="D598" s="76">
        <v>1932</v>
      </c>
      <c r="E598" s="77">
        <v>23.98</v>
      </c>
      <c r="F598" s="95">
        <v>81</v>
      </c>
    </row>
    <row r="599" spans="1:6">
      <c r="A599" s="74" t="s">
        <v>205</v>
      </c>
      <c r="B599" s="74" t="s">
        <v>115</v>
      </c>
      <c r="C599" s="75" t="s">
        <v>1417</v>
      </c>
      <c r="D599" s="76">
        <v>1926</v>
      </c>
      <c r="E599" s="77">
        <v>21.46</v>
      </c>
      <c r="F599" s="95">
        <v>90</v>
      </c>
    </row>
    <row r="600" spans="1:6">
      <c r="A600" s="74" t="s">
        <v>205</v>
      </c>
      <c r="B600" s="74" t="s">
        <v>115</v>
      </c>
      <c r="C600" s="75" t="s">
        <v>1418</v>
      </c>
      <c r="D600" s="76">
        <v>1905</v>
      </c>
      <c r="E600" s="77">
        <v>30.66</v>
      </c>
      <c r="F600" s="95">
        <v>62</v>
      </c>
    </row>
    <row r="601" spans="1:6">
      <c r="A601" s="74" t="s">
        <v>205</v>
      </c>
      <c r="B601" s="74" t="s">
        <v>115</v>
      </c>
      <c r="C601" s="75" t="s">
        <v>1419</v>
      </c>
      <c r="D601" s="76">
        <v>1862</v>
      </c>
      <c r="E601" s="77">
        <v>12.27</v>
      </c>
      <c r="F601" s="95">
        <v>152</v>
      </c>
    </row>
    <row r="602" spans="1:6">
      <c r="A602" s="74" t="s">
        <v>205</v>
      </c>
      <c r="B602" s="74" t="s">
        <v>115</v>
      </c>
      <c r="C602" s="75" t="s">
        <v>1420</v>
      </c>
      <c r="D602" s="76">
        <v>1860</v>
      </c>
      <c r="E602" s="77">
        <v>57.08</v>
      </c>
      <c r="F602" s="95">
        <v>33</v>
      </c>
    </row>
    <row r="603" spans="1:6">
      <c r="A603" s="74" t="s">
        <v>205</v>
      </c>
      <c r="B603" s="74" t="s">
        <v>115</v>
      </c>
      <c r="C603" s="75" t="s">
        <v>1421</v>
      </c>
      <c r="D603" s="76">
        <v>1838</v>
      </c>
      <c r="E603" s="77">
        <v>14.45</v>
      </c>
      <c r="F603" s="95">
        <v>127</v>
      </c>
    </row>
    <row r="604" spans="1:6">
      <c r="A604" s="74" t="s">
        <v>205</v>
      </c>
      <c r="B604" s="74" t="s">
        <v>115</v>
      </c>
      <c r="C604" s="75" t="s">
        <v>1422</v>
      </c>
      <c r="D604" s="76">
        <v>1807</v>
      </c>
      <c r="E604" s="77">
        <v>47.63</v>
      </c>
      <c r="F604" s="95">
        <v>38</v>
      </c>
    </row>
    <row r="605" spans="1:6">
      <c r="A605" s="74" t="s">
        <v>205</v>
      </c>
      <c r="B605" s="74" t="s">
        <v>115</v>
      </c>
      <c r="C605" s="75" t="s">
        <v>1423</v>
      </c>
      <c r="D605" s="76">
        <v>1768</v>
      </c>
      <c r="E605" s="77">
        <v>35.880000000000003</v>
      </c>
      <c r="F605" s="95">
        <v>49</v>
      </c>
    </row>
    <row r="606" spans="1:6">
      <c r="A606" s="74" t="s">
        <v>205</v>
      </c>
      <c r="B606" s="74" t="s">
        <v>115</v>
      </c>
      <c r="C606" s="75" t="s">
        <v>1424</v>
      </c>
      <c r="D606" s="76">
        <v>1747</v>
      </c>
      <c r="E606" s="77">
        <v>38.24</v>
      </c>
      <c r="F606" s="95">
        <v>46</v>
      </c>
    </row>
    <row r="607" spans="1:6">
      <c r="A607" s="74" t="s">
        <v>205</v>
      </c>
      <c r="B607" s="74" t="s">
        <v>115</v>
      </c>
      <c r="C607" s="75" t="s">
        <v>1425</v>
      </c>
      <c r="D607" s="76">
        <v>1713</v>
      </c>
      <c r="E607" s="77">
        <v>19.559999999999999</v>
      </c>
      <c r="F607" s="95">
        <v>88</v>
      </c>
    </row>
    <row r="608" spans="1:6">
      <c r="A608" s="74" t="s">
        <v>205</v>
      </c>
      <c r="B608" s="74" t="s">
        <v>115</v>
      </c>
      <c r="C608" s="75" t="s">
        <v>1426</v>
      </c>
      <c r="D608" s="76">
        <v>1677</v>
      </c>
      <c r="E608" s="77">
        <v>104.65</v>
      </c>
      <c r="F608" s="95">
        <v>16</v>
      </c>
    </row>
    <row r="609" spans="1:6">
      <c r="A609" s="74" t="s">
        <v>205</v>
      </c>
      <c r="B609" s="74" t="s">
        <v>115</v>
      </c>
      <c r="C609" s="75" t="s">
        <v>1427</v>
      </c>
      <c r="D609" s="76">
        <v>1643</v>
      </c>
      <c r="E609" s="77">
        <v>24.71</v>
      </c>
      <c r="F609" s="95">
        <v>66</v>
      </c>
    </row>
    <row r="610" spans="1:6">
      <c r="A610" s="74" t="s">
        <v>205</v>
      </c>
      <c r="B610" s="74" t="s">
        <v>115</v>
      </c>
      <c r="C610" s="75" t="s">
        <v>1428</v>
      </c>
      <c r="D610" s="76">
        <v>1634</v>
      </c>
      <c r="E610" s="77">
        <v>38.51</v>
      </c>
      <c r="F610" s="95">
        <v>42</v>
      </c>
    </row>
    <row r="611" spans="1:6">
      <c r="A611" s="74" t="s">
        <v>205</v>
      </c>
      <c r="B611" s="74" t="s">
        <v>115</v>
      </c>
      <c r="C611" s="75" t="s">
        <v>1429</v>
      </c>
      <c r="D611" s="76">
        <v>1549</v>
      </c>
      <c r="E611" s="77">
        <v>35.159999999999997</v>
      </c>
      <c r="F611" s="95">
        <v>44</v>
      </c>
    </row>
    <row r="612" spans="1:6">
      <c r="A612" s="74" t="s">
        <v>205</v>
      </c>
      <c r="B612" s="74" t="s">
        <v>115</v>
      </c>
      <c r="C612" s="75" t="s">
        <v>1430</v>
      </c>
      <c r="D612" s="76">
        <v>1504</v>
      </c>
      <c r="E612" s="77">
        <v>19.57</v>
      </c>
      <c r="F612" s="95">
        <v>77</v>
      </c>
    </row>
    <row r="613" spans="1:6">
      <c r="A613" s="74" t="s">
        <v>205</v>
      </c>
      <c r="B613" s="74" t="s">
        <v>115</v>
      </c>
      <c r="C613" s="75" t="s">
        <v>1431</v>
      </c>
      <c r="D613" s="76">
        <v>1451</v>
      </c>
      <c r="E613" s="77">
        <v>19.27</v>
      </c>
      <c r="F613" s="95">
        <v>75</v>
      </c>
    </row>
    <row r="614" spans="1:6">
      <c r="A614" s="74" t="s">
        <v>205</v>
      </c>
      <c r="B614" s="74" t="s">
        <v>115</v>
      </c>
      <c r="C614" s="75" t="s">
        <v>1432</v>
      </c>
      <c r="D614" s="76">
        <v>1415</v>
      </c>
      <c r="E614" s="77">
        <v>2.33</v>
      </c>
      <c r="F614" s="95">
        <v>607</v>
      </c>
    </row>
    <row r="615" spans="1:6">
      <c r="A615" s="74" t="s">
        <v>205</v>
      </c>
      <c r="B615" s="74" t="s">
        <v>115</v>
      </c>
      <c r="C615" s="75" t="s">
        <v>1433</v>
      </c>
      <c r="D615" s="76">
        <v>1408</v>
      </c>
      <c r="E615" s="77">
        <v>24.2</v>
      </c>
      <c r="F615" s="95">
        <v>58</v>
      </c>
    </row>
    <row r="616" spans="1:6">
      <c r="A616" s="74" t="s">
        <v>205</v>
      </c>
      <c r="B616" s="74" t="s">
        <v>115</v>
      </c>
      <c r="C616" s="75" t="s">
        <v>1434</v>
      </c>
      <c r="D616" s="76">
        <v>1387</v>
      </c>
      <c r="E616" s="77">
        <v>22.68</v>
      </c>
      <c r="F616" s="95">
        <v>61</v>
      </c>
    </row>
    <row r="617" spans="1:6">
      <c r="A617" s="74" t="s">
        <v>205</v>
      </c>
      <c r="B617" s="74" t="s">
        <v>115</v>
      </c>
      <c r="C617" s="75" t="s">
        <v>1435</v>
      </c>
      <c r="D617" s="76">
        <v>1375</v>
      </c>
      <c r="E617" s="77">
        <v>22.57</v>
      </c>
      <c r="F617" s="95">
        <v>61</v>
      </c>
    </row>
    <row r="618" spans="1:6">
      <c r="A618" s="74" t="s">
        <v>205</v>
      </c>
      <c r="B618" s="74" t="s">
        <v>115</v>
      </c>
      <c r="C618" s="75" t="s">
        <v>1436</v>
      </c>
      <c r="D618" s="76">
        <v>1321</v>
      </c>
      <c r="E618" s="77">
        <v>21.9</v>
      </c>
      <c r="F618" s="95">
        <v>60</v>
      </c>
    </row>
    <row r="619" spans="1:6">
      <c r="A619" s="74" t="s">
        <v>205</v>
      </c>
      <c r="B619" s="74" t="s">
        <v>115</v>
      </c>
      <c r="C619" s="75" t="s">
        <v>1437</v>
      </c>
      <c r="D619" s="76">
        <v>1284</v>
      </c>
      <c r="E619" s="77">
        <v>27.51</v>
      </c>
      <c r="F619" s="95">
        <v>47</v>
      </c>
    </row>
    <row r="620" spans="1:6">
      <c r="A620" s="74" t="s">
        <v>205</v>
      </c>
      <c r="B620" s="74" t="s">
        <v>115</v>
      </c>
      <c r="C620" s="75" t="s">
        <v>1438</v>
      </c>
      <c r="D620" s="76">
        <v>1268</v>
      </c>
      <c r="E620" s="77">
        <v>64.67</v>
      </c>
      <c r="F620" s="95">
        <v>20</v>
      </c>
    </row>
    <row r="621" spans="1:6">
      <c r="A621" s="74" t="s">
        <v>205</v>
      </c>
      <c r="B621" s="74" t="s">
        <v>115</v>
      </c>
      <c r="C621" s="75" t="s">
        <v>1439</v>
      </c>
      <c r="D621" s="76">
        <v>1265</v>
      </c>
      <c r="E621" s="77">
        <v>33.32</v>
      </c>
      <c r="F621" s="95">
        <v>38</v>
      </c>
    </row>
    <row r="622" spans="1:6">
      <c r="A622" s="74" t="s">
        <v>205</v>
      </c>
      <c r="B622" s="74" t="s">
        <v>115</v>
      </c>
      <c r="C622" s="75" t="s">
        <v>1440</v>
      </c>
      <c r="D622" s="76">
        <v>1251</v>
      </c>
      <c r="E622" s="77">
        <v>18.98</v>
      </c>
      <c r="F622" s="95">
        <v>66</v>
      </c>
    </row>
    <row r="623" spans="1:6">
      <c r="A623" s="74" t="s">
        <v>205</v>
      </c>
      <c r="B623" s="74" t="s">
        <v>115</v>
      </c>
      <c r="C623" s="75" t="s">
        <v>1441</v>
      </c>
      <c r="D623" s="76">
        <v>1248</v>
      </c>
      <c r="E623" s="77">
        <v>82.4</v>
      </c>
      <c r="F623" s="95">
        <v>15</v>
      </c>
    </row>
    <row r="624" spans="1:6">
      <c r="A624" s="74" t="s">
        <v>205</v>
      </c>
      <c r="B624" s="74" t="s">
        <v>115</v>
      </c>
      <c r="C624" s="75" t="s">
        <v>1442</v>
      </c>
      <c r="D624" s="76">
        <v>1246</v>
      </c>
      <c r="E624" s="77">
        <v>9.24</v>
      </c>
      <c r="F624" s="95">
        <v>135</v>
      </c>
    </row>
    <row r="625" spans="1:6">
      <c r="A625" s="74" t="s">
        <v>205</v>
      </c>
      <c r="B625" s="74" t="s">
        <v>115</v>
      </c>
      <c r="C625" s="75" t="s">
        <v>1443</v>
      </c>
      <c r="D625" s="76">
        <v>1226</v>
      </c>
      <c r="E625" s="77">
        <v>25.58</v>
      </c>
      <c r="F625" s="95">
        <v>48</v>
      </c>
    </row>
    <row r="626" spans="1:6">
      <c r="A626" s="74" t="s">
        <v>205</v>
      </c>
      <c r="B626" s="74" t="s">
        <v>115</v>
      </c>
      <c r="C626" s="75" t="s">
        <v>1444</v>
      </c>
      <c r="D626" s="76">
        <v>1226</v>
      </c>
      <c r="E626" s="77">
        <v>90.41</v>
      </c>
      <c r="F626" s="95">
        <v>14</v>
      </c>
    </row>
    <row r="627" spans="1:6">
      <c r="A627" s="74" t="s">
        <v>205</v>
      </c>
      <c r="B627" s="74" t="s">
        <v>115</v>
      </c>
      <c r="C627" s="75" t="s">
        <v>1445</v>
      </c>
      <c r="D627" s="76">
        <v>1219</v>
      </c>
      <c r="E627" s="77">
        <v>17.78</v>
      </c>
      <c r="F627" s="95">
        <v>69</v>
      </c>
    </row>
    <row r="628" spans="1:6">
      <c r="A628" s="74" t="s">
        <v>205</v>
      </c>
      <c r="B628" s="74" t="s">
        <v>115</v>
      </c>
      <c r="C628" s="75" t="s">
        <v>1446</v>
      </c>
      <c r="D628" s="76">
        <v>1213</v>
      </c>
      <c r="E628" s="77">
        <v>98.82</v>
      </c>
      <c r="F628" s="95">
        <v>12</v>
      </c>
    </row>
    <row r="629" spans="1:6">
      <c r="A629" s="74" t="s">
        <v>205</v>
      </c>
      <c r="B629" s="74" t="s">
        <v>115</v>
      </c>
      <c r="C629" s="75" t="s">
        <v>1447</v>
      </c>
      <c r="D629" s="76">
        <v>1211</v>
      </c>
      <c r="E629" s="77">
        <v>17.46</v>
      </c>
      <c r="F629" s="95">
        <v>69</v>
      </c>
    </row>
    <row r="630" spans="1:6">
      <c r="A630" s="74" t="s">
        <v>205</v>
      </c>
      <c r="B630" s="74" t="s">
        <v>115</v>
      </c>
      <c r="C630" s="75" t="s">
        <v>1448</v>
      </c>
      <c r="D630" s="76">
        <v>1211</v>
      </c>
      <c r="E630" s="77">
        <v>36.119999999999997</v>
      </c>
      <c r="F630" s="95">
        <v>34</v>
      </c>
    </row>
    <row r="631" spans="1:6">
      <c r="A631" s="74" t="s">
        <v>205</v>
      </c>
      <c r="B631" s="74" t="s">
        <v>115</v>
      </c>
      <c r="C631" s="75" t="s">
        <v>1449</v>
      </c>
      <c r="D631" s="76">
        <v>1198</v>
      </c>
      <c r="E631" s="77">
        <v>17.34</v>
      </c>
      <c r="F631" s="95">
        <v>69</v>
      </c>
    </row>
    <row r="632" spans="1:6">
      <c r="A632" s="74" t="s">
        <v>205</v>
      </c>
      <c r="B632" s="74" t="s">
        <v>115</v>
      </c>
      <c r="C632" s="75" t="s">
        <v>1450</v>
      </c>
      <c r="D632" s="76">
        <v>1197</v>
      </c>
      <c r="E632" s="77">
        <v>31.58</v>
      </c>
      <c r="F632" s="95">
        <v>38</v>
      </c>
    </row>
    <row r="633" spans="1:6">
      <c r="A633" s="74" t="s">
        <v>205</v>
      </c>
      <c r="B633" s="74" t="s">
        <v>115</v>
      </c>
      <c r="C633" s="75" t="s">
        <v>1451</v>
      </c>
      <c r="D633" s="76">
        <v>1191</v>
      </c>
      <c r="E633" s="77">
        <v>24.96</v>
      </c>
      <c r="F633" s="95">
        <v>48</v>
      </c>
    </row>
    <row r="634" spans="1:6">
      <c r="A634" s="74" t="s">
        <v>205</v>
      </c>
      <c r="B634" s="74" t="s">
        <v>115</v>
      </c>
      <c r="C634" s="75" t="s">
        <v>1452</v>
      </c>
      <c r="D634" s="76">
        <v>1160</v>
      </c>
      <c r="E634" s="77">
        <v>4.16</v>
      </c>
      <c r="F634" s="95">
        <v>279</v>
      </c>
    </row>
    <row r="635" spans="1:6">
      <c r="A635" s="74" t="s">
        <v>205</v>
      </c>
      <c r="B635" s="74" t="s">
        <v>115</v>
      </c>
      <c r="C635" s="75" t="s">
        <v>1453</v>
      </c>
      <c r="D635" s="76">
        <v>1097</v>
      </c>
      <c r="E635" s="77">
        <v>8.5299999999999994</v>
      </c>
      <c r="F635" s="95">
        <v>129</v>
      </c>
    </row>
    <row r="636" spans="1:6">
      <c r="A636" s="74" t="s">
        <v>205</v>
      </c>
      <c r="B636" s="74" t="s">
        <v>115</v>
      </c>
      <c r="C636" s="75" t="s">
        <v>1454</v>
      </c>
      <c r="D636" s="76">
        <v>1095</v>
      </c>
      <c r="E636" s="77">
        <v>13.12</v>
      </c>
      <c r="F636" s="95">
        <v>83</v>
      </c>
    </row>
    <row r="637" spans="1:6">
      <c r="A637" s="74" t="s">
        <v>205</v>
      </c>
      <c r="B637" s="74" t="s">
        <v>115</v>
      </c>
      <c r="C637" s="75" t="s">
        <v>1455</v>
      </c>
      <c r="D637" s="76">
        <v>1095</v>
      </c>
      <c r="E637" s="77">
        <v>22.71</v>
      </c>
      <c r="F637" s="95">
        <v>48</v>
      </c>
    </row>
    <row r="638" spans="1:6">
      <c r="A638" s="74" t="s">
        <v>205</v>
      </c>
      <c r="B638" s="74" t="s">
        <v>115</v>
      </c>
      <c r="C638" s="75" t="s">
        <v>1456</v>
      </c>
      <c r="D638" s="76">
        <v>1081</v>
      </c>
      <c r="E638" s="77">
        <v>52.82</v>
      </c>
      <c r="F638" s="95">
        <v>20</v>
      </c>
    </row>
    <row r="639" spans="1:6">
      <c r="A639" s="74" t="s">
        <v>205</v>
      </c>
      <c r="B639" s="74" t="s">
        <v>115</v>
      </c>
      <c r="C639" s="75" t="s">
        <v>1457</v>
      </c>
      <c r="D639" s="76">
        <v>1065</v>
      </c>
      <c r="E639" s="77">
        <v>33.700000000000003</v>
      </c>
      <c r="F639" s="95">
        <v>32</v>
      </c>
    </row>
    <row r="640" spans="1:6">
      <c r="A640" s="74" t="s">
        <v>205</v>
      </c>
      <c r="B640" s="74" t="s">
        <v>115</v>
      </c>
      <c r="C640" s="75" t="s">
        <v>1458</v>
      </c>
      <c r="D640" s="76">
        <v>1035</v>
      </c>
      <c r="E640" s="77">
        <v>41.74</v>
      </c>
      <c r="F640" s="95">
        <v>25</v>
      </c>
    </row>
    <row r="641" spans="1:6">
      <c r="A641" s="74" t="s">
        <v>205</v>
      </c>
      <c r="B641" s="74" t="s">
        <v>115</v>
      </c>
      <c r="C641" s="75" t="s">
        <v>1459</v>
      </c>
      <c r="D641" s="76">
        <v>1024</v>
      </c>
      <c r="E641" s="77">
        <v>23.9</v>
      </c>
      <c r="F641" s="95">
        <v>43</v>
      </c>
    </row>
    <row r="642" spans="1:6">
      <c r="A642" s="74" t="s">
        <v>205</v>
      </c>
      <c r="B642" s="74" t="s">
        <v>115</v>
      </c>
      <c r="C642" s="75" t="s">
        <v>1460</v>
      </c>
      <c r="D642" s="76">
        <v>1003</v>
      </c>
      <c r="E642" s="77">
        <v>18.670000000000002</v>
      </c>
      <c r="F642" s="95">
        <v>54</v>
      </c>
    </row>
    <row r="643" spans="1:6">
      <c r="A643" s="74" t="s">
        <v>205</v>
      </c>
      <c r="B643" s="74" t="s">
        <v>115</v>
      </c>
      <c r="C643" s="75" t="s">
        <v>1461</v>
      </c>
      <c r="D643" s="77">
        <v>991</v>
      </c>
      <c r="E643" s="77">
        <v>15.81</v>
      </c>
      <c r="F643" s="95">
        <v>63</v>
      </c>
    </row>
    <row r="644" spans="1:6">
      <c r="A644" s="74" t="s">
        <v>205</v>
      </c>
      <c r="B644" s="74" t="s">
        <v>115</v>
      </c>
      <c r="C644" s="75" t="s">
        <v>1462</v>
      </c>
      <c r="D644" s="77">
        <v>941</v>
      </c>
      <c r="E644" s="77">
        <v>23.66</v>
      </c>
      <c r="F644" s="95">
        <v>40</v>
      </c>
    </row>
    <row r="645" spans="1:6">
      <c r="A645" s="74" t="s">
        <v>205</v>
      </c>
      <c r="B645" s="74" t="s">
        <v>115</v>
      </c>
      <c r="C645" s="75" t="s">
        <v>1463</v>
      </c>
      <c r="D645" s="77">
        <v>926</v>
      </c>
      <c r="E645" s="77">
        <v>67.5</v>
      </c>
      <c r="F645" s="95">
        <v>14</v>
      </c>
    </row>
    <row r="646" spans="1:6">
      <c r="A646" s="74" t="s">
        <v>205</v>
      </c>
      <c r="B646" s="74" t="s">
        <v>115</v>
      </c>
      <c r="C646" s="75" t="s">
        <v>1464</v>
      </c>
      <c r="D646" s="77">
        <v>919</v>
      </c>
      <c r="E646" s="77">
        <v>11.55</v>
      </c>
      <c r="F646" s="95">
        <v>80</v>
      </c>
    </row>
    <row r="647" spans="1:6">
      <c r="A647" s="74" t="s">
        <v>205</v>
      </c>
      <c r="B647" s="74" t="s">
        <v>115</v>
      </c>
      <c r="C647" s="75" t="s">
        <v>1465</v>
      </c>
      <c r="D647" s="77">
        <v>916</v>
      </c>
      <c r="E647" s="77">
        <v>12.21</v>
      </c>
      <c r="F647" s="95">
        <v>75</v>
      </c>
    </row>
    <row r="648" spans="1:6">
      <c r="A648" s="74" t="s">
        <v>205</v>
      </c>
      <c r="B648" s="74" t="s">
        <v>115</v>
      </c>
      <c r="C648" s="75" t="s">
        <v>1466</v>
      </c>
      <c r="D648" s="77">
        <v>888</v>
      </c>
      <c r="E648" s="77">
        <v>27.62</v>
      </c>
      <c r="F648" s="95">
        <v>32</v>
      </c>
    </row>
    <row r="649" spans="1:6">
      <c r="A649" s="74" t="s">
        <v>205</v>
      </c>
      <c r="B649" s="74" t="s">
        <v>115</v>
      </c>
      <c r="C649" s="75" t="s">
        <v>1467</v>
      </c>
      <c r="D649" s="77">
        <v>815</v>
      </c>
      <c r="E649" s="77">
        <v>16.649999999999999</v>
      </c>
      <c r="F649" s="95">
        <v>49</v>
      </c>
    </row>
    <row r="650" spans="1:6">
      <c r="A650" s="74" t="s">
        <v>205</v>
      </c>
      <c r="B650" s="74" t="s">
        <v>115</v>
      </c>
      <c r="C650" s="75" t="s">
        <v>1468</v>
      </c>
      <c r="D650" s="77">
        <v>811</v>
      </c>
      <c r="E650" s="77">
        <v>12.09</v>
      </c>
      <c r="F650" s="95">
        <v>67</v>
      </c>
    </row>
    <row r="651" spans="1:6">
      <c r="A651" s="74" t="s">
        <v>205</v>
      </c>
      <c r="B651" s="74" t="s">
        <v>115</v>
      </c>
      <c r="C651" s="75" t="s">
        <v>1469</v>
      </c>
      <c r="D651" s="77">
        <v>811</v>
      </c>
      <c r="E651" s="77">
        <v>37.33</v>
      </c>
      <c r="F651" s="95">
        <v>22</v>
      </c>
    </row>
    <row r="652" spans="1:6">
      <c r="A652" s="74" t="s">
        <v>205</v>
      </c>
      <c r="B652" s="74" t="s">
        <v>115</v>
      </c>
      <c r="C652" s="75" t="s">
        <v>1470</v>
      </c>
      <c r="D652" s="77">
        <v>809</v>
      </c>
      <c r="E652" s="77">
        <v>48.3</v>
      </c>
      <c r="F652" s="95">
        <v>17</v>
      </c>
    </row>
    <row r="653" spans="1:6">
      <c r="A653" s="74" t="s">
        <v>205</v>
      </c>
      <c r="B653" s="74" t="s">
        <v>115</v>
      </c>
      <c r="C653" s="75" t="s">
        <v>1471</v>
      </c>
      <c r="D653" s="77">
        <v>774</v>
      </c>
      <c r="E653" s="77">
        <v>16.920000000000002</v>
      </c>
      <c r="F653" s="95">
        <v>46</v>
      </c>
    </row>
    <row r="654" spans="1:6">
      <c r="A654" s="74" t="s">
        <v>205</v>
      </c>
      <c r="B654" s="74" t="s">
        <v>115</v>
      </c>
      <c r="C654" s="75" t="s">
        <v>1472</v>
      </c>
      <c r="D654" s="77">
        <v>718</v>
      </c>
      <c r="E654" s="77">
        <v>20.12</v>
      </c>
      <c r="F654" s="95">
        <v>36</v>
      </c>
    </row>
    <row r="655" spans="1:6">
      <c r="A655" s="74" t="s">
        <v>205</v>
      </c>
      <c r="B655" s="74" t="s">
        <v>115</v>
      </c>
      <c r="C655" s="75" t="s">
        <v>1473</v>
      </c>
      <c r="D655" s="77">
        <v>714</v>
      </c>
      <c r="E655" s="77">
        <v>49.41</v>
      </c>
      <c r="F655" s="95">
        <v>14</v>
      </c>
    </row>
    <row r="656" spans="1:6">
      <c r="A656" s="74" t="s">
        <v>205</v>
      </c>
      <c r="B656" s="74" t="s">
        <v>115</v>
      </c>
      <c r="C656" s="75" t="s">
        <v>1474</v>
      </c>
      <c r="D656" s="77">
        <v>705</v>
      </c>
      <c r="E656" s="77">
        <v>20.37</v>
      </c>
      <c r="F656" s="95">
        <v>35</v>
      </c>
    </row>
    <row r="657" spans="1:6">
      <c r="A657" s="74" t="s">
        <v>205</v>
      </c>
      <c r="B657" s="74" t="s">
        <v>115</v>
      </c>
      <c r="C657" s="75" t="s">
        <v>1475</v>
      </c>
      <c r="D657" s="77">
        <v>696</v>
      </c>
      <c r="E657" s="77">
        <v>10.56</v>
      </c>
      <c r="F657" s="95">
        <v>66</v>
      </c>
    </row>
    <row r="658" spans="1:6">
      <c r="A658" s="74" t="s">
        <v>205</v>
      </c>
      <c r="B658" s="74" t="s">
        <v>115</v>
      </c>
      <c r="C658" s="75" t="s">
        <v>1476</v>
      </c>
      <c r="D658" s="77">
        <v>671</v>
      </c>
      <c r="E658" s="77">
        <v>55.22</v>
      </c>
      <c r="F658" s="95">
        <v>12</v>
      </c>
    </row>
    <row r="659" spans="1:6">
      <c r="A659" s="74" t="s">
        <v>205</v>
      </c>
      <c r="B659" s="74" t="s">
        <v>115</v>
      </c>
      <c r="C659" s="75" t="s">
        <v>1477</v>
      </c>
      <c r="D659" s="77">
        <v>596</v>
      </c>
      <c r="E659" s="77">
        <v>11.57</v>
      </c>
      <c r="F659" s="95">
        <v>52</v>
      </c>
    </row>
    <row r="660" spans="1:6">
      <c r="A660" s="74" t="s">
        <v>205</v>
      </c>
      <c r="B660" s="74" t="s">
        <v>115</v>
      </c>
      <c r="C660" s="75" t="s">
        <v>1478</v>
      </c>
      <c r="D660" s="77">
        <v>588</v>
      </c>
      <c r="E660" s="77">
        <v>40.630000000000003</v>
      </c>
      <c r="F660" s="95">
        <v>14</v>
      </c>
    </row>
    <row r="661" spans="1:6">
      <c r="A661" s="74" t="s">
        <v>205</v>
      </c>
      <c r="B661" s="74" t="s">
        <v>115</v>
      </c>
      <c r="C661" s="75" t="s">
        <v>1479</v>
      </c>
      <c r="D661" s="77">
        <v>498</v>
      </c>
      <c r="E661" s="77">
        <v>9.84</v>
      </c>
      <c r="F661" s="95">
        <v>51</v>
      </c>
    </row>
    <row r="662" spans="1:6">
      <c r="A662" s="74" t="s">
        <v>205</v>
      </c>
      <c r="B662" s="74" t="s">
        <v>115</v>
      </c>
      <c r="C662" s="75" t="s">
        <v>1480</v>
      </c>
      <c r="D662" s="77">
        <v>497</v>
      </c>
      <c r="E662" s="77">
        <v>5.86</v>
      </c>
      <c r="F662" s="95">
        <v>85</v>
      </c>
    </row>
    <row r="663" spans="1:6">
      <c r="A663" s="74" t="s">
        <v>205</v>
      </c>
      <c r="B663" s="74" t="s">
        <v>115</v>
      </c>
      <c r="C663" s="75" t="s">
        <v>1481</v>
      </c>
      <c r="D663" s="77">
        <v>476</v>
      </c>
      <c r="E663" s="77">
        <v>4.51</v>
      </c>
      <c r="F663" s="95">
        <v>105</v>
      </c>
    </row>
    <row r="664" spans="1:6">
      <c r="A664" s="74" t="s">
        <v>205</v>
      </c>
      <c r="B664" s="74" t="s">
        <v>115</v>
      </c>
      <c r="C664" s="75" t="s">
        <v>1482</v>
      </c>
      <c r="D664" s="77">
        <v>415</v>
      </c>
      <c r="E664" s="77">
        <v>41.12</v>
      </c>
      <c r="F664" s="95">
        <v>10</v>
      </c>
    </row>
    <row r="665" spans="1:6">
      <c r="A665" s="74" t="s">
        <v>205</v>
      </c>
      <c r="B665" s="74" t="s">
        <v>115</v>
      </c>
      <c r="C665" s="75" t="s">
        <v>1483</v>
      </c>
      <c r="D665" s="77">
        <v>363</v>
      </c>
      <c r="E665" s="77">
        <v>34.049999999999997</v>
      </c>
      <c r="F665" s="95">
        <v>11</v>
      </c>
    </row>
    <row r="666" spans="1:6">
      <c r="A666" s="74" t="s">
        <v>205</v>
      </c>
      <c r="B666" s="74" t="s">
        <v>115</v>
      </c>
      <c r="C666" s="75" t="s">
        <v>1484</v>
      </c>
      <c r="D666" s="77">
        <v>327</v>
      </c>
      <c r="E666" s="77">
        <v>14.67</v>
      </c>
      <c r="F666" s="95">
        <v>22</v>
      </c>
    </row>
    <row r="667" spans="1:6">
      <c r="A667" s="74" t="s">
        <v>205</v>
      </c>
      <c r="B667" s="74" t="s">
        <v>115</v>
      </c>
      <c r="C667" s="75" t="s">
        <v>1485</v>
      </c>
      <c r="D667" s="77">
        <v>268</v>
      </c>
      <c r="E667" s="77">
        <v>42.06</v>
      </c>
      <c r="F667" s="95">
        <v>6.37</v>
      </c>
    </row>
    <row r="668" spans="1:6">
      <c r="A668" s="74" t="s">
        <v>205</v>
      </c>
      <c r="B668" s="74" t="s">
        <v>115</v>
      </c>
      <c r="C668" s="75" t="s">
        <v>1486</v>
      </c>
      <c r="D668" s="77">
        <v>234</v>
      </c>
      <c r="E668" s="77">
        <v>14.27</v>
      </c>
      <c r="F668" s="95">
        <v>16</v>
      </c>
    </row>
    <row r="669" spans="1:6">
      <c r="A669" s="74" t="s">
        <v>205</v>
      </c>
      <c r="B669" s="74" t="s">
        <v>116</v>
      </c>
      <c r="C669" s="75" t="s">
        <v>1487</v>
      </c>
      <c r="D669" s="76">
        <v>64710</v>
      </c>
      <c r="E669" s="77">
        <v>182</v>
      </c>
      <c r="F669" s="95">
        <v>356</v>
      </c>
    </row>
    <row r="670" spans="1:6">
      <c r="A670" s="74" t="s">
        <v>205</v>
      </c>
      <c r="B670" s="74" t="s">
        <v>116</v>
      </c>
      <c r="C670" s="75" t="s">
        <v>1488</v>
      </c>
      <c r="D670" s="76">
        <v>17848</v>
      </c>
      <c r="E670" s="77">
        <v>126.65</v>
      </c>
      <c r="F670" s="95">
        <v>141</v>
      </c>
    </row>
    <row r="671" spans="1:6">
      <c r="A671" s="74" t="s">
        <v>205</v>
      </c>
      <c r="B671" s="74" t="s">
        <v>116</v>
      </c>
      <c r="C671" s="75" t="s">
        <v>1489</v>
      </c>
      <c r="D671" s="76">
        <v>14715</v>
      </c>
      <c r="E671" s="77">
        <v>41.68</v>
      </c>
      <c r="F671" s="95">
        <v>353</v>
      </c>
    </row>
    <row r="672" spans="1:6">
      <c r="A672" s="74" t="s">
        <v>205</v>
      </c>
      <c r="B672" s="74" t="s">
        <v>116</v>
      </c>
      <c r="C672" s="75" t="s">
        <v>1490</v>
      </c>
      <c r="D672" s="76">
        <v>10410</v>
      </c>
      <c r="E672" s="77">
        <v>133.69</v>
      </c>
      <c r="F672" s="95">
        <v>78</v>
      </c>
    </row>
    <row r="673" spans="1:6">
      <c r="A673" s="74" t="s">
        <v>205</v>
      </c>
      <c r="B673" s="74" t="s">
        <v>116</v>
      </c>
      <c r="C673" s="75" t="s">
        <v>1491</v>
      </c>
      <c r="D673" s="76">
        <v>9035</v>
      </c>
      <c r="E673" s="77">
        <v>98.35</v>
      </c>
      <c r="F673" s="95">
        <v>92</v>
      </c>
    </row>
    <row r="674" spans="1:6">
      <c r="A674" s="74" t="s">
        <v>205</v>
      </c>
      <c r="B674" s="74" t="s">
        <v>116</v>
      </c>
      <c r="C674" s="75" t="s">
        <v>1492</v>
      </c>
      <c r="D674" s="76">
        <v>6458</v>
      </c>
      <c r="E674" s="77">
        <v>85.56</v>
      </c>
      <c r="F674" s="95">
        <v>75</v>
      </c>
    </row>
    <row r="675" spans="1:6">
      <c r="A675" s="74" t="s">
        <v>205</v>
      </c>
      <c r="B675" s="74" t="s">
        <v>116</v>
      </c>
      <c r="C675" s="75" t="s">
        <v>1493</v>
      </c>
      <c r="D675" s="76">
        <v>6277</v>
      </c>
      <c r="E675" s="77">
        <v>94.79</v>
      </c>
      <c r="F675" s="95">
        <v>66</v>
      </c>
    </row>
    <row r="676" spans="1:6">
      <c r="A676" s="74" t="s">
        <v>205</v>
      </c>
      <c r="B676" s="74" t="s">
        <v>116</v>
      </c>
      <c r="C676" s="75" t="s">
        <v>1494</v>
      </c>
      <c r="D676" s="76">
        <v>5638</v>
      </c>
      <c r="E676" s="77">
        <v>44.93</v>
      </c>
      <c r="F676" s="95">
        <v>125</v>
      </c>
    </row>
    <row r="677" spans="1:6">
      <c r="A677" s="74" t="s">
        <v>205</v>
      </c>
      <c r="B677" s="74" t="s">
        <v>116</v>
      </c>
      <c r="C677" s="75" t="s">
        <v>1495</v>
      </c>
      <c r="D677" s="76">
        <v>5442</v>
      </c>
      <c r="E677" s="77">
        <v>79.2</v>
      </c>
      <c r="F677" s="95">
        <v>69</v>
      </c>
    </row>
    <row r="678" spans="1:6">
      <c r="A678" s="74" t="s">
        <v>205</v>
      </c>
      <c r="B678" s="74" t="s">
        <v>116</v>
      </c>
      <c r="C678" s="75" t="s">
        <v>1496</v>
      </c>
      <c r="D678" s="76">
        <v>3482</v>
      </c>
      <c r="E678" s="77">
        <v>51.63</v>
      </c>
      <c r="F678" s="95">
        <v>67</v>
      </c>
    </row>
    <row r="679" spans="1:6">
      <c r="A679" s="74" t="s">
        <v>205</v>
      </c>
      <c r="B679" s="74" t="s">
        <v>116</v>
      </c>
      <c r="C679" s="75" t="s">
        <v>1497</v>
      </c>
      <c r="D679" s="76">
        <v>3332</v>
      </c>
      <c r="E679" s="77">
        <v>64.89</v>
      </c>
      <c r="F679" s="95">
        <v>51</v>
      </c>
    </row>
    <row r="680" spans="1:6">
      <c r="A680" s="74" t="s">
        <v>205</v>
      </c>
      <c r="B680" s="74" t="s">
        <v>116</v>
      </c>
      <c r="C680" s="75" t="s">
        <v>1498</v>
      </c>
      <c r="D680" s="76">
        <v>3094</v>
      </c>
      <c r="E680" s="77">
        <v>54.26</v>
      </c>
      <c r="F680" s="95">
        <v>57</v>
      </c>
    </row>
    <row r="681" spans="1:6">
      <c r="A681" s="74" t="s">
        <v>205</v>
      </c>
      <c r="B681" s="74" t="s">
        <v>116</v>
      </c>
      <c r="C681" s="75" t="s">
        <v>1499</v>
      </c>
      <c r="D681" s="76">
        <v>2993</v>
      </c>
      <c r="E681" s="77">
        <v>50.43</v>
      </c>
      <c r="F681" s="95">
        <v>59</v>
      </c>
    </row>
    <row r="682" spans="1:6">
      <c r="A682" s="74" t="s">
        <v>205</v>
      </c>
      <c r="B682" s="74" t="s">
        <v>116</v>
      </c>
      <c r="C682" s="75" t="s">
        <v>1500</v>
      </c>
      <c r="D682" s="76">
        <v>2735</v>
      </c>
      <c r="E682" s="77">
        <v>71.05</v>
      </c>
      <c r="F682" s="95">
        <v>38</v>
      </c>
    </row>
    <row r="683" spans="1:6">
      <c r="A683" s="74" t="s">
        <v>205</v>
      </c>
      <c r="B683" s="74" t="s">
        <v>116</v>
      </c>
      <c r="C683" s="75" t="s">
        <v>1501</v>
      </c>
      <c r="D683" s="76">
        <v>2548</v>
      </c>
      <c r="E683" s="77">
        <v>67.67</v>
      </c>
      <c r="F683" s="95">
        <v>38</v>
      </c>
    </row>
    <row r="684" spans="1:6">
      <c r="A684" s="74" t="s">
        <v>205</v>
      </c>
      <c r="B684" s="74" t="s">
        <v>116</v>
      </c>
      <c r="C684" s="75" t="s">
        <v>1502</v>
      </c>
      <c r="D684" s="76">
        <v>2245</v>
      </c>
      <c r="E684" s="77">
        <v>30.31</v>
      </c>
      <c r="F684" s="95">
        <v>74</v>
      </c>
    </row>
    <row r="685" spans="1:6">
      <c r="A685" s="74" t="s">
        <v>205</v>
      </c>
      <c r="B685" s="74" t="s">
        <v>116</v>
      </c>
      <c r="C685" s="75" t="s">
        <v>1503</v>
      </c>
      <c r="D685" s="76">
        <v>2069</v>
      </c>
      <c r="E685" s="77">
        <v>41.91</v>
      </c>
      <c r="F685" s="95">
        <v>49</v>
      </c>
    </row>
    <row r="686" spans="1:6">
      <c r="A686" s="74" t="s">
        <v>205</v>
      </c>
      <c r="B686" s="74" t="s">
        <v>116</v>
      </c>
      <c r="C686" s="75" t="s">
        <v>1504</v>
      </c>
      <c r="D686" s="76">
        <v>2029</v>
      </c>
      <c r="E686" s="77">
        <v>52.31</v>
      </c>
      <c r="F686" s="95">
        <v>39</v>
      </c>
    </row>
    <row r="687" spans="1:6">
      <c r="A687" s="74" t="s">
        <v>205</v>
      </c>
      <c r="B687" s="74" t="s">
        <v>116</v>
      </c>
      <c r="C687" s="75" t="s">
        <v>1505</v>
      </c>
      <c r="D687" s="76">
        <v>1751</v>
      </c>
      <c r="E687" s="77">
        <v>45.63</v>
      </c>
      <c r="F687" s="95">
        <v>38</v>
      </c>
    </row>
    <row r="688" spans="1:6">
      <c r="A688" s="74" t="s">
        <v>205</v>
      </c>
      <c r="B688" s="74" t="s">
        <v>116</v>
      </c>
      <c r="C688" s="75" t="s">
        <v>1506</v>
      </c>
      <c r="D688" s="76">
        <v>1607</v>
      </c>
      <c r="E688" s="77">
        <v>61.38</v>
      </c>
      <c r="F688" s="95">
        <v>26</v>
      </c>
    </row>
    <row r="689" spans="1:6">
      <c r="A689" s="74" t="s">
        <v>205</v>
      </c>
      <c r="B689" s="74" t="s">
        <v>116</v>
      </c>
      <c r="C689" s="75" t="s">
        <v>1507</v>
      </c>
      <c r="D689" s="76">
        <v>1187</v>
      </c>
      <c r="E689" s="77">
        <v>48.92</v>
      </c>
      <c r="F689" s="95">
        <v>24</v>
      </c>
    </row>
    <row r="690" spans="1:6">
      <c r="A690" s="74" t="s">
        <v>205</v>
      </c>
      <c r="B690" s="74" t="s">
        <v>116</v>
      </c>
      <c r="C690" s="75" t="s">
        <v>1508</v>
      </c>
      <c r="D690" s="76">
        <v>1126</v>
      </c>
      <c r="E690" s="77">
        <v>44.48</v>
      </c>
      <c r="F690" s="95">
        <v>25</v>
      </c>
    </row>
    <row r="691" spans="1:6">
      <c r="A691" s="74" t="s">
        <v>205</v>
      </c>
      <c r="B691" s="74" t="s">
        <v>116</v>
      </c>
      <c r="C691" s="75" t="s">
        <v>1509</v>
      </c>
      <c r="D691" s="76">
        <v>1113</v>
      </c>
      <c r="E691" s="77">
        <v>21.97</v>
      </c>
      <c r="F691" s="95">
        <v>51</v>
      </c>
    </row>
    <row r="692" spans="1:6">
      <c r="A692" s="74" t="s">
        <v>205</v>
      </c>
      <c r="B692" s="74" t="s">
        <v>116</v>
      </c>
      <c r="C692" s="75" t="s">
        <v>1510</v>
      </c>
      <c r="D692" s="77">
        <v>962</v>
      </c>
      <c r="E692" s="77">
        <v>40.06</v>
      </c>
      <c r="F692" s="95">
        <v>24</v>
      </c>
    </row>
    <row r="693" spans="1:6">
      <c r="A693" s="74" t="s">
        <v>205</v>
      </c>
      <c r="B693" s="74" t="s">
        <v>116</v>
      </c>
      <c r="C693" s="75" t="s">
        <v>1511</v>
      </c>
      <c r="D693" s="77">
        <v>810</v>
      </c>
      <c r="E693" s="77">
        <v>73.36</v>
      </c>
      <c r="F693" s="95">
        <v>11</v>
      </c>
    </row>
    <row r="694" spans="1:6">
      <c r="A694" s="74" t="s">
        <v>205</v>
      </c>
      <c r="B694" s="74" t="s">
        <v>116</v>
      </c>
      <c r="C694" s="75" t="s">
        <v>1512</v>
      </c>
      <c r="D694" s="77">
        <v>774</v>
      </c>
      <c r="E694" s="77">
        <v>7.85</v>
      </c>
      <c r="F694" s="95">
        <v>99</v>
      </c>
    </row>
    <row r="695" spans="1:6">
      <c r="A695" s="74" t="s">
        <v>205</v>
      </c>
      <c r="B695" s="74" t="s">
        <v>116</v>
      </c>
      <c r="C695" s="75" t="s">
        <v>1513</v>
      </c>
      <c r="D695" s="77">
        <v>590</v>
      </c>
      <c r="E695" s="77">
        <v>20.73</v>
      </c>
      <c r="F695" s="95">
        <v>28</v>
      </c>
    </row>
    <row r="696" spans="1:6">
      <c r="A696" s="74" t="s">
        <v>205</v>
      </c>
      <c r="B696" s="74" t="s">
        <v>274</v>
      </c>
      <c r="C696" s="75" t="s">
        <v>1514</v>
      </c>
      <c r="D696" s="76">
        <v>180369</v>
      </c>
      <c r="E696" s="77">
        <v>239.04</v>
      </c>
      <c r="F696" s="95">
        <v>755</v>
      </c>
    </row>
    <row r="697" spans="1:6">
      <c r="A697" s="74" t="s">
        <v>205</v>
      </c>
      <c r="B697" s="74" t="s">
        <v>274</v>
      </c>
      <c r="C697" s="75" t="s">
        <v>1515</v>
      </c>
      <c r="D697" s="76">
        <v>20078</v>
      </c>
      <c r="E697" s="77">
        <v>39.869999999999997</v>
      </c>
      <c r="F697" s="95">
        <v>504</v>
      </c>
    </row>
    <row r="698" spans="1:6">
      <c r="A698" s="74" t="s">
        <v>205</v>
      </c>
      <c r="B698" s="74" t="s">
        <v>274</v>
      </c>
      <c r="C698" s="75" t="s">
        <v>1516</v>
      </c>
      <c r="D698" s="76">
        <v>18744</v>
      </c>
      <c r="E698" s="77">
        <v>32.119999999999997</v>
      </c>
      <c r="F698" s="95">
        <v>584</v>
      </c>
    </row>
    <row r="699" spans="1:6">
      <c r="A699" s="74" t="s">
        <v>205</v>
      </c>
      <c r="B699" s="74" t="s">
        <v>274</v>
      </c>
      <c r="C699" s="75" t="s">
        <v>1517</v>
      </c>
      <c r="D699" s="76">
        <v>18147</v>
      </c>
      <c r="E699" s="77">
        <v>31.86</v>
      </c>
      <c r="F699" s="95">
        <v>570</v>
      </c>
    </row>
    <row r="700" spans="1:6">
      <c r="A700" s="74" t="s">
        <v>205</v>
      </c>
      <c r="B700" s="74" t="s">
        <v>274</v>
      </c>
      <c r="C700" s="75" t="s">
        <v>1518</v>
      </c>
      <c r="D700" s="76">
        <v>15458</v>
      </c>
      <c r="E700" s="77">
        <v>48.55</v>
      </c>
      <c r="F700" s="95">
        <v>318</v>
      </c>
    </row>
    <row r="701" spans="1:6">
      <c r="A701" s="74" t="s">
        <v>205</v>
      </c>
      <c r="B701" s="74" t="s">
        <v>274</v>
      </c>
      <c r="C701" s="75" t="s">
        <v>1519</v>
      </c>
      <c r="D701" s="76">
        <v>14796</v>
      </c>
      <c r="E701" s="77">
        <v>39.56</v>
      </c>
      <c r="F701" s="95">
        <v>374</v>
      </c>
    </row>
    <row r="702" spans="1:6">
      <c r="A702" s="74" t="s">
        <v>205</v>
      </c>
      <c r="B702" s="74" t="s">
        <v>274</v>
      </c>
      <c r="C702" s="75" t="s">
        <v>1520</v>
      </c>
      <c r="D702" s="76">
        <v>13534</v>
      </c>
      <c r="E702" s="77">
        <v>12.17</v>
      </c>
      <c r="F702" s="96">
        <v>1112</v>
      </c>
    </row>
    <row r="703" spans="1:6">
      <c r="A703" s="74" t="s">
        <v>205</v>
      </c>
      <c r="B703" s="74" t="s">
        <v>274</v>
      </c>
      <c r="C703" s="75" t="s">
        <v>1521</v>
      </c>
      <c r="D703" s="76">
        <v>12421</v>
      </c>
      <c r="E703" s="77">
        <v>25.75</v>
      </c>
      <c r="F703" s="95">
        <v>482</v>
      </c>
    </row>
    <row r="704" spans="1:6">
      <c r="A704" s="74" t="s">
        <v>205</v>
      </c>
      <c r="B704" s="74" t="s">
        <v>274</v>
      </c>
      <c r="C704" s="75" t="s">
        <v>1522</v>
      </c>
      <c r="D704" s="76">
        <v>11217</v>
      </c>
      <c r="E704" s="77">
        <v>35.409999999999997</v>
      </c>
      <c r="F704" s="95">
        <v>317</v>
      </c>
    </row>
    <row r="705" spans="1:6">
      <c r="A705" s="74" t="s">
        <v>205</v>
      </c>
      <c r="B705" s="74" t="s">
        <v>274</v>
      </c>
      <c r="C705" s="75" t="s">
        <v>1523</v>
      </c>
      <c r="D705" s="76">
        <v>10361</v>
      </c>
      <c r="E705" s="77">
        <v>11.77</v>
      </c>
      <c r="F705" s="95">
        <v>880</v>
      </c>
    </row>
    <row r="706" spans="1:6">
      <c r="A706" s="74" t="s">
        <v>205</v>
      </c>
      <c r="B706" s="74" t="s">
        <v>274</v>
      </c>
      <c r="C706" s="75" t="s">
        <v>1524</v>
      </c>
      <c r="D706" s="76">
        <v>10247</v>
      </c>
      <c r="E706" s="77">
        <v>61.98</v>
      </c>
      <c r="F706" s="95">
        <v>165</v>
      </c>
    </row>
    <row r="707" spans="1:6">
      <c r="A707" s="74" t="s">
        <v>205</v>
      </c>
      <c r="B707" s="74" t="s">
        <v>274</v>
      </c>
      <c r="C707" s="75" t="s">
        <v>1525</v>
      </c>
      <c r="D707" s="76">
        <v>9979</v>
      </c>
      <c r="E707" s="77">
        <v>24.85</v>
      </c>
      <c r="F707" s="95">
        <v>402</v>
      </c>
    </row>
    <row r="708" spans="1:6">
      <c r="A708" s="74" t="s">
        <v>205</v>
      </c>
      <c r="B708" s="74" t="s">
        <v>274</v>
      </c>
      <c r="C708" s="75" t="s">
        <v>1526</v>
      </c>
      <c r="D708" s="76">
        <v>8943</v>
      </c>
      <c r="E708" s="77">
        <v>18.059999999999999</v>
      </c>
      <c r="F708" s="95">
        <v>495</v>
      </c>
    </row>
    <row r="709" spans="1:6">
      <c r="A709" s="74" t="s">
        <v>205</v>
      </c>
      <c r="B709" s="74" t="s">
        <v>274</v>
      </c>
      <c r="C709" s="75" t="s">
        <v>1527</v>
      </c>
      <c r="D709" s="76">
        <v>7775</v>
      </c>
      <c r="E709" s="77">
        <v>40.22</v>
      </c>
      <c r="F709" s="95">
        <v>193</v>
      </c>
    </row>
    <row r="710" spans="1:6">
      <c r="A710" s="74" t="s">
        <v>205</v>
      </c>
      <c r="B710" s="74" t="s">
        <v>274</v>
      </c>
      <c r="C710" s="75" t="s">
        <v>1528</v>
      </c>
      <c r="D710" s="76">
        <v>7119</v>
      </c>
      <c r="E710" s="77">
        <v>101.76</v>
      </c>
      <c r="F710" s="95">
        <v>70</v>
      </c>
    </row>
    <row r="711" spans="1:6">
      <c r="A711" s="74" t="s">
        <v>205</v>
      </c>
      <c r="B711" s="74" t="s">
        <v>274</v>
      </c>
      <c r="C711" s="75" t="s">
        <v>1529</v>
      </c>
      <c r="D711" s="76">
        <v>7114</v>
      </c>
      <c r="E711" s="77">
        <v>36.07</v>
      </c>
      <c r="F711" s="95">
        <v>197</v>
      </c>
    </row>
    <row r="712" spans="1:6">
      <c r="A712" s="74" t="s">
        <v>205</v>
      </c>
      <c r="B712" s="74" t="s">
        <v>274</v>
      </c>
      <c r="C712" s="75" t="s">
        <v>1530</v>
      </c>
      <c r="D712" s="76">
        <v>6541</v>
      </c>
      <c r="E712" s="77">
        <v>16.16</v>
      </c>
      <c r="F712" s="95">
        <v>405</v>
      </c>
    </row>
    <row r="713" spans="1:6">
      <c r="A713" s="74" t="s">
        <v>205</v>
      </c>
      <c r="B713" s="74" t="s">
        <v>274</v>
      </c>
      <c r="C713" s="75" t="s">
        <v>1531</v>
      </c>
      <c r="D713" s="76">
        <v>6505</v>
      </c>
      <c r="E713" s="77">
        <v>29.95</v>
      </c>
      <c r="F713" s="95">
        <v>217</v>
      </c>
    </row>
    <row r="714" spans="1:6">
      <c r="A714" s="74" t="s">
        <v>205</v>
      </c>
      <c r="B714" s="74" t="s">
        <v>274</v>
      </c>
      <c r="C714" s="75" t="s">
        <v>1532</v>
      </c>
      <c r="D714" s="76">
        <v>6416</v>
      </c>
      <c r="E714" s="77">
        <v>37.82</v>
      </c>
      <c r="F714" s="95">
        <v>170</v>
      </c>
    </row>
    <row r="715" spans="1:6">
      <c r="A715" s="74" t="s">
        <v>205</v>
      </c>
      <c r="B715" s="74" t="s">
        <v>274</v>
      </c>
      <c r="C715" s="75" t="s">
        <v>1533</v>
      </c>
      <c r="D715" s="76">
        <v>6161</v>
      </c>
      <c r="E715" s="77">
        <v>56.45</v>
      </c>
      <c r="F715" s="95">
        <v>109</v>
      </c>
    </row>
    <row r="716" spans="1:6">
      <c r="A716" s="74" t="s">
        <v>205</v>
      </c>
      <c r="B716" s="74" t="s">
        <v>274</v>
      </c>
      <c r="C716" s="75" t="s">
        <v>1534</v>
      </c>
      <c r="D716" s="76">
        <v>6043</v>
      </c>
      <c r="E716" s="77">
        <v>46.48</v>
      </c>
      <c r="F716" s="95">
        <v>130</v>
      </c>
    </row>
    <row r="717" spans="1:6">
      <c r="A717" s="74" t="s">
        <v>205</v>
      </c>
      <c r="B717" s="74" t="s">
        <v>274</v>
      </c>
      <c r="C717" s="75" t="s">
        <v>1535</v>
      </c>
      <c r="D717" s="76">
        <v>5204</v>
      </c>
      <c r="E717" s="77">
        <v>58.88</v>
      </c>
      <c r="F717" s="95">
        <v>88</v>
      </c>
    </row>
    <row r="718" spans="1:6">
      <c r="A718" s="74" t="s">
        <v>205</v>
      </c>
      <c r="B718" s="74" t="s">
        <v>274</v>
      </c>
      <c r="C718" s="75" t="s">
        <v>1536</v>
      </c>
      <c r="D718" s="76">
        <v>5099</v>
      </c>
      <c r="E718" s="77">
        <v>14.2</v>
      </c>
      <c r="F718" s="95">
        <v>359</v>
      </c>
    </row>
    <row r="719" spans="1:6">
      <c r="A719" s="74" t="s">
        <v>205</v>
      </c>
      <c r="B719" s="74" t="s">
        <v>274</v>
      </c>
      <c r="C719" s="75" t="s">
        <v>1537</v>
      </c>
      <c r="D719" s="76">
        <v>5090</v>
      </c>
      <c r="E719" s="77">
        <v>32.78</v>
      </c>
      <c r="F719" s="95">
        <v>155</v>
      </c>
    </row>
    <row r="720" spans="1:6">
      <c r="A720" s="74" t="s">
        <v>205</v>
      </c>
      <c r="B720" s="74" t="s">
        <v>274</v>
      </c>
      <c r="C720" s="75" t="s">
        <v>1538</v>
      </c>
      <c r="D720" s="76">
        <v>5007</v>
      </c>
      <c r="E720" s="77">
        <v>6.53</v>
      </c>
      <c r="F720" s="95">
        <v>766</v>
      </c>
    </row>
    <row r="721" spans="1:6">
      <c r="A721" s="74" t="s">
        <v>205</v>
      </c>
      <c r="B721" s="74" t="s">
        <v>274</v>
      </c>
      <c r="C721" s="75" t="s">
        <v>1539</v>
      </c>
      <c r="D721" s="76">
        <v>5005</v>
      </c>
      <c r="E721" s="77">
        <v>35.69</v>
      </c>
      <c r="F721" s="95">
        <v>140</v>
      </c>
    </row>
    <row r="722" spans="1:6">
      <c r="A722" s="74" t="s">
        <v>205</v>
      </c>
      <c r="B722" s="74" t="s">
        <v>274</v>
      </c>
      <c r="C722" s="75" t="s">
        <v>1540</v>
      </c>
      <c r="D722" s="76">
        <v>4998</v>
      </c>
      <c r="E722" s="77">
        <v>60.3</v>
      </c>
      <c r="F722" s="95">
        <v>83</v>
      </c>
    </row>
    <row r="723" spans="1:6">
      <c r="A723" s="74" t="s">
        <v>205</v>
      </c>
      <c r="B723" s="74" t="s">
        <v>274</v>
      </c>
      <c r="C723" s="75" t="s">
        <v>1541</v>
      </c>
      <c r="D723" s="76">
        <v>4852</v>
      </c>
      <c r="E723" s="77">
        <v>44.13</v>
      </c>
      <c r="F723" s="95">
        <v>110</v>
      </c>
    </row>
    <row r="724" spans="1:6">
      <c r="A724" s="74" t="s">
        <v>205</v>
      </c>
      <c r="B724" s="74" t="s">
        <v>274</v>
      </c>
      <c r="C724" s="75" t="s">
        <v>1542</v>
      </c>
      <c r="D724" s="76">
        <v>4540</v>
      </c>
      <c r="E724" s="77">
        <v>8.01</v>
      </c>
      <c r="F724" s="95">
        <v>567</v>
      </c>
    </row>
    <row r="725" spans="1:6">
      <c r="A725" s="74" t="s">
        <v>205</v>
      </c>
      <c r="B725" s="74" t="s">
        <v>274</v>
      </c>
      <c r="C725" s="75" t="s">
        <v>1543</v>
      </c>
      <c r="D725" s="76">
        <v>4267</v>
      </c>
      <c r="E725" s="77">
        <v>29.99</v>
      </c>
      <c r="F725" s="95">
        <v>142</v>
      </c>
    </row>
    <row r="726" spans="1:6">
      <c r="A726" s="74" t="s">
        <v>205</v>
      </c>
      <c r="B726" s="74" t="s">
        <v>274</v>
      </c>
      <c r="C726" s="75" t="s">
        <v>1544</v>
      </c>
      <c r="D726" s="76">
        <v>4200</v>
      </c>
      <c r="E726" s="77">
        <v>29.5</v>
      </c>
      <c r="F726" s="95">
        <v>142</v>
      </c>
    </row>
    <row r="727" spans="1:6">
      <c r="A727" s="74" t="s">
        <v>205</v>
      </c>
      <c r="B727" s="74" t="s">
        <v>274</v>
      </c>
      <c r="C727" s="75" t="s">
        <v>1545</v>
      </c>
      <c r="D727" s="76">
        <v>4009</v>
      </c>
      <c r="E727" s="77">
        <v>32.880000000000003</v>
      </c>
      <c r="F727" s="95">
        <v>122</v>
      </c>
    </row>
    <row r="728" spans="1:6">
      <c r="A728" s="74" t="s">
        <v>205</v>
      </c>
      <c r="B728" s="74" t="s">
        <v>274</v>
      </c>
      <c r="C728" s="75" t="s">
        <v>1546</v>
      </c>
      <c r="D728" s="76">
        <v>3798</v>
      </c>
      <c r="E728" s="77">
        <v>50.87</v>
      </c>
      <c r="F728" s="95">
        <v>75</v>
      </c>
    </row>
    <row r="729" spans="1:6">
      <c r="A729" s="74" t="s">
        <v>205</v>
      </c>
      <c r="B729" s="74" t="s">
        <v>274</v>
      </c>
      <c r="C729" s="75" t="s">
        <v>1547</v>
      </c>
      <c r="D729" s="76">
        <v>3718</v>
      </c>
      <c r="E729" s="77">
        <v>105.35</v>
      </c>
      <c r="F729" s="95">
        <v>35</v>
      </c>
    </row>
    <row r="730" spans="1:6">
      <c r="A730" s="74" t="s">
        <v>205</v>
      </c>
      <c r="B730" s="74" t="s">
        <v>274</v>
      </c>
      <c r="C730" s="75" t="s">
        <v>1548</v>
      </c>
      <c r="D730" s="76">
        <v>3581</v>
      </c>
      <c r="E730" s="77">
        <v>15.73</v>
      </c>
      <c r="F730" s="95">
        <v>228</v>
      </c>
    </row>
    <row r="731" spans="1:6">
      <c r="A731" s="74" t="s">
        <v>205</v>
      </c>
      <c r="B731" s="74" t="s">
        <v>274</v>
      </c>
      <c r="C731" s="75" t="s">
        <v>1549</v>
      </c>
      <c r="D731" s="76">
        <v>3542</v>
      </c>
      <c r="E731" s="77">
        <v>36.14</v>
      </c>
      <c r="F731" s="95">
        <v>98</v>
      </c>
    </row>
    <row r="732" spans="1:6">
      <c r="A732" s="74" t="s">
        <v>205</v>
      </c>
      <c r="B732" s="74" t="s">
        <v>274</v>
      </c>
      <c r="C732" s="75" t="s">
        <v>1550</v>
      </c>
      <c r="D732" s="76">
        <v>3299</v>
      </c>
      <c r="E732" s="77">
        <v>21.38</v>
      </c>
      <c r="F732" s="95">
        <v>154</v>
      </c>
    </row>
    <row r="733" spans="1:6">
      <c r="A733" s="74" t="s">
        <v>205</v>
      </c>
      <c r="B733" s="74" t="s">
        <v>274</v>
      </c>
      <c r="C733" s="75" t="s">
        <v>1551</v>
      </c>
      <c r="D733" s="76">
        <v>3080</v>
      </c>
      <c r="E733" s="77">
        <v>37.979999999999997</v>
      </c>
      <c r="F733" s="95">
        <v>81</v>
      </c>
    </row>
    <row r="734" spans="1:6">
      <c r="A734" s="74" t="s">
        <v>205</v>
      </c>
      <c r="B734" s="74" t="s">
        <v>274</v>
      </c>
      <c r="C734" s="75" t="s">
        <v>1552</v>
      </c>
      <c r="D734" s="76">
        <v>3030</v>
      </c>
      <c r="E734" s="77">
        <v>35.4</v>
      </c>
      <c r="F734" s="95">
        <v>86</v>
      </c>
    </row>
    <row r="735" spans="1:6">
      <c r="A735" s="74" t="s">
        <v>205</v>
      </c>
      <c r="B735" s="74" t="s">
        <v>274</v>
      </c>
      <c r="C735" s="75" t="s">
        <v>1553</v>
      </c>
      <c r="D735" s="76">
        <v>2951</v>
      </c>
      <c r="E735" s="77">
        <v>53.9</v>
      </c>
      <c r="F735" s="95">
        <v>55</v>
      </c>
    </row>
    <row r="736" spans="1:6">
      <c r="A736" s="74" t="s">
        <v>205</v>
      </c>
      <c r="B736" s="74" t="s">
        <v>274</v>
      </c>
      <c r="C736" s="75" t="s">
        <v>1554</v>
      </c>
      <c r="D736" s="76">
        <v>2689</v>
      </c>
      <c r="E736" s="77">
        <v>81.069999999999993</v>
      </c>
      <c r="F736" s="95">
        <v>33</v>
      </c>
    </row>
    <row r="737" spans="1:6">
      <c r="A737" s="74" t="s">
        <v>205</v>
      </c>
      <c r="B737" s="74" t="s">
        <v>274</v>
      </c>
      <c r="C737" s="75" t="s">
        <v>1555</v>
      </c>
      <c r="D737" s="76">
        <v>2656</v>
      </c>
      <c r="E737" s="77">
        <v>33.85</v>
      </c>
      <c r="F737" s="95">
        <v>78</v>
      </c>
    </row>
    <row r="738" spans="1:6">
      <c r="A738" s="74" t="s">
        <v>205</v>
      </c>
      <c r="B738" s="74" t="s">
        <v>274</v>
      </c>
      <c r="C738" s="75" t="s">
        <v>1556</v>
      </c>
      <c r="D738" s="76">
        <v>2556</v>
      </c>
      <c r="E738" s="77">
        <v>28.99</v>
      </c>
      <c r="F738" s="95">
        <v>88</v>
      </c>
    </row>
    <row r="739" spans="1:6">
      <c r="A739" s="74" t="s">
        <v>205</v>
      </c>
      <c r="B739" s="74" t="s">
        <v>274</v>
      </c>
      <c r="C739" s="75" t="s">
        <v>1557</v>
      </c>
      <c r="D739" s="76">
        <v>2546</v>
      </c>
      <c r="E739" s="77">
        <v>64.52</v>
      </c>
      <c r="F739" s="95">
        <v>39</v>
      </c>
    </row>
    <row r="740" spans="1:6">
      <c r="A740" s="74" t="s">
        <v>205</v>
      </c>
      <c r="B740" s="74" t="s">
        <v>274</v>
      </c>
      <c r="C740" s="75" t="s">
        <v>1558</v>
      </c>
      <c r="D740" s="76">
        <v>2541</v>
      </c>
      <c r="E740" s="77">
        <v>78.11</v>
      </c>
      <c r="F740" s="95">
        <v>33</v>
      </c>
    </row>
    <row r="741" spans="1:6">
      <c r="A741" s="74" t="s">
        <v>205</v>
      </c>
      <c r="B741" s="74" t="s">
        <v>274</v>
      </c>
      <c r="C741" s="75" t="s">
        <v>1559</v>
      </c>
      <c r="D741" s="76">
        <v>2533</v>
      </c>
      <c r="E741" s="77">
        <v>18.72</v>
      </c>
      <c r="F741" s="95">
        <v>135</v>
      </c>
    </row>
    <row r="742" spans="1:6">
      <c r="A742" s="74" t="s">
        <v>205</v>
      </c>
      <c r="B742" s="74" t="s">
        <v>274</v>
      </c>
      <c r="C742" s="75" t="s">
        <v>1560</v>
      </c>
      <c r="D742" s="76">
        <v>2454</v>
      </c>
      <c r="E742" s="77">
        <v>37.450000000000003</v>
      </c>
      <c r="F742" s="95">
        <v>66</v>
      </c>
    </row>
    <row r="743" spans="1:6">
      <c r="A743" s="74" t="s">
        <v>205</v>
      </c>
      <c r="B743" s="74" t="s">
        <v>274</v>
      </c>
      <c r="C743" s="75" t="s">
        <v>1561</v>
      </c>
      <c r="D743" s="76">
        <v>2393</v>
      </c>
      <c r="E743" s="77">
        <v>52.62</v>
      </c>
      <c r="F743" s="95">
        <v>45</v>
      </c>
    </row>
    <row r="744" spans="1:6">
      <c r="A744" s="74" t="s">
        <v>205</v>
      </c>
      <c r="B744" s="74" t="s">
        <v>274</v>
      </c>
      <c r="C744" s="75" t="s">
        <v>1562</v>
      </c>
      <c r="D744" s="76">
        <v>2321</v>
      </c>
      <c r="E744" s="77">
        <v>16.239999999999998</v>
      </c>
      <c r="F744" s="95">
        <v>143</v>
      </c>
    </row>
    <row r="745" spans="1:6">
      <c r="A745" s="74" t="s">
        <v>205</v>
      </c>
      <c r="B745" s="74" t="s">
        <v>274</v>
      </c>
      <c r="C745" s="75" t="s">
        <v>1563</v>
      </c>
      <c r="D745" s="76">
        <v>2285</v>
      </c>
      <c r="E745" s="77">
        <v>38.159999999999997</v>
      </c>
      <c r="F745" s="95">
        <v>60</v>
      </c>
    </row>
    <row r="746" spans="1:6">
      <c r="A746" s="74" t="s">
        <v>205</v>
      </c>
      <c r="B746" s="74" t="s">
        <v>274</v>
      </c>
      <c r="C746" s="75" t="s">
        <v>1564</v>
      </c>
      <c r="D746" s="76">
        <v>2139</v>
      </c>
      <c r="E746" s="77">
        <v>10.17</v>
      </c>
      <c r="F746" s="95">
        <v>210</v>
      </c>
    </row>
    <row r="747" spans="1:6">
      <c r="A747" s="74" t="s">
        <v>205</v>
      </c>
      <c r="B747" s="74" t="s">
        <v>274</v>
      </c>
      <c r="C747" s="75" t="s">
        <v>1565</v>
      </c>
      <c r="D747" s="76">
        <v>2069</v>
      </c>
      <c r="E747" s="77">
        <v>29.12</v>
      </c>
      <c r="F747" s="95">
        <v>71</v>
      </c>
    </row>
    <row r="748" spans="1:6">
      <c r="A748" s="74" t="s">
        <v>205</v>
      </c>
      <c r="B748" s="74" t="s">
        <v>274</v>
      </c>
      <c r="C748" s="75" t="s">
        <v>1566</v>
      </c>
      <c r="D748" s="76">
        <v>1998</v>
      </c>
      <c r="E748" s="77">
        <v>25.22</v>
      </c>
      <c r="F748" s="95">
        <v>79</v>
      </c>
    </row>
    <row r="749" spans="1:6">
      <c r="A749" s="74" t="s">
        <v>205</v>
      </c>
      <c r="B749" s="74" t="s">
        <v>274</v>
      </c>
      <c r="C749" s="75" t="s">
        <v>1567</v>
      </c>
      <c r="D749" s="76">
        <v>1781</v>
      </c>
      <c r="E749" s="77">
        <v>14.72</v>
      </c>
      <c r="F749" s="95">
        <v>121</v>
      </c>
    </row>
    <row r="750" spans="1:6">
      <c r="A750" s="74" t="s">
        <v>205</v>
      </c>
      <c r="B750" s="74" t="s">
        <v>274</v>
      </c>
      <c r="C750" s="75" t="s">
        <v>1568</v>
      </c>
      <c r="D750" s="76">
        <v>1653</v>
      </c>
      <c r="E750" s="77">
        <v>34.64</v>
      </c>
      <c r="F750" s="95">
        <v>48</v>
      </c>
    </row>
    <row r="751" spans="1:6">
      <c r="A751" s="74" t="s">
        <v>205</v>
      </c>
      <c r="B751" s="74" t="s">
        <v>274</v>
      </c>
      <c r="C751" s="75" t="s">
        <v>1569</v>
      </c>
      <c r="D751" s="76">
        <v>1626</v>
      </c>
      <c r="E751" s="77">
        <v>7.56</v>
      </c>
      <c r="F751" s="95">
        <v>215</v>
      </c>
    </row>
    <row r="752" spans="1:6">
      <c r="A752" s="74" t="s">
        <v>205</v>
      </c>
      <c r="B752" s="74" t="s">
        <v>274</v>
      </c>
      <c r="C752" s="75" t="s">
        <v>1570</v>
      </c>
      <c r="D752" s="76">
        <v>1624</v>
      </c>
      <c r="E752" s="77">
        <v>51.34</v>
      </c>
      <c r="F752" s="95">
        <v>32</v>
      </c>
    </row>
    <row r="753" spans="1:6">
      <c r="A753" s="74" t="s">
        <v>205</v>
      </c>
      <c r="B753" s="74" t="s">
        <v>274</v>
      </c>
      <c r="C753" s="75" t="s">
        <v>1571</v>
      </c>
      <c r="D753" s="76">
        <v>1521</v>
      </c>
      <c r="E753" s="77">
        <v>37.270000000000003</v>
      </c>
      <c r="F753" s="95">
        <v>41</v>
      </c>
    </row>
    <row r="754" spans="1:6">
      <c r="A754" s="74" t="s">
        <v>205</v>
      </c>
      <c r="B754" s="74" t="s">
        <v>274</v>
      </c>
      <c r="C754" s="75" t="s">
        <v>1572</v>
      </c>
      <c r="D754" s="76">
        <v>1452</v>
      </c>
      <c r="E754" s="77">
        <v>10.52</v>
      </c>
      <c r="F754" s="95">
        <v>138</v>
      </c>
    </row>
    <row r="755" spans="1:6">
      <c r="A755" s="74" t="s">
        <v>205</v>
      </c>
      <c r="B755" s="74" t="s">
        <v>274</v>
      </c>
      <c r="C755" s="75" t="s">
        <v>1573</v>
      </c>
      <c r="D755" s="76">
        <v>1405</v>
      </c>
      <c r="E755" s="77">
        <v>14</v>
      </c>
      <c r="F755" s="95">
        <v>100</v>
      </c>
    </row>
    <row r="756" spans="1:6">
      <c r="A756" s="74" t="s">
        <v>205</v>
      </c>
      <c r="B756" s="74" t="s">
        <v>274</v>
      </c>
      <c r="C756" s="75" t="s">
        <v>1574</v>
      </c>
      <c r="D756" s="76">
        <v>1360</v>
      </c>
      <c r="E756" s="77">
        <v>17.77</v>
      </c>
      <c r="F756" s="95">
        <v>77</v>
      </c>
    </row>
    <row r="757" spans="1:6">
      <c r="A757" s="74" t="s">
        <v>205</v>
      </c>
      <c r="B757" s="74" t="s">
        <v>274</v>
      </c>
      <c r="C757" s="75" t="s">
        <v>1575</v>
      </c>
      <c r="D757" s="76">
        <v>1301</v>
      </c>
      <c r="E757" s="77">
        <v>25.35</v>
      </c>
      <c r="F757" s="95">
        <v>51</v>
      </c>
    </row>
    <row r="758" spans="1:6">
      <c r="A758" s="74" t="s">
        <v>205</v>
      </c>
      <c r="B758" s="74" t="s">
        <v>274</v>
      </c>
      <c r="C758" s="75" t="s">
        <v>1576</v>
      </c>
      <c r="D758" s="76">
        <v>1274</v>
      </c>
      <c r="E758" s="77">
        <v>22.91</v>
      </c>
      <c r="F758" s="95">
        <v>56</v>
      </c>
    </row>
    <row r="759" spans="1:6">
      <c r="A759" s="74" t="s">
        <v>205</v>
      </c>
      <c r="B759" s="74" t="s">
        <v>274</v>
      </c>
      <c r="C759" s="75" t="s">
        <v>1577</v>
      </c>
      <c r="D759" s="76">
        <v>1267</v>
      </c>
      <c r="E759" s="77">
        <v>17.8</v>
      </c>
      <c r="F759" s="95">
        <v>71</v>
      </c>
    </row>
    <row r="760" spans="1:6">
      <c r="A760" s="74" t="s">
        <v>205</v>
      </c>
      <c r="B760" s="74" t="s">
        <v>274</v>
      </c>
      <c r="C760" s="75" t="s">
        <v>1578</v>
      </c>
      <c r="D760" s="76">
        <v>1158</v>
      </c>
      <c r="E760" s="77">
        <v>6</v>
      </c>
      <c r="F760" s="95">
        <v>193</v>
      </c>
    </row>
    <row r="761" spans="1:6">
      <c r="A761" s="74" t="s">
        <v>205</v>
      </c>
      <c r="B761" s="74" t="s">
        <v>274</v>
      </c>
      <c r="C761" s="75" t="s">
        <v>1579</v>
      </c>
      <c r="D761" s="76">
        <v>1144</v>
      </c>
      <c r="E761" s="77">
        <v>48.08</v>
      </c>
      <c r="F761" s="95">
        <v>24</v>
      </c>
    </row>
    <row r="762" spans="1:6">
      <c r="A762" s="74" t="s">
        <v>205</v>
      </c>
      <c r="B762" s="74" t="s">
        <v>274</v>
      </c>
      <c r="C762" s="75" t="s">
        <v>1580</v>
      </c>
      <c r="D762" s="76">
        <v>1141</v>
      </c>
      <c r="E762" s="77">
        <v>29.51</v>
      </c>
      <c r="F762" s="95">
        <v>39</v>
      </c>
    </row>
    <row r="763" spans="1:6">
      <c r="A763" s="74" t="s">
        <v>205</v>
      </c>
      <c r="B763" s="74" t="s">
        <v>274</v>
      </c>
      <c r="C763" s="75" t="s">
        <v>1581</v>
      </c>
      <c r="D763" s="76">
        <v>1094</v>
      </c>
      <c r="E763" s="77">
        <v>20.74</v>
      </c>
      <c r="F763" s="95">
        <v>53</v>
      </c>
    </row>
    <row r="764" spans="1:6">
      <c r="A764" s="74" t="s">
        <v>205</v>
      </c>
      <c r="B764" s="74" t="s">
        <v>274</v>
      </c>
      <c r="C764" s="75" t="s">
        <v>1582</v>
      </c>
      <c r="D764" s="76">
        <v>1000</v>
      </c>
      <c r="E764" s="77">
        <v>46.92</v>
      </c>
      <c r="F764" s="95">
        <v>21</v>
      </c>
    </row>
    <row r="765" spans="1:6">
      <c r="A765" s="74" t="s">
        <v>205</v>
      </c>
      <c r="B765" s="74" t="s">
        <v>274</v>
      </c>
      <c r="C765" s="75" t="s">
        <v>1583</v>
      </c>
      <c r="D765" s="77">
        <v>984</v>
      </c>
      <c r="E765" s="77">
        <v>30.02</v>
      </c>
      <c r="F765" s="95">
        <v>33</v>
      </c>
    </row>
    <row r="766" spans="1:6">
      <c r="A766" s="74" t="s">
        <v>205</v>
      </c>
      <c r="B766" s="74" t="s">
        <v>274</v>
      </c>
      <c r="C766" s="75" t="s">
        <v>1584</v>
      </c>
      <c r="D766" s="77">
        <v>915</v>
      </c>
      <c r="E766" s="77">
        <v>6.59</v>
      </c>
      <c r="F766" s="95">
        <v>139</v>
      </c>
    </row>
    <row r="767" spans="1:6">
      <c r="A767" s="74" t="s">
        <v>205</v>
      </c>
      <c r="B767" s="74" t="s">
        <v>274</v>
      </c>
      <c r="C767" s="75" t="s">
        <v>1585</v>
      </c>
      <c r="D767" s="77">
        <v>900</v>
      </c>
      <c r="E767" s="77">
        <v>17.399999999999999</v>
      </c>
      <c r="F767" s="95">
        <v>52</v>
      </c>
    </row>
    <row r="768" spans="1:6">
      <c r="A768" s="74" t="s">
        <v>205</v>
      </c>
      <c r="B768" s="74" t="s">
        <v>274</v>
      </c>
      <c r="C768" s="75" t="s">
        <v>1586</v>
      </c>
      <c r="D768" s="77">
        <v>890</v>
      </c>
      <c r="E768" s="77">
        <v>17.53</v>
      </c>
      <c r="F768" s="95">
        <v>51</v>
      </c>
    </row>
    <row r="769" spans="1:6">
      <c r="A769" s="74" t="s">
        <v>205</v>
      </c>
      <c r="B769" s="74" t="s">
        <v>274</v>
      </c>
      <c r="C769" s="75" t="s">
        <v>1587</v>
      </c>
      <c r="D769" s="77">
        <v>873</v>
      </c>
      <c r="E769" s="77">
        <v>10.97</v>
      </c>
      <c r="F769" s="95">
        <v>80</v>
      </c>
    </row>
    <row r="770" spans="1:6">
      <c r="A770" s="74" t="s">
        <v>205</v>
      </c>
      <c r="B770" s="74" t="s">
        <v>274</v>
      </c>
      <c r="C770" s="75" t="s">
        <v>1588</v>
      </c>
      <c r="D770" s="77">
        <v>852</v>
      </c>
      <c r="E770" s="77">
        <v>34.369999999999997</v>
      </c>
      <c r="F770" s="95">
        <v>25</v>
      </c>
    </row>
    <row r="771" spans="1:6">
      <c r="A771" s="74" t="s">
        <v>205</v>
      </c>
      <c r="B771" s="74" t="s">
        <v>274</v>
      </c>
      <c r="C771" s="75" t="s">
        <v>1589</v>
      </c>
      <c r="D771" s="77">
        <v>848</v>
      </c>
      <c r="E771" s="77">
        <v>23.41</v>
      </c>
      <c r="F771" s="95">
        <v>36</v>
      </c>
    </row>
    <row r="772" spans="1:6">
      <c r="A772" s="74" t="s">
        <v>205</v>
      </c>
      <c r="B772" s="74" t="s">
        <v>274</v>
      </c>
      <c r="C772" s="75" t="s">
        <v>1590</v>
      </c>
      <c r="D772" s="77">
        <v>803</v>
      </c>
      <c r="E772" s="77">
        <v>22.06</v>
      </c>
      <c r="F772" s="95">
        <v>36</v>
      </c>
    </row>
    <row r="773" spans="1:6">
      <c r="A773" s="74" t="s">
        <v>205</v>
      </c>
      <c r="B773" s="74" t="s">
        <v>274</v>
      </c>
      <c r="C773" s="75" t="s">
        <v>1591</v>
      </c>
      <c r="D773" s="77">
        <v>789</v>
      </c>
      <c r="E773" s="77">
        <v>19.11</v>
      </c>
      <c r="F773" s="95">
        <v>41</v>
      </c>
    </row>
    <row r="774" spans="1:6">
      <c r="A774" s="74" t="s">
        <v>205</v>
      </c>
      <c r="B774" s="74" t="s">
        <v>274</v>
      </c>
      <c r="C774" s="75" t="s">
        <v>1592</v>
      </c>
      <c r="D774" s="77">
        <v>780</v>
      </c>
      <c r="E774" s="77">
        <v>17.41</v>
      </c>
      <c r="F774" s="95">
        <v>45</v>
      </c>
    </row>
    <row r="775" spans="1:6">
      <c r="A775" s="74" t="s">
        <v>205</v>
      </c>
      <c r="B775" s="74" t="s">
        <v>274</v>
      </c>
      <c r="C775" s="75" t="s">
        <v>1593</v>
      </c>
      <c r="D775" s="77">
        <v>777</v>
      </c>
      <c r="E775" s="77">
        <v>50.22</v>
      </c>
      <c r="F775" s="95">
        <v>15</v>
      </c>
    </row>
    <row r="776" spans="1:6">
      <c r="A776" s="74" t="s">
        <v>205</v>
      </c>
      <c r="B776" s="74" t="s">
        <v>274</v>
      </c>
      <c r="C776" s="75" t="s">
        <v>1594</v>
      </c>
      <c r="D776" s="77">
        <v>737</v>
      </c>
      <c r="E776" s="77">
        <v>24.54</v>
      </c>
      <c r="F776" s="95">
        <v>30</v>
      </c>
    </row>
    <row r="777" spans="1:6">
      <c r="A777" s="74" t="s">
        <v>205</v>
      </c>
      <c r="B777" s="74" t="s">
        <v>274</v>
      </c>
      <c r="C777" s="75" t="s">
        <v>1595</v>
      </c>
      <c r="D777" s="77">
        <v>699</v>
      </c>
      <c r="E777" s="77">
        <v>28.3</v>
      </c>
      <c r="F777" s="95">
        <v>25</v>
      </c>
    </row>
    <row r="778" spans="1:6">
      <c r="A778" s="74" t="s">
        <v>205</v>
      </c>
      <c r="B778" s="74" t="s">
        <v>274</v>
      </c>
      <c r="C778" s="75" t="s">
        <v>1596</v>
      </c>
      <c r="D778" s="77">
        <v>589</v>
      </c>
      <c r="E778" s="77">
        <v>20.2</v>
      </c>
      <c r="F778" s="95">
        <v>29</v>
      </c>
    </row>
    <row r="779" spans="1:6">
      <c r="A779" s="74" t="s">
        <v>205</v>
      </c>
      <c r="B779" s="74" t="s">
        <v>274</v>
      </c>
      <c r="C779" s="75" t="s">
        <v>1597</v>
      </c>
      <c r="D779" s="77">
        <v>558</v>
      </c>
      <c r="E779" s="77">
        <v>49.24</v>
      </c>
      <c r="F779" s="95">
        <v>11</v>
      </c>
    </row>
    <row r="780" spans="1:6">
      <c r="A780" s="74" t="s">
        <v>205</v>
      </c>
      <c r="B780" s="74" t="s">
        <v>274</v>
      </c>
      <c r="C780" s="75" t="s">
        <v>1598</v>
      </c>
      <c r="D780" s="77">
        <v>529</v>
      </c>
      <c r="E780" s="77">
        <v>11.36</v>
      </c>
      <c r="F780" s="95">
        <v>47</v>
      </c>
    </row>
    <row r="781" spans="1:6">
      <c r="A781" s="74" t="s">
        <v>205</v>
      </c>
      <c r="B781" s="74" t="s">
        <v>274</v>
      </c>
      <c r="C781" s="75" t="s">
        <v>1599</v>
      </c>
      <c r="D781" s="77">
        <v>525</v>
      </c>
      <c r="E781" s="77">
        <v>15.57</v>
      </c>
      <c r="F781" s="95">
        <v>34</v>
      </c>
    </row>
    <row r="782" spans="1:6">
      <c r="A782" s="74" t="s">
        <v>205</v>
      </c>
      <c r="B782" s="74" t="s">
        <v>274</v>
      </c>
      <c r="C782" s="75" t="s">
        <v>1600</v>
      </c>
      <c r="D782" s="77">
        <v>522</v>
      </c>
      <c r="E782" s="77">
        <v>8.49</v>
      </c>
      <c r="F782" s="95">
        <v>62</v>
      </c>
    </row>
    <row r="783" spans="1:6">
      <c r="A783" s="74" t="s">
        <v>205</v>
      </c>
      <c r="B783" s="74" t="s">
        <v>274</v>
      </c>
      <c r="C783" s="75" t="s">
        <v>1601</v>
      </c>
      <c r="D783" s="77">
        <v>512</v>
      </c>
      <c r="E783" s="77">
        <v>9.1199999999999992</v>
      </c>
      <c r="F783" s="95">
        <v>56</v>
      </c>
    </row>
    <row r="784" spans="1:6">
      <c r="A784" s="74" t="s">
        <v>205</v>
      </c>
      <c r="B784" s="74" t="s">
        <v>274</v>
      </c>
      <c r="C784" s="75" t="s">
        <v>1602</v>
      </c>
      <c r="D784" s="77">
        <v>506</v>
      </c>
      <c r="E784" s="77">
        <v>8.34</v>
      </c>
      <c r="F784" s="95">
        <v>61</v>
      </c>
    </row>
    <row r="785" spans="1:6">
      <c r="A785" s="74" t="s">
        <v>205</v>
      </c>
      <c r="B785" s="74" t="s">
        <v>274</v>
      </c>
      <c r="C785" s="75" t="s">
        <v>1603</v>
      </c>
      <c r="D785" s="77">
        <v>505</v>
      </c>
      <c r="E785" s="77">
        <v>11.46</v>
      </c>
      <c r="F785" s="95">
        <v>44</v>
      </c>
    </row>
    <row r="786" spans="1:6">
      <c r="A786" s="74" t="s">
        <v>205</v>
      </c>
      <c r="B786" s="74" t="s">
        <v>274</v>
      </c>
      <c r="C786" s="75" t="s">
        <v>1604</v>
      </c>
      <c r="D786" s="77">
        <v>461</v>
      </c>
      <c r="E786" s="77">
        <v>13.57</v>
      </c>
      <c r="F786" s="95">
        <v>34</v>
      </c>
    </row>
    <row r="787" spans="1:6">
      <c r="A787" s="74" t="s">
        <v>205</v>
      </c>
      <c r="B787" s="74" t="s">
        <v>274</v>
      </c>
      <c r="C787" s="75" t="s">
        <v>1605</v>
      </c>
      <c r="D787" s="77">
        <v>431</v>
      </c>
      <c r="E787" s="77">
        <v>46.94</v>
      </c>
      <c r="F787" s="95">
        <v>9.18</v>
      </c>
    </row>
    <row r="788" spans="1:6">
      <c r="A788" s="74" t="s">
        <v>205</v>
      </c>
      <c r="B788" s="74" t="s">
        <v>274</v>
      </c>
      <c r="C788" s="75" t="s">
        <v>1606</v>
      </c>
      <c r="D788" s="77">
        <v>425</v>
      </c>
      <c r="E788" s="77">
        <v>43.86</v>
      </c>
      <c r="F788" s="95">
        <v>9.69</v>
      </c>
    </row>
    <row r="789" spans="1:6">
      <c r="A789" s="74" t="s">
        <v>205</v>
      </c>
      <c r="B789" s="74" t="s">
        <v>274</v>
      </c>
      <c r="C789" s="75" t="s">
        <v>1607</v>
      </c>
      <c r="D789" s="77">
        <v>416</v>
      </c>
      <c r="E789" s="77">
        <v>8.19</v>
      </c>
      <c r="F789" s="95">
        <v>51</v>
      </c>
    </row>
    <row r="790" spans="1:6">
      <c r="A790" s="74" t="s">
        <v>205</v>
      </c>
      <c r="B790" s="74" t="s">
        <v>274</v>
      </c>
      <c r="C790" s="75" t="s">
        <v>1608</v>
      </c>
      <c r="D790" s="77">
        <v>412</v>
      </c>
      <c r="E790" s="77">
        <v>26.95</v>
      </c>
      <c r="F790" s="95">
        <v>15</v>
      </c>
    </row>
    <row r="791" spans="1:6">
      <c r="A791" s="74" t="s">
        <v>205</v>
      </c>
      <c r="B791" s="74" t="s">
        <v>274</v>
      </c>
      <c r="C791" s="75" t="s">
        <v>1609</v>
      </c>
      <c r="D791" s="77">
        <v>327</v>
      </c>
      <c r="E791" s="77">
        <v>3.99</v>
      </c>
      <c r="F791" s="95">
        <v>82</v>
      </c>
    </row>
    <row r="792" spans="1:6">
      <c r="A792" s="74" t="s">
        <v>205</v>
      </c>
      <c r="B792" s="74" t="s">
        <v>274</v>
      </c>
      <c r="C792" s="75" t="s">
        <v>1610</v>
      </c>
      <c r="D792" s="77">
        <v>225</v>
      </c>
      <c r="E792" s="77">
        <v>16.309999999999999</v>
      </c>
      <c r="F792" s="95">
        <v>14</v>
      </c>
    </row>
    <row r="793" spans="1:6">
      <c r="A793" s="74" t="s">
        <v>205</v>
      </c>
      <c r="B793" s="74" t="s">
        <v>273</v>
      </c>
      <c r="C793" s="75" t="s">
        <v>1611</v>
      </c>
      <c r="D793" s="76">
        <v>33455</v>
      </c>
      <c r="E793" s="77">
        <v>46.57</v>
      </c>
      <c r="F793" s="95">
        <v>718</v>
      </c>
    </row>
    <row r="794" spans="1:6">
      <c r="A794" s="74" t="s">
        <v>205</v>
      </c>
      <c r="B794" s="74" t="s">
        <v>273</v>
      </c>
      <c r="C794" s="75" t="s">
        <v>1612</v>
      </c>
      <c r="D794" s="76">
        <v>9278</v>
      </c>
      <c r="E794" s="77">
        <v>22.89</v>
      </c>
      <c r="F794" s="95">
        <v>405</v>
      </c>
    </row>
    <row r="795" spans="1:6">
      <c r="A795" s="74" t="s">
        <v>205</v>
      </c>
      <c r="B795" s="74" t="s">
        <v>273</v>
      </c>
      <c r="C795" s="75" t="s">
        <v>1613</v>
      </c>
      <c r="D795" s="76">
        <v>6701</v>
      </c>
      <c r="E795" s="77">
        <v>35.65</v>
      </c>
      <c r="F795" s="95">
        <v>188</v>
      </c>
    </row>
    <row r="796" spans="1:6">
      <c r="A796" s="74" t="s">
        <v>205</v>
      </c>
      <c r="B796" s="74" t="s">
        <v>273</v>
      </c>
      <c r="C796" s="75" t="s">
        <v>1614</v>
      </c>
      <c r="D796" s="76">
        <v>6584</v>
      </c>
      <c r="E796" s="77">
        <v>40.57</v>
      </c>
      <c r="F796" s="95">
        <v>162</v>
      </c>
    </row>
    <row r="797" spans="1:6">
      <c r="A797" s="74" t="s">
        <v>205</v>
      </c>
      <c r="B797" s="74" t="s">
        <v>273</v>
      </c>
      <c r="C797" s="75" t="s">
        <v>1615</v>
      </c>
      <c r="D797" s="76">
        <v>6269</v>
      </c>
      <c r="E797" s="77">
        <v>3.66</v>
      </c>
      <c r="F797" s="96">
        <v>1713</v>
      </c>
    </row>
    <row r="798" spans="1:6">
      <c r="A798" s="74" t="s">
        <v>205</v>
      </c>
      <c r="B798" s="74" t="s">
        <v>273</v>
      </c>
      <c r="C798" s="75" t="s">
        <v>1616</v>
      </c>
      <c r="D798" s="76">
        <v>6208</v>
      </c>
      <c r="E798" s="77">
        <v>28.25</v>
      </c>
      <c r="F798" s="95">
        <v>220</v>
      </c>
    </row>
    <row r="799" spans="1:6">
      <c r="A799" s="74" t="s">
        <v>205</v>
      </c>
      <c r="B799" s="74" t="s">
        <v>273</v>
      </c>
      <c r="C799" s="75" t="s">
        <v>1617</v>
      </c>
      <c r="D799" s="76">
        <v>5209</v>
      </c>
      <c r="E799" s="77">
        <v>31.5</v>
      </c>
      <c r="F799" s="95">
        <v>165</v>
      </c>
    </row>
    <row r="800" spans="1:6">
      <c r="A800" s="74" t="s">
        <v>205</v>
      </c>
      <c r="B800" s="74" t="s">
        <v>273</v>
      </c>
      <c r="C800" s="75" t="s">
        <v>1618</v>
      </c>
      <c r="D800" s="76">
        <v>4976</v>
      </c>
      <c r="E800" s="77">
        <v>22.54</v>
      </c>
      <c r="F800" s="95">
        <v>221</v>
      </c>
    </row>
    <row r="801" spans="1:6">
      <c r="A801" s="74" t="s">
        <v>205</v>
      </c>
      <c r="B801" s="74" t="s">
        <v>273</v>
      </c>
      <c r="C801" s="75" t="s">
        <v>1619</v>
      </c>
      <c r="D801" s="76">
        <v>4489</v>
      </c>
      <c r="E801" s="77">
        <v>22.84</v>
      </c>
      <c r="F801" s="95">
        <v>197</v>
      </c>
    </row>
    <row r="802" spans="1:6">
      <c r="A802" s="74" t="s">
        <v>205</v>
      </c>
      <c r="B802" s="74" t="s">
        <v>273</v>
      </c>
      <c r="C802" s="75" t="s">
        <v>1620</v>
      </c>
      <c r="D802" s="76">
        <v>4404</v>
      </c>
      <c r="E802" s="77">
        <v>8.81</v>
      </c>
      <c r="F802" s="95">
        <v>500</v>
      </c>
    </row>
    <row r="803" spans="1:6">
      <c r="A803" s="74" t="s">
        <v>205</v>
      </c>
      <c r="B803" s="74" t="s">
        <v>273</v>
      </c>
      <c r="C803" s="75" t="s">
        <v>1621</v>
      </c>
      <c r="D803" s="76">
        <v>4358</v>
      </c>
      <c r="E803" s="77">
        <v>27.92</v>
      </c>
      <c r="F803" s="95">
        <v>156</v>
      </c>
    </row>
    <row r="804" spans="1:6">
      <c r="A804" s="74" t="s">
        <v>205</v>
      </c>
      <c r="B804" s="74" t="s">
        <v>273</v>
      </c>
      <c r="C804" s="75" t="s">
        <v>1622</v>
      </c>
      <c r="D804" s="76">
        <v>4128</v>
      </c>
      <c r="E804" s="77">
        <v>25.34</v>
      </c>
      <c r="F804" s="95">
        <v>163</v>
      </c>
    </row>
    <row r="805" spans="1:6">
      <c r="A805" s="74" t="s">
        <v>205</v>
      </c>
      <c r="B805" s="74" t="s">
        <v>273</v>
      </c>
      <c r="C805" s="75" t="s">
        <v>1623</v>
      </c>
      <c r="D805" s="76">
        <v>3556</v>
      </c>
      <c r="E805" s="77">
        <v>29.15</v>
      </c>
      <c r="F805" s="95">
        <v>122</v>
      </c>
    </row>
    <row r="806" spans="1:6">
      <c r="A806" s="74" t="s">
        <v>205</v>
      </c>
      <c r="B806" s="74" t="s">
        <v>273</v>
      </c>
      <c r="C806" s="75" t="s">
        <v>1624</v>
      </c>
      <c r="D806" s="76">
        <v>3236</v>
      </c>
      <c r="E806" s="77">
        <v>17.97</v>
      </c>
      <c r="F806" s="95">
        <v>180</v>
      </c>
    </row>
    <row r="807" spans="1:6">
      <c r="A807" s="74" t="s">
        <v>205</v>
      </c>
      <c r="B807" s="74" t="s">
        <v>273</v>
      </c>
      <c r="C807" s="75" t="s">
        <v>1625</v>
      </c>
      <c r="D807" s="76">
        <v>3035</v>
      </c>
      <c r="E807" s="77">
        <v>18.66</v>
      </c>
      <c r="F807" s="95">
        <v>163</v>
      </c>
    </row>
    <row r="808" spans="1:6">
      <c r="A808" s="74" t="s">
        <v>205</v>
      </c>
      <c r="B808" s="74" t="s">
        <v>273</v>
      </c>
      <c r="C808" s="75" t="s">
        <v>1626</v>
      </c>
      <c r="D808" s="76">
        <v>2641</v>
      </c>
      <c r="E808" s="77">
        <v>12.53</v>
      </c>
      <c r="F808" s="95">
        <v>211</v>
      </c>
    </row>
    <row r="809" spans="1:6">
      <c r="A809" s="74" t="s">
        <v>205</v>
      </c>
      <c r="B809" s="74" t="s">
        <v>273</v>
      </c>
      <c r="C809" s="75" t="s">
        <v>1627</v>
      </c>
      <c r="D809" s="76">
        <v>2424</v>
      </c>
      <c r="E809" s="77">
        <v>23.18</v>
      </c>
      <c r="F809" s="95">
        <v>105</v>
      </c>
    </row>
    <row r="810" spans="1:6">
      <c r="A810" s="74" t="s">
        <v>205</v>
      </c>
      <c r="B810" s="74" t="s">
        <v>273</v>
      </c>
      <c r="C810" s="75" t="s">
        <v>1628</v>
      </c>
      <c r="D810" s="76">
        <v>2378</v>
      </c>
      <c r="E810" s="77">
        <v>15.44</v>
      </c>
      <c r="F810" s="95">
        <v>154</v>
      </c>
    </row>
    <row r="811" spans="1:6">
      <c r="A811" s="74" t="s">
        <v>205</v>
      </c>
      <c r="B811" s="74" t="s">
        <v>273</v>
      </c>
      <c r="C811" s="75" t="s">
        <v>1629</v>
      </c>
      <c r="D811" s="76">
        <v>2282</v>
      </c>
      <c r="E811" s="77">
        <v>25.25</v>
      </c>
      <c r="F811" s="95">
        <v>90</v>
      </c>
    </row>
    <row r="812" spans="1:6">
      <c r="A812" s="74" t="s">
        <v>205</v>
      </c>
      <c r="B812" s="74" t="s">
        <v>273</v>
      </c>
      <c r="C812" s="75" t="s">
        <v>1630</v>
      </c>
      <c r="D812" s="76">
        <v>2186</v>
      </c>
      <c r="E812" s="77">
        <v>6.79</v>
      </c>
      <c r="F812" s="95">
        <v>322</v>
      </c>
    </row>
    <row r="813" spans="1:6">
      <c r="A813" s="74" t="s">
        <v>205</v>
      </c>
      <c r="B813" s="74" t="s">
        <v>273</v>
      </c>
      <c r="C813" s="75" t="s">
        <v>1631</v>
      </c>
      <c r="D813" s="76">
        <v>2138</v>
      </c>
      <c r="E813" s="77">
        <v>39.93</v>
      </c>
      <c r="F813" s="95">
        <v>54</v>
      </c>
    </row>
    <row r="814" spans="1:6">
      <c r="A814" s="74" t="s">
        <v>205</v>
      </c>
      <c r="B814" s="74" t="s">
        <v>273</v>
      </c>
      <c r="C814" s="75" t="s">
        <v>1632</v>
      </c>
      <c r="D814" s="76">
        <v>2117</v>
      </c>
      <c r="E814" s="77">
        <v>40</v>
      </c>
      <c r="F814" s="95">
        <v>53</v>
      </c>
    </row>
    <row r="815" spans="1:6">
      <c r="A815" s="74" t="s">
        <v>205</v>
      </c>
      <c r="B815" s="74" t="s">
        <v>273</v>
      </c>
      <c r="C815" s="75" t="s">
        <v>1633</v>
      </c>
      <c r="D815" s="76">
        <v>2111</v>
      </c>
      <c r="E815" s="77">
        <v>45.23</v>
      </c>
      <c r="F815" s="95">
        <v>47</v>
      </c>
    </row>
    <row r="816" spans="1:6">
      <c r="A816" s="74" t="s">
        <v>205</v>
      </c>
      <c r="B816" s="74" t="s">
        <v>273</v>
      </c>
      <c r="C816" s="75" t="s">
        <v>1634</v>
      </c>
      <c r="D816" s="76">
        <v>2047</v>
      </c>
      <c r="E816" s="77">
        <v>21.59</v>
      </c>
      <c r="F816" s="95">
        <v>95</v>
      </c>
    </row>
    <row r="817" spans="1:6">
      <c r="A817" s="74" t="s">
        <v>205</v>
      </c>
      <c r="B817" s="74" t="s">
        <v>273</v>
      </c>
      <c r="C817" s="75" t="s">
        <v>1635</v>
      </c>
      <c r="D817" s="76">
        <v>2010</v>
      </c>
      <c r="E817" s="77">
        <v>44.45</v>
      </c>
      <c r="F817" s="95">
        <v>45</v>
      </c>
    </row>
    <row r="818" spans="1:6">
      <c r="A818" s="74" t="s">
        <v>205</v>
      </c>
      <c r="B818" s="74" t="s">
        <v>273</v>
      </c>
      <c r="C818" s="75" t="s">
        <v>1636</v>
      </c>
      <c r="D818" s="76">
        <v>1937</v>
      </c>
      <c r="E818" s="77">
        <v>23.46</v>
      </c>
      <c r="F818" s="95">
        <v>83</v>
      </c>
    </row>
    <row r="819" spans="1:6">
      <c r="A819" s="74" t="s">
        <v>205</v>
      </c>
      <c r="B819" s="74" t="s">
        <v>273</v>
      </c>
      <c r="C819" s="75" t="s">
        <v>1637</v>
      </c>
      <c r="D819" s="76">
        <v>1925</v>
      </c>
      <c r="E819" s="77">
        <v>28.63</v>
      </c>
      <c r="F819" s="95">
        <v>67</v>
      </c>
    </row>
    <row r="820" spans="1:6">
      <c r="A820" s="74" t="s">
        <v>205</v>
      </c>
      <c r="B820" s="74" t="s">
        <v>273</v>
      </c>
      <c r="C820" s="75" t="s">
        <v>1638</v>
      </c>
      <c r="D820" s="76">
        <v>1913</v>
      </c>
      <c r="E820" s="77">
        <v>21.67</v>
      </c>
      <c r="F820" s="95">
        <v>88</v>
      </c>
    </row>
    <row r="821" spans="1:6">
      <c r="A821" s="74" t="s">
        <v>205</v>
      </c>
      <c r="B821" s="74" t="s">
        <v>273</v>
      </c>
      <c r="C821" s="75" t="s">
        <v>1639</v>
      </c>
      <c r="D821" s="76">
        <v>1845</v>
      </c>
      <c r="E821" s="77">
        <v>18.84</v>
      </c>
      <c r="F821" s="95">
        <v>98</v>
      </c>
    </row>
    <row r="822" spans="1:6">
      <c r="A822" s="74" t="s">
        <v>205</v>
      </c>
      <c r="B822" s="74" t="s">
        <v>273</v>
      </c>
      <c r="C822" s="75" t="s">
        <v>1640</v>
      </c>
      <c r="D822" s="76">
        <v>1763</v>
      </c>
      <c r="E822" s="77">
        <v>15.77</v>
      </c>
      <c r="F822" s="95">
        <v>112</v>
      </c>
    </row>
    <row r="823" spans="1:6">
      <c r="A823" s="74" t="s">
        <v>205</v>
      </c>
      <c r="B823" s="74" t="s">
        <v>273</v>
      </c>
      <c r="C823" s="75" t="s">
        <v>1641</v>
      </c>
      <c r="D823" s="76">
        <v>1667</v>
      </c>
      <c r="E823" s="77">
        <v>18.37</v>
      </c>
      <c r="F823" s="95">
        <v>91</v>
      </c>
    </row>
    <row r="824" spans="1:6">
      <c r="A824" s="74" t="s">
        <v>205</v>
      </c>
      <c r="B824" s="74" t="s">
        <v>273</v>
      </c>
      <c r="C824" s="75" t="s">
        <v>1642</v>
      </c>
      <c r="D824" s="76">
        <v>1660</v>
      </c>
      <c r="E824" s="77">
        <v>22.7</v>
      </c>
      <c r="F824" s="95">
        <v>73</v>
      </c>
    </row>
    <row r="825" spans="1:6">
      <c r="A825" s="74" t="s">
        <v>205</v>
      </c>
      <c r="B825" s="74" t="s">
        <v>273</v>
      </c>
      <c r="C825" s="75" t="s">
        <v>1643</v>
      </c>
      <c r="D825" s="76">
        <v>1458</v>
      </c>
      <c r="E825" s="77">
        <v>17.420000000000002</v>
      </c>
      <c r="F825" s="95">
        <v>84</v>
      </c>
    </row>
    <row r="826" spans="1:6">
      <c r="A826" s="74" t="s">
        <v>205</v>
      </c>
      <c r="B826" s="74" t="s">
        <v>273</v>
      </c>
      <c r="C826" s="75" t="s">
        <v>1644</v>
      </c>
      <c r="D826" s="76">
        <v>1421</v>
      </c>
      <c r="E826" s="77">
        <v>34.32</v>
      </c>
      <c r="F826" s="95">
        <v>41</v>
      </c>
    </row>
    <row r="827" spans="1:6">
      <c r="A827" s="74" t="s">
        <v>205</v>
      </c>
      <c r="B827" s="74" t="s">
        <v>273</v>
      </c>
      <c r="C827" s="75" t="s">
        <v>1645</v>
      </c>
      <c r="D827" s="76">
        <v>1404</v>
      </c>
      <c r="E827" s="77">
        <v>23.9</v>
      </c>
      <c r="F827" s="95">
        <v>59</v>
      </c>
    </row>
    <row r="828" spans="1:6">
      <c r="A828" s="74" t="s">
        <v>205</v>
      </c>
      <c r="B828" s="74" t="s">
        <v>273</v>
      </c>
      <c r="C828" s="75" t="s">
        <v>1646</v>
      </c>
      <c r="D828" s="76">
        <v>1297</v>
      </c>
      <c r="E828" s="77">
        <v>19.399999999999999</v>
      </c>
      <c r="F828" s="95">
        <v>67</v>
      </c>
    </row>
    <row r="829" spans="1:6">
      <c r="A829" s="74" t="s">
        <v>205</v>
      </c>
      <c r="B829" s="74" t="s">
        <v>273</v>
      </c>
      <c r="C829" s="75" t="s">
        <v>1647</v>
      </c>
      <c r="D829" s="76">
        <v>1288</v>
      </c>
      <c r="E829" s="77">
        <v>7.95</v>
      </c>
      <c r="F829" s="95">
        <v>162</v>
      </c>
    </row>
    <row r="830" spans="1:6">
      <c r="A830" s="74" t="s">
        <v>205</v>
      </c>
      <c r="B830" s="74" t="s">
        <v>273</v>
      </c>
      <c r="C830" s="75" t="s">
        <v>1648</v>
      </c>
      <c r="D830" s="76">
        <v>1243</v>
      </c>
      <c r="E830" s="77">
        <v>33.299999999999997</v>
      </c>
      <c r="F830" s="95">
        <v>37</v>
      </c>
    </row>
    <row r="831" spans="1:6">
      <c r="A831" s="74" t="s">
        <v>205</v>
      </c>
      <c r="B831" s="74" t="s">
        <v>273</v>
      </c>
      <c r="C831" s="75" t="s">
        <v>1649</v>
      </c>
      <c r="D831" s="76">
        <v>1154</v>
      </c>
      <c r="E831" s="77">
        <v>6.46</v>
      </c>
      <c r="F831" s="95">
        <v>179</v>
      </c>
    </row>
    <row r="832" spans="1:6">
      <c r="A832" s="74" t="s">
        <v>205</v>
      </c>
      <c r="B832" s="74" t="s">
        <v>273</v>
      </c>
      <c r="C832" s="75" t="s">
        <v>1650</v>
      </c>
      <c r="D832" s="76">
        <v>1152</v>
      </c>
      <c r="E832" s="77">
        <v>9.59</v>
      </c>
      <c r="F832" s="95">
        <v>120</v>
      </c>
    </row>
    <row r="833" spans="1:6">
      <c r="A833" s="74" t="s">
        <v>205</v>
      </c>
      <c r="B833" s="74" t="s">
        <v>273</v>
      </c>
      <c r="C833" s="75" t="s">
        <v>1651</v>
      </c>
      <c r="D833" s="76">
        <v>1062</v>
      </c>
      <c r="E833" s="77">
        <v>21.7</v>
      </c>
      <c r="F833" s="95">
        <v>49</v>
      </c>
    </row>
    <row r="834" spans="1:6">
      <c r="A834" s="74" t="s">
        <v>205</v>
      </c>
      <c r="B834" s="74" t="s">
        <v>273</v>
      </c>
      <c r="C834" s="75" t="s">
        <v>1652</v>
      </c>
      <c r="D834" s="76">
        <v>1012</v>
      </c>
      <c r="E834" s="77">
        <v>20.2</v>
      </c>
      <c r="F834" s="95">
        <v>50</v>
      </c>
    </row>
    <row r="835" spans="1:6">
      <c r="A835" s="74" t="s">
        <v>205</v>
      </c>
      <c r="B835" s="74" t="s">
        <v>273</v>
      </c>
      <c r="C835" s="75" t="s">
        <v>1653</v>
      </c>
      <c r="D835" s="77">
        <v>992</v>
      </c>
      <c r="E835" s="77">
        <v>21.12</v>
      </c>
      <c r="F835" s="95">
        <v>47</v>
      </c>
    </row>
    <row r="836" spans="1:6">
      <c r="A836" s="74" t="s">
        <v>205</v>
      </c>
      <c r="B836" s="74" t="s">
        <v>273</v>
      </c>
      <c r="C836" s="75" t="s">
        <v>1654</v>
      </c>
      <c r="D836" s="77">
        <v>942</v>
      </c>
      <c r="E836" s="77">
        <v>31.51</v>
      </c>
      <c r="F836" s="95">
        <v>30</v>
      </c>
    </row>
    <row r="837" spans="1:6">
      <c r="A837" s="74" t="s">
        <v>205</v>
      </c>
      <c r="B837" s="74" t="s">
        <v>273</v>
      </c>
      <c r="C837" s="75" t="s">
        <v>1655</v>
      </c>
      <c r="D837" s="77">
        <v>939</v>
      </c>
      <c r="E837" s="77">
        <v>20.83</v>
      </c>
      <c r="F837" s="95">
        <v>45</v>
      </c>
    </row>
    <row r="838" spans="1:6">
      <c r="A838" s="74" t="s">
        <v>205</v>
      </c>
      <c r="B838" s="74" t="s">
        <v>273</v>
      </c>
      <c r="C838" s="75" t="s">
        <v>1656</v>
      </c>
      <c r="D838" s="77">
        <v>799</v>
      </c>
      <c r="E838" s="77">
        <v>9.65</v>
      </c>
      <c r="F838" s="95">
        <v>83</v>
      </c>
    </row>
    <row r="839" spans="1:6">
      <c r="A839" s="74" t="s">
        <v>205</v>
      </c>
      <c r="B839" s="74" t="s">
        <v>273</v>
      </c>
      <c r="C839" s="75" t="s">
        <v>1657</v>
      </c>
      <c r="D839" s="77">
        <v>784</v>
      </c>
      <c r="E839" s="77">
        <v>25.69</v>
      </c>
      <c r="F839" s="95">
        <v>31</v>
      </c>
    </row>
    <row r="840" spans="1:6">
      <c r="A840" s="74" t="s">
        <v>205</v>
      </c>
      <c r="B840" s="74" t="s">
        <v>273</v>
      </c>
      <c r="C840" s="75" t="s">
        <v>1658</v>
      </c>
      <c r="D840" s="77">
        <v>765</v>
      </c>
      <c r="E840" s="77">
        <v>17.64</v>
      </c>
      <c r="F840" s="95">
        <v>43</v>
      </c>
    </row>
    <row r="841" spans="1:6">
      <c r="A841" s="74" t="s">
        <v>205</v>
      </c>
      <c r="B841" s="74" t="s">
        <v>273</v>
      </c>
      <c r="C841" s="75" t="s">
        <v>1659</v>
      </c>
      <c r="D841" s="77">
        <v>719</v>
      </c>
      <c r="E841" s="77">
        <v>5.38</v>
      </c>
      <c r="F841" s="95">
        <v>134</v>
      </c>
    </row>
    <row r="842" spans="1:6">
      <c r="A842" s="74" t="s">
        <v>205</v>
      </c>
      <c r="B842" s="74" t="s">
        <v>273</v>
      </c>
      <c r="C842" s="75" t="s">
        <v>1660</v>
      </c>
      <c r="D842" s="77">
        <v>712</v>
      </c>
      <c r="E842" s="77">
        <v>18.41</v>
      </c>
      <c r="F842" s="95">
        <v>39</v>
      </c>
    </row>
    <row r="843" spans="1:6">
      <c r="A843" s="74" t="s">
        <v>206</v>
      </c>
      <c r="B843" s="74" t="s">
        <v>118</v>
      </c>
      <c r="C843" s="75" t="s">
        <v>1661</v>
      </c>
      <c r="D843" s="76">
        <v>54027</v>
      </c>
      <c r="E843" s="77">
        <v>30.55</v>
      </c>
      <c r="F843" s="96">
        <v>1768</v>
      </c>
    </row>
    <row r="844" spans="1:6">
      <c r="A844" s="74" t="s">
        <v>206</v>
      </c>
      <c r="B844" s="74" t="s">
        <v>118</v>
      </c>
      <c r="C844" s="75" t="s">
        <v>1662</v>
      </c>
      <c r="D844" s="76">
        <v>22246</v>
      </c>
      <c r="E844" s="77">
        <v>186.74</v>
      </c>
      <c r="F844" s="95">
        <v>119</v>
      </c>
    </row>
    <row r="845" spans="1:6">
      <c r="A845" s="74" t="s">
        <v>206</v>
      </c>
      <c r="B845" s="74" t="s">
        <v>118</v>
      </c>
      <c r="C845" s="75" t="s">
        <v>1663</v>
      </c>
      <c r="D845" s="76">
        <v>19740</v>
      </c>
      <c r="E845" s="77">
        <v>40.14</v>
      </c>
      <c r="F845" s="95">
        <v>492</v>
      </c>
    </row>
    <row r="846" spans="1:6">
      <c r="A846" s="74" t="s">
        <v>206</v>
      </c>
      <c r="B846" s="74" t="s">
        <v>118</v>
      </c>
      <c r="C846" s="75" t="s">
        <v>1664</v>
      </c>
      <c r="D846" s="76">
        <v>12427</v>
      </c>
      <c r="E846" s="77">
        <v>22.21</v>
      </c>
      <c r="F846" s="95">
        <v>559</v>
      </c>
    </row>
    <row r="847" spans="1:6">
      <c r="A847" s="74" t="s">
        <v>206</v>
      </c>
      <c r="B847" s="74" t="s">
        <v>118</v>
      </c>
      <c r="C847" s="75" t="s">
        <v>1665</v>
      </c>
      <c r="D847" s="76">
        <v>12282</v>
      </c>
      <c r="E847" s="77">
        <v>19.920000000000002</v>
      </c>
      <c r="F847" s="95">
        <v>617</v>
      </c>
    </row>
    <row r="848" spans="1:6">
      <c r="A848" s="74" t="s">
        <v>206</v>
      </c>
      <c r="B848" s="74" t="s">
        <v>118</v>
      </c>
      <c r="C848" s="75" t="s">
        <v>1666</v>
      </c>
      <c r="D848" s="76">
        <v>11793</v>
      </c>
      <c r="E848" s="77">
        <v>26.96</v>
      </c>
      <c r="F848" s="95">
        <v>437</v>
      </c>
    </row>
    <row r="849" spans="1:6">
      <c r="A849" s="74" t="s">
        <v>206</v>
      </c>
      <c r="B849" s="74" t="s">
        <v>118</v>
      </c>
      <c r="C849" s="75" t="s">
        <v>1667</v>
      </c>
      <c r="D849" s="76">
        <v>10852</v>
      </c>
      <c r="E849" s="77">
        <v>8.59</v>
      </c>
      <c r="F849" s="96">
        <v>1263</v>
      </c>
    </row>
    <row r="850" spans="1:6">
      <c r="A850" s="74" t="s">
        <v>206</v>
      </c>
      <c r="B850" s="74" t="s">
        <v>118</v>
      </c>
      <c r="C850" s="75" t="s">
        <v>1668</v>
      </c>
      <c r="D850" s="76">
        <v>9407</v>
      </c>
      <c r="E850" s="77">
        <v>29.34</v>
      </c>
      <c r="F850" s="95">
        <v>321</v>
      </c>
    </row>
    <row r="851" spans="1:6">
      <c r="A851" s="74" t="s">
        <v>206</v>
      </c>
      <c r="B851" s="74" t="s">
        <v>118</v>
      </c>
      <c r="C851" s="75" t="s">
        <v>1669</v>
      </c>
      <c r="D851" s="76">
        <v>8017</v>
      </c>
      <c r="E851" s="77">
        <v>29.12</v>
      </c>
      <c r="F851" s="95">
        <v>275</v>
      </c>
    </row>
    <row r="852" spans="1:6">
      <c r="A852" s="74" t="s">
        <v>206</v>
      </c>
      <c r="B852" s="74" t="s">
        <v>118</v>
      </c>
      <c r="C852" s="75" t="s">
        <v>1670</v>
      </c>
      <c r="D852" s="76">
        <v>7770</v>
      </c>
      <c r="E852" s="77">
        <v>29.39</v>
      </c>
      <c r="F852" s="95">
        <v>264</v>
      </c>
    </row>
    <row r="853" spans="1:6">
      <c r="A853" s="74" t="s">
        <v>206</v>
      </c>
      <c r="B853" s="74" t="s">
        <v>118</v>
      </c>
      <c r="C853" s="75" t="s">
        <v>1671</v>
      </c>
      <c r="D853" s="76">
        <v>7670</v>
      </c>
      <c r="E853" s="77">
        <v>82.96</v>
      </c>
      <c r="F853" s="95">
        <v>92</v>
      </c>
    </row>
    <row r="854" spans="1:6">
      <c r="A854" s="74" t="s">
        <v>206</v>
      </c>
      <c r="B854" s="74" t="s">
        <v>118</v>
      </c>
      <c r="C854" s="75" t="s">
        <v>1672</v>
      </c>
      <c r="D854" s="76">
        <v>7536</v>
      </c>
      <c r="E854" s="77">
        <v>33.96</v>
      </c>
      <c r="F854" s="95">
        <v>222</v>
      </c>
    </row>
    <row r="855" spans="1:6">
      <c r="A855" s="74" t="s">
        <v>206</v>
      </c>
      <c r="B855" s="74" t="s">
        <v>118</v>
      </c>
      <c r="C855" s="75" t="s">
        <v>1673</v>
      </c>
      <c r="D855" s="76">
        <v>6916</v>
      </c>
      <c r="E855" s="77">
        <v>52.5</v>
      </c>
      <c r="F855" s="95">
        <v>132</v>
      </c>
    </row>
    <row r="856" spans="1:6">
      <c r="A856" s="74" t="s">
        <v>206</v>
      </c>
      <c r="B856" s="74" t="s">
        <v>118</v>
      </c>
      <c r="C856" s="75" t="s">
        <v>1674</v>
      </c>
      <c r="D856" s="76">
        <v>6151</v>
      </c>
      <c r="E856" s="77">
        <v>46.51</v>
      </c>
      <c r="F856" s="95">
        <v>132</v>
      </c>
    </row>
    <row r="857" spans="1:6">
      <c r="A857" s="74" t="s">
        <v>206</v>
      </c>
      <c r="B857" s="74" t="s">
        <v>118</v>
      </c>
      <c r="C857" s="75" t="s">
        <v>1675</v>
      </c>
      <c r="D857" s="76">
        <v>5379</v>
      </c>
      <c r="E857" s="77">
        <v>20.39</v>
      </c>
      <c r="F857" s="95">
        <v>264</v>
      </c>
    </row>
    <row r="858" spans="1:6">
      <c r="A858" s="74" t="s">
        <v>206</v>
      </c>
      <c r="B858" s="74" t="s">
        <v>118</v>
      </c>
      <c r="C858" s="75" t="s">
        <v>1676</v>
      </c>
      <c r="D858" s="76">
        <v>5248</v>
      </c>
      <c r="E858" s="77">
        <v>21.64</v>
      </c>
      <c r="F858" s="95">
        <v>243</v>
      </c>
    </row>
    <row r="859" spans="1:6">
      <c r="A859" s="74" t="s">
        <v>206</v>
      </c>
      <c r="B859" s="74" t="s">
        <v>118</v>
      </c>
      <c r="C859" s="75" t="s">
        <v>1677</v>
      </c>
      <c r="D859" s="76">
        <v>5238</v>
      </c>
      <c r="E859" s="77">
        <v>12.3</v>
      </c>
      <c r="F859" s="95">
        <v>426</v>
      </c>
    </row>
    <row r="860" spans="1:6">
      <c r="A860" s="74" t="s">
        <v>206</v>
      </c>
      <c r="B860" s="74" t="s">
        <v>118</v>
      </c>
      <c r="C860" s="75" t="s">
        <v>1678</v>
      </c>
      <c r="D860" s="76">
        <v>4840</v>
      </c>
      <c r="E860" s="77">
        <v>22.92</v>
      </c>
      <c r="F860" s="95">
        <v>211</v>
      </c>
    </row>
    <row r="861" spans="1:6">
      <c r="A861" s="74" t="s">
        <v>206</v>
      </c>
      <c r="B861" s="74" t="s">
        <v>118</v>
      </c>
      <c r="C861" s="75" t="s">
        <v>1679</v>
      </c>
      <c r="D861" s="76">
        <v>4675</v>
      </c>
      <c r="E861" s="77">
        <v>12.3</v>
      </c>
      <c r="F861" s="95">
        <v>380</v>
      </c>
    </row>
    <row r="862" spans="1:6">
      <c r="A862" s="74" t="s">
        <v>206</v>
      </c>
      <c r="B862" s="74" t="s">
        <v>118</v>
      </c>
      <c r="C862" s="75" t="s">
        <v>1680</v>
      </c>
      <c r="D862" s="76">
        <v>4506</v>
      </c>
      <c r="E862" s="77">
        <v>101.06</v>
      </c>
      <c r="F862" s="95">
        <v>45</v>
      </c>
    </row>
    <row r="863" spans="1:6">
      <c r="A863" s="74" t="s">
        <v>206</v>
      </c>
      <c r="B863" s="74" t="s">
        <v>118</v>
      </c>
      <c r="C863" s="75" t="s">
        <v>1681</v>
      </c>
      <c r="D863" s="76">
        <v>4173</v>
      </c>
      <c r="E863" s="77">
        <v>55.11</v>
      </c>
      <c r="F863" s="95">
        <v>76</v>
      </c>
    </row>
    <row r="864" spans="1:6">
      <c r="A864" s="74" t="s">
        <v>206</v>
      </c>
      <c r="B864" s="74" t="s">
        <v>118</v>
      </c>
      <c r="C864" s="75" t="s">
        <v>1682</v>
      </c>
      <c r="D864" s="76">
        <v>4134</v>
      </c>
      <c r="E864" s="77">
        <v>53.6</v>
      </c>
      <c r="F864" s="95">
        <v>77</v>
      </c>
    </row>
    <row r="865" spans="1:6">
      <c r="A865" s="74" t="s">
        <v>206</v>
      </c>
      <c r="B865" s="74" t="s">
        <v>118</v>
      </c>
      <c r="C865" s="75" t="s">
        <v>1683</v>
      </c>
      <c r="D865" s="76">
        <v>4112</v>
      </c>
      <c r="E865" s="77">
        <v>14.08</v>
      </c>
      <c r="F865" s="95">
        <v>292</v>
      </c>
    </row>
    <row r="866" spans="1:6">
      <c r="A866" s="74" t="s">
        <v>206</v>
      </c>
      <c r="B866" s="74" t="s">
        <v>118</v>
      </c>
      <c r="C866" s="75" t="s">
        <v>1684</v>
      </c>
      <c r="D866" s="76">
        <v>4035</v>
      </c>
      <c r="E866" s="77">
        <v>10.87</v>
      </c>
      <c r="F866" s="95">
        <v>371</v>
      </c>
    </row>
    <row r="867" spans="1:6">
      <c r="A867" s="74" t="s">
        <v>206</v>
      </c>
      <c r="B867" s="74" t="s">
        <v>118</v>
      </c>
      <c r="C867" s="75" t="s">
        <v>1685</v>
      </c>
      <c r="D867" s="76">
        <v>3808</v>
      </c>
      <c r="E867" s="77">
        <v>102.16</v>
      </c>
      <c r="F867" s="95">
        <v>37</v>
      </c>
    </row>
    <row r="868" spans="1:6">
      <c r="A868" s="74" t="s">
        <v>206</v>
      </c>
      <c r="B868" s="74" t="s">
        <v>118</v>
      </c>
      <c r="C868" s="75" t="s">
        <v>1686</v>
      </c>
      <c r="D868" s="76">
        <v>3779</v>
      </c>
      <c r="E868" s="77">
        <v>4.7</v>
      </c>
      <c r="F868" s="95">
        <v>805</v>
      </c>
    </row>
    <row r="869" spans="1:6">
      <c r="A869" s="74" t="s">
        <v>206</v>
      </c>
      <c r="B869" s="74" t="s">
        <v>118</v>
      </c>
      <c r="C869" s="75" t="s">
        <v>1687</v>
      </c>
      <c r="D869" s="76">
        <v>3740</v>
      </c>
      <c r="E869" s="77">
        <v>8.84</v>
      </c>
      <c r="F869" s="95">
        <v>423</v>
      </c>
    </row>
    <row r="870" spans="1:6">
      <c r="A870" s="74" t="s">
        <v>206</v>
      </c>
      <c r="B870" s="74" t="s">
        <v>118</v>
      </c>
      <c r="C870" s="75" t="s">
        <v>1688</v>
      </c>
      <c r="D870" s="76">
        <v>3606</v>
      </c>
      <c r="E870" s="77">
        <v>7.81</v>
      </c>
      <c r="F870" s="95">
        <v>462</v>
      </c>
    </row>
    <row r="871" spans="1:6">
      <c r="A871" s="74" t="s">
        <v>206</v>
      </c>
      <c r="B871" s="74" t="s">
        <v>118</v>
      </c>
      <c r="C871" s="75" t="s">
        <v>1689</v>
      </c>
      <c r="D871" s="76">
        <v>3571</v>
      </c>
      <c r="E871" s="77">
        <v>38.04</v>
      </c>
      <c r="F871" s="95">
        <v>94</v>
      </c>
    </row>
    <row r="872" spans="1:6">
      <c r="A872" s="74" t="s">
        <v>206</v>
      </c>
      <c r="B872" s="74" t="s">
        <v>118</v>
      </c>
      <c r="C872" s="75" t="s">
        <v>1690</v>
      </c>
      <c r="D872" s="76">
        <v>3564</v>
      </c>
      <c r="E872" s="77">
        <v>54.01</v>
      </c>
      <c r="F872" s="95">
        <v>66</v>
      </c>
    </row>
    <row r="873" spans="1:6">
      <c r="A873" s="74" t="s">
        <v>206</v>
      </c>
      <c r="B873" s="74" t="s">
        <v>118</v>
      </c>
      <c r="C873" s="75" t="s">
        <v>1691</v>
      </c>
      <c r="D873" s="76">
        <v>3478</v>
      </c>
      <c r="E873" s="77">
        <v>11.29</v>
      </c>
      <c r="F873" s="95">
        <v>308</v>
      </c>
    </row>
    <row r="874" spans="1:6">
      <c r="A874" s="74" t="s">
        <v>206</v>
      </c>
      <c r="B874" s="74" t="s">
        <v>118</v>
      </c>
      <c r="C874" s="75" t="s">
        <v>1692</v>
      </c>
      <c r="D874" s="76">
        <v>3461</v>
      </c>
      <c r="E874" s="77">
        <v>27.34</v>
      </c>
      <c r="F874" s="95">
        <v>127</v>
      </c>
    </row>
    <row r="875" spans="1:6">
      <c r="A875" s="74" t="s">
        <v>206</v>
      </c>
      <c r="B875" s="74" t="s">
        <v>118</v>
      </c>
      <c r="C875" s="75" t="s">
        <v>1693</v>
      </c>
      <c r="D875" s="76">
        <v>3391</v>
      </c>
      <c r="E875" s="77">
        <v>41.28</v>
      </c>
      <c r="F875" s="95">
        <v>82</v>
      </c>
    </row>
    <row r="876" spans="1:6">
      <c r="A876" s="74" t="s">
        <v>206</v>
      </c>
      <c r="B876" s="74" t="s">
        <v>118</v>
      </c>
      <c r="C876" s="75" t="s">
        <v>1694</v>
      </c>
      <c r="D876" s="76">
        <v>3273</v>
      </c>
      <c r="E876" s="77">
        <v>15.29</v>
      </c>
      <c r="F876" s="95">
        <v>214</v>
      </c>
    </row>
    <row r="877" spans="1:6">
      <c r="A877" s="74" t="s">
        <v>206</v>
      </c>
      <c r="B877" s="74" t="s">
        <v>118</v>
      </c>
      <c r="C877" s="75" t="s">
        <v>1695</v>
      </c>
      <c r="D877" s="76">
        <v>3184</v>
      </c>
      <c r="E877" s="77">
        <v>32.42</v>
      </c>
      <c r="F877" s="95">
        <v>98</v>
      </c>
    </row>
    <row r="878" spans="1:6">
      <c r="A878" s="74" t="s">
        <v>206</v>
      </c>
      <c r="B878" s="74" t="s">
        <v>118</v>
      </c>
      <c r="C878" s="75" t="s">
        <v>1696</v>
      </c>
      <c r="D878" s="76">
        <v>3166</v>
      </c>
      <c r="E878" s="77">
        <v>8.75</v>
      </c>
      <c r="F878" s="95">
        <v>362</v>
      </c>
    </row>
    <row r="879" spans="1:6">
      <c r="A879" s="74" t="s">
        <v>206</v>
      </c>
      <c r="B879" s="74" t="s">
        <v>118</v>
      </c>
      <c r="C879" s="75" t="s">
        <v>1697</v>
      </c>
      <c r="D879" s="76">
        <v>3136</v>
      </c>
      <c r="E879" s="77">
        <v>68.81</v>
      </c>
      <c r="F879" s="95">
        <v>46</v>
      </c>
    </row>
    <row r="880" spans="1:6">
      <c r="A880" s="74" t="s">
        <v>206</v>
      </c>
      <c r="B880" s="74" t="s">
        <v>118</v>
      </c>
      <c r="C880" s="75" t="s">
        <v>1698</v>
      </c>
      <c r="D880" s="76">
        <v>3044</v>
      </c>
      <c r="E880" s="77">
        <v>10.31</v>
      </c>
      <c r="F880" s="95">
        <v>295</v>
      </c>
    </row>
    <row r="881" spans="1:6">
      <c r="A881" s="74" t="s">
        <v>206</v>
      </c>
      <c r="B881" s="74" t="s">
        <v>118</v>
      </c>
      <c r="C881" s="75" t="s">
        <v>1699</v>
      </c>
      <c r="D881" s="76">
        <v>3012</v>
      </c>
      <c r="E881" s="77">
        <v>16.670000000000002</v>
      </c>
      <c r="F881" s="95">
        <v>181</v>
      </c>
    </row>
    <row r="882" spans="1:6">
      <c r="A882" s="74" t="s">
        <v>206</v>
      </c>
      <c r="B882" s="74" t="s">
        <v>118</v>
      </c>
      <c r="C882" s="75" t="s">
        <v>1700</v>
      </c>
      <c r="D882" s="76">
        <v>2995</v>
      </c>
      <c r="E882" s="77">
        <v>16.7</v>
      </c>
      <c r="F882" s="95">
        <v>179</v>
      </c>
    </row>
    <row r="883" spans="1:6">
      <c r="A883" s="74" t="s">
        <v>206</v>
      </c>
      <c r="B883" s="74" t="s">
        <v>118</v>
      </c>
      <c r="C883" s="75" t="s">
        <v>1701</v>
      </c>
      <c r="D883" s="76">
        <v>2977</v>
      </c>
      <c r="E883" s="77">
        <v>10.99</v>
      </c>
      <c r="F883" s="95">
        <v>271</v>
      </c>
    </row>
    <row r="884" spans="1:6">
      <c r="A884" s="74" t="s">
        <v>206</v>
      </c>
      <c r="B884" s="74" t="s">
        <v>118</v>
      </c>
      <c r="C884" s="75" t="s">
        <v>1702</v>
      </c>
      <c r="D884" s="76">
        <v>2926</v>
      </c>
      <c r="E884" s="77">
        <v>34.549999999999997</v>
      </c>
      <c r="F884" s="95">
        <v>85</v>
      </c>
    </row>
    <row r="885" spans="1:6">
      <c r="A885" s="74" t="s">
        <v>206</v>
      </c>
      <c r="B885" s="74" t="s">
        <v>118</v>
      </c>
      <c r="C885" s="75" t="s">
        <v>1703</v>
      </c>
      <c r="D885" s="76">
        <v>2836</v>
      </c>
      <c r="E885" s="77">
        <v>6.19</v>
      </c>
      <c r="F885" s="95">
        <v>458</v>
      </c>
    </row>
    <row r="886" spans="1:6">
      <c r="A886" s="74" t="s">
        <v>206</v>
      </c>
      <c r="B886" s="74" t="s">
        <v>118</v>
      </c>
      <c r="C886" s="75" t="s">
        <v>1704</v>
      </c>
      <c r="D886" s="76">
        <v>2767</v>
      </c>
      <c r="E886" s="77">
        <v>34.01</v>
      </c>
      <c r="F886" s="95">
        <v>81</v>
      </c>
    </row>
    <row r="887" spans="1:6">
      <c r="A887" s="74" t="s">
        <v>206</v>
      </c>
      <c r="B887" s="74" t="s">
        <v>118</v>
      </c>
      <c r="C887" s="75" t="s">
        <v>1705</v>
      </c>
      <c r="D887" s="76">
        <v>2664</v>
      </c>
      <c r="E887" s="77">
        <v>47.91</v>
      </c>
      <c r="F887" s="95">
        <v>56</v>
      </c>
    </row>
    <row r="888" spans="1:6">
      <c r="A888" s="74" t="s">
        <v>206</v>
      </c>
      <c r="B888" s="74" t="s">
        <v>118</v>
      </c>
      <c r="C888" s="75" t="s">
        <v>1706</v>
      </c>
      <c r="D888" s="76">
        <v>2602</v>
      </c>
      <c r="E888" s="77">
        <v>3.73</v>
      </c>
      <c r="F888" s="95">
        <v>698</v>
      </c>
    </row>
    <row r="889" spans="1:6">
      <c r="A889" s="74" t="s">
        <v>206</v>
      </c>
      <c r="B889" s="74" t="s">
        <v>118</v>
      </c>
      <c r="C889" s="75" t="s">
        <v>1707</v>
      </c>
      <c r="D889" s="76">
        <v>2506</v>
      </c>
      <c r="E889" s="77">
        <v>14.16</v>
      </c>
      <c r="F889" s="95">
        <v>177</v>
      </c>
    </row>
    <row r="890" spans="1:6">
      <c r="A890" s="74" t="s">
        <v>206</v>
      </c>
      <c r="B890" s="74" t="s">
        <v>118</v>
      </c>
      <c r="C890" s="75" t="s">
        <v>1708</v>
      </c>
      <c r="D890" s="76">
        <v>2496</v>
      </c>
      <c r="E890" s="77">
        <v>4.47</v>
      </c>
      <c r="F890" s="95">
        <v>559</v>
      </c>
    </row>
    <row r="891" spans="1:6">
      <c r="A891" s="74" t="s">
        <v>206</v>
      </c>
      <c r="B891" s="74" t="s">
        <v>118</v>
      </c>
      <c r="C891" s="75" t="s">
        <v>1709</v>
      </c>
      <c r="D891" s="76">
        <v>2397</v>
      </c>
      <c r="E891" s="77">
        <v>7.49</v>
      </c>
      <c r="F891" s="95">
        <v>320</v>
      </c>
    </row>
    <row r="892" spans="1:6">
      <c r="A892" s="74" t="s">
        <v>206</v>
      </c>
      <c r="B892" s="74" t="s">
        <v>118</v>
      </c>
      <c r="C892" s="75" t="s">
        <v>1710</v>
      </c>
      <c r="D892" s="76">
        <v>2363</v>
      </c>
      <c r="E892" s="77">
        <v>18.78</v>
      </c>
      <c r="F892" s="95">
        <v>126</v>
      </c>
    </row>
    <row r="893" spans="1:6">
      <c r="A893" s="74" t="s">
        <v>206</v>
      </c>
      <c r="B893" s="74" t="s">
        <v>118</v>
      </c>
      <c r="C893" s="75" t="s">
        <v>1711</v>
      </c>
      <c r="D893" s="76">
        <v>2351</v>
      </c>
      <c r="E893" s="77">
        <v>12.46</v>
      </c>
      <c r="F893" s="95">
        <v>189</v>
      </c>
    </row>
    <row r="894" spans="1:6">
      <c r="A894" s="74" t="s">
        <v>206</v>
      </c>
      <c r="B894" s="74" t="s">
        <v>118</v>
      </c>
      <c r="C894" s="75" t="s">
        <v>1712</v>
      </c>
      <c r="D894" s="76">
        <v>2318</v>
      </c>
      <c r="E894" s="77">
        <v>56.33</v>
      </c>
      <c r="F894" s="95">
        <v>41</v>
      </c>
    </row>
    <row r="895" spans="1:6">
      <c r="A895" s="74" t="s">
        <v>206</v>
      </c>
      <c r="B895" s="74" t="s">
        <v>118</v>
      </c>
      <c r="C895" s="75" t="s">
        <v>1713</v>
      </c>
      <c r="D895" s="76">
        <v>2309</v>
      </c>
      <c r="E895" s="77">
        <v>9.24</v>
      </c>
      <c r="F895" s="95">
        <v>250</v>
      </c>
    </row>
    <row r="896" spans="1:6">
      <c r="A896" s="74" t="s">
        <v>206</v>
      </c>
      <c r="B896" s="74" t="s">
        <v>118</v>
      </c>
      <c r="C896" s="75" t="s">
        <v>1714</v>
      </c>
      <c r="D896" s="76">
        <v>2307</v>
      </c>
      <c r="E896" s="77">
        <v>18.43</v>
      </c>
      <c r="F896" s="95">
        <v>125</v>
      </c>
    </row>
    <row r="897" spans="1:6">
      <c r="A897" s="74" t="s">
        <v>206</v>
      </c>
      <c r="B897" s="74" t="s">
        <v>118</v>
      </c>
      <c r="C897" s="75" t="s">
        <v>1715</v>
      </c>
      <c r="D897" s="76">
        <v>2292</v>
      </c>
      <c r="E897" s="77">
        <v>14.41</v>
      </c>
      <c r="F897" s="95">
        <v>159</v>
      </c>
    </row>
    <row r="898" spans="1:6">
      <c r="A898" s="74" t="s">
        <v>206</v>
      </c>
      <c r="B898" s="74" t="s">
        <v>118</v>
      </c>
      <c r="C898" s="75" t="s">
        <v>1716</v>
      </c>
      <c r="D898" s="76">
        <v>2222</v>
      </c>
      <c r="E898" s="77">
        <v>82.1</v>
      </c>
      <c r="F898" s="95">
        <v>27</v>
      </c>
    </row>
    <row r="899" spans="1:6">
      <c r="A899" s="74" t="s">
        <v>206</v>
      </c>
      <c r="B899" s="74" t="s">
        <v>118</v>
      </c>
      <c r="C899" s="75" t="s">
        <v>1717</v>
      </c>
      <c r="D899" s="76">
        <v>2199</v>
      </c>
      <c r="E899" s="77">
        <v>24.6</v>
      </c>
      <c r="F899" s="95">
        <v>89</v>
      </c>
    </row>
    <row r="900" spans="1:6">
      <c r="A900" s="74" t="s">
        <v>206</v>
      </c>
      <c r="B900" s="74" t="s">
        <v>118</v>
      </c>
      <c r="C900" s="75" t="s">
        <v>1718</v>
      </c>
      <c r="D900" s="76">
        <v>2194</v>
      </c>
      <c r="E900" s="77">
        <v>9.4499999999999993</v>
      </c>
      <c r="F900" s="95">
        <v>232</v>
      </c>
    </row>
    <row r="901" spans="1:6">
      <c r="A901" s="74" t="s">
        <v>206</v>
      </c>
      <c r="B901" s="74" t="s">
        <v>118</v>
      </c>
      <c r="C901" s="75" t="s">
        <v>1719</v>
      </c>
      <c r="D901" s="76">
        <v>2143</v>
      </c>
      <c r="E901" s="77">
        <v>10.78</v>
      </c>
      <c r="F901" s="95">
        <v>199</v>
      </c>
    </row>
    <row r="902" spans="1:6">
      <c r="A902" s="74" t="s">
        <v>206</v>
      </c>
      <c r="B902" s="74" t="s">
        <v>118</v>
      </c>
      <c r="C902" s="75" t="s">
        <v>1720</v>
      </c>
      <c r="D902" s="76">
        <v>2129</v>
      </c>
      <c r="E902" s="77">
        <v>5.68</v>
      </c>
      <c r="F902" s="95">
        <v>375</v>
      </c>
    </row>
    <row r="903" spans="1:6">
      <c r="A903" s="74" t="s">
        <v>206</v>
      </c>
      <c r="B903" s="74" t="s">
        <v>118</v>
      </c>
      <c r="C903" s="75" t="s">
        <v>1721</v>
      </c>
      <c r="D903" s="76">
        <v>2047</v>
      </c>
      <c r="E903" s="77">
        <v>26.57</v>
      </c>
      <c r="F903" s="95">
        <v>77</v>
      </c>
    </row>
    <row r="904" spans="1:6">
      <c r="A904" s="74" t="s">
        <v>206</v>
      </c>
      <c r="B904" s="74" t="s">
        <v>118</v>
      </c>
      <c r="C904" s="75" t="s">
        <v>1722</v>
      </c>
      <c r="D904" s="76">
        <v>1952</v>
      </c>
      <c r="E904" s="77">
        <v>11.69</v>
      </c>
      <c r="F904" s="95">
        <v>167</v>
      </c>
    </row>
    <row r="905" spans="1:6">
      <c r="A905" s="74" t="s">
        <v>206</v>
      </c>
      <c r="B905" s="74" t="s">
        <v>118</v>
      </c>
      <c r="C905" s="75" t="s">
        <v>1723</v>
      </c>
      <c r="D905" s="76">
        <v>1900</v>
      </c>
      <c r="E905" s="77">
        <v>20.68</v>
      </c>
      <c r="F905" s="95">
        <v>92</v>
      </c>
    </row>
    <row r="906" spans="1:6">
      <c r="A906" s="74" t="s">
        <v>206</v>
      </c>
      <c r="B906" s="74" t="s">
        <v>118</v>
      </c>
      <c r="C906" s="75" t="s">
        <v>1724</v>
      </c>
      <c r="D906" s="76">
        <v>1896</v>
      </c>
      <c r="E906" s="77">
        <v>7.13</v>
      </c>
      <c r="F906" s="95">
        <v>266</v>
      </c>
    </row>
    <row r="907" spans="1:6">
      <c r="A907" s="74" t="s">
        <v>206</v>
      </c>
      <c r="B907" s="74" t="s">
        <v>118</v>
      </c>
      <c r="C907" s="75" t="s">
        <v>1725</v>
      </c>
      <c r="D907" s="76">
        <v>1894</v>
      </c>
      <c r="E907" s="77">
        <v>23.91</v>
      </c>
      <c r="F907" s="95">
        <v>79</v>
      </c>
    </row>
    <row r="908" spans="1:6">
      <c r="A908" s="74" t="s">
        <v>206</v>
      </c>
      <c r="B908" s="74" t="s">
        <v>118</v>
      </c>
      <c r="C908" s="75" t="s">
        <v>1726</v>
      </c>
      <c r="D908" s="76">
        <v>1878</v>
      </c>
      <c r="E908" s="77">
        <v>6.93</v>
      </c>
      <c r="F908" s="95">
        <v>271</v>
      </c>
    </row>
    <row r="909" spans="1:6">
      <c r="A909" s="74" t="s">
        <v>206</v>
      </c>
      <c r="B909" s="74" t="s">
        <v>118</v>
      </c>
      <c r="C909" s="75" t="s">
        <v>1727</v>
      </c>
      <c r="D909" s="76">
        <v>1844</v>
      </c>
      <c r="E909" s="77">
        <v>6.4</v>
      </c>
      <c r="F909" s="95">
        <v>288</v>
      </c>
    </row>
    <row r="910" spans="1:6">
      <c r="A910" s="74" t="s">
        <v>206</v>
      </c>
      <c r="B910" s="74" t="s">
        <v>118</v>
      </c>
      <c r="C910" s="75" t="s">
        <v>1728</v>
      </c>
      <c r="D910" s="76">
        <v>1812</v>
      </c>
      <c r="E910" s="77">
        <v>43.65</v>
      </c>
      <c r="F910" s="95">
        <v>42</v>
      </c>
    </row>
    <row r="911" spans="1:6">
      <c r="A911" s="74" t="s">
        <v>206</v>
      </c>
      <c r="B911" s="74" t="s">
        <v>118</v>
      </c>
      <c r="C911" s="75" t="s">
        <v>1729</v>
      </c>
      <c r="D911" s="76">
        <v>1797</v>
      </c>
      <c r="E911" s="77">
        <v>4.63</v>
      </c>
      <c r="F911" s="95">
        <v>388</v>
      </c>
    </row>
    <row r="912" spans="1:6">
      <c r="A912" s="74" t="s">
        <v>206</v>
      </c>
      <c r="B912" s="74" t="s">
        <v>118</v>
      </c>
      <c r="C912" s="75" t="s">
        <v>1730</v>
      </c>
      <c r="D912" s="76">
        <v>1743</v>
      </c>
      <c r="E912" s="77">
        <v>28.09</v>
      </c>
      <c r="F912" s="95">
        <v>62</v>
      </c>
    </row>
    <row r="913" spans="1:6">
      <c r="A913" s="74" t="s">
        <v>206</v>
      </c>
      <c r="B913" s="74" t="s">
        <v>118</v>
      </c>
      <c r="C913" s="75" t="s">
        <v>1731</v>
      </c>
      <c r="D913" s="76">
        <v>1694</v>
      </c>
      <c r="E913" s="77">
        <v>4.72</v>
      </c>
      <c r="F913" s="95">
        <v>359</v>
      </c>
    </row>
    <row r="914" spans="1:6">
      <c r="A914" s="74" t="s">
        <v>206</v>
      </c>
      <c r="B914" s="74" t="s">
        <v>118</v>
      </c>
      <c r="C914" s="75" t="s">
        <v>1732</v>
      </c>
      <c r="D914" s="76">
        <v>1635</v>
      </c>
      <c r="E914" s="77">
        <v>56.15</v>
      </c>
      <c r="F914" s="95">
        <v>29</v>
      </c>
    </row>
    <row r="915" spans="1:6">
      <c r="A915" s="74" t="s">
        <v>206</v>
      </c>
      <c r="B915" s="74" t="s">
        <v>118</v>
      </c>
      <c r="C915" s="75" t="s">
        <v>1733</v>
      </c>
      <c r="D915" s="76">
        <v>1634</v>
      </c>
      <c r="E915" s="77">
        <v>55.87</v>
      </c>
      <c r="F915" s="95">
        <v>29</v>
      </c>
    </row>
    <row r="916" spans="1:6">
      <c r="A916" s="74" t="s">
        <v>206</v>
      </c>
      <c r="B916" s="74" t="s">
        <v>118</v>
      </c>
      <c r="C916" s="75" t="s">
        <v>1734</v>
      </c>
      <c r="D916" s="76">
        <v>1629</v>
      </c>
      <c r="E916" s="77">
        <v>13.45</v>
      </c>
      <c r="F916" s="95">
        <v>121</v>
      </c>
    </row>
    <row r="917" spans="1:6">
      <c r="A917" s="74" t="s">
        <v>206</v>
      </c>
      <c r="B917" s="74" t="s">
        <v>118</v>
      </c>
      <c r="C917" s="75" t="s">
        <v>1735</v>
      </c>
      <c r="D917" s="76">
        <v>1598</v>
      </c>
      <c r="E917" s="77">
        <v>19.190000000000001</v>
      </c>
      <c r="F917" s="95">
        <v>83</v>
      </c>
    </row>
    <row r="918" spans="1:6">
      <c r="A918" s="74" t="s">
        <v>206</v>
      </c>
      <c r="B918" s="74" t="s">
        <v>118</v>
      </c>
      <c r="C918" s="75" t="s">
        <v>1736</v>
      </c>
      <c r="D918" s="76">
        <v>1592</v>
      </c>
      <c r="E918" s="77">
        <v>20</v>
      </c>
      <c r="F918" s="95">
        <v>80</v>
      </c>
    </row>
    <row r="919" spans="1:6">
      <c r="A919" s="74" t="s">
        <v>206</v>
      </c>
      <c r="B919" s="74" t="s">
        <v>118</v>
      </c>
      <c r="C919" s="75" t="s">
        <v>1737</v>
      </c>
      <c r="D919" s="76">
        <v>1580</v>
      </c>
      <c r="E919" s="77">
        <v>17.170000000000002</v>
      </c>
      <c r="F919" s="95">
        <v>92</v>
      </c>
    </row>
    <row r="920" spans="1:6">
      <c r="A920" s="74" t="s">
        <v>206</v>
      </c>
      <c r="B920" s="74" t="s">
        <v>118</v>
      </c>
      <c r="C920" s="75" t="s">
        <v>1738</v>
      </c>
      <c r="D920" s="76">
        <v>1557</v>
      </c>
      <c r="E920" s="77">
        <v>4.54</v>
      </c>
      <c r="F920" s="95">
        <v>343</v>
      </c>
    </row>
    <row r="921" spans="1:6">
      <c r="A921" s="74" t="s">
        <v>206</v>
      </c>
      <c r="B921" s="74" t="s">
        <v>118</v>
      </c>
      <c r="C921" s="75" t="s">
        <v>1739</v>
      </c>
      <c r="D921" s="76">
        <v>1554</v>
      </c>
      <c r="E921" s="77">
        <v>12.37</v>
      </c>
      <c r="F921" s="95">
        <v>126</v>
      </c>
    </row>
    <row r="922" spans="1:6">
      <c r="A922" s="74" t="s">
        <v>206</v>
      </c>
      <c r="B922" s="74" t="s">
        <v>118</v>
      </c>
      <c r="C922" s="75" t="s">
        <v>1740</v>
      </c>
      <c r="D922" s="76">
        <v>1518</v>
      </c>
      <c r="E922" s="77">
        <v>15.25</v>
      </c>
      <c r="F922" s="95">
        <v>100</v>
      </c>
    </row>
    <row r="923" spans="1:6">
      <c r="A923" s="74" t="s">
        <v>206</v>
      </c>
      <c r="B923" s="74" t="s">
        <v>118</v>
      </c>
      <c r="C923" s="75" t="s">
        <v>1741</v>
      </c>
      <c r="D923" s="76">
        <v>1508</v>
      </c>
      <c r="E923" s="77">
        <v>9.77</v>
      </c>
      <c r="F923" s="95">
        <v>154</v>
      </c>
    </row>
    <row r="924" spans="1:6">
      <c r="A924" s="74" t="s">
        <v>206</v>
      </c>
      <c r="B924" s="74" t="s">
        <v>118</v>
      </c>
      <c r="C924" s="75" t="s">
        <v>1742</v>
      </c>
      <c r="D924" s="76">
        <v>1495</v>
      </c>
      <c r="E924" s="77">
        <v>15.73</v>
      </c>
      <c r="F924" s="95">
        <v>95</v>
      </c>
    </row>
    <row r="925" spans="1:6">
      <c r="A925" s="74" t="s">
        <v>206</v>
      </c>
      <c r="B925" s="74" t="s">
        <v>118</v>
      </c>
      <c r="C925" s="75" t="s">
        <v>1743</v>
      </c>
      <c r="D925" s="76">
        <v>1474</v>
      </c>
      <c r="E925" s="77">
        <v>23.21</v>
      </c>
      <c r="F925" s="95">
        <v>64</v>
      </c>
    </row>
    <row r="926" spans="1:6">
      <c r="A926" s="74" t="s">
        <v>206</v>
      </c>
      <c r="B926" s="74" t="s">
        <v>118</v>
      </c>
      <c r="C926" s="75" t="s">
        <v>1744</v>
      </c>
      <c r="D926" s="76">
        <v>1444</v>
      </c>
      <c r="E926" s="77">
        <v>7.05</v>
      </c>
      <c r="F926" s="95">
        <v>205</v>
      </c>
    </row>
    <row r="927" spans="1:6">
      <c r="A927" s="74" t="s">
        <v>206</v>
      </c>
      <c r="B927" s="74" t="s">
        <v>118</v>
      </c>
      <c r="C927" s="75" t="s">
        <v>1745</v>
      </c>
      <c r="D927" s="76">
        <v>1402</v>
      </c>
      <c r="E927" s="77">
        <v>3.93</v>
      </c>
      <c r="F927" s="95">
        <v>356</v>
      </c>
    </row>
    <row r="928" spans="1:6">
      <c r="A928" s="74" t="s">
        <v>206</v>
      </c>
      <c r="B928" s="74" t="s">
        <v>118</v>
      </c>
      <c r="C928" s="75" t="s">
        <v>1746</v>
      </c>
      <c r="D928" s="76">
        <v>1362</v>
      </c>
      <c r="E928" s="77">
        <v>16.72</v>
      </c>
      <c r="F928" s="95">
        <v>81</v>
      </c>
    </row>
    <row r="929" spans="1:6">
      <c r="A929" s="74" t="s">
        <v>206</v>
      </c>
      <c r="B929" s="74" t="s">
        <v>118</v>
      </c>
      <c r="C929" s="75" t="s">
        <v>1747</v>
      </c>
      <c r="D929" s="76">
        <v>1313</v>
      </c>
      <c r="E929" s="77">
        <v>51.64</v>
      </c>
      <c r="F929" s="95">
        <v>25</v>
      </c>
    </row>
    <row r="930" spans="1:6">
      <c r="A930" s="74" t="s">
        <v>206</v>
      </c>
      <c r="B930" s="74" t="s">
        <v>118</v>
      </c>
      <c r="C930" s="75" t="s">
        <v>1748</v>
      </c>
      <c r="D930" s="76">
        <v>1303</v>
      </c>
      <c r="E930" s="77">
        <v>14.13</v>
      </c>
      <c r="F930" s="95">
        <v>92</v>
      </c>
    </row>
    <row r="931" spans="1:6">
      <c r="A931" s="74" t="s">
        <v>206</v>
      </c>
      <c r="B931" s="74" t="s">
        <v>118</v>
      </c>
      <c r="C931" s="75" t="s">
        <v>1749</v>
      </c>
      <c r="D931" s="76">
        <v>1286</v>
      </c>
      <c r="E931" s="77">
        <v>8.24</v>
      </c>
      <c r="F931" s="95">
        <v>156</v>
      </c>
    </row>
    <row r="932" spans="1:6">
      <c r="A932" s="74" t="s">
        <v>206</v>
      </c>
      <c r="B932" s="74" t="s">
        <v>118</v>
      </c>
      <c r="C932" s="75" t="s">
        <v>1750</v>
      </c>
      <c r="D932" s="76">
        <v>1246</v>
      </c>
      <c r="E932" s="77">
        <v>10.039999999999999</v>
      </c>
      <c r="F932" s="95">
        <v>124</v>
      </c>
    </row>
    <row r="933" spans="1:6">
      <c r="A933" s="74" t="s">
        <v>206</v>
      </c>
      <c r="B933" s="74" t="s">
        <v>118</v>
      </c>
      <c r="C933" s="75" t="s">
        <v>1751</v>
      </c>
      <c r="D933" s="76">
        <v>1224</v>
      </c>
      <c r="E933" s="77">
        <v>8.43</v>
      </c>
      <c r="F933" s="95">
        <v>145</v>
      </c>
    </row>
    <row r="934" spans="1:6">
      <c r="A934" s="74" t="s">
        <v>206</v>
      </c>
      <c r="B934" s="74" t="s">
        <v>118</v>
      </c>
      <c r="C934" s="75" t="s">
        <v>1752</v>
      </c>
      <c r="D934" s="76">
        <v>1212</v>
      </c>
      <c r="E934" s="77">
        <v>30.41</v>
      </c>
      <c r="F934" s="95">
        <v>40</v>
      </c>
    </row>
    <row r="935" spans="1:6">
      <c r="A935" s="74" t="s">
        <v>206</v>
      </c>
      <c r="B935" s="74" t="s">
        <v>118</v>
      </c>
      <c r="C935" s="75" t="s">
        <v>1753</v>
      </c>
      <c r="D935" s="76">
        <v>1159</v>
      </c>
      <c r="E935" s="77">
        <v>15.11</v>
      </c>
      <c r="F935" s="95">
        <v>77</v>
      </c>
    </row>
    <row r="936" spans="1:6">
      <c r="A936" s="74" t="s">
        <v>206</v>
      </c>
      <c r="B936" s="74" t="s">
        <v>118</v>
      </c>
      <c r="C936" s="75" t="s">
        <v>1754</v>
      </c>
      <c r="D936" s="76">
        <v>1159</v>
      </c>
      <c r="E936" s="77">
        <v>6.07</v>
      </c>
      <c r="F936" s="95">
        <v>191</v>
      </c>
    </row>
    <row r="937" spans="1:6">
      <c r="A937" s="74" t="s">
        <v>206</v>
      </c>
      <c r="B937" s="74" t="s">
        <v>118</v>
      </c>
      <c r="C937" s="75" t="s">
        <v>1755</v>
      </c>
      <c r="D937" s="76">
        <v>1157</v>
      </c>
      <c r="E937" s="77">
        <v>14.59</v>
      </c>
      <c r="F937" s="95">
        <v>79</v>
      </c>
    </row>
    <row r="938" spans="1:6">
      <c r="A938" s="74" t="s">
        <v>206</v>
      </c>
      <c r="B938" s="74" t="s">
        <v>118</v>
      </c>
      <c r="C938" s="75" t="s">
        <v>1756</v>
      </c>
      <c r="D938" s="76">
        <v>1138</v>
      </c>
      <c r="E938" s="77">
        <v>5.35</v>
      </c>
      <c r="F938" s="95">
        <v>213</v>
      </c>
    </row>
    <row r="939" spans="1:6">
      <c r="A939" s="74" t="s">
        <v>206</v>
      </c>
      <c r="B939" s="74" t="s">
        <v>118</v>
      </c>
      <c r="C939" s="75" t="s">
        <v>1757</v>
      </c>
      <c r="D939" s="76">
        <v>1113</v>
      </c>
      <c r="E939" s="77">
        <v>38.47</v>
      </c>
      <c r="F939" s="95">
        <v>29</v>
      </c>
    </row>
    <row r="940" spans="1:6">
      <c r="A940" s="74" t="s">
        <v>206</v>
      </c>
      <c r="B940" s="74" t="s">
        <v>118</v>
      </c>
      <c r="C940" s="75" t="s">
        <v>1758</v>
      </c>
      <c r="D940" s="76">
        <v>1102</v>
      </c>
      <c r="E940" s="77">
        <v>15.37</v>
      </c>
      <c r="F940" s="95">
        <v>72</v>
      </c>
    </row>
    <row r="941" spans="1:6">
      <c r="A941" s="74" t="s">
        <v>206</v>
      </c>
      <c r="B941" s="74" t="s">
        <v>118</v>
      </c>
      <c r="C941" s="75" t="s">
        <v>1759</v>
      </c>
      <c r="D941" s="76">
        <v>1058</v>
      </c>
      <c r="E941" s="77">
        <v>19.22</v>
      </c>
      <c r="F941" s="95">
        <v>55</v>
      </c>
    </row>
    <row r="942" spans="1:6">
      <c r="A942" s="74" t="s">
        <v>206</v>
      </c>
      <c r="B942" s="74" t="s">
        <v>118</v>
      </c>
      <c r="C942" s="75" t="s">
        <v>1760</v>
      </c>
      <c r="D942" s="77">
        <v>962</v>
      </c>
      <c r="E942" s="77">
        <v>9.0399999999999991</v>
      </c>
      <c r="F942" s="95">
        <v>106</v>
      </c>
    </row>
    <row r="943" spans="1:6">
      <c r="A943" s="74" t="s">
        <v>206</v>
      </c>
      <c r="B943" s="74" t="s">
        <v>118</v>
      </c>
      <c r="C943" s="75" t="s">
        <v>1761</v>
      </c>
      <c r="D943" s="77">
        <v>945</v>
      </c>
      <c r="E943" s="77">
        <v>13.07</v>
      </c>
      <c r="F943" s="95">
        <v>72</v>
      </c>
    </row>
    <row r="944" spans="1:6">
      <c r="A944" s="74" t="s">
        <v>206</v>
      </c>
      <c r="B944" s="74" t="s">
        <v>118</v>
      </c>
      <c r="C944" s="75" t="s">
        <v>1762</v>
      </c>
      <c r="D944" s="77">
        <v>922</v>
      </c>
      <c r="E944" s="77">
        <v>11</v>
      </c>
      <c r="F944" s="95">
        <v>84</v>
      </c>
    </row>
    <row r="945" spans="1:6">
      <c r="A945" s="74" t="s">
        <v>206</v>
      </c>
      <c r="B945" s="74" t="s">
        <v>118</v>
      </c>
      <c r="C945" s="75" t="s">
        <v>1763</v>
      </c>
      <c r="D945" s="77">
        <v>843</v>
      </c>
      <c r="E945" s="77">
        <v>5.96</v>
      </c>
      <c r="F945" s="95">
        <v>141</v>
      </c>
    </row>
    <row r="946" spans="1:6">
      <c r="A946" s="74" t="s">
        <v>206</v>
      </c>
      <c r="B946" s="74" t="s">
        <v>118</v>
      </c>
      <c r="C946" s="75" t="s">
        <v>1764</v>
      </c>
      <c r="D946" s="77">
        <v>839</v>
      </c>
      <c r="E946" s="77">
        <v>14.41</v>
      </c>
      <c r="F946" s="95">
        <v>58</v>
      </c>
    </row>
    <row r="947" spans="1:6">
      <c r="A947" s="74" t="s">
        <v>206</v>
      </c>
      <c r="B947" s="74" t="s">
        <v>118</v>
      </c>
      <c r="C947" s="75" t="s">
        <v>1765</v>
      </c>
      <c r="D947" s="77">
        <v>799</v>
      </c>
      <c r="E947" s="77">
        <v>32.03</v>
      </c>
      <c r="F947" s="95">
        <v>25</v>
      </c>
    </row>
    <row r="948" spans="1:6">
      <c r="A948" s="74" t="s">
        <v>206</v>
      </c>
      <c r="B948" s="74" t="s">
        <v>118</v>
      </c>
      <c r="C948" s="75" t="s">
        <v>1766</v>
      </c>
      <c r="D948" s="77">
        <v>769</v>
      </c>
      <c r="E948" s="77">
        <v>5.46</v>
      </c>
      <c r="F948" s="95">
        <v>141</v>
      </c>
    </row>
    <row r="949" spans="1:6">
      <c r="A949" s="74" t="s">
        <v>206</v>
      </c>
      <c r="B949" s="74" t="s">
        <v>118</v>
      </c>
      <c r="C949" s="75" t="s">
        <v>1767</v>
      </c>
      <c r="D949" s="77">
        <v>762</v>
      </c>
      <c r="E949" s="77">
        <v>6.9</v>
      </c>
      <c r="F949" s="95">
        <v>110</v>
      </c>
    </row>
    <row r="950" spans="1:6">
      <c r="A950" s="74" t="s">
        <v>206</v>
      </c>
      <c r="B950" s="74" t="s">
        <v>118</v>
      </c>
      <c r="C950" s="75" t="s">
        <v>1768</v>
      </c>
      <c r="D950" s="77">
        <v>747</v>
      </c>
      <c r="E950" s="77">
        <v>39.58</v>
      </c>
      <c r="F950" s="95">
        <v>19</v>
      </c>
    </row>
    <row r="951" spans="1:6">
      <c r="A951" s="74" t="s">
        <v>206</v>
      </c>
      <c r="B951" s="74" t="s">
        <v>118</v>
      </c>
      <c r="C951" s="75" t="s">
        <v>1769</v>
      </c>
      <c r="D951" s="77">
        <v>740</v>
      </c>
      <c r="E951" s="77">
        <v>4.96</v>
      </c>
      <c r="F951" s="95">
        <v>149</v>
      </c>
    </row>
    <row r="952" spans="1:6">
      <c r="A952" s="74" t="s">
        <v>206</v>
      </c>
      <c r="B952" s="74" t="s">
        <v>118</v>
      </c>
      <c r="C952" s="75" t="s">
        <v>1770</v>
      </c>
      <c r="D952" s="77">
        <v>734</v>
      </c>
      <c r="E952" s="77">
        <v>10.75</v>
      </c>
      <c r="F952" s="95">
        <v>68</v>
      </c>
    </row>
    <row r="953" spans="1:6">
      <c r="A953" s="74" t="s">
        <v>206</v>
      </c>
      <c r="B953" s="74" t="s">
        <v>118</v>
      </c>
      <c r="C953" s="75" t="s">
        <v>1771</v>
      </c>
      <c r="D953" s="77">
        <v>660</v>
      </c>
      <c r="E953" s="77">
        <v>3.22</v>
      </c>
      <c r="F953" s="95">
        <v>205</v>
      </c>
    </row>
    <row r="954" spans="1:6">
      <c r="A954" s="74" t="s">
        <v>206</v>
      </c>
      <c r="B954" s="74" t="s">
        <v>118</v>
      </c>
      <c r="C954" s="75" t="s">
        <v>1772</v>
      </c>
      <c r="D954" s="77">
        <v>653</v>
      </c>
      <c r="E954" s="77">
        <v>30.27</v>
      </c>
      <c r="F954" s="95">
        <v>22</v>
      </c>
    </row>
    <row r="955" spans="1:6">
      <c r="A955" s="74" t="s">
        <v>206</v>
      </c>
      <c r="B955" s="74" t="s">
        <v>118</v>
      </c>
      <c r="C955" s="75" t="s">
        <v>1773</v>
      </c>
      <c r="D955" s="77">
        <v>587</v>
      </c>
      <c r="E955" s="77">
        <v>8.1</v>
      </c>
      <c r="F955" s="95">
        <v>72</v>
      </c>
    </row>
    <row r="956" spans="1:6">
      <c r="A956" s="74" t="s">
        <v>206</v>
      </c>
      <c r="B956" s="74" t="s">
        <v>118</v>
      </c>
      <c r="C956" s="75" t="s">
        <v>1774</v>
      </c>
      <c r="D956" s="77">
        <v>533</v>
      </c>
      <c r="E956" s="77">
        <v>4.22</v>
      </c>
      <c r="F956" s="95">
        <v>126</v>
      </c>
    </row>
    <row r="957" spans="1:6">
      <c r="A957" s="74" t="s">
        <v>206</v>
      </c>
      <c r="B957" s="74" t="s">
        <v>118</v>
      </c>
      <c r="C957" s="75" t="s">
        <v>1775</v>
      </c>
      <c r="D957" s="77">
        <v>480</v>
      </c>
      <c r="E957" s="77">
        <v>6.61</v>
      </c>
      <c r="F957" s="95">
        <v>73</v>
      </c>
    </row>
    <row r="958" spans="1:6">
      <c r="A958" s="74" t="s">
        <v>206</v>
      </c>
      <c r="B958" s="74" t="s">
        <v>118</v>
      </c>
      <c r="C958" s="75" t="s">
        <v>1776</v>
      </c>
      <c r="D958" s="77">
        <v>397</v>
      </c>
      <c r="E958" s="77">
        <v>18.38</v>
      </c>
      <c r="F958" s="95">
        <v>22</v>
      </c>
    </row>
    <row r="959" spans="1:6">
      <c r="A959" s="74" t="s">
        <v>206</v>
      </c>
      <c r="B959" s="74" t="s">
        <v>118</v>
      </c>
      <c r="C959" s="75" t="s">
        <v>1777</v>
      </c>
      <c r="D959" s="77">
        <v>347</v>
      </c>
      <c r="E959" s="77">
        <v>3.14</v>
      </c>
      <c r="F959" s="95">
        <v>111</v>
      </c>
    </row>
    <row r="960" spans="1:6">
      <c r="A960" s="74" t="s">
        <v>206</v>
      </c>
      <c r="B960" s="74" t="s">
        <v>118</v>
      </c>
      <c r="C960" s="75" t="s">
        <v>1778</v>
      </c>
      <c r="D960" s="77">
        <v>298</v>
      </c>
      <c r="E960" s="77">
        <v>13.81</v>
      </c>
      <c r="F960" s="95">
        <v>22</v>
      </c>
    </row>
    <row r="961" spans="1:6">
      <c r="A961" s="74" t="s">
        <v>206</v>
      </c>
      <c r="B961" s="74" t="s">
        <v>119</v>
      </c>
      <c r="C961" s="75" t="s">
        <v>1779</v>
      </c>
      <c r="D961" s="76">
        <v>59200</v>
      </c>
      <c r="E961" s="77">
        <v>130.84</v>
      </c>
      <c r="F961" s="95">
        <v>452</v>
      </c>
    </row>
    <row r="962" spans="1:6">
      <c r="A962" s="74" t="s">
        <v>206</v>
      </c>
      <c r="B962" s="74" t="s">
        <v>119</v>
      </c>
      <c r="C962" s="75" t="s">
        <v>1780</v>
      </c>
      <c r="D962" s="76">
        <v>13536</v>
      </c>
      <c r="E962" s="77">
        <v>26.51</v>
      </c>
      <c r="F962" s="95">
        <v>511</v>
      </c>
    </row>
    <row r="963" spans="1:6">
      <c r="A963" s="74" t="s">
        <v>206</v>
      </c>
      <c r="B963" s="74" t="s">
        <v>119</v>
      </c>
      <c r="C963" s="75" t="s">
        <v>1781</v>
      </c>
      <c r="D963" s="76">
        <v>11028</v>
      </c>
      <c r="E963" s="77">
        <v>63.38</v>
      </c>
      <c r="F963" s="95">
        <v>174</v>
      </c>
    </row>
    <row r="964" spans="1:6">
      <c r="A964" s="74" t="s">
        <v>206</v>
      </c>
      <c r="B964" s="74" t="s">
        <v>119</v>
      </c>
      <c r="C964" s="75" t="s">
        <v>1782</v>
      </c>
      <c r="D964" s="76">
        <v>10048</v>
      </c>
      <c r="E964" s="77">
        <v>22.34</v>
      </c>
      <c r="F964" s="95">
        <v>450</v>
      </c>
    </row>
    <row r="965" spans="1:6">
      <c r="A965" s="74" t="s">
        <v>206</v>
      </c>
      <c r="B965" s="74" t="s">
        <v>119</v>
      </c>
      <c r="C965" s="75" t="s">
        <v>1783</v>
      </c>
      <c r="D965" s="76">
        <v>8353</v>
      </c>
      <c r="E965" s="77">
        <v>14.9</v>
      </c>
      <c r="F965" s="95">
        <v>561</v>
      </c>
    </row>
    <row r="966" spans="1:6">
      <c r="A966" s="74" t="s">
        <v>206</v>
      </c>
      <c r="B966" s="74" t="s">
        <v>119</v>
      </c>
      <c r="C966" s="75" t="s">
        <v>1784</v>
      </c>
      <c r="D966" s="76">
        <v>7711</v>
      </c>
      <c r="E966" s="77">
        <v>10</v>
      </c>
      <c r="F966" s="95">
        <v>771</v>
      </c>
    </row>
    <row r="967" spans="1:6">
      <c r="A967" s="74" t="s">
        <v>206</v>
      </c>
      <c r="B967" s="74" t="s">
        <v>119</v>
      </c>
      <c r="C967" s="75" t="s">
        <v>1785</v>
      </c>
      <c r="D967" s="76">
        <v>5578</v>
      </c>
      <c r="E967" s="77">
        <v>49.04</v>
      </c>
      <c r="F967" s="95">
        <v>114</v>
      </c>
    </row>
    <row r="968" spans="1:6">
      <c r="A968" s="74" t="s">
        <v>206</v>
      </c>
      <c r="B968" s="74" t="s">
        <v>119</v>
      </c>
      <c r="C968" s="75" t="s">
        <v>1786</v>
      </c>
      <c r="D968" s="76">
        <v>4886</v>
      </c>
      <c r="E968" s="77">
        <v>21.1</v>
      </c>
      <c r="F968" s="95">
        <v>232</v>
      </c>
    </row>
    <row r="969" spans="1:6">
      <c r="A969" s="74" t="s">
        <v>206</v>
      </c>
      <c r="B969" s="74" t="s">
        <v>119</v>
      </c>
      <c r="C969" s="75" t="s">
        <v>1787</v>
      </c>
      <c r="D969" s="76">
        <v>4828</v>
      </c>
      <c r="E969" s="77">
        <v>101.33</v>
      </c>
      <c r="F969" s="95">
        <v>48</v>
      </c>
    </row>
    <row r="970" spans="1:6">
      <c r="A970" s="74" t="s">
        <v>206</v>
      </c>
      <c r="B970" s="74" t="s">
        <v>119</v>
      </c>
      <c r="C970" s="75" t="s">
        <v>1788</v>
      </c>
      <c r="D970" s="76">
        <v>4644</v>
      </c>
      <c r="E970" s="77">
        <v>82.67</v>
      </c>
      <c r="F970" s="95">
        <v>56</v>
      </c>
    </row>
    <row r="971" spans="1:6">
      <c r="A971" s="74" t="s">
        <v>206</v>
      </c>
      <c r="B971" s="74" t="s">
        <v>119</v>
      </c>
      <c r="C971" s="75" t="s">
        <v>1789</v>
      </c>
      <c r="D971" s="76">
        <v>4270</v>
      </c>
      <c r="E971" s="77">
        <v>11.01</v>
      </c>
      <c r="F971" s="95">
        <v>388</v>
      </c>
    </row>
    <row r="972" spans="1:6">
      <c r="A972" s="74" t="s">
        <v>206</v>
      </c>
      <c r="B972" s="74" t="s">
        <v>119</v>
      </c>
      <c r="C972" s="75" t="s">
        <v>1790</v>
      </c>
      <c r="D972" s="76">
        <v>4158</v>
      </c>
      <c r="E972" s="77">
        <v>18.38</v>
      </c>
      <c r="F972" s="95">
        <v>226</v>
      </c>
    </row>
    <row r="973" spans="1:6">
      <c r="A973" s="74" t="s">
        <v>206</v>
      </c>
      <c r="B973" s="74" t="s">
        <v>119</v>
      </c>
      <c r="C973" s="75" t="s">
        <v>1791</v>
      </c>
      <c r="D973" s="76">
        <v>4102</v>
      </c>
      <c r="E973" s="77">
        <v>20.2</v>
      </c>
      <c r="F973" s="95">
        <v>203</v>
      </c>
    </row>
    <row r="974" spans="1:6">
      <c r="A974" s="74" t="s">
        <v>206</v>
      </c>
      <c r="B974" s="74" t="s">
        <v>119</v>
      </c>
      <c r="C974" s="75" t="s">
        <v>1792</v>
      </c>
      <c r="D974" s="76">
        <v>4056</v>
      </c>
      <c r="E974" s="77">
        <v>18.309999999999999</v>
      </c>
      <c r="F974" s="95">
        <v>222</v>
      </c>
    </row>
    <row r="975" spans="1:6">
      <c r="A975" s="74" t="s">
        <v>206</v>
      </c>
      <c r="B975" s="74" t="s">
        <v>119</v>
      </c>
      <c r="C975" s="75" t="s">
        <v>1793</v>
      </c>
      <c r="D975" s="76">
        <v>3982</v>
      </c>
      <c r="E975" s="77">
        <v>58.86</v>
      </c>
      <c r="F975" s="95">
        <v>68</v>
      </c>
    </row>
    <row r="976" spans="1:6">
      <c r="A976" s="74" t="s">
        <v>206</v>
      </c>
      <c r="B976" s="74" t="s">
        <v>119</v>
      </c>
      <c r="C976" s="75" t="s">
        <v>1794</v>
      </c>
      <c r="D976" s="76">
        <v>3863</v>
      </c>
      <c r="E976" s="77">
        <v>45.3</v>
      </c>
      <c r="F976" s="95">
        <v>85</v>
      </c>
    </row>
    <row r="977" spans="1:6">
      <c r="A977" s="74" t="s">
        <v>206</v>
      </c>
      <c r="B977" s="74" t="s">
        <v>119</v>
      </c>
      <c r="C977" s="75" t="s">
        <v>1795</v>
      </c>
      <c r="D977" s="76">
        <v>3812</v>
      </c>
      <c r="E977" s="77">
        <v>33.35</v>
      </c>
      <c r="F977" s="95">
        <v>114</v>
      </c>
    </row>
    <row r="978" spans="1:6">
      <c r="A978" s="74" t="s">
        <v>206</v>
      </c>
      <c r="B978" s="74" t="s">
        <v>119</v>
      </c>
      <c r="C978" s="75" t="s">
        <v>1796</v>
      </c>
      <c r="D978" s="76">
        <v>3766</v>
      </c>
      <c r="E978" s="77">
        <v>31.13</v>
      </c>
      <c r="F978" s="95">
        <v>121</v>
      </c>
    </row>
    <row r="979" spans="1:6">
      <c r="A979" s="74" t="s">
        <v>206</v>
      </c>
      <c r="B979" s="74" t="s">
        <v>119</v>
      </c>
      <c r="C979" s="75" t="s">
        <v>1797</v>
      </c>
      <c r="D979" s="76">
        <v>3677</v>
      </c>
      <c r="E979" s="77">
        <v>19.22</v>
      </c>
      <c r="F979" s="95">
        <v>191</v>
      </c>
    </row>
    <row r="980" spans="1:6">
      <c r="A980" s="74" t="s">
        <v>206</v>
      </c>
      <c r="B980" s="74" t="s">
        <v>119</v>
      </c>
      <c r="C980" s="75" t="s">
        <v>1798</v>
      </c>
      <c r="D980" s="76">
        <v>3594</v>
      </c>
      <c r="E980" s="77">
        <v>43.99</v>
      </c>
      <c r="F980" s="95">
        <v>82</v>
      </c>
    </row>
    <row r="981" spans="1:6">
      <c r="A981" s="74" t="s">
        <v>206</v>
      </c>
      <c r="B981" s="74" t="s">
        <v>119</v>
      </c>
      <c r="C981" s="75" t="s">
        <v>1799</v>
      </c>
      <c r="D981" s="76">
        <v>3414</v>
      </c>
      <c r="E981" s="77">
        <v>29.16</v>
      </c>
      <c r="F981" s="95">
        <v>117</v>
      </c>
    </row>
    <row r="982" spans="1:6">
      <c r="A982" s="74" t="s">
        <v>206</v>
      </c>
      <c r="B982" s="74" t="s">
        <v>119</v>
      </c>
      <c r="C982" s="75" t="s">
        <v>1800</v>
      </c>
      <c r="D982" s="76">
        <v>3346</v>
      </c>
      <c r="E982" s="77">
        <v>23.8</v>
      </c>
      <c r="F982" s="95">
        <v>141</v>
      </c>
    </row>
    <row r="983" spans="1:6">
      <c r="A983" s="74" t="s">
        <v>206</v>
      </c>
      <c r="B983" s="74" t="s">
        <v>119</v>
      </c>
      <c r="C983" s="75" t="s">
        <v>1801</v>
      </c>
      <c r="D983" s="76">
        <v>3258</v>
      </c>
      <c r="E983" s="77">
        <v>11.77</v>
      </c>
      <c r="F983" s="95">
        <v>277</v>
      </c>
    </row>
    <row r="984" spans="1:6">
      <c r="A984" s="74" t="s">
        <v>206</v>
      </c>
      <c r="B984" s="74" t="s">
        <v>119</v>
      </c>
      <c r="C984" s="75" t="s">
        <v>1802</v>
      </c>
      <c r="D984" s="76">
        <v>3225</v>
      </c>
      <c r="E984" s="77">
        <v>49.19</v>
      </c>
      <c r="F984" s="95">
        <v>66</v>
      </c>
    </row>
    <row r="985" spans="1:6">
      <c r="A985" s="74" t="s">
        <v>206</v>
      </c>
      <c r="B985" s="74" t="s">
        <v>119</v>
      </c>
      <c r="C985" s="75" t="s">
        <v>1803</v>
      </c>
      <c r="D985" s="76">
        <v>3083</v>
      </c>
      <c r="E985" s="77">
        <v>9.9600000000000009</v>
      </c>
      <c r="F985" s="95">
        <v>310</v>
      </c>
    </row>
    <row r="986" spans="1:6">
      <c r="A986" s="74" t="s">
        <v>206</v>
      </c>
      <c r="B986" s="74" t="s">
        <v>119</v>
      </c>
      <c r="C986" s="75" t="s">
        <v>1804</v>
      </c>
      <c r="D986" s="76">
        <v>3047</v>
      </c>
      <c r="E986" s="77">
        <v>28.25</v>
      </c>
      <c r="F986" s="95">
        <v>108</v>
      </c>
    </row>
    <row r="987" spans="1:6">
      <c r="A987" s="74" t="s">
        <v>206</v>
      </c>
      <c r="B987" s="74" t="s">
        <v>119</v>
      </c>
      <c r="C987" s="75" t="s">
        <v>1805</v>
      </c>
      <c r="D987" s="76">
        <v>2946</v>
      </c>
      <c r="E987" s="77">
        <v>65.77</v>
      </c>
      <c r="F987" s="95">
        <v>45</v>
      </c>
    </row>
    <row r="988" spans="1:6">
      <c r="A988" s="74" t="s">
        <v>206</v>
      </c>
      <c r="B988" s="74" t="s">
        <v>119</v>
      </c>
      <c r="C988" s="75" t="s">
        <v>1806</v>
      </c>
      <c r="D988" s="76">
        <v>2931</v>
      </c>
      <c r="E988" s="77">
        <v>35.99</v>
      </c>
      <c r="F988" s="95">
        <v>81</v>
      </c>
    </row>
    <row r="989" spans="1:6">
      <c r="A989" s="74" t="s">
        <v>206</v>
      </c>
      <c r="B989" s="74" t="s">
        <v>119</v>
      </c>
      <c r="C989" s="75" t="s">
        <v>1807</v>
      </c>
      <c r="D989" s="76">
        <v>2788</v>
      </c>
      <c r="E989" s="77">
        <v>16.05</v>
      </c>
      <c r="F989" s="95">
        <v>174</v>
      </c>
    </row>
    <row r="990" spans="1:6">
      <c r="A990" s="74" t="s">
        <v>206</v>
      </c>
      <c r="B990" s="74" t="s">
        <v>119</v>
      </c>
      <c r="C990" s="75" t="s">
        <v>1808</v>
      </c>
      <c r="D990" s="76">
        <v>2727</v>
      </c>
      <c r="E990" s="77">
        <v>11.22</v>
      </c>
      <c r="F990" s="95">
        <v>243</v>
      </c>
    </row>
    <row r="991" spans="1:6">
      <c r="A991" s="74" t="s">
        <v>206</v>
      </c>
      <c r="B991" s="74" t="s">
        <v>119</v>
      </c>
      <c r="C991" s="75" t="s">
        <v>1809</v>
      </c>
      <c r="D991" s="76">
        <v>2668</v>
      </c>
      <c r="E991" s="77">
        <v>21.12</v>
      </c>
      <c r="F991" s="95">
        <v>126</v>
      </c>
    </row>
    <row r="992" spans="1:6">
      <c r="A992" s="74" t="s">
        <v>206</v>
      </c>
      <c r="B992" s="74" t="s">
        <v>119</v>
      </c>
      <c r="C992" s="75" t="s">
        <v>1810</v>
      </c>
      <c r="D992" s="76">
        <v>2661</v>
      </c>
      <c r="E992" s="77">
        <v>15.44</v>
      </c>
      <c r="F992" s="95">
        <v>172</v>
      </c>
    </row>
    <row r="993" spans="1:6">
      <c r="A993" s="74" t="s">
        <v>206</v>
      </c>
      <c r="B993" s="74" t="s">
        <v>119</v>
      </c>
      <c r="C993" s="75" t="s">
        <v>1811</v>
      </c>
      <c r="D993" s="76">
        <v>2627</v>
      </c>
      <c r="E993" s="77">
        <v>22.31</v>
      </c>
      <c r="F993" s="95">
        <v>118</v>
      </c>
    </row>
    <row r="994" spans="1:6">
      <c r="A994" s="74" t="s">
        <v>206</v>
      </c>
      <c r="B994" s="74" t="s">
        <v>119</v>
      </c>
      <c r="C994" s="75" t="s">
        <v>1812</v>
      </c>
      <c r="D994" s="76">
        <v>2550</v>
      </c>
      <c r="E994" s="77">
        <v>17.920000000000002</v>
      </c>
      <c r="F994" s="95">
        <v>142</v>
      </c>
    </row>
    <row r="995" spans="1:6">
      <c r="A995" s="74" t="s">
        <v>206</v>
      </c>
      <c r="B995" s="74" t="s">
        <v>119</v>
      </c>
      <c r="C995" s="75" t="s">
        <v>1813</v>
      </c>
      <c r="D995" s="76">
        <v>2394</v>
      </c>
      <c r="E995" s="77">
        <v>23.75</v>
      </c>
      <c r="F995" s="95">
        <v>101</v>
      </c>
    </row>
    <row r="996" spans="1:6">
      <c r="A996" s="74" t="s">
        <v>206</v>
      </c>
      <c r="B996" s="74" t="s">
        <v>119</v>
      </c>
      <c r="C996" s="75" t="s">
        <v>1814</v>
      </c>
      <c r="D996" s="76">
        <v>2368</v>
      </c>
      <c r="E996" s="77">
        <v>37.28</v>
      </c>
      <c r="F996" s="95">
        <v>64</v>
      </c>
    </row>
    <row r="997" spans="1:6">
      <c r="A997" s="74" t="s">
        <v>206</v>
      </c>
      <c r="B997" s="74" t="s">
        <v>119</v>
      </c>
      <c r="C997" s="75" t="s">
        <v>1815</v>
      </c>
      <c r="D997" s="76">
        <v>2299</v>
      </c>
      <c r="E997" s="77">
        <v>45.66</v>
      </c>
      <c r="F997" s="95">
        <v>50</v>
      </c>
    </row>
    <row r="998" spans="1:6">
      <c r="A998" s="74" t="s">
        <v>206</v>
      </c>
      <c r="B998" s="74" t="s">
        <v>119</v>
      </c>
      <c r="C998" s="75" t="s">
        <v>1816</v>
      </c>
      <c r="D998" s="76">
        <v>2266</v>
      </c>
      <c r="E998" s="77">
        <v>47.82</v>
      </c>
      <c r="F998" s="95">
        <v>47</v>
      </c>
    </row>
    <row r="999" spans="1:6">
      <c r="A999" s="74" t="s">
        <v>206</v>
      </c>
      <c r="B999" s="74" t="s">
        <v>119</v>
      </c>
      <c r="C999" s="75" t="s">
        <v>1817</v>
      </c>
      <c r="D999" s="76">
        <v>2224</v>
      </c>
      <c r="E999" s="77">
        <v>21.82</v>
      </c>
      <c r="F999" s="95">
        <v>102</v>
      </c>
    </row>
    <row r="1000" spans="1:6">
      <c r="A1000" s="74" t="s">
        <v>206</v>
      </c>
      <c r="B1000" s="74" t="s">
        <v>119</v>
      </c>
      <c r="C1000" s="75" t="s">
        <v>1818</v>
      </c>
      <c r="D1000" s="76">
        <v>2191</v>
      </c>
      <c r="E1000" s="77">
        <v>13.88</v>
      </c>
      <c r="F1000" s="95">
        <v>158</v>
      </c>
    </row>
    <row r="1001" spans="1:6">
      <c r="A1001" s="74" t="s">
        <v>206</v>
      </c>
      <c r="B1001" s="74" t="s">
        <v>119</v>
      </c>
      <c r="C1001" s="75" t="s">
        <v>1819</v>
      </c>
      <c r="D1001" s="76">
        <v>2178</v>
      </c>
      <c r="E1001" s="77">
        <v>12.91</v>
      </c>
      <c r="F1001" s="95">
        <v>169</v>
      </c>
    </row>
    <row r="1002" spans="1:6">
      <c r="A1002" s="74" t="s">
        <v>206</v>
      </c>
      <c r="B1002" s="74" t="s">
        <v>119</v>
      </c>
      <c r="C1002" s="75" t="s">
        <v>1820</v>
      </c>
      <c r="D1002" s="76">
        <v>2144</v>
      </c>
      <c r="E1002" s="77">
        <v>11.8</v>
      </c>
      <c r="F1002" s="95">
        <v>182</v>
      </c>
    </row>
    <row r="1003" spans="1:6">
      <c r="A1003" s="74" t="s">
        <v>206</v>
      </c>
      <c r="B1003" s="74" t="s">
        <v>119</v>
      </c>
      <c r="C1003" s="75" t="s">
        <v>1821</v>
      </c>
      <c r="D1003" s="76">
        <v>2119</v>
      </c>
      <c r="E1003" s="77">
        <v>29.03</v>
      </c>
      <c r="F1003" s="95">
        <v>73</v>
      </c>
    </row>
    <row r="1004" spans="1:6">
      <c r="A1004" s="74" t="s">
        <v>206</v>
      </c>
      <c r="B1004" s="74" t="s">
        <v>119</v>
      </c>
      <c r="C1004" s="75" t="s">
        <v>1822</v>
      </c>
      <c r="D1004" s="76">
        <v>2106</v>
      </c>
      <c r="E1004" s="77">
        <v>7.94</v>
      </c>
      <c r="F1004" s="95">
        <v>265</v>
      </c>
    </row>
    <row r="1005" spans="1:6">
      <c r="A1005" s="74" t="s">
        <v>206</v>
      </c>
      <c r="B1005" s="74" t="s">
        <v>119</v>
      </c>
      <c r="C1005" s="75" t="s">
        <v>1823</v>
      </c>
      <c r="D1005" s="76">
        <v>2098</v>
      </c>
      <c r="E1005" s="77">
        <v>16.3</v>
      </c>
      <c r="F1005" s="95">
        <v>129</v>
      </c>
    </row>
    <row r="1006" spans="1:6">
      <c r="A1006" s="74" t="s">
        <v>206</v>
      </c>
      <c r="B1006" s="74" t="s">
        <v>119</v>
      </c>
      <c r="C1006" s="75" t="s">
        <v>1824</v>
      </c>
      <c r="D1006" s="76">
        <v>2082</v>
      </c>
      <c r="E1006" s="77">
        <v>6</v>
      </c>
      <c r="F1006" s="95">
        <v>347</v>
      </c>
    </row>
    <row r="1007" spans="1:6">
      <c r="A1007" s="74" t="s">
        <v>206</v>
      </c>
      <c r="B1007" s="74" t="s">
        <v>119</v>
      </c>
      <c r="C1007" s="75" t="s">
        <v>1825</v>
      </c>
      <c r="D1007" s="76">
        <v>2027</v>
      </c>
      <c r="E1007" s="77">
        <v>19.72</v>
      </c>
      <c r="F1007" s="95">
        <v>103</v>
      </c>
    </row>
    <row r="1008" spans="1:6">
      <c r="A1008" s="74" t="s">
        <v>206</v>
      </c>
      <c r="B1008" s="74" t="s">
        <v>119</v>
      </c>
      <c r="C1008" s="75" t="s">
        <v>1826</v>
      </c>
      <c r="D1008" s="76">
        <v>2000</v>
      </c>
      <c r="E1008" s="77">
        <v>4.96</v>
      </c>
      <c r="F1008" s="95">
        <v>403</v>
      </c>
    </row>
    <row r="1009" spans="1:6">
      <c r="A1009" s="74" t="s">
        <v>206</v>
      </c>
      <c r="B1009" s="74" t="s">
        <v>119</v>
      </c>
      <c r="C1009" s="75" t="s">
        <v>1827</v>
      </c>
      <c r="D1009" s="76">
        <v>1936</v>
      </c>
      <c r="E1009" s="77">
        <v>24.15</v>
      </c>
      <c r="F1009" s="95">
        <v>80</v>
      </c>
    </row>
    <row r="1010" spans="1:6">
      <c r="A1010" s="74" t="s">
        <v>206</v>
      </c>
      <c r="B1010" s="74" t="s">
        <v>119</v>
      </c>
      <c r="C1010" s="75" t="s">
        <v>1828</v>
      </c>
      <c r="D1010" s="76">
        <v>1806</v>
      </c>
      <c r="E1010" s="77">
        <v>17.59</v>
      </c>
      <c r="F1010" s="95">
        <v>103</v>
      </c>
    </row>
    <row r="1011" spans="1:6">
      <c r="A1011" s="74" t="s">
        <v>206</v>
      </c>
      <c r="B1011" s="74" t="s">
        <v>119</v>
      </c>
      <c r="C1011" s="75" t="s">
        <v>1829</v>
      </c>
      <c r="D1011" s="76">
        <v>1793</v>
      </c>
      <c r="E1011" s="77">
        <v>24.49</v>
      </c>
      <c r="F1011" s="95">
        <v>73</v>
      </c>
    </row>
    <row r="1012" spans="1:6">
      <c r="A1012" s="74" t="s">
        <v>206</v>
      </c>
      <c r="B1012" s="74" t="s">
        <v>119</v>
      </c>
      <c r="C1012" s="75" t="s">
        <v>1830</v>
      </c>
      <c r="D1012" s="76">
        <v>1657</v>
      </c>
      <c r="E1012" s="77">
        <v>9.8000000000000007</v>
      </c>
      <c r="F1012" s="95">
        <v>169</v>
      </c>
    </row>
    <row r="1013" spans="1:6">
      <c r="A1013" s="74" t="s">
        <v>206</v>
      </c>
      <c r="B1013" s="74" t="s">
        <v>119</v>
      </c>
      <c r="C1013" s="75" t="s">
        <v>1831</v>
      </c>
      <c r="D1013" s="76">
        <v>1651</v>
      </c>
      <c r="E1013" s="77">
        <v>25.08</v>
      </c>
      <c r="F1013" s="95">
        <v>66</v>
      </c>
    </row>
    <row r="1014" spans="1:6">
      <c r="A1014" s="74" t="s">
        <v>206</v>
      </c>
      <c r="B1014" s="74" t="s">
        <v>119</v>
      </c>
      <c r="C1014" s="75" t="s">
        <v>1832</v>
      </c>
      <c r="D1014" s="76">
        <v>1628</v>
      </c>
      <c r="E1014" s="77">
        <v>6.83</v>
      </c>
      <c r="F1014" s="95">
        <v>238</v>
      </c>
    </row>
    <row r="1015" spans="1:6">
      <c r="A1015" s="74" t="s">
        <v>206</v>
      </c>
      <c r="B1015" s="74" t="s">
        <v>119</v>
      </c>
      <c r="C1015" s="75" t="s">
        <v>1833</v>
      </c>
      <c r="D1015" s="76">
        <v>1587</v>
      </c>
      <c r="E1015" s="77">
        <v>24.16</v>
      </c>
      <c r="F1015" s="95">
        <v>66</v>
      </c>
    </row>
    <row r="1016" spans="1:6">
      <c r="A1016" s="74" t="s">
        <v>206</v>
      </c>
      <c r="B1016" s="74" t="s">
        <v>119</v>
      </c>
      <c r="C1016" s="75" t="s">
        <v>1834</v>
      </c>
      <c r="D1016" s="76">
        <v>1513</v>
      </c>
      <c r="E1016" s="77">
        <v>27.49</v>
      </c>
      <c r="F1016" s="95">
        <v>55</v>
      </c>
    </row>
    <row r="1017" spans="1:6">
      <c r="A1017" s="74" t="s">
        <v>206</v>
      </c>
      <c r="B1017" s="74" t="s">
        <v>119</v>
      </c>
      <c r="C1017" s="75" t="s">
        <v>1835</v>
      </c>
      <c r="D1017" s="76">
        <v>1447</v>
      </c>
      <c r="E1017" s="77">
        <v>38.26</v>
      </c>
      <c r="F1017" s="95">
        <v>38</v>
      </c>
    </row>
    <row r="1018" spans="1:6">
      <c r="A1018" s="74" t="s">
        <v>206</v>
      </c>
      <c r="B1018" s="74" t="s">
        <v>119</v>
      </c>
      <c r="C1018" s="75" t="s">
        <v>1836</v>
      </c>
      <c r="D1018" s="76">
        <v>1429</v>
      </c>
      <c r="E1018" s="77">
        <v>41.94</v>
      </c>
      <c r="F1018" s="95">
        <v>34</v>
      </c>
    </row>
    <row r="1019" spans="1:6">
      <c r="A1019" s="74" t="s">
        <v>206</v>
      </c>
      <c r="B1019" s="74" t="s">
        <v>119</v>
      </c>
      <c r="C1019" s="75" t="s">
        <v>1837</v>
      </c>
      <c r="D1019" s="76">
        <v>1404</v>
      </c>
      <c r="E1019" s="77">
        <v>41.31</v>
      </c>
      <c r="F1019" s="95">
        <v>34</v>
      </c>
    </row>
    <row r="1020" spans="1:6">
      <c r="A1020" s="74" t="s">
        <v>206</v>
      </c>
      <c r="B1020" s="74" t="s">
        <v>119</v>
      </c>
      <c r="C1020" s="75" t="s">
        <v>1838</v>
      </c>
      <c r="D1020" s="76">
        <v>1386</v>
      </c>
      <c r="E1020" s="77">
        <v>11.46</v>
      </c>
      <c r="F1020" s="95">
        <v>121</v>
      </c>
    </row>
    <row r="1021" spans="1:6">
      <c r="A1021" s="74" t="s">
        <v>206</v>
      </c>
      <c r="B1021" s="74" t="s">
        <v>119</v>
      </c>
      <c r="C1021" s="75" t="s">
        <v>1839</v>
      </c>
      <c r="D1021" s="76">
        <v>1332</v>
      </c>
      <c r="E1021" s="77">
        <v>8.76</v>
      </c>
      <c r="F1021" s="95">
        <v>152</v>
      </c>
    </row>
    <row r="1022" spans="1:6">
      <c r="A1022" s="74" t="s">
        <v>206</v>
      </c>
      <c r="B1022" s="74" t="s">
        <v>119</v>
      </c>
      <c r="C1022" s="75" t="s">
        <v>1840</v>
      </c>
      <c r="D1022" s="76">
        <v>1301</v>
      </c>
      <c r="E1022" s="77">
        <v>23.34</v>
      </c>
      <c r="F1022" s="95">
        <v>56</v>
      </c>
    </row>
    <row r="1023" spans="1:6">
      <c r="A1023" s="74" t="s">
        <v>206</v>
      </c>
      <c r="B1023" s="74" t="s">
        <v>119</v>
      </c>
      <c r="C1023" s="75" t="s">
        <v>1841</v>
      </c>
      <c r="D1023" s="76">
        <v>1259</v>
      </c>
      <c r="E1023" s="77">
        <v>6.18</v>
      </c>
      <c r="F1023" s="95">
        <v>204</v>
      </c>
    </row>
    <row r="1024" spans="1:6">
      <c r="A1024" s="74" t="s">
        <v>206</v>
      </c>
      <c r="B1024" s="74" t="s">
        <v>119</v>
      </c>
      <c r="C1024" s="75" t="s">
        <v>1842</v>
      </c>
      <c r="D1024" s="76">
        <v>1223</v>
      </c>
      <c r="E1024" s="77">
        <v>5.45</v>
      </c>
      <c r="F1024" s="95">
        <v>224</v>
      </c>
    </row>
    <row r="1025" spans="1:6">
      <c r="A1025" s="74" t="s">
        <v>206</v>
      </c>
      <c r="B1025" s="74" t="s">
        <v>119</v>
      </c>
      <c r="C1025" s="75" t="s">
        <v>1843</v>
      </c>
      <c r="D1025" s="76">
        <v>1201</v>
      </c>
      <c r="E1025" s="77">
        <v>11.78</v>
      </c>
      <c r="F1025" s="95">
        <v>102</v>
      </c>
    </row>
    <row r="1026" spans="1:6">
      <c r="A1026" s="74" t="s">
        <v>206</v>
      </c>
      <c r="B1026" s="74" t="s">
        <v>119</v>
      </c>
      <c r="C1026" s="75" t="s">
        <v>1844</v>
      </c>
      <c r="D1026" s="76">
        <v>1162</v>
      </c>
      <c r="E1026" s="77">
        <v>23.64</v>
      </c>
      <c r="F1026" s="95">
        <v>49</v>
      </c>
    </row>
    <row r="1027" spans="1:6">
      <c r="A1027" s="74" t="s">
        <v>206</v>
      </c>
      <c r="B1027" s="74" t="s">
        <v>119</v>
      </c>
      <c r="C1027" s="75" t="s">
        <v>1845</v>
      </c>
      <c r="D1027" s="76">
        <v>1130</v>
      </c>
      <c r="E1027" s="77">
        <v>34.58</v>
      </c>
      <c r="F1027" s="95">
        <v>33</v>
      </c>
    </row>
    <row r="1028" spans="1:6">
      <c r="A1028" s="74" t="s">
        <v>206</v>
      </c>
      <c r="B1028" s="74" t="s">
        <v>119</v>
      </c>
      <c r="C1028" s="75" t="s">
        <v>1846</v>
      </c>
      <c r="D1028" s="76">
        <v>1012</v>
      </c>
      <c r="E1028" s="77">
        <v>17.59</v>
      </c>
      <c r="F1028" s="95">
        <v>58</v>
      </c>
    </row>
    <row r="1029" spans="1:6">
      <c r="A1029" s="74" t="s">
        <v>206</v>
      </c>
      <c r="B1029" s="74" t="s">
        <v>119</v>
      </c>
      <c r="C1029" s="75" t="s">
        <v>1847</v>
      </c>
      <c r="D1029" s="76">
        <v>1010</v>
      </c>
      <c r="E1029" s="77">
        <v>20.57</v>
      </c>
      <c r="F1029" s="95">
        <v>49</v>
      </c>
    </row>
    <row r="1030" spans="1:6">
      <c r="A1030" s="74" t="s">
        <v>206</v>
      </c>
      <c r="B1030" s="74" t="s">
        <v>119</v>
      </c>
      <c r="C1030" s="75" t="s">
        <v>1848</v>
      </c>
      <c r="D1030" s="77">
        <v>886</v>
      </c>
      <c r="E1030" s="77">
        <v>16.239999999999998</v>
      </c>
      <c r="F1030" s="95">
        <v>55</v>
      </c>
    </row>
    <row r="1031" spans="1:6">
      <c r="A1031" s="74" t="s">
        <v>206</v>
      </c>
      <c r="B1031" s="74" t="s">
        <v>119</v>
      </c>
      <c r="C1031" s="75" t="s">
        <v>1849</v>
      </c>
      <c r="D1031" s="77">
        <v>885</v>
      </c>
      <c r="E1031" s="77">
        <v>2.04</v>
      </c>
      <c r="F1031" s="95">
        <v>433</v>
      </c>
    </row>
    <row r="1032" spans="1:6">
      <c r="A1032" s="74" t="s">
        <v>206</v>
      </c>
      <c r="B1032" s="74" t="s">
        <v>119</v>
      </c>
      <c r="C1032" s="75" t="s">
        <v>1850</v>
      </c>
      <c r="D1032" s="77">
        <v>873</v>
      </c>
      <c r="E1032" s="77">
        <v>43.4</v>
      </c>
      <c r="F1032" s="95">
        <v>20</v>
      </c>
    </row>
    <row r="1033" spans="1:6">
      <c r="A1033" s="74" t="s">
        <v>206</v>
      </c>
      <c r="B1033" s="74" t="s">
        <v>119</v>
      </c>
      <c r="C1033" s="75" t="s">
        <v>1851</v>
      </c>
      <c r="D1033" s="77">
        <v>769</v>
      </c>
      <c r="E1033" s="77">
        <v>15.3</v>
      </c>
      <c r="F1033" s="95">
        <v>50</v>
      </c>
    </row>
    <row r="1034" spans="1:6">
      <c r="A1034" s="74" t="s">
        <v>206</v>
      </c>
      <c r="B1034" s="74" t="s">
        <v>119</v>
      </c>
      <c r="C1034" s="75" t="s">
        <v>1852</v>
      </c>
      <c r="D1034" s="77">
        <v>759</v>
      </c>
      <c r="E1034" s="77">
        <v>6.66</v>
      </c>
      <c r="F1034" s="95">
        <v>114</v>
      </c>
    </row>
    <row r="1035" spans="1:6">
      <c r="A1035" s="74" t="s">
        <v>206</v>
      </c>
      <c r="B1035" s="74" t="s">
        <v>119</v>
      </c>
      <c r="C1035" s="75" t="s">
        <v>1853</v>
      </c>
      <c r="D1035" s="77">
        <v>614</v>
      </c>
      <c r="E1035" s="77">
        <v>13.25</v>
      </c>
      <c r="F1035" s="95">
        <v>46</v>
      </c>
    </row>
    <row r="1036" spans="1:6">
      <c r="A1036" s="74" t="s">
        <v>206</v>
      </c>
      <c r="B1036" s="74" t="s">
        <v>119</v>
      </c>
      <c r="C1036" s="75" t="s">
        <v>1854</v>
      </c>
      <c r="D1036" s="77">
        <v>522</v>
      </c>
      <c r="E1036" s="77">
        <v>35.81</v>
      </c>
      <c r="F1036" s="95">
        <v>15</v>
      </c>
    </row>
    <row r="1037" spans="1:6">
      <c r="A1037" s="74" t="s">
        <v>206</v>
      </c>
      <c r="B1037" s="74" t="s">
        <v>119</v>
      </c>
      <c r="C1037" s="75" t="s">
        <v>1855</v>
      </c>
      <c r="D1037" s="77">
        <v>520</v>
      </c>
      <c r="E1037" s="77">
        <v>9.8000000000000007</v>
      </c>
      <c r="F1037" s="95">
        <v>53</v>
      </c>
    </row>
    <row r="1038" spans="1:6">
      <c r="A1038" s="74" t="s">
        <v>206</v>
      </c>
      <c r="B1038" s="74" t="s">
        <v>119</v>
      </c>
      <c r="C1038" s="75" t="s">
        <v>1856</v>
      </c>
      <c r="D1038" s="77">
        <v>464</v>
      </c>
      <c r="E1038" s="77">
        <v>14.79</v>
      </c>
      <c r="F1038" s="95">
        <v>31</v>
      </c>
    </row>
    <row r="1039" spans="1:6">
      <c r="A1039" s="74" t="s">
        <v>206</v>
      </c>
      <c r="B1039" s="74" t="s">
        <v>120</v>
      </c>
      <c r="C1039" s="75" t="s">
        <v>1857</v>
      </c>
      <c r="D1039" s="76">
        <v>75430</v>
      </c>
      <c r="E1039" s="77">
        <v>54.07</v>
      </c>
      <c r="F1039" s="96">
        <v>1395</v>
      </c>
    </row>
    <row r="1040" spans="1:6">
      <c r="A1040" s="74" t="s">
        <v>206</v>
      </c>
      <c r="B1040" s="74" t="s">
        <v>120</v>
      </c>
      <c r="C1040" s="75" t="s">
        <v>1858</v>
      </c>
      <c r="D1040" s="76">
        <v>52608</v>
      </c>
      <c r="E1040" s="77">
        <v>8.85</v>
      </c>
      <c r="F1040" s="96">
        <v>5945</v>
      </c>
    </row>
    <row r="1041" spans="1:6">
      <c r="A1041" s="74" t="s">
        <v>206</v>
      </c>
      <c r="B1041" s="74" t="s">
        <v>120</v>
      </c>
      <c r="C1041" s="75" t="s">
        <v>1859</v>
      </c>
      <c r="D1041" s="76">
        <v>39576</v>
      </c>
      <c r="E1041" s="77">
        <v>30.21</v>
      </c>
      <c r="F1041" s="96">
        <v>1310</v>
      </c>
    </row>
    <row r="1042" spans="1:6">
      <c r="A1042" s="74" t="s">
        <v>206</v>
      </c>
      <c r="B1042" s="74" t="s">
        <v>120</v>
      </c>
      <c r="C1042" s="75" t="s">
        <v>1860</v>
      </c>
      <c r="D1042" s="76">
        <v>38915</v>
      </c>
      <c r="E1042" s="77">
        <v>36.67</v>
      </c>
      <c r="F1042" s="96">
        <v>1061</v>
      </c>
    </row>
    <row r="1043" spans="1:6">
      <c r="A1043" s="74" t="s">
        <v>206</v>
      </c>
      <c r="B1043" s="74" t="s">
        <v>120</v>
      </c>
      <c r="C1043" s="75" t="s">
        <v>1861</v>
      </c>
      <c r="D1043" s="76">
        <v>32727</v>
      </c>
      <c r="E1043" s="77">
        <v>15.92</v>
      </c>
      <c r="F1043" s="96">
        <v>2056</v>
      </c>
    </row>
    <row r="1044" spans="1:6">
      <c r="A1044" s="74" t="s">
        <v>206</v>
      </c>
      <c r="B1044" s="74" t="s">
        <v>120</v>
      </c>
      <c r="C1044" s="75" t="s">
        <v>1862</v>
      </c>
      <c r="D1044" s="76">
        <v>29071</v>
      </c>
      <c r="E1044" s="77">
        <v>55.72</v>
      </c>
      <c r="F1044" s="95">
        <v>522</v>
      </c>
    </row>
    <row r="1045" spans="1:6">
      <c r="A1045" s="74" t="s">
        <v>206</v>
      </c>
      <c r="B1045" s="74" t="s">
        <v>120</v>
      </c>
      <c r="C1045" s="75" t="s">
        <v>1863</v>
      </c>
      <c r="D1045" s="76">
        <v>27407</v>
      </c>
      <c r="E1045" s="77">
        <v>10.83</v>
      </c>
      <c r="F1045" s="96">
        <v>2530</v>
      </c>
    </row>
    <row r="1046" spans="1:6">
      <c r="A1046" s="74" t="s">
        <v>206</v>
      </c>
      <c r="B1046" s="74" t="s">
        <v>120</v>
      </c>
      <c r="C1046" s="75" t="s">
        <v>1864</v>
      </c>
      <c r="D1046" s="76">
        <v>25923</v>
      </c>
      <c r="E1046" s="77">
        <v>73.95</v>
      </c>
      <c r="F1046" s="95">
        <v>351</v>
      </c>
    </row>
    <row r="1047" spans="1:6">
      <c r="A1047" s="74" t="s">
        <v>206</v>
      </c>
      <c r="B1047" s="74" t="s">
        <v>120</v>
      </c>
      <c r="C1047" s="75" t="s">
        <v>1865</v>
      </c>
      <c r="D1047" s="76">
        <v>22615</v>
      </c>
      <c r="E1047" s="77">
        <v>4.71</v>
      </c>
      <c r="F1047" s="96">
        <v>4799</v>
      </c>
    </row>
    <row r="1048" spans="1:6">
      <c r="A1048" s="74" t="s">
        <v>206</v>
      </c>
      <c r="B1048" s="74" t="s">
        <v>120</v>
      </c>
      <c r="C1048" s="75" t="s">
        <v>1866</v>
      </c>
      <c r="D1048" s="76">
        <v>21442</v>
      </c>
      <c r="E1048" s="77">
        <v>23.49</v>
      </c>
      <c r="F1048" s="95">
        <v>913</v>
      </c>
    </row>
    <row r="1049" spans="1:6">
      <c r="A1049" s="74" t="s">
        <v>206</v>
      </c>
      <c r="B1049" s="74" t="s">
        <v>120</v>
      </c>
      <c r="C1049" s="75" t="s">
        <v>1867</v>
      </c>
      <c r="D1049" s="76">
        <v>21154</v>
      </c>
      <c r="E1049" s="77">
        <v>162.18</v>
      </c>
      <c r="F1049" s="95">
        <v>130</v>
      </c>
    </row>
    <row r="1050" spans="1:6">
      <c r="A1050" s="74" t="s">
        <v>206</v>
      </c>
      <c r="B1050" s="74" t="s">
        <v>120</v>
      </c>
      <c r="C1050" s="75" t="s">
        <v>1868</v>
      </c>
      <c r="D1050" s="76">
        <v>20036</v>
      </c>
      <c r="E1050" s="77">
        <v>6.66</v>
      </c>
      <c r="F1050" s="96">
        <v>3011</v>
      </c>
    </row>
    <row r="1051" spans="1:6">
      <c r="A1051" s="74" t="s">
        <v>206</v>
      </c>
      <c r="B1051" s="74" t="s">
        <v>120</v>
      </c>
      <c r="C1051" s="75" t="s">
        <v>1869</v>
      </c>
      <c r="D1051" s="76">
        <v>18293</v>
      </c>
      <c r="E1051" s="77">
        <v>48.6</v>
      </c>
      <c r="F1051" s="95">
        <v>376</v>
      </c>
    </row>
    <row r="1052" spans="1:6">
      <c r="A1052" s="74" t="s">
        <v>206</v>
      </c>
      <c r="B1052" s="74" t="s">
        <v>120</v>
      </c>
      <c r="C1052" s="75" t="s">
        <v>1870</v>
      </c>
      <c r="D1052" s="76">
        <v>17395</v>
      </c>
      <c r="E1052" s="77">
        <v>27.18</v>
      </c>
      <c r="F1052" s="95">
        <v>640</v>
      </c>
    </row>
    <row r="1053" spans="1:6">
      <c r="A1053" s="74" t="s">
        <v>206</v>
      </c>
      <c r="B1053" s="74" t="s">
        <v>120</v>
      </c>
      <c r="C1053" s="75" t="s">
        <v>1871</v>
      </c>
      <c r="D1053" s="76">
        <v>15758</v>
      </c>
      <c r="E1053" s="77">
        <v>4.5599999999999996</v>
      </c>
      <c r="F1053" s="96">
        <v>3458</v>
      </c>
    </row>
    <row r="1054" spans="1:6">
      <c r="A1054" s="74" t="s">
        <v>206</v>
      </c>
      <c r="B1054" s="74" t="s">
        <v>120</v>
      </c>
      <c r="C1054" s="75" t="s">
        <v>1872</v>
      </c>
      <c r="D1054" s="76">
        <v>14789</v>
      </c>
      <c r="E1054" s="77">
        <v>3.2</v>
      </c>
      <c r="F1054" s="96">
        <v>4621</v>
      </c>
    </row>
    <row r="1055" spans="1:6">
      <c r="A1055" s="74" t="s">
        <v>206</v>
      </c>
      <c r="B1055" s="74" t="s">
        <v>120</v>
      </c>
      <c r="C1055" s="75" t="s">
        <v>1873</v>
      </c>
      <c r="D1055" s="76">
        <v>14635</v>
      </c>
      <c r="E1055" s="77">
        <v>6.7</v>
      </c>
      <c r="F1055" s="96">
        <v>2185</v>
      </c>
    </row>
    <row r="1056" spans="1:6">
      <c r="A1056" s="74" t="s">
        <v>206</v>
      </c>
      <c r="B1056" s="74" t="s">
        <v>120</v>
      </c>
      <c r="C1056" s="75" t="s">
        <v>1874</v>
      </c>
      <c r="D1056" s="76">
        <v>14397</v>
      </c>
      <c r="E1056" s="77">
        <v>4.6100000000000003</v>
      </c>
      <c r="F1056" s="96">
        <v>3123</v>
      </c>
    </row>
    <row r="1057" spans="1:6">
      <c r="A1057" s="74" t="s">
        <v>206</v>
      </c>
      <c r="B1057" s="74" t="s">
        <v>120</v>
      </c>
      <c r="C1057" s="75" t="s">
        <v>1875</v>
      </c>
      <c r="D1057" s="76">
        <v>14003</v>
      </c>
      <c r="E1057" s="77">
        <v>10.84</v>
      </c>
      <c r="F1057" s="96">
        <v>1292</v>
      </c>
    </row>
    <row r="1058" spans="1:6">
      <c r="A1058" s="74" t="s">
        <v>206</v>
      </c>
      <c r="B1058" s="74" t="s">
        <v>120</v>
      </c>
      <c r="C1058" s="75" t="s">
        <v>1876</v>
      </c>
      <c r="D1058" s="76">
        <v>13649</v>
      </c>
      <c r="E1058" s="77">
        <v>6.22</v>
      </c>
      <c r="F1058" s="96">
        <v>2195</v>
      </c>
    </row>
    <row r="1059" spans="1:6">
      <c r="A1059" s="74" t="s">
        <v>206</v>
      </c>
      <c r="B1059" s="74" t="s">
        <v>120</v>
      </c>
      <c r="C1059" s="75" t="s">
        <v>1877</v>
      </c>
      <c r="D1059" s="76">
        <v>13588</v>
      </c>
      <c r="E1059" s="77">
        <v>6.36</v>
      </c>
      <c r="F1059" s="96">
        <v>2137</v>
      </c>
    </row>
    <row r="1060" spans="1:6">
      <c r="A1060" s="74" t="s">
        <v>206</v>
      </c>
      <c r="B1060" s="74" t="s">
        <v>120</v>
      </c>
      <c r="C1060" s="75" t="s">
        <v>1878</v>
      </c>
      <c r="D1060" s="76">
        <v>12463</v>
      </c>
      <c r="E1060" s="77">
        <v>9.98</v>
      </c>
      <c r="F1060" s="96">
        <v>1249</v>
      </c>
    </row>
    <row r="1061" spans="1:6">
      <c r="A1061" s="74" t="s">
        <v>206</v>
      </c>
      <c r="B1061" s="74" t="s">
        <v>120</v>
      </c>
      <c r="C1061" s="75" t="s">
        <v>1879</v>
      </c>
      <c r="D1061" s="76">
        <v>12372</v>
      </c>
      <c r="E1061" s="77">
        <v>7.79</v>
      </c>
      <c r="F1061" s="96">
        <v>1589</v>
      </c>
    </row>
    <row r="1062" spans="1:6">
      <c r="A1062" s="74" t="s">
        <v>206</v>
      </c>
      <c r="B1062" s="74" t="s">
        <v>120</v>
      </c>
      <c r="C1062" s="75" t="s">
        <v>1880</v>
      </c>
      <c r="D1062" s="76">
        <v>12324</v>
      </c>
      <c r="E1062" s="77">
        <v>61.83</v>
      </c>
      <c r="F1062" s="95">
        <v>199</v>
      </c>
    </row>
    <row r="1063" spans="1:6">
      <c r="A1063" s="74" t="s">
        <v>206</v>
      </c>
      <c r="B1063" s="74" t="s">
        <v>120</v>
      </c>
      <c r="C1063" s="75" t="s">
        <v>1881</v>
      </c>
      <c r="D1063" s="76">
        <v>12241</v>
      </c>
      <c r="E1063" s="77">
        <v>89.43</v>
      </c>
      <c r="F1063" s="95">
        <v>137</v>
      </c>
    </row>
    <row r="1064" spans="1:6">
      <c r="A1064" s="74" t="s">
        <v>206</v>
      </c>
      <c r="B1064" s="74" t="s">
        <v>120</v>
      </c>
      <c r="C1064" s="75" t="s">
        <v>1882</v>
      </c>
      <c r="D1064" s="76">
        <v>11792</v>
      </c>
      <c r="E1064" s="77">
        <v>5.61</v>
      </c>
      <c r="F1064" s="96">
        <v>2103</v>
      </c>
    </row>
    <row r="1065" spans="1:6">
      <c r="A1065" s="74" t="s">
        <v>206</v>
      </c>
      <c r="B1065" s="74" t="s">
        <v>120</v>
      </c>
      <c r="C1065" s="75" t="s">
        <v>1883</v>
      </c>
      <c r="D1065" s="76">
        <v>10835</v>
      </c>
      <c r="E1065" s="77">
        <v>41.43</v>
      </c>
      <c r="F1065" s="95">
        <v>262</v>
      </c>
    </row>
    <row r="1066" spans="1:6">
      <c r="A1066" s="74" t="s">
        <v>206</v>
      </c>
      <c r="B1066" s="74" t="s">
        <v>120</v>
      </c>
      <c r="C1066" s="75" t="s">
        <v>1884</v>
      </c>
      <c r="D1066" s="76">
        <v>10383</v>
      </c>
      <c r="E1066" s="77">
        <v>7.63</v>
      </c>
      <c r="F1066" s="96">
        <v>1360</v>
      </c>
    </row>
    <row r="1067" spans="1:6">
      <c r="A1067" s="74" t="s">
        <v>206</v>
      </c>
      <c r="B1067" s="74" t="s">
        <v>120</v>
      </c>
      <c r="C1067" s="75" t="s">
        <v>1885</v>
      </c>
      <c r="D1067" s="76">
        <v>10168</v>
      </c>
      <c r="E1067" s="77">
        <v>3.46</v>
      </c>
      <c r="F1067" s="96">
        <v>2935</v>
      </c>
    </row>
    <row r="1068" spans="1:6">
      <c r="A1068" s="74" t="s">
        <v>206</v>
      </c>
      <c r="B1068" s="74" t="s">
        <v>120</v>
      </c>
      <c r="C1068" s="75" t="s">
        <v>1886</v>
      </c>
      <c r="D1068" s="76">
        <v>9908</v>
      </c>
      <c r="E1068" s="77">
        <v>9.56</v>
      </c>
      <c r="F1068" s="96">
        <v>1037</v>
      </c>
    </row>
    <row r="1069" spans="1:6">
      <c r="A1069" s="74" t="s">
        <v>206</v>
      </c>
      <c r="B1069" s="74" t="s">
        <v>120</v>
      </c>
      <c r="C1069" s="75" t="s">
        <v>1887</v>
      </c>
      <c r="D1069" s="76">
        <v>9207</v>
      </c>
      <c r="E1069" s="77">
        <v>2.74</v>
      </c>
      <c r="F1069" s="96">
        <v>3360</v>
      </c>
    </row>
    <row r="1070" spans="1:6">
      <c r="A1070" s="74" t="s">
        <v>206</v>
      </c>
      <c r="B1070" s="74" t="s">
        <v>120</v>
      </c>
      <c r="C1070" s="75" t="s">
        <v>1888</v>
      </c>
      <c r="D1070" s="76">
        <v>9153</v>
      </c>
      <c r="E1070" s="77">
        <v>9.86</v>
      </c>
      <c r="F1070" s="95">
        <v>928</v>
      </c>
    </row>
    <row r="1071" spans="1:6">
      <c r="A1071" s="74" t="s">
        <v>206</v>
      </c>
      <c r="B1071" s="74" t="s">
        <v>120</v>
      </c>
      <c r="C1071" s="75" t="s">
        <v>1889</v>
      </c>
      <c r="D1071" s="76">
        <v>8592</v>
      </c>
      <c r="E1071" s="77">
        <v>7.21</v>
      </c>
      <c r="F1071" s="96">
        <v>1191</v>
      </c>
    </row>
    <row r="1072" spans="1:6">
      <c r="A1072" s="74" t="s">
        <v>206</v>
      </c>
      <c r="B1072" s="74" t="s">
        <v>120</v>
      </c>
      <c r="C1072" s="75" t="s">
        <v>1890</v>
      </c>
      <c r="D1072" s="76">
        <v>8543</v>
      </c>
      <c r="E1072" s="77">
        <v>2.9</v>
      </c>
      <c r="F1072" s="96">
        <v>2941</v>
      </c>
    </row>
    <row r="1073" spans="1:6">
      <c r="A1073" s="74" t="s">
        <v>206</v>
      </c>
      <c r="B1073" s="74" t="s">
        <v>120</v>
      </c>
      <c r="C1073" s="75" t="s">
        <v>1891</v>
      </c>
      <c r="D1073" s="76">
        <v>7994</v>
      </c>
      <c r="E1073" s="77">
        <v>36.79</v>
      </c>
      <c r="F1073" s="95">
        <v>217</v>
      </c>
    </row>
    <row r="1074" spans="1:6">
      <c r="A1074" s="74" t="s">
        <v>206</v>
      </c>
      <c r="B1074" s="74" t="s">
        <v>120</v>
      </c>
      <c r="C1074" s="75" t="s">
        <v>1892</v>
      </c>
      <c r="D1074" s="76">
        <v>7905</v>
      </c>
      <c r="E1074" s="77">
        <v>1.91</v>
      </c>
      <c r="F1074" s="96">
        <v>4133</v>
      </c>
    </row>
    <row r="1075" spans="1:6">
      <c r="A1075" s="74" t="s">
        <v>206</v>
      </c>
      <c r="B1075" s="74" t="s">
        <v>120</v>
      </c>
      <c r="C1075" s="75" t="s">
        <v>1893</v>
      </c>
      <c r="D1075" s="76">
        <v>7665</v>
      </c>
      <c r="E1075" s="77">
        <v>3.22</v>
      </c>
      <c r="F1075" s="96">
        <v>2381</v>
      </c>
    </row>
    <row r="1076" spans="1:6">
      <c r="A1076" s="74" t="s">
        <v>206</v>
      </c>
      <c r="B1076" s="74" t="s">
        <v>120</v>
      </c>
      <c r="C1076" s="75" t="s">
        <v>1894</v>
      </c>
      <c r="D1076" s="76">
        <v>7656</v>
      </c>
      <c r="E1076" s="77">
        <v>64.319999999999993</v>
      </c>
      <c r="F1076" s="95">
        <v>119</v>
      </c>
    </row>
    <row r="1077" spans="1:6">
      <c r="A1077" s="74" t="s">
        <v>206</v>
      </c>
      <c r="B1077" s="74" t="s">
        <v>120</v>
      </c>
      <c r="C1077" s="75" t="s">
        <v>1895</v>
      </c>
      <c r="D1077" s="76">
        <v>7539</v>
      </c>
      <c r="E1077" s="77">
        <v>22.97</v>
      </c>
      <c r="F1077" s="95">
        <v>328</v>
      </c>
    </row>
    <row r="1078" spans="1:6">
      <c r="A1078" s="74" t="s">
        <v>206</v>
      </c>
      <c r="B1078" s="74" t="s">
        <v>120</v>
      </c>
      <c r="C1078" s="75" t="s">
        <v>1896</v>
      </c>
      <c r="D1078" s="76">
        <v>7342</v>
      </c>
      <c r="E1078" s="77">
        <v>59.23</v>
      </c>
      <c r="F1078" s="95">
        <v>124</v>
      </c>
    </row>
    <row r="1079" spans="1:6">
      <c r="A1079" s="74" t="s">
        <v>206</v>
      </c>
      <c r="B1079" s="74" t="s">
        <v>120</v>
      </c>
      <c r="C1079" s="75" t="s">
        <v>1897</v>
      </c>
      <c r="D1079" s="76">
        <v>7318</v>
      </c>
      <c r="E1079" s="77">
        <v>18.77</v>
      </c>
      <c r="F1079" s="95">
        <v>390</v>
      </c>
    </row>
    <row r="1080" spans="1:6">
      <c r="A1080" s="74" t="s">
        <v>206</v>
      </c>
      <c r="B1080" s="74" t="s">
        <v>120</v>
      </c>
      <c r="C1080" s="75" t="s">
        <v>1898</v>
      </c>
      <c r="D1080" s="76">
        <v>7200</v>
      </c>
      <c r="E1080" s="77">
        <v>8.5500000000000007</v>
      </c>
      <c r="F1080" s="95">
        <v>842</v>
      </c>
    </row>
    <row r="1081" spans="1:6">
      <c r="A1081" s="74" t="s">
        <v>206</v>
      </c>
      <c r="B1081" s="74" t="s">
        <v>120</v>
      </c>
      <c r="C1081" s="75" t="s">
        <v>1899</v>
      </c>
      <c r="D1081" s="76">
        <v>7072</v>
      </c>
      <c r="E1081" s="77">
        <v>6.32</v>
      </c>
      <c r="F1081" s="96">
        <v>1120</v>
      </c>
    </row>
    <row r="1082" spans="1:6">
      <c r="A1082" s="74" t="s">
        <v>206</v>
      </c>
      <c r="B1082" s="74" t="s">
        <v>120</v>
      </c>
      <c r="C1082" s="75" t="s">
        <v>1900</v>
      </c>
      <c r="D1082" s="76">
        <v>7039</v>
      </c>
      <c r="E1082" s="77">
        <v>1.69</v>
      </c>
      <c r="F1082" s="96">
        <v>4167</v>
      </c>
    </row>
    <row r="1083" spans="1:6">
      <c r="A1083" s="74" t="s">
        <v>206</v>
      </c>
      <c r="B1083" s="74" t="s">
        <v>120</v>
      </c>
      <c r="C1083" s="75" t="s">
        <v>1901</v>
      </c>
      <c r="D1083" s="76">
        <v>7022</v>
      </c>
      <c r="E1083" s="77">
        <v>3.05</v>
      </c>
      <c r="F1083" s="96">
        <v>2304</v>
      </c>
    </row>
    <row r="1084" spans="1:6">
      <c r="A1084" s="74" t="s">
        <v>206</v>
      </c>
      <c r="B1084" s="74" t="s">
        <v>120</v>
      </c>
      <c r="C1084" s="75" t="s">
        <v>1902</v>
      </c>
      <c r="D1084" s="76">
        <v>7021</v>
      </c>
      <c r="E1084" s="77">
        <v>47.05</v>
      </c>
      <c r="F1084" s="95">
        <v>149</v>
      </c>
    </row>
    <row r="1085" spans="1:6">
      <c r="A1085" s="74" t="s">
        <v>206</v>
      </c>
      <c r="B1085" s="74" t="s">
        <v>120</v>
      </c>
      <c r="C1085" s="75" t="s">
        <v>1903</v>
      </c>
      <c r="D1085" s="76">
        <v>6587</v>
      </c>
      <c r="E1085" s="77">
        <v>5.7</v>
      </c>
      <c r="F1085" s="96">
        <v>1155</v>
      </c>
    </row>
    <row r="1086" spans="1:6">
      <c r="A1086" s="74" t="s">
        <v>206</v>
      </c>
      <c r="B1086" s="74" t="s">
        <v>120</v>
      </c>
      <c r="C1086" s="75" t="s">
        <v>1904</v>
      </c>
      <c r="D1086" s="76">
        <v>6541</v>
      </c>
      <c r="E1086" s="77">
        <v>43.52</v>
      </c>
      <c r="F1086" s="95">
        <v>150</v>
      </c>
    </row>
    <row r="1087" spans="1:6">
      <c r="A1087" s="74" t="s">
        <v>206</v>
      </c>
      <c r="B1087" s="74" t="s">
        <v>120</v>
      </c>
      <c r="C1087" s="75" t="s">
        <v>1905</v>
      </c>
      <c r="D1087" s="76">
        <v>6128</v>
      </c>
      <c r="E1087" s="77">
        <v>11.78</v>
      </c>
      <c r="F1087" s="95">
        <v>520</v>
      </c>
    </row>
    <row r="1088" spans="1:6">
      <c r="A1088" s="74" t="s">
        <v>206</v>
      </c>
      <c r="B1088" s="74" t="s">
        <v>120</v>
      </c>
      <c r="C1088" s="75" t="s">
        <v>1906</v>
      </c>
      <c r="D1088" s="76">
        <v>5878</v>
      </c>
      <c r="E1088" s="77">
        <v>32.380000000000003</v>
      </c>
      <c r="F1088" s="95">
        <v>182</v>
      </c>
    </row>
    <row r="1089" spans="1:6">
      <c r="A1089" s="74" t="s">
        <v>206</v>
      </c>
      <c r="B1089" s="74" t="s">
        <v>120</v>
      </c>
      <c r="C1089" s="75" t="s">
        <v>1907</v>
      </c>
      <c r="D1089" s="76">
        <v>5687</v>
      </c>
      <c r="E1089" s="77">
        <v>15.96</v>
      </c>
      <c r="F1089" s="95">
        <v>356</v>
      </c>
    </row>
    <row r="1090" spans="1:6">
      <c r="A1090" s="74" t="s">
        <v>206</v>
      </c>
      <c r="B1090" s="74" t="s">
        <v>120</v>
      </c>
      <c r="C1090" s="75" t="s">
        <v>1908</v>
      </c>
      <c r="D1090" s="76">
        <v>5679</v>
      </c>
      <c r="E1090" s="77">
        <v>49.3</v>
      </c>
      <c r="F1090" s="95">
        <v>115</v>
      </c>
    </row>
    <row r="1091" spans="1:6">
      <c r="A1091" s="74" t="s">
        <v>206</v>
      </c>
      <c r="B1091" s="74" t="s">
        <v>120</v>
      </c>
      <c r="C1091" s="75" t="s">
        <v>1909</v>
      </c>
      <c r="D1091" s="76">
        <v>5486</v>
      </c>
      <c r="E1091" s="77">
        <v>36.97</v>
      </c>
      <c r="F1091" s="95">
        <v>148</v>
      </c>
    </row>
    <row r="1092" spans="1:6">
      <c r="A1092" s="74" t="s">
        <v>206</v>
      </c>
      <c r="B1092" s="74" t="s">
        <v>120</v>
      </c>
      <c r="C1092" s="75" t="s">
        <v>1910</v>
      </c>
      <c r="D1092" s="76">
        <v>5434</v>
      </c>
      <c r="E1092" s="77">
        <v>37.04</v>
      </c>
      <c r="F1092" s="95">
        <v>147</v>
      </c>
    </row>
    <row r="1093" spans="1:6">
      <c r="A1093" s="74" t="s">
        <v>206</v>
      </c>
      <c r="B1093" s="74" t="s">
        <v>120</v>
      </c>
      <c r="C1093" s="75" t="s">
        <v>1911</v>
      </c>
      <c r="D1093" s="76">
        <v>5336</v>
      </c>
      <c r="E1093" s="77">
        <v>14.01</v>
      </c>
      <c r="F1093" s="95">
        <v>381</v>
      </c>
    </row>
    <row r="1094" spans="1:6">
      <c r="A1094" s="74" t="s">
        <v>206</v>
      </c>
      <c r="B1094" s="74" t="s">
        <v>120</v>
      </c>
      <c r="C1094" s="75" t="s">
        <v>1912</v>
      </c>
      <c r="D1094" s="76">
        <v>5020</v>
      </c>
      <c r="E1094" s="77">
        <v>8.2100000000000009</v>
      </c>
      <c r="F1094" s="95">
        <v>612</v>
      </c>
    </row>
    <row r="1095" spans="1:6">
      <c r="A1095" s="74" t="s">
        <v>206</v>
      </c>
      <c r="B1095" s="74" t="s">
        <v>120</v>
      </c>
      <c r="C1095" s="75" t="s">
        <v>1913</v>
      </c>
      <c r="D1095" s="76">
        <v>4788</v>
      </c>
      <c r="E1095" s="77">
        <v>40.93</v>
      </c>
      <c r="F1095" s="95">
        <v>117</v>
      </c>
    </row>
    <row r="1096" spans="1:6">
      <c r="A1096" s="74" t="s">
        <v>206</v>
      </c>
      <c r="B1096" s="74" t="s">
        <v>120</v>
      </c>
      <c r="C1096" s="75" t="s">
        <v>1914</v>
      </c>
      <c r="D1096" s="76">
        <v>4726</v>
      </c>
      <c r="E1096" s="77">
        <v>38.130000000000003</v>
      </c>
      <c r="F1096" s="95">
        <v>124</v>
      </c>
    </row>
    <row r="1097" spans="1:6">
      <c r="A1097" s="74" t="s">
        <v>206</v>
      </c>
      <c r="B1097" s="74" t="s">
        <v>120</v>
      </c>
      <c r="C1097" s="75" t="s">
        <v>1915</v>
      </c>
      <c r="D1097" s="76">
        <v>4663</v>
      </c>
      <c r="E1097" s="77">
        <v>23.93</v>
      </c>
      <c r="F1097" s="95">
        <v>195</v>
      </c>
    </row>
    <row r="1098" spans="1:6">
      <c r="A1098" s="74" t="s">
        <v>206</v>
      </c>
      <c r="B1098" s="74" t="s">
        <v>120</v>
      </c>
      <c r="C1098" s="75" t="s">
        <v>1916</v>
      </c>
      <c r="D1098" s="76">
        <v>3739</v>
      </c>
      <c r="E1098" s="77">
        <v>25.34</v>
      </c>
      <c r="F1098" s="95">
        <v>148</v>
      </c>
    </row>
    <row r="1099" spans="1:6">
      <c r="A1099" s="74" t="s">
        <v>206</v>
      </c>
      <c r="B1099" s="74" t="s">
        <v>120</v>
      </c>
      <c r="C1099" s="75" t="s">
        <v>1917</v>
      </c>
      <c r="D1099" s="76">
        <v>3561</v>
      </c>
      <c r="E1099" s="77">
        <v>46.72</v>
      </c>
      <c r="F1099" s="95">
        <v>76</v>
      </c>
    </row>
    <row r="1100" spans="1:6">
      <c r="A1100" s="74" t="s">
        <v>206</v>
      </c>
      <c r="B1100" s="74" t="s">
        <v>120</v>
      </c>
      <c r="C1100" s="75" t="s">
        <v>1918</v>
      </c>
      <c r="D1100" s="76">
        <v>3533</v>
      </c>
      <c r="E1100" s="77">
        <v>54.42</v>
      </c>
      <c r="F1100" s="95">
        <v>65</v>
      </c>
    </row>
    <row r="1101" spans="1:6">
      <c r="A1101" s="74" t="s">
        <v>206</v>
      </c>
      <c r="B1101" s="74" t="s">
        <v>120</v>
      </c>
      <c r="C1101" s="75" t="s">
        <v>1919</v>
      </c>
      <c r="D1101" s="76">
        <v>3359</v>
      </c>
      <c r="E1101" s="77">
        <v>31.04</v>
      </c>
      <c r="F1101" s="95">
        <v>108</v>
      </c>
    </row>
    <row r="1102" spans="1:6">
      <c r="A1102" s="74" t="s">
        <v>206</v>
      </c>
      <c r="B1102" s="74" t="s">
        <v>120</v>
      </c>
      <c r="C1102" s="75" t="s">
        <v>1920</v>
      </c>
      <c r="D1102" s="76">
        <v>3134</v>
      </c>
      <c r="E1102" s="77">
        <v>49.54</v>
      </c>
      <c r="F1102" s="95">
        <v>63</v>
      </c>
    </row>
    <row r="1103" spans="1:6">
      <c r="A1103" s="74" t="s">
        <v>206</v>
      </c>
      <c r="B1103" s="74" t="s">
        <v>120</v>
      </c>
      <c r="C1103" s="75" t="s">
        <v>1921</v>
      </c>
      <c r="D1103" s="76">
        <v>3121</v>
      </c>
      <c r="E1103" s="77">
        <v>53.1</v>
      </c>
      <c r="F1103" s="95">
        <v>59</v>
      </c>
    </row>
    <row r="1104" spans="1:6">
      <c r="A1104" s="74" t="s">
        <v>206</v>
      </c>
      <c r="B1104" s="74" t="s">
        <v>120</v>
      </c>
      <c r="C1104" s="75" t="s">
        <v>1922</v>
      </c>
      <c r="D1104" s="76">
        <v>3023</v>
      </c>
      <c r="E1104" s="77">
        <v>14.02</v>
      </c>
      <c r="F1104" s="95">
        <v>216</v>
      </c>
    </row>
    <row r="1105" spans="1:6">
      <c r="A1105" s="74" t="s">
        <v>206</v>
      </c>
      <c r="B1105" s="74" t="s">
        <v>120</v>
      </c>
      <c r="C1105" s="75" t="s">
        <v>1923</v>
      </c>
      <c r="D1105" s="76">
        <v>2949</v>
      </c>
      <c r="E1105" s="77">
        <v>33.49</v>
      </c>
      <c r="F1105" s="95">
        <v>88</v>
      </c>
    </row>
    <row r="1106" spans="1:6">
      <c r="A1106" s="74" t="s">
        <v>206</v>
      </c>
      <c r="B1106" s="74" t="s">
        <v>120</v>
      </c>
      <c r="C1106" s="75" t="s">
        <v>1924</v>
      </c>
      <c r="D1106" s="76">
        <v>2719</v>
      </c>
      <c r="E1106" s="77">
        <v>10.9</v>
      </c>
      <c r="F1106" s="95">
        <v>249</v>
      </c>
    </row>
    <row r="1107" spans="1:6">
      <c r="A1107" s="74" t="s">
        <v>206</v>
      </c>
      <c r="B1107" s="74" t="s">
        <v>120</v>
      </c>
      <c r="C1107" s="75" t="s">
        <v>1925</v>
      </c>
      <c r="D1107" s="76">
        <v>2649</v>
      </c>
      <c r="E1107" s="77">
        <v>29.73</v>
      </c>
      <c r="F1107" s="95">
        <v>89</v>
      </c>
    </row>
    <row r="1108" spans="1:6">
      <c r="A1108" s="74" t="s">
        <v>206</v>
      </c>
      <c r="B1108" s="74" t="s">
        <v>120</v>
      </c>
      <c r="C1108" s="75" t="s">
        <v>1926</v>
      </c>
      <c r="D1108" s="76">
        <v>2313</v>
      </c>
      <c r="E1108" s="77">
        <v>16.48</v>
      </c>
      <c r="F1108" s="95">
        <v>140</v>
      </c>
    </row>
    <row r="1109" spans="1:6">
      <c r="A1109" s="74" t="s">
        <v>206</v>
      </c>
      <c r="B1109" s="74" t="s">
        <v>120</v>
      </c>
      <c r="C1109" s="75" t="s">
        <v>1927</v>
      </c>
      <c r="D1109" s="76">
        <v>2302</v>
      </c>
      <c r="E1109" s="77">
        <v>23.5</v>
      </c>
      <c r="F1109" s="95">
        <v>98</v>
      </c>
    </row>
    <row r="1110" spans="1:6">
      <c r="A1110" s="74" t="s">
        <v>206</v>
      </c>
      <c r="B1110" s="74" t="s">
        <v>120</v>
      </c>
      <c r="C1110" s="75" t="s">
        <v>1928</v>
      </c>
      <c r="D1110" s="76">
        <v>2231</v>
      </c>
      <c r="E1110" s="77">
        <v>33.520000000000003</v>
      </c>
      <c r="F1110" s="95">
        <v>67</v>
      </c>
    </row>
    <row r="1111" spans="1:6">
      <c r="A1111" s="74" t="s">
        <v>206</v>
      </c>
      <c r="B1111" s="74" t="s">
        <v>120</v>
      </c>
      <c r="C1111" s="75" t="s">
        <v>1929</v>
      </c>
      <c r="D1111" s="76">
        <v>2183</v>
      </c>
      <c r="E1111" s="77">
        <v>28.3</v>
      </c>
      <c r="F1111" s="95">
        <v>77</v>
      </c>
    </row>
    <row r="1112" spans="1:6">
      <c r="A1112" s="74" t="s">
        <v>206</v>
      </c>
      <c r="B1112" s="74" t="s">
        <v>120</v>
      </c>
      <c r="C1112" s="75" t="s">
        <v>1930</v>
      </c>
      <c r="D1112" s="76">
        <v>2126</v>
      </c>
      <c r="E1112" s="77">
        <v>24.43</v>
      </c>
      <c r="F1112" s="95">
        <v>87</v>
      </c>
    </row>
    <row r="1113" spans="1:6">
      <c r="A1113" s="74" t="s">
        <v>206</v>
      </c>
      <c r="B1113" s="74" t="s">
        <v>120</v>
      </c>
      <c r="C1113" s="75" t="s">
        <v>1931</v>
      </c>
      <c r="D1113" s="76">
        <v>2106</v>
      </c>
      <c r="E1113" s="77">
        <v>32.11</v>
      </c>
      <c r="F1113" s="95">
        <v>66</v>
      </c>
    </row>
    <row r="1114" spans="1:6">
      <c r="A1114" s="74" t="s">
        <v>206</v>
      </c>
      <c r="B1114" s="74" t="s">
        <v>120</v>
      </c>
      <c r="C1114" s="75" t="s">
        <v>1932</v>
      </c>
      <c r="D1114" s="76">
        <v>2105</v>
      </c>
      <c r="E1114" s="77">
        <v>25.78</v>
      </c>
      <c r="F1114" s="95">
        <v>82</v>
      </c>
    </row>
    <row r="1115" spans="1:6">
      <c r="A1115" s="74" t="s">
        <v>206</v>
      </c>
      <c r="B1115" s="74" t="s">
        <v>120</v>
      </c>
      <c r="C1115" s="75" t="s">
        <v>1933</v>
      </c>
      <c r="D1115" s="76">
        <v>1996</v>
      </c>
      <c r="E1115" s="77">
        <v>6.02</v>
      </c>
      <c r="F1115" s="95">
        <v>332</v>
      </c>
    </row>
    <row r="1116" spans="1:6">
      <c r="A1116" s="74" t="s">
        <v>206</v>
      </c>
      <c r="B1116" s="74" t="s">
        <v>120</v>
      </c>
      <c r="C1116" s="75" t="s">
        <v>1934</v>
      </c>
      <c r="D1116" s="76">
        <v>1910</v>
      </c>
      <c r="E1116" s="77">
        <v>23.13</v>
      </c>
      <c r="F1116" s="95">
        <v>83</v>
      </c>
    </row>
    <row r="1117" spans="1:6">
      <c r="A1117" s="74" t="s">
        <v>206</v>
      </c>
      <c r="B1117" s="74" t="s">
        <v>120</v>
      </c>
      <c r="C1117" s="75" t="s">
        <v>1935</v>
      </c>
      <c r="D1117" s="76">
        <v>1875</v>
      </c>
      <c r="E1117" s="77">
        <v>15.68</v>
      </c>
      <c r="F1117" s="95">
        <v>120</v>
      </c>
    </row>
    <row r="1118" spans="1:6">
      <c r="A1118" s="74" t="s">
        <v>206</v>
      </c>
      <c r="B1118" s="74" t="s">
        <v>120</v>
      </c>
      <c r="C1118" s="75" t="s">
        <v>1936</v>
      </c>
      <c r="D1118" s="76">
        <v>1796</v>
      </c>
      <c r="E1118" s="77">
        <v>31.89</v>
      </c>
      <c r="F1118" s="95">
        <v>56</v>
      </c>
    </row>
    <row r="1119" spans="1:6">
      <c r="A1119" s="74" t="s">
        <v>206</v>
      </c>
      <c r="B1119" s="74" t="s">
        <v>120</v>
      </c>
      <c r="C1119" s="75" t="s">
        <v>1937</v>
      </c>
      <c r="D1119" s="76">
        <v>1646</v>
      </c>
      <c r="E1119" s="77">
        <v>32.25</v>
      </c>
      <c r="F1119" s="95">
        <v>51</v>
      </c>
    </row>
    <row r="1120" spans="1:6">
      <c r="A1120" s="74" t="s">
        <v>206</v>
      </c>
      <c r="B1120" s="74" t="s">
        <v>120</v>
      </c>
      <c r="C1120" s="75" t="s">
        <v>1938</v>
      </c>
      <c r="D1120" s="76">
        <v>1599</v>
      </c>
      <c r="E1120" s="77">
        <v>24.15</v>
      </c>
      <c r="F1120" s="95">
        <v>66</v>
      </c>
    </row>
    <row r="1121" spans="1:6">
      <c r="A1121" s="74" t="s">
        <v>206</v>
      </c>
      <c r="B1121" s="74" t="s">
        <v>120</v>
      </c>
      <c r="C1121" s="75" t="s">
        <v>1939</v>
      </c>
      <c r="D1121" s="76">
        <v>1529</v>
      </c>
      <c r="E1121" s="77">
        <v>18.39</v>
      </c>
      <c r="F1121" s="95">
        <v>83</v>
      </c>
    </row>
    <row r="1122" spans="1:6">
      <c r="A1122" s="74" t="s">
        <v>206</v>
      </c>
      <c r="B1122" s="74" t="s">
        <v>120</v>
      </c>
      <c r="C1122" s="75" t="s">
        <v>1940</v>
      </c>
      <c r="D1122" s="76">
        <v>1521</v>
      </c>
      <c r="E1122" s="77">
        <v>33.74</v>
      </c>
      <c r="F1122" s="95">
        <v>45</v>
      </c>
    </row>
    <row r="1123" spans="1:6">
      <c r="A1123" s="74" t="s">
        <v>206</v>
      </c>
      <c r="B1123" s="74" t="s">
        <v>120</v>
      </c>
      <c r="C1123" s="75" t="s">
        <v>1941</v>
      </c>
      <c r="D1123" s="76">
        <v>1501</v>
      </c>
      <c r="E1123" s="77">
        <v>17.48</v>
      </c>
      <c r="F1123" s="95">
        <v>86</v>
      </c>
    </row>
    <row r="1124" spans="1:6">
      <c r="A1124" s="74" t="s">
        <v>206</v>
      </c>
      <c r="B1124" s="74" t="s">
        <v>120</v>
      </c>
      <c r="C1124" s="75" t="s">
        <v>1942</v>
      </c>
      <c r="D1124" s="76">
        <v>1458</v>
      </c>
      <c r="E1124" s="77">
        <v>15.68</v>
      </c>
      <c r="F1124" s="95">
        <v>93</v>
      </c>
    </row>
    <row r="1125" spans="1:6">
      <c r="A1125" s="74" t="s">
        <v>206</v>
      </c>
      <c r="B1125" s="74" t="s">
        <v>120</v>
      </c>
      <c r="C1125" s="75" t="s">
        <v>1943</v>
      </c>
      <c r="D1125" s="76">
        <v>1449</v>
      </c>
      <c r="E1125" s="77">
        <v>21.21</v>
      </c>
      <c r="F1125" s="95">
        <v>68</v>
      </c>
    </row>
    <row r="1126" spans="1:6">
      <c r="A1126" s="74" t="s">
        <v>206</v>
      </c>
      <c r="B1126" s="74" t="s">
        <v>120</v>
      </c>
      <c r="C1126" s="75" t="s">
        <v>1944</v>
      </c>
      <c r="D1126" s="76">
        <v>1431</v>
      </c>
      <c r="E1126" s="77">
        <v>21.77</v>
      </c>
      <c r="F1126" s="95">
        <v>66</v>
      </c>
    </row>
    <row r="1127" spans="1:6">
      <c r="A1127" s="74" t="s">
        <v>206</v>
      </c>
      <c r="B1127" s="74" t="s">
        <v>120</v>
      </c>
      <c r="C1127" s="75" t="s">
        <v>1945</v>
      </c>
      <c r="D1127" s="76">
        <v>1308</v>
      </c>
      <c r="E1127" s="77">
        <v>16.059999999999999</v>
      </c>
      <c r="F1127" s="95">
        <v>81</v>
      </c>
    </row>
    <row r="1128" spans="1:6">
      <c r="A1128" s="74" t="s">
        <v>206</v>
      </c>
      <c r="B1128" s="74" t="s">
        <v>120</v>
      </c>
      <c r="C1128" s="75" t="s">
        <v>1946</v>
      </c>
      <c r="D1128" s="76">
        <v>1288</v>
      </c>
      <c r="E1128" s="77">
        <v>24.64</v>
      </c>
      <c r="F1128" s="95">
        <v>52</v>
      </c>
    </row>
    <row r="1129" spans="1:6">
      <c r="A1129" s="74" t="s">
        <v>206</v>
      </c>
      <c r="B1129" s="74" t="s">
        <v>120</v>
      </c>
      <c r="C1129" s="75" t="s">
        <v>1947</v>
      </c>
      <c r="D1129" s="76">
        <v>1197</v>
      </c>
      <c r="E1129" s="77">
        <v>26.47</v>
      </c>
      <c r="F1129" s="95">
        <v>45</v>
      </c>
    </row>
    <row r="1130" spans="1:6">
      <c r="A1130" s="74" t="s">
        <v>206</v>
      </c>
      <c r="B1130" s="74" t="s">
        <v>120</v>
      </c>
      <c r="C1130" s="75" t="s">
        <v>1948</v>
      </c>
      <c r="D1130" s="76">
        <v>1133</v>
      </c>
      <c r="E1130" s="77">
        <v>20.32</v>
      </c>
      <c r="F1130" s="95">
        <v>56</v>
      </c>
    </row>
    <row r="1131" spans="1:6">
      <c r="A1131" s="74" t="s">
        <v>206</v>
      </c>
      <c r="B1131" s="74" t="s">
        <v>120</v>
      </c>
      <c r="C1131" s="75" t="s">
        <v>1949</v>
      </c>
      <c r="D1131" s="76">
        <v>1127</v>
      </c>
      <c r="E1131" s="77">
        <v>17.59</v>
      </c>
      <c r="F1131" s="95">
        <v>64</v>
      </c>
    </row>
    <row r="1132" spans="1:6">
      <c r="A1132" s="74" t="s">
        <v>206</v>
      </c>
      <c r="B1132" s="74" t="s">
        <v>120</v>
      </c>
      <c r="C1132" s="75" t="s">
        <v>1950</v>
      </c>
      <c r="D1132" s="77">
        <v>935</v>
      </c>
      <c r="E1132" s="77">
        <v>56.51</v>
      </c>
      <c r="F1132" s="95">
        <v>17</v>
      </c>
    </row>
    <row r="1133" spans="1:6">
      <c r="A1133" s="74" t="s">
        <v>206</v>
      </c>
      <c r="B1133" s="74" t="s">
        <v>120</v>
      </c>
      <c r="C1133" s="75" t="s">
        <v>1951</v>
      </c>
      <c r="D1133" s="77">
        <v>923</v>
      </c>
      <c r="E1133" s="77">
        <v>13.72</v>
      </c>
      <c r="F1133" s="95">
        <v>67</v>
      </c>
    </row>
    <row r="1134" spans="1:6">
      <c r="A1134" s="74" t="s">
        <v>206</v>
      </c>
      <c r="B1134" s="74" t="s">
        <v>120</v>
      </c>
      <c r="C1134" s="75" t="s">
        <v>1952</v>
      </c>
      <c r="D1134" s="77">
        <v>863</v>
      </c>
      <c r="E1134" s="77">
        <v>12.39</v>
      </c>
      <c r="F1134" s="95">
        <v>70</v>
      </c>
    </row>
    <row r="1135" spans="1:6">
      <c r="A1135" s="74" t="s">
        <v>206</v>
      </c>
      <c r="B1135" s="74" t="s">
        <v>120</v>
      </c>
      <c r="C1135" s="75" t="s">
        <v>1953</v>
      </c>
      <c r="D1135" s="77">
        <v>847</v>
      </c>
      <c r="E1135" s="77">
        <v>27.71</v>
      </c>
      <c r="F1135" s="95">
        <v>31</v>
      </c>
    </row>
    <row r="1136" spans="1:6">
      <c r="A1136" s="74" t="s">
        <v>206</v>
      </c>
      <c r="B1136" s="74" t="s">
        <v>120</v>
      </c>
      <c r="C1136" s="75" t="s">
        <v>1954</v>
      </c>
      <c r="D1136" s="77">
        <v>835</v>
      </c>
      <c r="E1136" s="77">
        <v>24.42</v>
      </c>
      <c r="F1136" s="95">
        <v>34</v>
      </c>
    </row>
    <row r="1137" spans="1:6">
      <c r="A1137" s="74" t="s">
        <v>206</v>
      </c>
      <c r="B1137" s="74" t="s">
        <v>120</v>
      </c>
      <c r="C1137" s="75" t="s">
        <v>1955</v>
      </c>
      <c r="D1137" s="77">
        <v>792</v>
      </c>
      <c r="E1137" s="77">
        <v>9.7100000000000009</v>
      </c>
      <c r="F1137" s="95">
        <v>82</v>
      </c>
    </row>
    <row r="1138" spans="1:6">
      <c r="A1138" s="74" t="s">
        <v>206</v>
      </c>
      <c r="B1138" s="74" t="s">
        <v>120</v>
      </c>
      <c r="C1138" s="75" t="s">
        <v>1956</v>
      </c>
      <c r="D1138" s="77">
        <v>698</v>
      </c>
      <c r="E1138" s="77">
        <v>31.59</v>
      </c>
      <c r="F1138" s="95">
        <v>22</v>
      </c>
    </row>
    <row r="1139" spans="1:6">
      <c r="A1139" s="74" t="s">
        <v>206</v>
      </c>
      <c r="B1139" s="74" t="s">
        <v>120</v>
      </c>
      <c r="C1139" s="75" t="s">
        <v>1957</v>
      </c>
      <c r="D1139" s="77">
        <v>654</v>
      </c>
      <c r="E1139" s="77">
        <v>10.93</v>
      </c>
      <c r="F1139" s="95">
        <v>60</v>
      </c>
    </row>
    <row r="1140" spans="1:6">
      <c r="A1140" s="74" t="s">
        <v>206</v>
      </c>
      <c r="B1140" s="74" t="s">
        <v>120</v>
      </c>
      <c r="C1140" s="75" t="s">
        <v>1958</v>
      </c>
      <c r="D1140" s="77">
        <v>527</v>
      </c>
      <c r="E1140" s="77">
        <v>31.13</v>
      </c>
      <c r="F1140" s="95">
        <v>17</v>
      </c>
    </row>
    <row r="1141" spans="1:6">
      <c r="A1141" s="74" t="s">
        <v>206</v>
      </c>
      <c r="B1141" s="74" t="s">
        <v>120</v>
      </c>
      <c r="C1141" s="75" t="s">
        <v>1959</v>
      </c>
      <c r="D1141" s="77">
        <v>447</v>
      </c>
      <c r="E1141" s="77">
        <v>13.01</v>
      </c>
      <c r="F1141" s="95">
        <v>34</v>
      </c>
    </row>
    <row r="1142" spans="1:6">
      <c r="A1142" s="74" t="s">
        <v>206</v>
      </c>
      <c r="B1142" s="74" t="s">
        <v>120</v>
      </c>
      <c r="C1142" s="75" t="s">
        <v>1960</v>
      </c>
      <c r="D1142" s="77">
        <v>409</v>
      </c>
      <c r="E1142" s="77">
        <v>28.65</v>
      </c>
      <c r="F1142" s="95">
        <v>14</v>
      </c>
    </row>
    <row r="1143" spans="1:6">
      <c r="A1143" s="74" t="s">
        <v>206</v>
      </c>
      <c r="B1143" s="74" t="s">
        <v>121</v>
      </c>
      <c r="C1143" s="75" t="s">
        <v>1961</v>
      </c>
      <c r="D1143" s="76">
        <v>959188</v>
      </c>
      <c r="E1143" s="77">
        <v>119.02</v>
      </c>
      <c r="F1143" s="96">
        <v>8059</v>
      </c>
    </row>
    <row r="1144" spans="1:6">
      <c r="A1144" s="74" t="s">
        <v>206</v>
      </c>
      <c r="B1144" s="74" t="s">
        <v>121</v>
      </c>
      <c r="C1144" s="75" t="s">
        <v>1962</v>
      </c>
      <c r="D1144" s="76">
        <v>123490</v>
      </c>
      <c r="E1144" s="77">
        <v>94.62</v>
      </c>
      <c r="F1144" s="96">
        <v>1305</v>
      </c>
    </row>
    <row r="1145" spans="1:6">
      <c r="A1145" s="74" t="s">
        <v>206</v>
      </c>
      <c r="B1145" s="74" t="s">
        <v>121</v>
      </c>
      <c r="C1145" s="75" t="s">
        <v>1963</v>
      </c>
      <c r="D1145" s="76">
        <v>84672</v>
      </c>
      <c r="E1145" s="77">
        <v>30.63</v>
      </c>
      <c r="F1145" s="96">
        <v>2764</v>
      </c>
    </row>
    <row r="1146" spans="1:6">
      <c r="A1146" s="74" t="s">
        <v>206</v>
      </c>
      <c r="B1146" s="74" t="s">
        <v>121</v>
      </c>
      <c r="C1146" s="75" t="s">
        <v>1964</v>
      </c>
      <c r="D1146" s="76">
        <v>80851</v>
      </c>
      <c r="E1146" s="77">
        <v>43.44</v>
      </c>
      <c r="F1146" s="96">
        <v>1861</v>
      </c>
    </row>
    <row r="1147" spans="1:6">
      <c r="A1147" s="74" t="s">
        <v>206</v>
      </c>
      <c r="B1147" s="74" t="s">
        <v>121</v>
      </c>
      <c r="C1147" s="75" t="s">
        <v>1965</v>
      </c>
      <c r="D1147" s="76">
        <v>76791</v>
      </c>
      <c r="E1147" s="77">
        <v>12.13</v>
      </c>
      <c r="F1147" s="96">
        <v>6330</v>
      </c>
    </row>
    <row r="1148" spans="1:6">
      <c r="A1148" s="74" t="s">
        <v>206</v>
      </c>
      <c r="B1148" s="74" t="s">
        <v>121</v>
      </c>
      <c r="C1148" s="75" t="s">
        <v>1966</v>
      </c>
      <c r="D1148" s="76">
        <v>65575</v>
      </c>
      <c r="E1148" s="77">
        <v>17.809999999999999</v>
      </c>
      <c r="F1148" s="96">
        <v>3681</v>
      </c>
    </row>
    <row r="1149" spans="1:6">
      <c r="A1149" s="74" t="s">
        <v>206</v>
      </c>
      <c r="B1149" s="74" t="s">
        <v>121</v>
      </c>
      <c r="C1149" s="75" t="s">
        <v>1967</v>
      </c>
      <c r="D1149" s="76">
        <v>64443</v>
      </c>
      <c r="E1149" s="77">
        <v>17.91</v>
      </c>
      <c r="F1149" s="96">
        <v>3598</v>
      </c>
    </row>
    <row r="1150" spans="1:6">
      <c r="A1150" s="74" t="s">
        <v>206</v>
      </c>
      <c r="B1150" s="74" t="s">
        <v>121</v>
      </c>
      <c r="C1150" s="75" t="s">
        <v>1968</v>
      </c>
      <c r="D1150" s="76">
        <v>60163</v>
      </c>
      <c r="E1150" s="77">
        <v>15.64</v>
      </c>
      <c r="F1150" s="96">
        <v>3846</v>
      </c>
    </row>
    <row r="1151" spans="1:6">
      <c r="A1151" s="74" t="s">
        <v>206</v>
      </c>
      <c r="B1151" s="74" t="s">
        <v>121</v>
      </c>
      <c r="C1151" s="75" t="s">
        <v>1969</v>
      </c>
      <c r="D1151" s="76">
        <v>58813</v>
      </c>
      <c r="E1151" s="77">
        <v>54.71</v>
      </c>
      <c r="F1151" s="96">
        <v>1075</v>
      </c>
    </row>
    <row r="1152" spans="1:6">
      <c r="A1152" s="74" t="s">
        <v>206</v>
      </c>
      <c r="B1152" s="74" t="s">
        <v>121</v>
      </c>
      <c r="C1152" s="75" t="s">
        <v>1970</v>
      </c>
      <c r="D1152" s="76">
        <v>54045</v>
      </c>
      <c r="E1152" s="77">
        <v>4.5999999999999996</v>
      </c>
      <c r="F1152" s="96">
        <v>11736</v>
      </c>
    </row>
    <row r="1153" spans="1:6">
      <c r="A1153" s="74" t="s">
        <v>206</v>
      </c>
      <c r="B1153" s="74" t="s">
        <v>121</v>
      </c>
      <c r="C1153" s="75" t="s">
        <v>1971</v>
      </c>
      <c r="D1153" s="76">
        <v>52374</v>
      </c>
      <c r="E1153" s="77">
        <v>19.89</v>
      </c>
      <c r="F1153" s="96">
        <v>2633</v>
      </c>
    </row>
    <row r="1154" spans="1:6">
      <c r="A1154" s="74" t="s">
        <v>206</v>
      </c>
      <c r="B1154" s="74" t="s">
        <v>121</v>
      </c>
      <c r="C1154" s="75" t="s">
        <v>1972</v>
      </c>
      <c r="D1154" s="76">
        <v>48985</v>
      </c>
      <c r="E1154" s="77">
        <v>7.83</v>
      </c>
      <c r="F1154" s="96">
        <v>6252</v>
      </c>
    </row>
    <row r="1155" spans="1:6">
      <c r="A1155" s="74" t="s">
        <v>206</v>
      </c>
      <c r="B1155" s="74" t="s">
        <v>121</v>
      </c>
      <c r="C1155" s="75" t="s">
        <v>1973</v>
      </c>
      <c r="D1155" s="76">
        <v>44688</v>
      </c>
      <c r="E1155" s="77">
        <v>4.1100000000000003</v>
      </c>
      <c r="F1155" s="96">
        <v>10885</v>
      </c>
    </row>
    <row r="1156" spans="1:6">
      <c r="A1156" s="74" t="s">
        <v>206</v>
      </c>
      <c r="B1156" s="74" t="s">
        <v>121</v>
      </c>
      <c r="C1156" s="75" t="s">
        <v>1974</v>
      </c>
      <c r="D1156" s="76">
        <v>42302</v>
      </c>
      <c r="E1156" s="77">
        <v>7.54</v>
      </c>
      <c r="F1156" s="96">
        <v>5611</v>
      </c>
    </row>
    <row r="1157" spans="1:6">
      <c r="A1157" s="74" t="s">
        <v>206</v>
      </c>
      <c r="B1157" s="74" t="s">
        <v>121</v>
      </c>
      <c r="C1157" s="75" t="s">
        <v>1975</v>
      </c>
      <c r="D1157" s="76">
        <v>41351</v>
      </c>
      <c r="E1157" s="77">
        <v>14.16</v>
      </c>
      <c r="F1157" s="96">
        <v>2921</v>
      </c>
    </row>
    <row r="1158" spans="1:6">
      <c r="A1158" s="74" t="s">
        <v>206</v>
      </c>
      <c r="B1158" s="74" t="s">
        <v>121</v>
      </c>
      <c r="C1158" s="75" t="s">
        <v>1976</v>
      </c>
      <c r="D1158" s="76">
        <v>39637</v>
      </c>
      <c r="E1158" s="77">
        <v>11.71</v>
      </c>
      <c r="F1158" s="96">
        <v>3385</v>
      </c>
    </row>
    <row r="1159" spans="1:6">
      <c r="A1159" s="74" t="s">
        <v>206</v>
      </c>
      <c r="B1159" s="74" t="s">
        <v>121</v>
      </c>
      <c r="C1159" s="75" t="s">
        <v>1977</v>
      </c>
      <c r="D1159" s="76">
        <v>37903</v>
      </c>
      <c r="E1159" s="77">
        <v>3.81</v>
      </c>
      <c r="F1159" s="96">
        <v>9943</v>
      </c>
    </row>
    <row r="1160" spans="1:6">
      <c r="A1160" s="74" t="s">
        <v>206</v>
      </c>
      <c r="B1160" s="74" t="s">
        <v>121</v>
      </c>
      <c r="C1160" s="75" t="s">
        <v>1978</v>
      </c>
      <c r="D1160" s="76">
        <v>37554</v>
      </c>
      <c r="E1160" s="77">
        <v>27.22</v>
      </c>
      <c r="F1160" s="96">
        <v>1380</v>
      </c>
    </row>
    <row r="1161" spans="1:6">
      <c r="A1161" s="74" t="s">
        <v>206</v>
      </c>
      <c r="B1161" s="74" t="s">
        <v>121</v>
      </c>
      <c r="C1161" s="75" t="s">
        <v>1979</v>
      </c>
      <c r="D1161" s="76">
        <v>35145</v>
      </c>
      <c r="E1161" s="77">
        <v>5.25</v>
      </c>
      <c r="F1161" s="96">
        <v>6698</v>
      </c>
    </row>
    <row r="1162" spans="1:6">
      <c r="A1162" s="74" t="s">
        <v>206</v>
      </c>
      <c r="B1162" s="74" t="s">
        <v>121</v>
      </c>
      <c r="C1162" s="75" t="s">
        <v>1980</v>
      </c>
      <c r="D1162" s="76">
        <v>34956</v>
      </c>
      <c r="E1162" s="77">
        <v>30.65</v>
      </c>
      <c r="F1162" s="96">
        <v>1141</v>
      </c>
    </row>
    <row r="1163" spans="1:6">
      <c r="A1163" s="74" t="s">
        <v>206</v>
      </c>
      <c r="B1163" s="74" t="s">
        <v>121</v>
      </c>
      <c r="C1163" s="75" t="s">
        <v>1981</v>
      </c>
      <c r="D1163" s="76">
        <v>34593</v>
      </c>
      <c r="E1163" s="77">
        <v>39.19</v>
      </c>
      <c r="F1163" s="95">
        <v>883</v>
      </c>
    </row>
    <row r="1164" spans="1:6">
      <c r="A1164" s="74" t="s">
        <v>206</v>
      </c>
      <c r="B1164" s="74" t="s">
        <v>121</v>
      </c>
      <c r="C1164" s="75" t="s">
        <v>1982</v>
      </c>
      <c r="D1164" s="76">
        <v>34065</v>
      </c>
      <c r="E1164" s="77">
        <v>4.71</v>
      </c>
      <c r="F1164" s="96">
        <v>7238</v>
      </c>
    </row>
    <row r="1165" spans="1:6">
      <c r="A1165" s="74" t="s">
        <v>206</v>
      </c>
      <c r="B1165" s="74" t="s">
        <v>121</v>
      </c>
      <c r="C1165" s="75" t="s">
        <v>1983</v>
      </c>
      <c r="D1165" s="76">
        <v>33779</v>
      </c>
      <c r="E1165" s="77">
        <v>5.9</v>
      </c>
      <c r="F1165" s="96">
        <v>5721</v>
      </c>
    </row>
    <row r="1166" spans="1:6">
      <c r="A1166" s="74" t="s">
        <v>206</v>
      </c>
      <c r="B1166" s="74" t="s">
        <v>121</v>
      </c>
      <c r="C1166" s="75" t="s">
        <v>1984</v>
      </c>
      <c r="D1166" s="76">
        <v>32014</v>
      </c>
      <c r="E1166" s="77">
        <v>14.17</v>
      </c>
      <c r="F1166" s="96">
        <v>2259</v>
      </c>
    </row>
    <row r="1167" spans="1:6">
      <c r="A1167" s="74" t="s">
        <v>206</v>
      </c>
      <c r="B1167" s="74" t="s">
        <v>121</v>
      </c>
      <c r="C1167" s="75" t="s">
        <v>1985</v>
      </c>
      <c r="D1167" s="76">
        <v>31182</v>
      </c>
      <c r="E1167" s="77">
        <v>6.88</v>
      </c>
      <c r="F1167" s="96">
        <v>4531</v>
      </c>
    </row>
    <row r="1168" spans="1:6">
      <c r="A1168" s="74" t="s">
        <v>206</v>
      </c>
      <c r="B1168" s="74" t="s">
        <v>121</v>
      </c>
      <c r="C1168" s="75" t="s">
        <v>1986</v>
      </c>
      <c r="D1168" s="76">
        <v>29866</v>
      </c>
      <c r="E1168" s="77">
        <v>5.37</v>
      </c>
      <c r="F1168" s="96">
        <v>5562</v>
      </c>
    </row>
    <row r="1169" spans="1:6">
      <c r="A1169" s="74" t="s">
        <v>206</v>
      </c>
      <c r="B1169" s="74" t="s">
        <v>121</v>
      </c>
      <c r="C1169" s="75" t="s">
        <v>1987</v>
      </c>
      <c r="D1169" s="76">
        <v>29727</v>
      </c>
      <c r="E1169" s="77">
        <v>22.58</v>
      </c>
      <c r="F1169" s="96">
        <v>1317</v>
      </c>
    </row>
    <row r="1170" spans="1:6">
      <c r="A1170" s="74" t="s">
        <v>206</v>
      </c>
      <c r="B1170" s="74" t="s">
        <v>121</v>
      </c>
      <c r="C1170" s="75" t="s">
        <v>1988</v>
      </c>
      <c r="D1170" s="76">
        <v>28846</v>
      </c>
      <c r="E1170" s="77">
        <v>14.64</v>
      </c>
      <c r="F1170" s="96">
        <v>1970</v>
      </c>
    </row>
    <row r="1171" spans="1:6">
      <c r="A1171" s="74" t="s">
        <v>206</v>
      </c>
      <c r="B1171" s="74" t="s">
        <v>121</v>
      </c>
      <c r="C1171" s="75" t="s">
        <v>1989</v>
      </c>
      <c r="D1171" s="76">
        <v>27864</v>
      </c>
      <c r="E1171" s="77">
        <v>11.35</v>
      </c>
      <c r="F1171" s="96">
        <v>2456</v>
      </c>
    </row>
    <row r="1172" spans="1:6">
      <c r="A1172" s="74" t="s">
        <v>206</v>
      </c>
      <c r="B1172" s="74" t="s">
        <v>121</v>
      </c>
      <c r="C1172" s="75" t="s">
        <v>1990</v>
      </c>
      <c r="D1172" s="76">
        <v>27345</v>
      </c>
      <c r="E1172" s="77">
        <v>18.739999999999998</v>
      </c>
      <c r="F1172" s="96">
        <v>1459</v>
      </c>
    </row>
    <row r="1173" spans="1:6">
      <c r="A1173" s="74" t="s">
        <v>206</v>
      </c>
      <c r="B1173" s="74" t="s">
        <v>121</v>
      </c>
      <c r="C1173" s="75" t="s">
        <v>1991</v>
      </c>
      <c r="D1173" s="76">
        <v>26245</v>
      </c>
      <c r="E1173" s="77">
        <v>13.47</v>
      </c>
      <c r="F1173" s="96">
        <v>1949</v>
      </c>
    </row>
    <row r="1174" spans="1:6">
      <c r="A1174" s="74" t="s">
        <v>206</v>
      </c>
      <c r="B1174" s="74" t="s">
        <v>121</v>
      </c>
      <c r="C1174" s="75" t="s">
        <v>1992</v>
      </c>
      <c r="D1174" s="76">
        <v>25766</v>
      </c>
      <c r="E1174" s="77">
        <v>7.43</v>
      </c>
      <c r="F1174" s="96">
        <v>3470</v>
      </c>
    </row>
    <row r="1175" spans="1:6">
      <c r="A1175" s="74" t="s">
        <v>206</v>
      </c>
      <c r="B1175" s="74" t="s">
        <v>121</v>
      </c>
      <c r="C1175" s="75" t="s">
        <v>1993</v>
      </c>
      <c r="D1175" s="76">
        <v>25087</v>
      </c>
      <c r="E1175" s="77">
        <v>12.42</v>
      </c>
      <c r="F1175" s="96">
        <v>2019</v>
      </c>
    </row>
    <row r="1176" spans="1:6">
      <c r="A1176" s="74" t="s">
        <v>206</v>
      </c>
      <c r="B1176" s="74" t="s">
        <v>121</v>
      </c>
      <c r="C1176" s="75" t="s">
        <v>1994</v>
      </c>
      <c r="D1176" s="76">
        <v>24838</v>
      </c>
      <c r="E1176" s="77">
        <v>6.2</v>
      </c>
      <c r="F1176" s="96">
        <v>4005</v>
      </c>
    </row>
    <row r="1177" spans="1:6">
      <c r="A1177" s="74" t="s">
        <v>206</v>
      </c>
      <c r="B1177" s="74" t="s">
        <v>121</v>
      </c>
      <c r="C1177" s="75" t="s">
        <v>1995</v>
      </c>
      <c r="D1177" s="76">
        <v>23619</v>
      </c>
      <c r="E1177" s="77">
        <v>20.02</v>
      </c>
      <c r="F1177" s="96">
        <v>1180</v>
      </c>
    </row>
    <row r="1178" spans="1:6">
      <c r="A1178" s="74" t="s">
        <v>206</v>
      </c>
      <c r="B1178" s="74" t="s">
        <v>121</v>
      </c>
      <c r="C1178" s="75" t="s">
        <v>1996</v>
      </c>
      <c r="D1178" s="76">
        <v>22489</v>
      </c>
      <c r="E1178" s="77">
        <v>3.21</v>
      </c>
      <c r="F1178" s="96">
        <v>7010</v>
      </c>
    </row>
    <row r="1179" spans="1:6">
      <c r="A1179" s="74" t="s">
        <v>206</v>
      </c>
      <c r="B1179" s="74" t="s">
        <v>121</v>
      </c>
      <c r="C1179" s="75" t="s">
        <v>1997</v>
      </c>
      <c r="D1179" s="76">
        <v>22036</v>
      </c>
      <c r="E1179" s="77">
        <v>13.2</v>
      </c>
      <c r="F1179" s="96">
        <v>1669</v>
      </c>
    </row>
    <row r="1180" spans="1:6">
      <c r="A1180" s="74" t="s">
        <v>206</v>
      </c>
      <c r="B1180" s="74" t="s">
        <v>121</v>
      </c>
      <c r="C1180" s="75" t="s">
        <v>1998</v>
      </c>
      <c r="D1180" s="76">
        <v>20812</v>
      </c>
      <c r="E1180" s="77">
        <v>29.38</v>
      </c>
      <c r="F1180" s="95">
        <v>708</v>
      </c>
    </row>
    <row r="1181" spans="1:6">
      <c r="A1181" s="74" t="s">
        <v>206</v>
      </c>
      <c r="B1181" s="74" t="s">
        <v>121</v>
      </c>
      <c r="C1181" s="75" t="s">
        <v>1999</v>
      </c>
      <c r="D1181" s="76">
        <v>20170</v>
      </c>
      <c r="E1181" s="77">
        <v>8.14</v>
      </c>
      <c r="F1181" s="96">
        <v>2478</v>
      </c>
    </row>
    <row r="1182" spans="1:6">
      <c r="A1182" s="74" t="s">
        <v>206</v>
      </c>
      <c r="B1182" s="74" t="s">
        <v>121</v>
      </c>
      <c r="C1182" s="75" t="s">
        <v>2000</v>
      </c>
      <c r="D1182" s="76">
        <v>19655</v>
      </c>
      <c r="E1182" s="77">
        <v>7.93</v>
      </c>
      <c r="F1182" s="96">
        <v>2478</v>
      </c>
    </row>
    <row r="1183" spans="1:6">
      <c r="A1183" s="74" t="s">
        <v>206</v>
      </c>
      <c r="B1183" s="74" t="s">
        <v>121</v>
      </c>
      <c r="C1183" s="75" t="s">
        <v>2001</v>
      </c>
      <c r="D1183" s="76">
        <v>18659</v>
      </c>
      <c r="E1183" s="77">
        <v>1.53</v>
      </c>
      <c r="F1183" s="96">
        <v>12222</v>
      </c>
    </row>
    <row r="1184" spans="1:6">
      <c r="A1184" s="74" t="s">
        <v>206</v>
      </c>
      <c r="B1184" s="74" t="s">
        <v>121</v>
      </c>
      <c r="C1184" s="75" t="s">
        <v>2002</v>
      </c>
      <c r="D1184" s="76">
        <v>18066</v>
      </c>
      <c r="E1184" s="77">
        <v>23.5</v>
      </c>
      <c r="F1184" s="95">
        <v>769</v>
      </c>
    </row>
    <row r="1185" spans="1:6">
      <c r="A1185" s="74" t="s">
        <v>206</v>
      </c>
      <c r="B1185" s="74" t="s">
        <v>121</v>
      </c>
      <c r="C1185" s="75" t="s">
        <v>2003</v>
      </c>
      <c r="D1185" s="76">
        <v>18005</v>
      </c>
      <c r="E1185" s="77">
        <v>13.08</v>
      </c>
      <c r="F1185" s="96">
        <v>1376</v>
      </c>
    </row>
    <row r="1186" spans="1:6">
      <c r="A1186" s="74" t="s">
        <v>206</v>
      </c>
      <c r="B1186" s="74" t="s">
        <v>121</v>
      </c>
      <c r="C1186" s="75" t="s">
        <v>2004</v>
      </c>
      <c r="D1186" s="76">
        <v>17929</v>
      </c>
      <c r="E1186" s="77">
        <v>4.2300000000000004</v>
      </c>
      <c r="F1186" s="96">
        <v>4239</v>
      </c>
    </row>
    <row r="1187" spans="1:6">
      <c r="A1187" s="74" t="s">
        <v>206</v>
      </c>
      <c r="B1187" s="74" t="s">
        <v>121</v>
      </c>
      <c r="C1187" s="75" t="s">
        <v>2005</v>
      </c>
      <c r="D1187" s="76">
        <v>17900</v>
      </c>
      <c r="E1187" s="77">
        <v>2.88</v>
      </c>
      <c r="F1187" s="96">
        <v>6215</v>
      </c>
    </row>
    <row r="1188" spans="1:6">
      <c r="A1188" s="74" t="s">
        <v>206</v>
      </c>
      <c r="B1188" s="74" t="s">
        <v>121</v>
      </c>
      <c r="C1188" s="75" t="s">
        <v>2006</v>
      </c>
      <c r="D1188" s="76">
        <v>16854</v>
      </c>
      <c r="E1188" s="77">
        <v>20.67</v>
      </c>
      <c r="F1188" s="95">
        <v>815</v>
      </c>
    </row>
    <row r="1189" spans="1:6">
      <c r="A1189" s="74" t="s">
        <v>206</v>
      </c>
      <c r="B1189" s="74" t="s">
        <v>121</v>
      </c>
      <c r="C1189" s="75" t="s">
        <v>2007</v>
      </c>
      <c r="D1189" s="76">
        <v>16320</v>
      </c>
      <c r="E1189" s="77">
        <v>9.9600000000000009</v>
      </c>
      <c r="F1189" s="96">
        <v>1639</v>
      </c>
    </row>
    <row r="1190" spans="1:6">
      <c r="A1190" s="74" t="s">
        <v>206</v>
      </c>
      <c r="B1190" s="74" t="s">
        <v>121</v>
      </c>
      <c r="C1190" s="75" t="s">
        <v>2008</v>
      </c>
      <c r="D1190" s="76">
        <v>16286</v>
      </c>
      <c r="E1190" s="77">
        <v>13.88</v>
      </c>
      <c r="F1190" s="96">
        <v>1174</v>
      </c>
    </row>
    <row r="1191" spans="1:6">
      <c r="A1191" s="74" t="s">
        <v>206</v>
      </c>
      <c r="B1191" s="74" t="s">
        <v>121</v>
      </c>
      <c r="C1191" s="75" t="s">
        <v>2009</v>
      </c>
      <c r="D1191" s="76">
        <v>16252</v>
      </c>
      <c r="E1191" s="77">
        <v>5.62</v>
      </c>
      <c r="F1191" s="96">
        <v>2894</v>
      </c>
    </row>
    <row r="1192" spans="1:6">
      <c r="A1192" s="74" t="s">
        <v>206</v>
      </c>
      <c r="B1192" s="74" t="s">
        <v>121</v>
      </c>
      <c r="C1192" s="75" t="s">
        <v>2010</v>
      </c>
      <c r="D1192" s="76">
        <v>16021</v>
      </c>
      <c r="E1192" s="77">
        <v>2.0499999999999998</v>
      </c>
      <c r="F1192" s="96">
        <v>7813</v>
      </c>
    </row>
    <row r="1193" spans="1:6">
      <c r="A1193" s="74" t="s">
        <v>206</v>
      </c>
      <c r="B1193" s="74" t="s">
        <v>121</v>
      </c>
      <c r="C1193" s="75" t="s">
        <v>2011</v>
      </c>
      <c r="D1193" s="76">
        <v>14280</v>
      </c>
      <c r="E1193" s="77">
        <v>19.84</v>
      </c>
      <c r="F1193" s="95">
        <v>720</v>
      </c>
    </row>
    <row r="1194" spans="1:6">
      <c r="A1194" s="74" t="s">
        <v>206</v>
      </c>
      <c r="B1194" s="74" t="s">
        <v>121</v>
      </c>
      <c r="C1194" s="75" t="s">
        <v>2012</v>
      </c>
      <c r="D1194" s="76">
        <v>13942</v>
      </c>
      <c r="E1194" s="77">
        <v>3.19</v>
      </c>
      <c r="F1194" s="96">
        <v>4373</v>
      </c>
    </row>
    <row r="1195" spans="1:6">
      <c r="A1195" s="74" t="s">
        <v>206</v>
      </c>
      <c r="B1195" s="74" t="s">
        <v>121</v>
      </c>
      <c r="C1195" s="75" t="s">
        <v>2013</v>
      </c>
      <c r="D1195" s="76">
        <v>13371</v>
      </c>
      <c r="E1195" s="77">
        <v>8.02</v>
      </c>
      <c r="F1195" s="96">
        <v>1668</v>
      </c>
    </row>
    <row r="1196" spans="1:6">
      <c r="A1196" s="74" t="s">
        <v>206</v>
      </c>
      <c r="B1196" s="74" t="s">
        <v>121</v>
      </c>
      <c r="C1196" s="75" t="s">
        <v>2014</v>
      </c>
      <c r="D1196" s="76">
        <v>12961</v>
      </c>
      <c r="E1196" s="77">
        <v>7.34</v>
      </c>
      <c r="F1196" s="96">
        <v>1767</v>
      </c>
    </row>
    <row r="1197" spans="1:6">
      <c r="A1197" s="74" t="s">
        <v>206</v>
      </c>
      <c r="B1197" s="74" t="s">
        <v>121</v>
      </c>
      <c r="C1197" s="75" t="s">
        <v>2015</v>
      </c>
      <c r="D1197" s="76">
        <v>12862</v>
      </c>
      <c r="E1197" s="77">
        <v>7.33</v>
      </c>
      <c r="F1197" s="96">
        <v>1754</v>
      </c>
    </row>
    <row r="1198" spans="1:6">
      <c r="A1198" s="74" t="s">
        <v>206</v>
      </c>
      <c r="B1198" s="74" t="s">
        <v>121</v>
      </c>
      <c r="C1198" s="75" t="s">
        <v>2016</v>
      </c>
      <c r="D1198" s="76">
        <v>12674</v>
      </c>
      <c r="E1198" s="77">
        <v>3.7</v>
      </c>
      <c r="F1198" s="96">
        <v>3421</v>
      </c>
    </row>
    <row r="1199" spans="1:6">
      <c r="A1199" s="74" t="s">
        <v>206</v>
      </c>
      <c r="B1199" s="74" t="s">
        <v>121</v>
      </c>
      <c r="C1199" s="75" t="s">
        <v>2017</v>
      </c>
      <c r="D1199" s="76">
        <v>12250</v>
      </c>
      <c r="E1199" s="77">
        <v>2.2200000000000002</v>
      </c>
      <c r="F1199" s="96">
        <v>5520</v>
      </c>
    </row>
    <row r="1200" spans="1:6">
      <c r="A1200" s="74" t="s">
        <v>206</v>
      </c>
      <c r="B1200" s="74" t="s">
        <v>121</v>
      </c>
      <c r="C1200" s="75" t="s">
        <v>2018</v>
      </c>
      <c r="D1200" s="76">
        <v>12056</v>
      </c>
      <c r="E1200" s="77">
        <v>7.01</v>
      </c>
      <c r="F1200" s="96">
        <v>1719</v>
      </c>
    </row>
    <row r="1201" spans="1:6">
      <c r="A1201" s="74" t="s">
        <v>206</v>
      </c>
      <c r="B1201" s="74" t="s">
        <v>121</v>
      </c>
      <c r="C1201" s="75" t="s">
        <v>2019</v>
      </c>
      <c r="D1201" s="76">
        <v>11953</v>
      </c>
      <c r="E1201" s="77">
        <v>4.01</v>
      </c>
      <c r="F1201" s="96">
        <v>2984</v>
      </c>
    </row>
    <row r="1202" spans="1:6">
      <c r="A1202" s="74" t="s">
        <v>206</v>
      </c>
      <c r="B1202" s="74" t="s">
        <v>121</v>
      </c>
      <c r="C1202" s="75" t="s">
        <v>2020</v>
      </c>
      <c r="D1202" s="76">
        <v>11711</v>
      </c>
      <c r="E1202" s="77">
        <v>3.98</v>
      </c>
      <c r="F1202" s="96">
        <v>2943</v>
      </c>
    </row>
    <row r="1203" spans="1:6">
      <c r="A1203" s="74" t="s">
        <v>206</v>
      </c>
      <c r="B1203" s="74" t="s">
        <v>121</v>
      </c>
      <c r="C1203" s="75" t="s">
        <v>2021</v>
      </c>
      <c r="D1203" s="76">
        <v>10481</v>
      </c>
      <c r="E1203" s="77">
        <v>4.26</v>
      </c>
      <c r="F1203" s="96">
        <v>2463</v>
      </c>
    </row>
    <row r="1204" spans="1:6">
      <c r="A1204" s="74" t="s">
        <v>206</v>
      </c>
      <c r="B1204" s="74" t="s">
        <v>121</v>
      </c>
      <c r="C1204" s="75" t="s">
        <v>2022</v>
      </c>
      <c r="D1204" s="76">
        <v>10211</v>
      </c>
      <c r="E1204" s="77">
        <v>7.53</v>
      </c>
      <c r="F1204" s="96">
        <v>1356</v>
      </c>
    </row>
    <row r="1205" spans="1:6">
      <c r="A1205" s="74" t="s">
        <v>206</v>
      </c>
      <c r="B1205" s="74" t="s">
        <v>121</v>
      </c>
      <c r="C1205" s="75" t="s">
        <v>2023</v>
      </c>
      <c r="D1205" s="76">
        <v>9977</v>
      </c>
      <c r="E1205" s="77">
        <v>10.96</v>
      </c>
      <c r="F1205" s="95">
        <v>910</v>
      </c>
    </row>
    <row r="1206" spans="1:6">
      <c r="A1206" s="74" t="s">
        <v>206</v>
      </c>
      <c r="B1206" s="74" t="s">
        <v>121</v>
      </c>
      <c r="C1206" s="75" t="s">
        <v>2024</v>
      </c>
      <c r="D1206" s="76">
        <v>9067</v>
      </c>
      <c r="E1206" s="77">
        <v>4.1500000000000004</v>
      </c>
      <c r="F1206" s="96">
        <v>2186</v>
      </c>
    </row>
    <row r="1207" spans="1:6">
      <c r="A1207" s="74" t="s">
        <v>206</v>
      </c>
      <c r="B1207" s="74" t="s">
        <v>121</v>
      </c>
      <c r="C1207" s="75" t="s">
        <v>2025</v>
      </c>
      <c r="D1207" s="76">
        <v>8980</v>
      </c>
      <c r="E1207" s="77">
        <v>2.65</v>
      </c>
      <c r="F1207" s="96">
        <v>3393</v>
      </c>
    </row>
    <row r="1208" spans="1:6">
      <c r="A1208" s="74" t="s">
        <v>206</v>
      </c>
      <c r="B1208" s="74" t="s">
        <v>121</v>
      </c>
      <c r="C1208" s="75" t="s">
        <v>2026</v>
      </c>
      <c r="D1208" s="76">
        <v>8816</v>
      </c>
      <c r="E1208" s="77">
        <v>6.21</v>
      </c>
      <c r="F1208" s="96">
        <v>1419</v>
      </c>
    </row>
    <row r="1209" spans="1:6">
      <c r="A1209" s="74" t="s">
        <v>206</v>
      </c>
      <c r="B1209" s="74" t="s">
        <v>121</v>
      </c>
      <c r="C1209" s="75" t="s">
        <v>2027</v>
      </c>
      <c r="D1209" s="76">
        <v>8673</v>
      </c>
      <c r="E1209" s="77">
        <v>7.65</v>
      </c>
      <c r="F1209" s="96">
        <v>1133</v>
      </c>
    </row>
    <row r="1210" spans="1:6">
      <c r="A1210" s="74" t="s">
        <v>206</v>
      </c>
      <c r="B1210" s="74" t="s">
        <v>121</v>
      </c>
      <c r="C1210" s="75" t="s">
        <v>2028</v>
      </c>
      <c r="D1210" s="76">
        <v>8084</v>
      </c>
      <c r="E1210" s="77">
        <v>5.85</v>
      </c>
      <c r="F1210" s="96">
        <v>1382</v>
      </c>
    </row>
    <row r="1211" spans="1:6">
      <c r="A1211" s="74" t="s">
        <v>206</v>
      </c>
      <c r="B1211" s="74" t="s">
        <v>121</v>
      </c>
      <c r="C1211" s="75" t="s">
        <v>2029</v>
      </c>
      <c r="D1211" s="76">
        <v>7975</v>
      </c>
      <c r="E1211" s="77">
        <v>3.92</v>
      </c>
      <c r="F1211" s="96">
        <v>2034</v>
      </c>
    </row>
    <row r="1212" spans="1:6">
      <c r="A1212" s="74" t="s">
        <v>206</v>
      </c>
      <c r="B1212" s="74" t="s">
        <v>121</v>
      </c>
      <c r="C1212" s="75" t="s">
        <v>2030</v>
      </c>
      <c r="D1212" s="76">
        <v>7941</v>
      </c>
      <c r="E1212" s="77">
        <v>2.25</v>
      </c>
      <c r="F1212" s="96">
        <v>3528</v>
      </c>
    </row>
    <row r="1213" spans="1:6">
      <c r="A1213" s="74" t="s">
        <v>206</v>
      </c>
      <c r="B1213" s="74" t="s">
        <v>121</v>
      </c>
      <c r="C1213" s="75" t="s">
        <v>2031</v>
      </c>
      <c r="D1213" s="76">
        <v>7921</v>
      </c>
      <c r="E1213" s="77">
        <v>3.26</v>
      </c>
      <c r="F1213" s="96">
        <v>2428</v>
      </c>
    </row>
    <row r="1214" spans="1:6">
      <c r="A1214" s="74" t="s">
        <v>206</v>
      </c>
      <c r="B1214" s="74" t="s">
        <v>121</v>
      </c>
      <c r="C1214" s="75" t="s">
        <v>2032</v>
      </c>
      <c r="D1214" s="76">
        <v>7748</v>
      </c>
      <c r="E1214" s="77">
        <v>19.829999999999998</v>
      </c>
      <c r="F1214" s="95">
        <v>391</v>
      </c>
    </row>
    <row r="1215" spans="1:6">
      <c r="A1215" s="74" t="s">
        <v>206</v>
      </c>
      <c r="B1215" s="74" t="s">
        <v>121</v>
      </c>
      <c r="C1215" s="75" t="s">
        <v>2033</v>
      </c>
      <c r="D1215" s="76">
        <v>7144</v>
      </c>
      <c r="E1215" s="77">
        <v>4.0599999999999996</v>
      </c>
      <c r="F1215" s="96">
        <v>1758</v>
      </c>
    </row>
    <row r="1216" spans="1:6">
      <c r="A1216" s="74" t="s">
        <v>206</v>
      </c>
      <c r="B1216" s="74" t="s">
        <v>121</v>
      </c>
      <c r="C1216" s="75" t="s">
        <v>2034</v>
      </c>
      <c r="D1216" s="76">
        <v>7091</v>
      </c>
      <c r="E1216" s="77">
        <v>2.74</v>
      </c>
      <c r="F1216" s="96">
        <v>2587</v>
      </c>
    </row>
    <row r="1217" spans="1:6">
      <c r="A1217" s="74" t="s">
        <v>206</v>
      </c>
      <c r="B1217" s="74" t="s">
        <v>121</v>
      </c>
      <c r="C1217" s="75" t="s">
        <v>2035</v>
      </c>
      <c r="D1217" s="76">
        <v>7018</v>
      </c>
      <c r="E1217" s="77">
        <v>6.47</v>
      </c>
      <c r="F1217" s="96">
        <v>1085</v>
      </c>
    </row>
    <row r="1218" spans="1:6">
      <c r="A1218" s="74" t="s">
        <v>206</v>
      </c>
      <c r="B1218" s="74" t="s">
        <v>121</v>
      </c>
      <c r="C1218" s="75" t="s">
        <v>2036</v>
      </c>
      <c r="D1218" s="76">
        <v>6892</v>
      </c>
      <c r="E1218" s="77">
        <v>28.33</v>
      </c>
      <c r="F1218" s="95">
        <v>243</v>
      </c>
    </row>
    <row r="1219" spans="1:6">
      <c r="A1219" s="74" t="s">
        <v>206</v>
      </c>
      <c r="B1219" s="74" t="s">
        <v>121</v>
      </c>
      <c r="C1219" s="75" t="s">
        <v>2037</v>
      </c>
      <c r="D1219" s="76">
        <v>6451</v>
      </c>
      <c r="E1219" s="77">
        <v>5.37</v>
      </c>
      <c r="F1219" s="96">
        <v>1201</v>
      </c>
    </row>
    <row r="1220" spans="1:6">
      <c r="A1220" s="74" t="s">
        <v>206</v>
      </c>
      <c r="B1220" s="74" t="s">
        <v>121</v>
      </c>
      <c r="C1220" s="75" t="s">
        <v>2038</v>
      </c>
      <c r="D1220" s="76">
        <v>6233</v>
      </c>
      <c r="E1220" s="77">
        <v>12.02</v>
      </c>
      <c r="F1220" s="95">
        <v>519</v>
      </c>
    </row>
    <row r="1221" spans="1:6">
      <c r="A1221" s="74" t="s">
        <v>206</v>
      </c>
      <c r="B1221" s="74" t="s">
        <v>121</v>
      </c>
      <c r="C1221" s="75" t="s">
        <v>2039</v>
      </c>
      <c r="D1221" s="76">
        <v>6145</v>
      </c>
      <c r="E1221" s="77">
        <v>5.5</v>
      </c>
      <c r="F1221" s="96">
        <v>1117</v>
      </c>
    </row>
    <row r="1222" spans="1:6">
      <c r="A1222" s="74" t="s">
        <v>206</v>
      </c>
      <c r="B1222" s="74" t="s">
        <v>121</v>
      </c>
      <c r="C1222" s="75" t="s">
        <v>2040</v>
      </c>
      <c r="D1222" s="76">
        <v>6035</v>
      </c>
      <c r="E1222" s="77">
        <v>12.54</v>
      </c>
      <c r="F1222" s="95">
        <v>481</v>
      </c>
    </row>
    <row r="1223" spans="1:6">
      <c r="A1223" s="74" t="s">
        <v>206</v>
      </c>
      <c r="B1223" s="74" t="s">
        <v>121</v>
      </c>
      <c r="C1223" s="75" t="s">
        <v>2041</v>
      </c>
      <c r="D1223" s="76">
        <v>5303</v>
      </c>
      <c r="E1223" s="77">
        <v>3.33</v>
      </c>
      <c r="F1223" s="96">
        <v>1594</v>
      </c>
    </row>
    <row r="1224" spans="1:6">
      <c r="A1224" s="74" t="s">
        <v>206</v>
      </c>
      <c r="B1224" s="74" t="s">
        <v>121</v>
      </c>
      <c r="C1224" s="75" t="s">
        <v>2042</v>
      </c>
      <c r="D1224" s="76">
        <v>5295</v>
      </c>
      <c r="E1224" s="77">
        <v>3.04</v>
      </c>
      <c r="F1224" s="96">
        <v>1741</v>
      </c>
    </row>
    <row r="1225" spans="1:6">
      <c r="A1225" s="74" t="s">
        <v>206</v>
      </c>
      <c r="B1225" s="74" t="s">
        <v>121</v>
      </c>
      <c r="C1225" s="75" t="s">
        <v>2043</v>
      </c>
      <c r="D1225" s="76">
        <v>4764</v>
      </c>
      <c r="E1225" s="77">
        <v>2.08</v>
      </c>
      <c r="F1225" s="96">
        <v>2294</v>
      </c>
    </row>
    <row r="1226" spans="1:6">
      <c r="A1226" s="74" t="s">
        <v>206</v>
      </c>
      <c r="B1226" s="74" t="s">
        <v>121</v>
      </c>
      <c r="C1226" s="75" t="s">
        <v>2044</v>
      </c>
      <c r="D1226" s="76">
        <v>4379</v>
      </c>
      <c r="E1226" s="77">
        <v>10.9</v>
      </c>
      <c r="F1226" s="95">
        <v>402</v>
      </c>
    </row>
    <row r="1227" spans="1:6">
      <c r="A1227" s="74" t="s">
        <v>206</v>
      </c>
      <c r="B1227" s="74" t="s">
        <v>121</v>
      </c>
      <c r="C1227" s="75" t="s">
        <v>2045</v>
      </c>
      <c r="D1227" s="76">
        <v>3813</v>
      </c>
      <c r="E1227" s="77">
        <v>2.59</v>
      </c>
      <c r="F1227" s="96">
        <v>1470</v>
      </c>
    </row>
    <row r="1228" spans="1:6">
      <c r="A1228" s="74" t="s">
        <v>206</v>
      </c>
      <c r="B1228" s="74" t="s">
        <v>121</v>
      </c>
      <c r="C1228" s="75" t="s">
        <v>2046</v>
      </c>
      <c r="D1228" s="76">
        <v>3627</v>
      </c>
      <c r="E1228" s="77">
        <v>5.21</v>
      </c>
      <c r="F1228" s="95">
        <v>697</v>
      </c>
    </row>
    <row r="1229" spans="1:6">
      <c r="A1229" s="74" t="s">
        <v>206</v>
      </c>
      <c r="B1229" s="74" t="s">
        <v>121</v>
      </c>
      <c r="C1229" s="75" t="s">
        <v>2047</v>
      </c>
      <c r="D1229" s="76">
        <v>3405</v>
      </c>
      <c r="E1229" s="77">
        <v>2.95</v>
      </c>
      <c r="F1229" s="96">
        <v>1155</v>
      </c>
    </row>
    <row r="1230" spans="1:6">
      <c r="A1230" s="74" t="s">
        <v>206</v>
      </c>
      <c r="B1230" s="74" t="s">
        <v>121</v>
      </c>
      <c r="C1230" s="75" t="s">
        <v>2048</v>
      </c>
      <c r="D1230" s="76">
        <v>3227</v>
      </c>
      <c r="E1230" s="77">
        <v>6.38</v>
      </c>
      <c r="F1230" s="95">
        <v>505</v>
      </c>
    </row>
    <row r="1231" spans="1:6">
      <c r="A1231" s="74" t="s">
        <v>206</v>
      </c>
      <c r="B1231" s="74" t="s">
        <v>121</v>
      </c>
      <c r="C1231" s="75" t="s">
        <v>2049</v>
      </c>
      <c r="D1231" s="76">
        <v>3126</v>
      </c>
      <c r="E1231" s="77">
        <v>6.44</v>
      </c>
      <c r="F1231" s="95">
        <v>485</v>
      </c>
    </row>
    <row r="1232" spans="1:6">
      <c r="A1232" s="74" t="s">
        <v>206</v>
      </c>
      <c r="B1232" s="74" t="s">
        <v>121</v>
      </c>
      <c r="C1232" s="75" t="s">
        <v>2050</v>
      </c>
      <c r="D1232" s="76">
        <v>2456</v>
      </c>
      <c r="E1232" s="77">
        <v>3.65</v>
      </c>
      <c r="F1232" s="95">
        <v>673</v>
      </c>
    </row>
    <row r="1233" spans="1:6">
      <c r="A1233" s="74" t="s">
        <v>206</v>
      </c>
      <c r="B1233" s="74" t="s">
        <v>121</v>
      </c>
      <c r="C1233" s="75" t="s">
        <v>2051</v>
      </c>
      <c r="D1233" s="76">
        <v>1764</v>
      </c>
      <c r="E1233" s="77">
        <v>2.4500000000000002</v>
      </c>
      <c r="F1233" s="95">
        <v>720</v>
      </c>
    </row>
    <row r="1234" spans="1:6">
      <c r="A1234" s="74" t="s">
        <v>206</v>
      </c>
      <c r="B1234" s="74" t="s">
        <v>121</v>
      </c>
      <c r="C1234" s="75" t="s">
        <v>2052</v>
      </c>
      <c r="D1234" s="76">
        <v>1572</v>
      </c>
      <c r="E1234" s="77">
        <v>2.71</v>
      </c>
      <c r="F1234" s="95">
        <v>580</v>
      </c>
    </row>
    <row r="1235" spans="1:6">
      <c r="A1235" s="74" t="s">
        <v>206</v>
      </c>
      <c r="B1235" s="74" t="s">
        <v>122</v>
      </c>
      <c r="C1235" s="75" t="s">
        <v>2053</v>
      </c>
      <c r="D1235" s="76">
        <v>133364</v>
      </c>
      <c r="E1235" s="77">
        <v>59.85</v>
      </c>
      <c r="F1235" s="96">
        <v>2228</v>
      </c>
    </row>
    <row r="1236" spans="1:6">
      <c r="A1236" s="74" t="s">
        <v>206</v>
      </c>
      <c r="B1236" s="74" t="s">
        <v>122</v>
      </c>
      <c r="C1236" s="75" t="s">
        <v>2054</v>
      </c>
      <c r="D1236" s="76">
        <v>52931</v>
      </c>
      <c r="E1236" s="77">
        <v>36.53</v>
      </c>
      <c r="F1236" s="96">
        <v>1449</v>
      </c>
    </row>
    <row r="1237" spans="1:6">
      <c r="A1237" s="74" t="s">
        <v>206</v>
      </c>
      <c r="B1237" s="74" t="s">
        <v>122</v>
      </c>
      <c r="C1237" s="75" t="s">
        <v>2055</v>
      </c>
      <c r="D1237" s="76">
        <v>51055</v>
      </c>
      <c r="E1237" s="77">
        <v>56.85</v>
      </c>
      <c r="F1237" s="95">
        <v>898</v>
      </c>
    </row>
    <row r="1238" spans="1:6">
      <c r="A1238" s="74" t="s">
        <v>206</v>
      </c>
      <c r="B1238" s="74" t="s">
        <v>122</v>
      </c>
      <c r="C1238" s="75" t="s">
        <v>2056</v>
      </c>
      <c r="D1238" s="76">
        <v>50516</v>
      </c>
      <c r="E1238" s="77">
        <v>19.899999999999999</v>
      </c>
      <c r="F1238" s="96">
        <v>2539</v>
      </c>
    </row>
    <row r="1239" spans="1:6">
      <c r="A1239" s="74" t="s">
        <v>206</v>
      </c>
      <c r="B1239" s="74" t="s">
        <v>122</v>
      </c>
      <c r="C1239" s="75" t="s">
        <v>2057</v>
      </c>
      <c r="D1239" s="76">
        <v>45608</v>
      </c>
      <c r="E1239" s="77">
        <v>20.95</v>
      </c>
      <c r="F1239" s="96">
        <v>2178</v>
      </c>
    </row>
    <row r="1240" spans="1:6">
      <c r="A1240" s="74" t="s">
        <v>206</v>
      </c>
      <c r="B1240" s="74" t="s">
        <v>122</v>
      </c>
      <c r="C1240" s="75" t="s">
        <v>2058</v>
      </c>
      <c r="D1240" s="76">
        <v>39984</v>
      </c>
      <c r="E1240" s="77">
        <v>137.58000000000001</v>
      </c>
      <c r="F1240" s="95">
        <v>291</v>
      </c>
    </row>
    <row r="1241" spans="1:6">
      <c r="A1241" s="74" t="s">
        <v>206</v>
      </c>
      <c r="B1241" s="74" t="s">
        <v>122</v>
      </c>
      <c r="C1241" s="75" t="s">
        <v>2059</v>
      </c>
      <c r="D1241" s="76">
        <v>35538</v>
      </c>
      <c r="E1241" s="77">
        <v>11.98</v>
      </c>
      <c r="F1241" s="96">
        <v>2967</v>
      </c>
    </row>
    <row r="1242" spans="1:6">
      <c r="A1242" s="74" t="s">
        <v>206</v>
      </c>
      <c r="B1242" s="74" t="s">
        <v>122</v>
      </c>
      <c r="C1242" s="75" t="s">
        <v>2060</v>
      </c>
      <c r="D1242" s="76">
        <v>34151</v>
      </c>
      <c r="E1242" s="77">
        <v>13.77</v>
      </c>
      <c r="F1242" s="96">
        <v>2481</v>
      </c>
    </row>
    <row r="1243" spans="1:6">
      <c r="A1243" s="74" t="s">
        <v>206</v>
      </c>
      <c r="B1243" s="74" t="s">
        <v>122</v>
      </c>
      <c r="C1243" s="75" t="s">
        <v>2061</v>
      </c>
      <c r="D1243" s="76">
        <v>31585</v>
      </c>
      <c r="E1243" s="77">
        <v>40</v>
      </c>
      <c r="F1243" s="95">
        <v>790</v>
      </c>
    </row>
    <row r="1244" spans="1:6">
      <c r="A1244" s="74" t="s">
        <v>206</v>
      </c>
      <c r="B1244" s="74" t="s">
        <v>122</v>
      </c>
      <c r="C1244" s="75" t="s">
        <v>2062</v>
      </c>
      <c r="D1244" s="76">
        <v>26271</v>
      </c>
      <c r="E1244" s="77">
        <v>37.19</v>
      </c>
      <c r="F1244" s="95">
        <v>706</v>
      </c>
    </row>
    <row r="1245" spans="1:6">
      <c r="A1245" s="74" t="s">
        <v>206</v>
      </c>
      <c r="B1245" s="74" t="s">
        <v>122</v>
      </c>
      <c r="C1245" s="75" t="s">
        <v>2063</v>
      </c>
      <c r="D1245" s="76">
        <v>24250</v>
      </c>
      <c r="E1245" s="77">
        <v>14.66</v>
      </c>
      <c r="F1245" s="96">
        <v>1654</v>
      </c>
    </row>
    <row r="1246" spans="1:6">
      <c r="A1246" s="74" t="s">
        <v>206</v>
      </c>
      <c r="B1246" s="74" t="s">
        <v>122</v>
      </c>
      <c r="C1246" s="75" t="s">
        <v>2064</v>
      </c>
      <c r="D1246" s="76">
        <v>22921</v>
      </c>
      <c r="E1246" s="77">
        <v>113.03</v>
      </c>
      <c r="F1246" s="95">
        <v>203</v>
      </c>
    </row>
    <row r="1247" spans="1:6">
      <c r="A1247" s="74" t="s">
        <v>206</v>
      </c>
      <c r="B1247" s="74" t="s">
        <v>122</v>
      </c>
      <c r="C1247" s="75" t="s">
        <v>2065</v>
      </c>
      <c r="D1247" s="76">
        <v>22324</v>
      </c>
      <c r="E1247" s="77">
        <v>30.33</v>
      </c>
      <c r="F1247" s="95">
        <v>736</v>
      </c>
    </row>
    <row r="1248" spans="1:6">
      <c r="A1248" s="74" t="s">
        <v>206</v>
      </c>
      <c r="B1248" s="74" t="s">
        <v>122</v>
      </c>
      <c r="C1248" s="75" t="s">
        <v>2066</v>
      </c>
      <c r="D1248" s="76">
        <v>21830</v>
      </c>
      <c r="E1248" s="77">
        <v>32.770000000000003</v>
      </c>
      <c r="F1248" s="95">
        <v>666</v>
      </c>
    </row>
    <row r="1249" spans="1:6">
      <c r="A1249" s="74" t="s">
        <v>206</v>
      </c>
      <c r="B1249" s="74" t="s">
        <v>122</v>
      </c>
      <c r="C1249" s="75" t="s">
        <v>2067</v>
      </c>
      <c r="D1249" s="76">
        <v>17225</v>
      </c>
      <c r="E1249" s="77">
        <v>136.31</v>
      </c>
      <c r="F1249" s="95">
        <v>126</v>
      </c>
    </row>
    <row r="1250" spans="1:6">
      <c r="A1250" s="74" t="s">
        <v>206</v>
      </c>
      <c r="B1250" s="74" t="s">
        <v>122</v>
      </c>
      <c r="C1250" s="75" t="s">
        <v>2068</v>
      </c>
      <c r="D1250" s="76">
        <v>17141</v>
      </c>
      <c r="E1250" s="77">
        <v>17.93</v>
      </c>
      <c r="F1250" s="95">
        <v>956</v>
      </c>
    </row>
    <row r="1251" spans="1:6">
      <c r="A1251" s="74" t="s">
        <v>206</v>
      </c>
      <c r="B1251" s="74" t="s">
        <v>122</v>
      </c>
      <c r="C1251" s="75" t="s">
        <v>2069</v>
      </c>
      <c r="D1251" s="76">
        <v>13946</v>
      </c>
      <c r="E1251" s="77">
        <v>31.69</v>
      </c>
      <c r="F1251" s="95">
        <v>440</v>
      </c>
    </row>
    <row r="1252" spans="1:6">
      <c r="A1252" s="74" t="s">
        <v>206</v>
      </c>
      <c r="B1252" s="74" t="s">
        <v>122</v>
      </c>
      <c r="C1252" s="75" t="s">
        <v>2070</v>
      </c>
      <c r="D1252" s="76">
        <v>13700</v>
      </c>
      <c r="E1252" s="77">
        <v>13.59</v>
      </c>
      <c r="F1252" s="96">
        <v>1008</v>
      </c>
    </row>
    <row r="1253" spans="1:6">
      <c r="A1253" s="74" t="s">
        <v>206</v>
      </c>
      <c r="B1253" s="74" t="s">
        <v>122</v>
      </c>
      <c r="C1253" s="75" t="s">
        <v>2071</v>
      </c>
      <c r="D1253" s="76">
        <v>13546</v>
      </c>
      <c r="E1253" s="77">
        <v>8.02</v>
      </c>
      <c r="F1253" s="96">
        <v>1689</v>
      </c>
    </row>
    <row r="1254" spans="1:6">
      <c r="A1254" s="74" t="s">
        <v>206</v>
      </c>
      <c r="B1254" s="74" t="s">
        <v>122</v>
      </c>
      <c r="C1254" s="75" t="s">
        <v>2072</v>
      </c>
      <c r="D1254" s="76">
        <v>12552</v>
      </c>
      <c r="E1254" s="77">
        <v>59.7</v>
      </c>
      <c r="F1254" s="95">
        <v>210</v>
      </c>
    </row>
    <row r="1255" spans="1:6">
      <c r="A1255" s="74" t="s">
        <v>206</v>
      </c>
      <c r="B1255" s="74" t="s">
        <v>122</v>
      </c>
      <c r="C1255" s="75" t="s">
        <v>2073</v>
      </c>
      <c r="D1255" s="76">
        <v>12549</v>
      </c>
      <c r="E1255" s="77">
        <v>42.16</v>
      </c>
      <c r="F1255" s="95">
        <v>298</v>
      </c>
    </row>
    <row r="1256" spans="1:6">
      <c r="A1256" s="74" t="s">
        <v>206</v>
      </c>
      <c r="B1256" s="74" t="s">
        <v>122</v>
      </c>
      <c r="C1256" s="75" t="s">
        <v>2074</v>
      </c>
      <c r="D1256" s="76">
        <v>11873</v>
      </c>
      <c r="E1256" s="77">
        <v>88.61</v>
      </c>
      <c r="F1256" s="95">
        <v>134</v>
      </c>
    </row>
    <row r="1257" spans="1:6">
      <c r="A1257" s="74" t="s">
        <v>206</v>
      </c>
      <c r="B1257" s="74" t="s">
        <v>122</v>
      </c>
      <c r="C1257" s="75" t="s">
        <v>2075</v>
      </c>
      <c r="D1257" s="76">
        <v>11055</v>
      </c>
      <c r="E1257" s="77">
        <v>14.04</v>
      </c>
      <c r="F1257" s="95">
        <v>788</v>
      </c>
    </row>
    <row r="1258" spans="1:6">
      <c r="A1258" s="74" t="s">
        <v>206</v>
      </c>
      <c r="B1258" s="74" t="s">
        <v>122</v>
      </c>
      <c r="C1258" s="75" t="s">
        <v>2076</v>
      </c>
      <c r="D1258" s="76">
        <v>10938</v>
      </c>
      <c r="E1258" s="77">
        <v>28.88</v>
      </c>
      <c r="F1258" s="95">
        <v>379</v>
      </c>
    </row>
    <row r="1259" spans="1:6">
      <c r="A1259" s="74" t="s">
        <v>206</v>
      </c>
      <c r="B1259" s="74" t="s">
        <v>122</v>
      </c>
      <c r="C1259" s="75" t="s">
        <v>2077</v>
      </c>
      <c r="D1259" s="76">
        <v>10878</v>
      </c>
      <c r="E1259" s="77">
        <v>9.16</v>
      </c>
      <c r="F1259" s="96">
        <v>1188</v>
      </c>
    </row>
    <row r="1260" spans="1:6">
      <c r="A1260" s="74" t="s">
        <v>206</v>
      </c>
      <c r="B1260" s="74" t="s">
        <v>122</v>
      </c>
      <c r="C1260" s="75" t="s">
        <v>2078</v>
      </c>
      <c r="D1260" s="76">
        <v>10539</v>
      </c>
      <c r="E1260" s="77">
        <v>5.19</v>
      </c>
      <c r="F1260" s="96">
        <v>2031</v>
      </c>
    </row>
    <row r="1261" spans="1:6">
      <c r="A1261" s="74" t="s">
        <v>206</v>
      </c>
      <c r="B1261" s="74" t="s">
        <v>122</v>
      </c>
      <c r="C1261" s="75" t="s">
        <v>2079</v>
      </c>
      <c r="D1261" s="76">
        <v>9771</v>
      </c>
      <c r="E1261" s="77">
        <v>8.57</v>
      </c>
      <c r="F1261" s="96">
        <v>1140</v>
      </c>
    </row>
    <row r="1262" spans="1:6">
      <c r="A1262" s="74" t="s">
        <v>206</v>
      </c>
      <c r="B1262" s="74" t="s">
        <v>122</v>
      </c>
      <c r="C1262" s="75" t="s">
        <v>2080</v>
      </c>
      <c r="D1262" s="76">
        <v>9273</v>
      </c>
      <c r="E1262" s="77">
        <v>37.43</v>
      </c>
      <c r="F1262" s="95">
        <v>248</v>
      </c>
    </row>
    <row r="1263" spans="1:6">
      <c r="A1263" s="74" t="s">
        <v>206</v>
      </c>
      <c r="B1263" s="74" t="s">
        <v>122</v>
      </c>
      <c r="C1263" s="75" t="s">
        <v>2081</v>
      </c>
      <c r="D1263" s="76">
        <v>8961</v>
      </c>
      <c r="E1263" s="77">
        <v>5.31</v>
      </c>
      <c r="F1263" s="96">
        <v>1687</v>
      </c>
    </row>
    <row r="1264" spans="1:6">
      <c r="A1264" s="74" t="s">
        <v>206</v>
      </c>
      <c r="B1264" s="74" t="s">
        <v>122</v>
      </c>
      <c r="C1264" s="75" t="s">
        <v>2082</v>
      </c>
      <c r="D1264" s="76">
        <v>8932</v>
      </c>
      <c r="E1264" s="77">
        <v>7.25</v>
      </c>
      <c r="F1264" s="96">
        <v>1233</v>
      </c>
    </row>
    <row r="1265" spans="1:6">
      <c r="A1265" s="74" t="s">
        <v>206</v>
      </c>
      <c r="B1265" s="74" t="s">
        <v>122</v>
      </c>
      <c r="C1265" s="75" t="s">
        <v>2083</v>
      </c>
      <c r="D1265" s="76">
        <v>8352</v>
      </c>
      <c r="E1265" s="77">
        <v>25.32</v>
      </c>
      <c r="F1265" s="95">
        <v>330</v>
      </c>
    </row>
    <row r="1266" spans="1:6">
      <c r="A1266" s="74" t="s">
        <v>206</v>
      </c>
      <c r="B1266" s="74" t="s">
        <v>122</v>
      </c>
      <c r="C1266" s="75" t="s">
        <v>2084</v>
      </c>
      <c r="D1266" s="76">
        <v>7731</v>
      </c>
      <c r="E1266" s="77">
        <v>61.87</v>
      </c>
      <c r="F1266" s="95">
        <v>125</v>
      </c>
    </row>
    <row r="1267" spans="1:6">
      <c r="A1267" s="74" t="s">
        <v>206</v>
      </c>
      <c r="B1267" s="74" t="s">
        <v>122</v>
      </c>
      <c r="C1267" s="75" t="s">
        <v>2085</v>
      </c>
      <c r="D1267" s="76">
        <v>7677</v>
      </c>
      <c r="E1267" s="77">
        <v>9.52</v>
      </c>
      <c r="F1267" s="95">
        <v>807</v>
      </c>
    </row>
    <row r="1268" spans="1:6">
      <c r="A1268" s="74" t="s">
        <v>206</v>
      </c>
      <c r="B1268" s="74" t="s">
        <v>122</v>
      </c>
      <c r="C1268" s="75" t="s">
        <v>2086</v>
      </c>
      <c r="D1268" s="76">
        <v>7147</v>
      </c>
      <c r="E1268" s="77">
        <v>70.58</v>
      </c>
      <c r="F1268" s="95">
        <v>101</v>
      </c>
    </row>
    <row r="1269" spans="1:6">
      <c r="A1269" s="74" t="s">
        <v>206</v>
      </c>
      <c r="B1269" s="74" t="s">
        <v>122</v>
      </c>
      <c r="C1269" s="75" t="s">
        <v>2087</v>
      </c>
      <c r="D1269" s="76">
        <v>7095</v>
      </c>
      <c r="E1269" s="77">
        <v>52.48</v>
      </c>
      <c r="F1269" s="95">
        <v>135</v>
      </c>
    </row>
    <row r="1270" spans="1:6">
      <c r="A1270" s="74" t="s">
        <v>206</v>
      </c>
      <c r="B1270" s="74" t="s">
        <v>122</v>
      </c>
      <c r="C1270" s="75" t="s">
        <v>2088</v>
      </c>
      <c r="D1270" s="76">
        <v>7065</v>
      </c>
      <c r="E1270" s="77">
        <v>64.16</v>
      </c>
      <c r="F1270" s="95">
        <v>110</v>
      </c>
    </row>
    <row r="1271" spans="1:6">
      <c r="A1271" s="74" t="s">
        <v>206</v>
      </c>
      <c r="B1271" s="74" t="s">
        <v>122</v>
      </c>
      <c r="C1271" s="75" t="s">
        <v>2089</v>
      </c>
      <c r="D1271" s="76">
        <v>6779</v>
      </c>
      <c r="E1271" s="77">
        <v>26.72</v>
      </c>
      <c r="F1271" s="95">
        <v>254</v>
      </c>
    </row>
    <row r="1272" spans="1:6">
      <c r="A1272" s="74" t="s">
        <v>206</v>
      </c>
      <c r="B1272" s="74" t="s">
        <v>122</v>
      </c>
      <c r="C1272" s="75" t="s">
        <v>2090</v>
      </c>
      <c r="D1272" s="76">
        <v>6701</v>
      </c>
      <c r="E1272" s="77">
        <v>14.2</v>
      </c>
      <c r="F1272" s="95">
        <v>472</v>
      </c>
    </row>
    <row r="1273" spans="1:6">
      <c r="A1273" s="74" t="s">
        <v>206</v>
      </c>
      <c r="B1273" s="74" t="s">
        <v>122</v>
      </c>
      <c r="C1273" s="75" t="s">
        <v>2091</v>
      </c>
      <c r="D1273" s="76">
        <v>6591</v>
      </c>
      <c r="E1273" s="77">
        <v>17.39</v>
      </c>
      <c r="F1273" s="95">
        <v>379</v>
      </c>
    </row>
    <row r="1274" spans="1:6">
      <c r="A1274" s="74" t="s">
        <v>206</v>
      </c>
      <c r="B1274" s="74" t="s">
        <v>122</v>
      </c>
      <c r="C1274" s="75" t="s">
        <v>2092</v>
      </c>
      <c r="D1274" s="76">
        <v>6482</v>
      </c>
      <c r="E1274" s="77">
        <v>110.22</v>
      </c>
      <c r="F1274" s="95">
        <v>59</v>
      </c>
    </row>
    <row r="1275" spans="1:6">
      <c r="A1275" s="74" t="s">
        <v>206</v>
      </c>
      <c r="B1275" s="74" t="s">
        <v>122</v>
      </c>
      <c r="C1275" s="75" t="s">
        <v>2093</v>
      </c>
      <c r="D1275" s="76">
        <v>6410</v>
      </c>
      <c r="E1275" s="77">
        <v>40.229999999999997</v>
      </c>
      <c r="F1275" s="95">
        <v>159</v>
      </c>
    </row>
    <row r="1276" spans="1:6">
      <c r="A1276" s="74" t="s">
        <v>206</v>
      </c>
      <c r="B1276" s="74" t="s">
        <v>122</v>
      </c>
      <c r="C1276" s="75" t="s">
        <v>2094</v>
      </c>
      <c r="D1276" s="76">
        <v>5894</v>
      </c>
      <c r="E1276" s="77">
        <v>37.450000000000003</v>
      </c>
      <c r="F1276" s="95">
        <v>157</v>
      </c>
    </row>
    <row r="1277" spans="1:6">
      <c r="A1277" s="74" t="s">
        <v>206</v>
      </c>
      <c r="B1277" s="74" t="s">
        <v>122</v>
      </c>
      <c r="C1277" s="75" t="s">
        <v>2095</v>
      </c>
      <c r="D1277" s="76">
        <v>5576</v>
      </c>
      <c r="E1277" s="77">
        <v>16.670000000000002</v>
      </c>
      <c r="F1277" s="95">
        <v>334</v>
      </c>
    </row>
    <row r="1278" spans="1:6">
      <c r="A1278" s="74" t="s">
        <v>206</v>
      </c>
      <c r="B1278" s="74" t="s">
        <v>122</v>
      </c>
      <c r="C1278" s="75" t="s">
        <v>2096</v>
      </c>
      <c r="D1278" s="76">
        <v>5535</v>
      </c>
      <c r="E1278" s="77">
        <v>14.41</v>
      </c>
      <c r="F1278" s="95">
        <v>384</v>
      </c>
    </row>
    <row r="1279" spans="1:6">
      <c r="A1279" s="74" t="s">
        <v>206</v>
      </c>
      <c r="B1279" s="74" t="s">
        <v>122</v>
      </c>
      <c r="C1279" s="75" t="s">
        <v>2097</v>
      </c>
      <c r="D1279" s="76">
        <v>5352</v>
      </c>
      <c r="E1279" s="77">
        <v>67.12</v>
      </c>
      <c r="F1279" s="95">
        <v>80</v>
      </c>
    </row>
    <row r="1280" spans="1:6">
      <c r="A1280" s="74" t="s">
        <v>206</v>
      </c>
      <c r="B1280" s="74" t="s">
        <v>122</v>
      </c>
      <c r="C1280" s="75" t="s">
        <v>2098</v>
      </c>
      <c r="D1280" s="76">
        <v>5336</v>
      </c>
      <c r="E1280" s="77">
        <v>31.71</v>
      </c>
      <c r="F1280" s="95">
        <v>168</v>
      </c>
    </row>
    <row r="1281" spans="1:6">
      <c r="A1281" s="74" t="s">
        <v>206</v>
      </c>
      <c r="B1281" s="74" t="s">
        <v>122</v>
      </c>
      <c r="C1281" s="75" t="s">
        <v>2099</v>
      </c>
      <c r="D1281" s="76">
        <v>5305</v>
      </c>
      <c r="E1281" s="77">
        <v>48.08</v>
      </c>
      <c r="F1281" s="95">
        <v>110</v>
      </c>
    </row>
    <row r="1282" spans="1:6">
      <c r="A1282" s="74" t="s">
        <v>206</v>
      </c>
      <c r="B1282" s="74" t="s">
        <v>122</v>
      </c>
      <c r="C1282" s="75" t="s">
        <v>2100</v>
      </c>
      <c r="D1282" s="76">
        <v>5100</v>
      </c>
      <c r="E1282" s="77">
        <v>47.75</v>
      </c>
      <c r="F1282" s="95">
        <v>107</v>
      </c>
    </row>
    <row r="1283" spans="1:6">
      <c r="A1283" s="74" t="s">
        <v>206</v>
      </c>
      <c r="B1283" s="74" t="s">
        <v>122</v>
      </c>
      <c r="C1283" s="75" t="s">
        <v>2101</v>
      </c>
      <c r="D1283" s="76">
        <v>5081</v>
      </c>
      <c r="E1283" s="77">
        <v>35.08</v>
      </c>
      <c r="F1283" s="95">
        <v>145</v>
      </c>
    </row>
    <row r="1284" spans="1:6">
      <c r="A1284" s="74" t="s">
        <v>206</v>
      </c>
      <c r="B1284" s="74" t="s">
        <v>122</v>
      </c>
      <c r="C1284" s="75" t="s">
        <v>2102</v>
      </c>
      <c r="D1284" s="76">
        <v>5025</v>
      </c>
      <c r="E1284" s="77">
        <v>5.7</v>
      </c>
      <c r="F1284" s="95">
        <v>882</v>
      </c>
    </row>
    <row r="1285" spans="1:6">
      <c r="A1285" s="74" t="s">
        <v>206</v>
      </c>
      <c r="B1285" s="74" t="s">
        <v>122</v>
      </c>
      <c r="C1285" s="75" t="s">
        <v>2103</v>
      </c>
      <c r="D1285" s="76">
        <v>4901</v>
      </c>
      <c r="E1285" s="77">
        <v>47.76</v>
      </c>
      <c r="F1285" s="95">
        <v>103</v>
      </c>
    </row>
    <row r="1286" spans="1:6">
      <c r="A1286" s="74" t="s">
        <v>206</v>
      </c>
      <c r="B1286" s="74" t="s">
        <v>122</v>
      </c>
      <c r="C1286" s="75" t="s">
        <v>2104</v>
      </c>
      <c r="D1286" s="76">
        <v>4833</v>
      </c>
      <c r="E1286" s="77">
        <v>65.92</v>
      </c>
      <c r="F1286" s="95">
        <v>73</v>
      </c>
    </row>
    <row r="1287" spans="1:6">
      <c r="A1287" s="74" t="s">
        <v>206</v>
      </c>
      <c r="B1287" s="74" t="s">
        <v>122</v>
      </c>
      <c r="C1287" s="75" t="s">
        <v>2105</v>
      </c>
      <c r="D1287" s="76">
        <v>4174</v>
      </c>
      <c r="E1287" s="77">
        <v>50.05</v>
      </c>
      <c r="F1287" s="95">
        <v>83</v>
      </c>
    </row>
    <row r="1288" spans="1:6">
      <c r="A1288" s="74" t="s">
        <v>206</v>
      </c>
      <c r="B1288" s="74" t="s">
        <v>122</v>
      </c>
      <c r="C1288" s="75" t="s">
        <v>2106</v>
      </c>
      <c r="D1288" s="76">
        <v>4117</v>
      </c>
      <c r="E1288" s="77">
        <v>24.83</v>
      </c>
      <c r="F1288" s="95">
        <v>166</v>
      </c>
    </row>
    <row r="1289" spans="1:6">
      <c r="A1289" s="74" t="s">
        <v>206</v>
      </c>
      <c r="B1289" s="74" t="s">
        <v>122</v>
      </c>
      <c r="C1289" s="75" t="s">
        <v>2107</v>
      </c>
      <c r="D1289" s="76">
        <v>3917</v>
      </c>
      <c r="E1289" s="77">
        <v>67.03</v>
      </c>
      <c r="F1289" s="95">
        <v>58</v>
      </c>
    </row>
    <row r="1290" spans="1:6">
      <c r="A1290" s="74" t="s">
        <v>206</v>
      </c>
      <c r="B1290" s="74" t="s">
        <v>122</v>
      </c>
      <c r="C1290" s="75" t="s">
        <v>2108</v>
      </c>
      <c r="D1290" s="76">
        <v>3902</v>
      </c>
      <c r="E1290" s="77">
        <v>28.3</v>
      </c>
      <c r="F1290" s="95">
        <v>138</v>
      </c>
    </row>
    <row r="1291" spans="1:6">
      <c r="A1291" s="74" t="s">
        <v>206</v>
      </c>
      <c r="B1291" s="74" t="s">
        <v>122</v>
      </c>
      <c r="C1291" s="75" t="s">
        <v>2109</v>
      </c>
      <c r="D1291" s="76">
        <v>3898</v>
      </c>
      <c r="E1291" s="77">
        <v>8.65</v>
      </c>
      <c r="F1291" s="95">
        <v>450</v>
      </c>
    </row>
    <row r="1292" spans="1:6">
      <c r="A1292" s="74" t="s">
        <v>206</v>
      </c>
      <c r="B1292" s="74" t="s">
        <v>122</v>
      </c>
      <c r="C1292" s="75" t="s">
        <v>2110</v>
      </c>
      <c r="D1292" s="76">
        <v>3759</v>
      </c>
      <c r="E1292" s="77">
        <v>37.9</v>
      </c>
      <c r="F1292" s="95">
        <v>99</v>
      </c>
    </row>
    <row r="1293" spans="1:6">
      <c r="A1293" s="74" t="s">
        <v>206</v>
      </c>
      <c r="B1293" s="74" t="s">
        <v>122</v>
      </c>
      <c r="C1293" s="75" t="s">
        <v>2111</v>
      </c>
      <c r="D1293" s="76">
        <v>3703</v>
      </c>
      <c r="E1293" s="77">
        <v>31.62</v>
      </c>
      <c r="F1293" s="95">
        <v>117</v>
      </c>
    </row>
    <row r="1294" spans="1:6">
      <c r="A1294" s="74" t="s">
        <v>206</v>
      </c>
      <c r="B1294" s="74" t="s">
        <v>122</v>
      </c>
      <c r="C1294" s="75" t="s">
        <v>2112</v>
      </c>
      <c r="D1294" s="76">
        <v>3561</v>
      </c>
      <c r="E1294" s="77">
        <v>55.16</v>
      </c>
      <c r="F1294" s="95">
        <v>65</v>
      </c>
    </row>
    <row r="1295" spans="1:6">
      <c r="A1295" s="74" t="s">
        <v>206</v>
      </c>
      <c r="B1295" s="74" t="s">
        <v>122</v>
      </c>
      <c r="C1295" s="75" t="s">
        <v>2113</v>
      </c>
      <c r="D1295" s="76">
        <v>3354</v>
      </c>
      <c r="E1295" s="77">
        <v>81.11</v>
      </c>
      <c r="F1295" s="95">
        <v>41</v>
      </c>
    </row>
    <row r="1296" spans="1:6">
      <c r="A1296" s="74" t="s">
        <v>206</v>
      </c>
      <c r="B1296" s="74" t="s">
        <v>122</v>
      </c>
      <c r="C1296" s="75" t="s">
        <v>2114</v>
      </c>
      <c r="D1296" s="76">
        <v>3321</v>
      </c>
      <c r="E1296" s="77">
        <v>28.93</v>
      </c>
      <c r="F1296" s="95">
        <v>115</v>
      </c>
    </row>
    <row r="1297" spans="1:6">
      <c r="A1297" s="74" t="s">
        <v>206</v>
      </c>
      <c r="B1297" s="74" t="s">
        <v>122</v>
      </c>
      <c r="C1297" s="75" t="s">
        <v>2115</v>
      </c>
      <c r="D1297" s="76">
        <v>3317</v>
      </c>
      <c r="E1297" s="77">
        <v>20.54</v>
      </c>
      <c r="F1297" s="95">
        <v>161</v>
      </c>
    </row>
    <row r="1298" spans="1:6">
      <c r="A1298" s="74" t="s">
        <v>206</v>
      </c>
      <c r="B1298" s="74" t="s">
        <v>122</v>
      </c>
      <c r="C1298" s="75" t="s">
        <v>2116</v>
      </c>
      <c r="D1298" s="76">
        <v>3236</v>
      </c>
      <c r="E1298" s="77">
        <v>28.36</v>
      </c>
      <c r="F1298" s="95">
        <v>114</v>
      </c>
    </row>
    <row r="1299" spans="1:6">
      <c r="A1299" s="74" t="s">
        <v>206</v>
      </c>
      <c r="B1299" s="74" t="s">
        <v>122</v>
      </c>
      <c r="C1299" s="75" t="s">
        <v>2117</v>
      </c>
      <c r="D1299" s="76">
        <v>2844</v>
      </c>
      <c r="E1299" s="77">
        <v>18.059999999999999</v>
      </c>
      <c r="F1299" s="95">
        <v>157</v>
      </c>
    </row>
    <row r="1300" spans="1:6">
      <c r="A1300" s="74" t="s">
        <v>206</v>
      </c>
      <c r="B1300" s="74" t="s">
        <v>122</v>
      </c>
      <c r="C1300" s="75" t="s">
        <v>2118</v>
      </c>
      <c r="D1300" s="76">
        <v>2807</v>
      </c>
      <c r="E1300" s="77">
        <v>20.14</v>
      </c>
      <c r="F1300" s="95">
        <v>139</v>
      </c>
    </row>
    <row r="1301" spans="1:6">
      <c r="A1301" s="74" t="s">
        <v>206</v>
      </c>
      <c r="B1301" s="74" t="s">
        <v>122</v>
      </c>
      <c r="C1301" s="75" t="s">
        <v>2119</v>
      </c>
      <c r="D1301" s="76">
        <v>2748</v>
      </c>
      <c r="E1301" s="77">
        <v>6.02</v>
      </c>
      <c r="F1301" s="95">
        <v>456</v>
      </c>
    </row>
    <row r="1302" spans="1:6">
      <c r="A1302" s="74" t="s">
        <v>206</v>
      </c>
      <c r="B1302" s="74" t="s">
        <v>122</v>
      </c>
      <c r="C1302" s="75" t="s">
        <v>2120</v>
      </c>
      <c r="D1302" s="76">
        <v>2698</v>
      </c>
      <c r="E1302" s="77">
        <v>2.66</v>
      </c>
      <c r="F1302" s="96">
        <v>1013</v>
      </c>
    </row>
    <row r="1303" spans="1:6">
      <c r="A1303" s="74" t="s">
        <v>206</v>
      </c>
      <c r="B1303" s="74" t="s">
        <v>122</v>
      </c>
      <c r="C1303" s="75" t="s">
        <v>2121</v>
      </c>
      <c r="D1303" s="76">
        <v>2679</v>
      </c>
      <c r="E1303" s="77">
        <v>72.5</v>
      </c>
      <c r="F1303" s="95">
        <v>37</v>
      </c>
    </row>
    <row r="1304" spans="1:6">
      <c r="A1304" s="74" t="s">
        <v>206</v>
      </c>
      <c r="B1304" s="74" t="s">
        <v>122</v>
      </c>
      <c r="C1304" s="75" t="s">
        <v>2122</v>
      </c>
      <c r="D1304" s="76">
        <v>2672</v>
      </c>
      <c r="E1304" s="77">
        <v>22.25</v>
      </c>
      <c r="F1304" s="95">
        <v>120</v>
      </c>
    </row>
    <row r="1305" spans="1:6">
      <c r="A1305" s="74" t="s">
        <v>206</v>
      </c>
      <c r="B1305" s="74" t="s">
        <v>122</v>
      </c>
      <c r="C1305" s="75" t="s">
        <v>2123</v>
      </c>
      <c r="D1305" s="76">
        <v>2651</v>
      </c>
      <c r="E1305" s="77">
        <v>35.43</v>
      </c>
      <c r="F1305" s="95">
        <v>75</v>
      </c>
    </row>
    <row r="1306" spans="1:6">
      <c r="A1306" s="74" t="s">
        <v>206</v>
      </c>
      <c r="B1306" s="74" t="s">
        <v>122</v>
      </c>
      <c r="C1306" s="75" t="s">
        <v>2124</v>
      </c>
      <c r="D1306" s="76">
        <v>2587</v>
      </c>
      <c r="E1306" s="77">
        <v>31.24</v>
      </c>
      <c r="F1306" s="95">
        <v>83</v>
      </c>
    </row>
    <row r="1307" spans="1:6">
      <c r="A1307" s="74" t="s">
        <v>206</v>
      </c>
      <c r="B1307" s="74" t="s">
        <v>122</v>
      </c>
      <c r="C1307" s="75" t="s">
        <v>2125</v>
      </c>
      <c r="D1307" s="76">
        <v>2538</v>
      </c>
      <c r="E1307" s="77">
        <v>128.75</v>
      </c>
      <c r="F1307" s="95">
        <v>20</v>
      </c>
    </row>
    <row r="1308" spans="1:6">
      <c r="A1308" s="74" t="s">
        <v>206</v>
      </c>
      <c r="B1308" s="74" t="s">
        <v>122</v>
      </c>
      <c r="C1308" s="75" t="s">
        <v>2126</v>
      </c>
      <c r="D1308" s="76">
        <v>2530</v>
      </c>
      <c r="E1308" s="77">
        <v>15.54</v>
      </c>
      <c r="F1308" s="95">
        <v>163</v>
      </c>
    </row>
    <row r="1309" spans="1:6">
      <c r="A1309" s="74" t="s">
        <v>206</v>
      </c>
      <c r="B1309" s="74" t="s">
        <v>122</v>
      </c>
      <c r="C1309" s="75" t="s">
        <v>2127</v>
      </c>
      <c r="D1309" s="76">
        <v>2507</v>
      </c>
      <c r="E1309" s="77">
        <v>6.73</v>
      </c>
      <c r="F1309" s="95">
        <v>372</v>
      </c>
    </row>
    <row r="1310" spans="1:6">
      <c r="A1310" s="74" t="s">
        <v>206</v>
      </c>
      <c r="B1310" s="74" t="s">
        <v>122</v>
      </c>
      <c r="C1310" s="75" t="s">
        <v>2128</v>
      </c>
      <c r="D1310" s="76">
        <v>2480</v>
      </c>
      <c r="E1310" s="77">
        <v>7.94</v>
      </c>
      <c r="F1310" s="95">
        <v>313</v>
      </c>
    </row>
    <row r="1311" spans="1:6">
      <c r="A1311" s="74" t="s">
        <v>206</v>
      </c>
      <c r="B1311" s="74" t="s">
        <v>122</v>
      </c>
      <c r="C1311" s="75" t="s">
        <v>2129</v>
      </c>
      <c r="D1311" s="76">
        <v>2399</v>
      </c>
      <c r="E1311" s="77">
        <v>26.01</v>
      </c>
      <c r="F1311" s="95">
        <v>92</v>
      </c>
    </row>
    <row r="1312" spans="1:6">
      <c r="A1312" s="74" t="s">
        <v>206</v>
      </c>
      <c r="B1312" s="74" t="s">
        <v>122</v>
      </c>
      <c r="C1312" s="75" t="s">
        <v>2130</v>
      </c>
      <c r="D1312" s="76">
        <v>2377</v>
      </c>
      <c r="E1312" s="77">
        <v>14.29</v>
      </c>
      <c r="F1312" s="95">
        <v>166</v>
      </c>
    </row>
    <row r="1313" spans="1:6">
      <c r="A1313" s="74" t="s">
        <v>206</v>
      </c>
      <c r="B1313" s="74" t="s">
        <v>122</v>
      </c>
      <c r="C1313" s="75" t="s">
        <v>2131</v>
      </c>
      <c r="D1313" s="76">
        <v>2334</v>
      </c>
      <c r="E1313" s="77">
        <v>28.17</v>
      </c>
      <c r="F1313" s="95">
        <v>83</v>
      </c>
    </row>
    <row r="1314" spans="1:6">
      <c r="A1314" s="74" t="s">
        <v>206</v>
      </c>
      <c r="B1314" s="74" t="s">
        <v>122</v>
      </c>
      <c r="C1314" s="75" t="s">
        <v>2132</v>
      </c>
      <c r="D1314" s="76">
        <v>2303</v>
      </c>
      <c r="E1314" s="77">
        <v>46.46</v>
      </c>
      <c r="F1314" s="95">
        <v>50</v>
      </c>
    </row>
    <row r="1315" spans="1:6">
      <c r="A1315" s="74" t="s">
        <v>206</v>
      </c>
      <c r="B1315" s="74" t="s">
        <v>122</v>
      </c>
      <c r="C1315" s="75" t="s">
        <v>2133</v>
      </c>
      <c r="D1315" s="76">
        <v>2285</v>
      </c>
      <c r="E1315" s="77">
        <v>34.71</v>
      </c>
      <c r="F1315" s="95">
        <v>66</v>
      </c>
    </row>
    <row r="1316" spans="1:6">
      <c r="A1316" s="74" t="s">
        <v>206</v>
      </c>
      <c r="B1316" s="74" t="s">
        <v>122</v>
      </c>
      <c r="C1316" s="75" t="s">
        <v>2134</v>
      </c>
      <c r="D1316" s="76">
        <v>2256</v>
      </c>
      <c r="E1316" s="77">
        <v>35.68</v>
      </c>
      <c r="F1316" s="95">
        <v>63</v>
      </c>
    </row>
    <row r="1317" spans="1:6">
      <c r="A1317" s="74" t="s">
        <v>206</v>
      </c>
      <c r="B1317" s="74" t="s">
        <v>122</v>
      </c>
      <c r="C1317" s="75" t="s">
        <v>2135</v>
      </c>
      <c r="D1317" s="76">
        <v>2244</v>
      </c>
      <c r="E1317" s="77">
        <v>13.24</v>
      </c>
      <c r="F1317" s="95">
        <v>169</v>
      </c>
    </row>
    <row r="1318" spans="1:6">
      <c r="A1318" s="74" t="s">
        <v>206</v>
      </c>
      <c r="B1318" s="74" t="s">
        <v>122</v>
      </c>
      <c r="C1318" s="75" t="s">
        <v>2136</v>
      </c>
      <c r="D1318" s="76">
        <v>2068</v>
      </c>
      <c r="E1318" s="77">
        <v>21.03</v>
      </c>
      <c r="F1318" s="95">
        <v>98</v>
      </c>
    </row>
    <row r="1319" spans="1:6">
      <c r="A1319" s="74" t="s">
        <v>206</v>
      </c>
      <c r="B1319" s="74" t="s">
        <v>122</v>
      </c>
      <c r="C1319" s="75" t="s">
        <v>2137</v>
      </c>
      <c r="D1319" s="76">
        <v>2061</v>
      </c>
      <c r="E1319" s="77">
        <v>4.97</v>
      </c>
      <c r="F1319" s="95">
        <v>415</v>
      </c>
    </row>
    <row r="1320" spans="1:6">
      <c r="A1320" s="74" t="s">
        <v>206</v>
      </c>
      <c r="B1320" s="74" t="s">
        <v>122</v>
      </c>
      <c r="C1320" s="75" t="s">
        <v>2138</v>
      </c>
      <c r="D1320" s="76">
        <v>2048</v>
      </c>
      <c r="E1320" s="77">
        <v>48.24</v>
      </c>
      <c r="F1320" s="95">
        <v>42</v>
      </c>
    </row>
    <row r="1321" spans="1:6">
      <c r="A1321" s="74" t="s">
        <v>206</v>
      </c>
      <c r="B1321" s="74" t="s">
        <v>122</v>
      </c>
      <c r="C1321" s="75" t="s">
        <v>2139</v>
      </c>
      <c r="D1321" s="76">
        <v>2005</v>
      </c>
      <c r="E1321" s="77">
        <v>2.67</v>
      </c>
      <c r="F1321" s="95">
        <v>751</v>
      </c>
    </row>
    <row r="1322" spans="1:6">
      <c r="A1322" s="74" t="s">
        <v>206</v>
      </c>
      <c r="B1322" s="74" t="s">
        <v>122</v>
      </c>
      <c r="C1322" s="75" t="s">
        <v>2140</v>
      </c>
      <c r="D1322" s="76">
        <v>1985</v>
      </c>
      <c r="E1322" s="77">
        <v>33.44</v>
      </c>
      <c r="F1322" s="95">
        <v>59</v>
      </c>
    </row>
    <row r="1323" spans="1:6">
      <c r="A1323" s="74" t="s">
        <v>206</v>
      </c>
      <c r="B1323" s="74" t="s">
        <v>122</v>
      </c>
      <c r="C1323" s="75" t="s">
        <v>2141</v>
      </c>
      <c r="D1323" s="76">
        <v>1968</v>
      </c>
      <c r="E1323" s="77">
        <v>23.79</v>
      </c>
      <c r="F1323" s="95">
        <v>83</v>
      </c>
    </row>
    <row r="1324" spans="1:6">
      <c r="A1324" s="74" t="s">
        <v>206</v>
      </c>
      <c r="B1324" s="74" t="s">
        <v>122</v>
      </c>
      <c r="C1324" s="75" t="s">
        <v>2142</v>
      </c>
      <c r="D1324" s="76">
        <v>1917</v>
      </c>
      <c r="E1324" s="77">
        <v>45.56</v>
      </c>
      <c r="F1324" s="95">
        <v>42</v>
      </c>
    </row>
    <row r="1325" spans="1:6">
      <c r="A1325" s="74" t="s">
        <v>206</v>
      </c>
      <c r="B1325" s="74" t="s">
        <v>122</v>
      </c>
      <c r="C1325" s="75" t="s">
        <v>2143</v>
      </c>
      <c r="D1325" s="76">
        <v>1868</v>
      </c>
      <c r="E1325" s="77">
        <v>17.190000000000001</v>
      </c>
      <c r="F1325" s="95">
        <v>109</v>
      </c>
    </row>
    <row r="1326" spans="1:6">
      <c r="A1326" s="74" t="s">
        <v>206</v>
      </c>
      <c r="B1326" s="74" t="s">
        <v>122</v>
      </c>
      <c r="C1326" s="75" t="s">
        <v>2144</v>
      </c>
      <c r="D1326" s="76">
        <v>1841</v>
      </c>
      <c r="E1326" s="77">
        <v>31.62</v>
      </c>
      <c r="F1326" s="95">
        <v>58</v>
      </c>
    </row>
    <row r="1327" spans="1:6">
      <c r="A1327" s="74" t="s">
        <v>206</v>
      </c>
      <c r="B1327" s="74" t="s">
        <v>122</v>
      </c>
      <c r="C1327" s="75" t="s">
        <v>2145</v>
      </c>
      <c r="D1327" s="76">
        <v>1840</v>
      </c>
      <c r="E1327" s="77">
        <v>8.4600000000000009</v>
      </c>
      <c r="F1327" s="95">
        <v>217</v>
      </c>
    </row>
    <row r="1328" spans="1:6">
      <c r="A1328" s="74" t="s">
        <v>206</v>
      </c>
      <c r="B1328" s="74" t="s">
        <v>122</v>
      </c>
      <c r="C1328" s="75" t="s">
        <v>2146</v>
      </c>
      <c r="D1328" s="76">
        <v>1774</v>
      </c>
      <c r="E1328" s="77">
        <v>23.81</v>
      </c>
      <c r="F1328" s="95">
        <v>74</v>
      </c>
    </row>
    <row r="1329" spans="1:6">
      <c r="A1329" s="74" t="s">
        <v>206</v>
      </c>
      <c r="B1329" s="74" t="s">
        <v>122</v>
      </c>
      <c r="C1329" s="75" t="s">
        <v>2147</v>
      </c>
      <c r="D1329" s="76">
        <v>1704</v>
      </c>
      <c r="E1329" s="77">
        <v>31.96</v>
      </c>
      <c r="F1329" s="95">
        <v>53</v>
      </c>
    </row>
    <row r="1330" spans="1:6">
      <c r="A1330" s="74" t="s">
        <v>206</v>
      </c>
      <c r="B1330" s="74" t="s">
        <v>122</v>
      </c>
      <c r="C1330" s="75" t="s">
        <v>2148</v>
      </c>
      <c r="D1330" s="76">
        <v>1698</v>
      </c>
      <c r="E1330" s="77">
        <v>15.51</v>
      </c>
      <c r="F1330" s="95">
        <v>109</v>
      </c>
    </row>
    <row r="1331" spans="1:6">
      <c r="A1331" s="74" t="s">
        <v>206</v>
      </c>
      <c r="B1331" s="74" t="s">
        <v>122</v>
      </c>
      <c r="C1331" s="75" t="s">
        <v>2149</v>
      </c>
      <c r="D1331" s="76">
        <v>1679</v>
      </c>
      <c r="E1331" s="77">
        <v>40.56</v>
      </c>
      <c r="F1331" s="95">
        <v>41</v>
      </c>
    </row>
    <row r="1332" spans="1:6">
      <c r="A1332" s="74" t="s">
        <v>206</v>
      </c>
      <c r="B1332" s="74" t="s">
        <v>122</v>
      </c>
      <c r="C1332" s="75" t="s">
        <v>2150</v>
      </c>
      <c r="D1332" s="76">
        <v>1637</v>
      </c>
      <c r="E1332" s="77">
        <v>23.44</v>
      </c>
      <c r="F1332" s="95">
        <v>70</v>
      </c>
    </row>
    <row r="1333" spans="1:6">
      <c r="A1333" s="74" t="s">
        <v>206</v>
      </c>
      <c r="B1333" s="74" t="s">
        <v>122</v>
      </c>
      <c r="C1333" s="75" t="s">
        <v>2151</v>
      </c>
      <c r="D1333" s="76">
        <v>1628</v>
      </c>
      <c r="E1333" s="77">
        <v>57.64</v>
      </c>
      <c r="F1333" s="95">
        <v>28</v>
      </c>
    </row>
    <row r="1334" spans="1:6">
      <c r="A1334" s="74" t="s">
        <v>206</v>
      </c>
      <c r="B1334" s="74" t="s">
        <v>122</v>
      </c>
      <c r="C1334" s="75" t="s">
        <v>2152</v>
      </c>
      <c r="D1334" s="76">
        <v>1625</v>
      </c>
      <c r="E1334" s="77">
        <v>10.1</v>
      </c>
      <c r="F1334" s="95">
        <v>161</v>
      </c>
    </row>
    <row r="1335" spans="1:6">
      <c r="A1335" s="74" t="s">
        <v>206</v>
      </c>
      <c r="B1335" s="74" t="s">
        <v>122</v>
      </c>
      <c r="C1335" s="75" t="s">
        <v>2153</v>
      </c>
      <c r="D1335" s="76">
        <v>1600</v>
      </c>
      <c r="E1335" s="77">
        <v>26.79</v>
      </c>
      <c r="F1335" s="95">
        <v>60</v>
      </c>
    </row>
    <row r="1336" spans="1:6">
      <c r="A1336" s="74" t="s">
        <v>206</v>
      </c>
      <c r="B1336" s="74" t="s">
        <v>122</v>
      </c>
      <c r="C1336" s="75" t="s">
        <v>2154</v>
      </c>
      <c r="D1336" s="76">
        <v>1542</v>
      </c>
      <c r="E1336" s="77">
        <v>13.86</v>
      </c>
      <c r="F1336" s="95">
        <v>111</v>
      </c>
    </row>
    <row r="1337" spans="1:6">
      <c r="A1337" s="74" t="s">
        <v>206</v>
      </c>
      <c r="B1337" s="74" t="s">
        <v>122</v>
      </c>
      <c r="C1337" s="75" t="s">
        <v>2155</v>
      </c>
      <c r="D1337" s="76">
        <v>1530</v>
      </c>
      <c r="E1337" s="77">
        <v>51.69</v>
      </c>
      <c r="F1337" s="95">
        <v>30</v>
      </c>
    </row>
    <row r="1338" spans="1:6">
      <c r="A1338" s="74" t="s">
        <v>206</v>
      </c>
      <c r="B1338" s="74" t="s">
        <v>122</v>
      </c>
      <c r="C1338" s="75" t="s">
        <v>2156</v>
      </c>
      <c r="D1338" s="76">
        <v>1497</v>
      </c>
      <c r="E1338" s="77">
        <v>63.59</v>
      </c>
      <c r="F1338" s="95">
        <v>24</v>
      </c>
    </row>
    <row r="1339" spans="1:6">
      <c r="A1339" s="74" t="s">
        <v>206</v>
      </c>
      <c r="B1339" s="74" t="s">
        <v>122</v>
      </c>
      <c r="C1339" s="75" t="s">
        <v>2157</v>
      </c>
      <c r="D1339" s="76">
        <v>1484</v>
      </c>
      <c r="E1339" s="77">
        <v>14.91</v>
      </c>
      <c r="F1339" s="95">
        <v>100</v>
      </c>
    </row>
    <row r="1340" spans="1:6">
      <c r="A1340" s="74" t="s">
        <v>206</v>
      </c>
      <c r="B1340" s="74" t="s">
        <v>122</v>
      </c>
      <c r="C1340" s="75" t="s">
        <v>2158</v>
      </c>
      <c r="D1340" s="76">
        <v>1456</v>
      </c>
      <c r="E1340" s="77">
        <v>32.729999999999997</v>
      </c>
      <c r="F1340" s="95">
        <v>44</v>
      </c>
    </row>
    <row r="1341" spans="1:6">
      <c r="A1341" s="74" t="s">
        <v>206</v>
      </c>
      <c r="B1341" s="74" t="s">
        <v>122</v>
      </c>
      <c r="C1341" s="75" t="s">
        <v>2159</v>
      </c>
      <c r="D1341" s="76">
        <v>1429</v>
      </c>
      <c r="E1341" s="77">
        <v>70.459999999999994</v>
      </c>
      <c r="F1341" s="95">
        <v>20</v>
      </c>
    </row>
    <row r="1342" spans="1:6">
      <c r="A1342" s="74" t="s">
        <v>206</v>
      </c>
      <c r="B1342" s="74" t="s">
        <v>122</v>
      </c>
      <c r="C1342" s="75" t="s">
        <v>2160</v>
      </c>
      <c r="D1342" s="76">
        <v>1378</v>
      </c>
      <c r="E1342" s="77">
        <v>55.68</v>
      </c>
      <c r="F1342" s="95">
        <v>25</v>
      </c>
    </row>
    <row r="1343" spans="1:6">
      <c r="A1343" s="74" t="s">
        <v>206</v>
      </c>
      <c r="B1343" s="74" t="s">
        <v>122</v>
      </c>
      <c r="C1343" s="75" t="s">
        <v>2161</v>
      </c>
      <c r="D1343" s="76">
        <v>1362</v>
      </c>
      <c r="E1343" s="77">
        <v>86.57</v>
      </c>
      <c r="F1343" s="95">
        <v>16</v>
      </c>
    </row>
    <row r="1344" spans="1:6">
      <c r="A1344" s="74" t="s">
        <v>206</v>
      </c>
      <c r="B1344" s="74" t="s">
        <v>122</v>
      </c>
      <c r="C1344" s="75" t="s">
        <v>2162</v>
      </c>
      <c r="D1344" s="76">
        <v>1327</v>
      </c>
      <c r="E1344" s="77">
        <v>11.7</v>
      </c>
      <c r="F1344" s="95">
        <v>113</v>
      </c>
    </row>
    <row r="1345" spans="1:6">
      <c r="A1345" s="74" t="s">
        <v>206</v>
      </c>
      <c r="B1345" s="74" t="s">
        <v>122</v>
      </c>
      <c r="C1345" s="75" t="s">
        <v>2163</v>
      </c>
      <c r="D1345" s="76">
        <v>1322</v>
      </c>
      <c r="E1345" s="77">
        <v>10.41</v>
      </c>
      <c r="F1345" s="95">
        <v>127</v>
      </c>
    </row>
    <row r="1346" spans="1:6">
      <c r="A1346" s="74" t="s">
        <v>206</v>
      </c>
      <c r="B1346" s="74" t="s">
        <v>122</v>
      </c>
      <c r="C1346" s="75" t="s">
        <v>2164</v>
      </c>
      <c r="D1346" s="76">
        <v>1271</v>
      </c>
      <c r="E1346" s="77">
        <v>62.77</v>
      </c>
      <c r="F1346" s="95">
        <v>20</v>
      </c>
    </row>
    <row r="1347" spans="1:6">
      <c r="A1347" s="74" t="s">
        <v>206</v>
      </c>
      <c r="B1347" s="74" t="s">
        <v>122</v>
      </c>
      <c r="C1347" s="75" t="s">
        <v>2165</v>
      </c>
      <c r="D1347" s="76">
        <v>1268</v>
      </c>
      <c r="E1347" s="77">
        <v>18.04</v>
      </c>
      <c r="F1347" s="95">
        <v>70</v>
      </c>
    </row>
    <row r="1348" spans="1:6">
      <c r="A1348" s="74" t="s">
        <v>206</v>
      </c>
      <c r="B1348" s="74" t="s">
        <v>122</v>
      </c>
      <c r="C1348" s="75" t="s">
        <v>2166</v>
      </c>
      <c r="D1348" s="76">
        <v>1243</v>
      </c>
      <c r="E1348" s="77">
        <v>16.010000000000002</v>
      </c>
      <c r="F1348" s="95">
        <v>78</v>
      </c>
    </row>
    <row r="1349" spans="1:6">
      <c r="A1349" s="74" t="s">
        <v>206</v>
      </c>
      <c r="B1349" s="74" t="s">
        <v>122</v>
      </c>
      <c r="C1349" s="75" t="s">
        <v>2167</v>
      </c>
      <c r="D1349" s="76">
        <v>1229</v>
      </c>
      <c r="E1349" s="77">
        <v>27.99</v>
      </c>
      <c r="F1349" s="95">
        <v>44</v>
      </c>
    </row>
    <row r="1350" spans="1:6">
      <c r="A1350" s="74" t="s">
        <v>206</v>
      </c>
      <c r="B1350" s="74" t="s">
        <v>122</v>
      </c>
      <c r="C1350" s="75" t="s">
        <v>2168</v>
      </c>
      <c r="D1350" s="76">
        <v>1218</v>
      </c>
      <c r="E1350" s="77">
        <v>41.53</v>
      </c>
      <c r="F1350" s="95">
        <v>29</v>
      </c>
    </row>
    <row r="1351" spans="1:6">
      <c r="A1351" s="74" t="s">
        <v>206</v>
      </c>
      <c r="B1351" s="74" t="s">
        <v>122</v>
      </c>
      <c r="C1351" s="75" t="s">
        <v>2169</v>
      </c>
      <c r="D1351" s="76">
        <v>1196</v>
      </c>
      <c r="E1351" s="77">
        <v>13.74</v>
      </c>
      <c r="F1351" s="95">
        <v>87</v>
      </c>
    </row>
    <row r="1352" spans="1:6">
      <c r="A1352" s="74" t="s">
        <v>206</v>
      </c>
      <c r="B1352" s="74" t="s">
        <v>122</v>
      </c>
      <c r="C1352" s="75" t="s">
        <v>2170</v>
      </c>
      <c r="D1352" s="76">
        <v>1189</v>
      </c>
      <c r="E1352" s="77">
        <v>41.37</v>
      </c>
      <c r="F1352" s="95">
        <v>29</v>
      </c>
    </row>
    <row r="1353" spans="1:6">
      <c r="A1353" s="74" t="s">
        <v>206</v>
      </c>
      <c r="B1353" s="74" t="s">
        <v>122</v>
      </c>
      <c r="C1353" s="75" t="s">
        <v>2171</v>
      </c>
      <c r="D1353" s="76">
        <v>1160</v>
      </c>
      <c r="E1353" s="77">
        <v>14.85</v>
      </c>
      <c r="F1353" s="95">
        <v>78</v>
      </c>
    </row>
    <row r="1354" spans="1:6">
      <c r="A1354" s="74" t="s">
        <v>206</v>
      </c>
      <c r="B1354" s="74" t="s">
        <v>122</v>
      </c>
      <c r="C1354" s="75" t="s">
        <v>2172</v>
      </c>
      <c r="D1354" s="76">
        <v>1159</v>
      </c>
      <c r="E1354" s="77">
        <v>34.82</v>
      </c>
      <c r="F1354" s="95">
        <v>33</v>
      </c>
    </row>
    <row r="1355" spans="1:6">
      <c r="A1355" s="74" t="s">
        <v>206</v>
      </c>
      <c r="B1355" s="74" t="s">
        <v>122</v>
      </c>
      <c r="C1355" s="75" t="s">
        <v>2173</v>
      </c>
      <c r="D1355" s="76">
        <v>1107</v>
      </c>
      <c r="E1355" s="77">
        <v>35.47</v>
      </c>
      <c r="F1355" s="95">
        <v>31</v>
      </c>
    </row>
    <row r="1356" spans="1:6">
      <c r="A1356" s="74" t="s">
        <v>206</v>
      </c>
      <c r="B1356" s="74" t="s">
        <v>122</v>
      </c>
      <c r="C1356" s="75" t="s">
        <v>2174</v>
      </c>
      <c r="D1356" s="76">
        <v>1093</v>
      </c>
      <c r="E1356" s="77">
        <v>27.92</v>
      </c>
      <c r="F1356" s="95">
        <v>39</v>
      </c>
    </row>
    <row r="1357" spans="1:6">
      <c r="A1357" s="74" t="s">
        <v>206</v>
      </c>
      <c r="B1357" s="74" t="s">
        <v>122</v>
      </c>
      <c r="C1357" s="75" t="s">
        <v>2175</v>
      </c>
      <c r="D1357" s="76">
        <v>1070</v>
      </c>
      <c r="E1357" s="77">
        <v>12.04</v>
      </c>
      <c r="F1357" s="95">
        <v>89</v>
      </c>
    </row>
    <row r="1358" spans="1:6">
      <c r="A1358" s="74" t="s">
        <v>206</v>
      </c>
      <c r="B1358" s="74" t="s">
        <v>122</v>
      </c>
      <c r="C1358" s="75" t="s">
        <v>2176</v>
      </c>
      <c r="D1358" s="76">
        <v>1050</v>
      </c>
      <c r="E1358" s="77">
        <v>26.55</v>
      </c>
      <c r="F1358" s="95">
        <v>40</v>
      </c>
    </row>
    <row r="1359" spans="1:6">
      <c r="A1359" s="74" t="s">
        <v>206</v>
      </c>
      <c r="B1359" s="74" t="s">
        <v>122</v>
      </c>
      <c r="C1359" s="75" t="s">
        <v>2177</v>
      </c>
      <c r="D1359" s="76">
        <v>1038</v>
      </c>
      <c r="E1359" s="77">
        <v>15.24</v>
      </c>
      <c r="F1359" s="95">
        <v>68</v>
      </c>
    </row>
    <row r="1360" spans="1:6">
      <c r="A1360" s="74" t="s">
        <v>206</v>
      </c>
      <c r="B1360" s="74" t="s">
        <v>122</v>
      </c>
      <c r="C1360" s="75" t="s">
        <v>2178</v>
      </c>
      <c r="D1360" s="76">
        <v>1017</v>
      </c>
      <c r="E1360" s="77">
        <v>17.75</v>
      </c>
      <c r="F1360" s="95">
        <v>57</v>
      </c>
    </row>
    <row r="1361" spans="1:6">
      <c r="A1361" s="74" t="s">
        <v>206</v>
      </c>
      <c r="B1361" s="74" t="s">
        <v>122</v>
      </c>
      <c r="C1361" s="75" t="s">
        <v>2179</v>
      </c>
      <c r="D1361" s="76">
        <v>1000</v>
      </c>
      <c r="E1361" s="77">
        <v>4.82</v>
      </c>
      <c r="F1361" s="95">
        <v>207</v>
      </c>
    </row>
    <row r="1362" spans="1:6">
      <c r="A1362" s="74" t="s">
        <v>206</v>
      </c>
      <c r="B1362" s="74" t="s">
        <v>122</v>
      </c>
      <c r="C1362" s="75" t="s">
        <v>2180</v>
      </c>
      <c r="D1362" s="77">
        <v>989</v>
      </c>
      <c r="E1362" s="77">
        <v>8.34</v>
      </c>
      <c r="F1362" s="95">
        <v>119</v>
      </c>
    </row>
    <row r="1363" spans="1:6">
      <c r="A1363" s="74" t="s">
        <v>206</v>
      </c>
      <c r="B1363" s="74" t="s">
        <v>122</v>
      </c>
      <c r="C1363" s="75" t="s">
        <v>2181</v>
      </c>
      <c r="D1363" s="77">
        <v>886</v>
      </c>
      <c r="E1363" s="77">
        <v>24</v>
      </c>
      <c r="F1363" s="95">
        <v>37</v>
      </c>
    </row>
    <row r="1364" spans="1:6">
      <c r="A1364" s="74" t="s">
        <v>206</v>
      </c>
      <c r="B1364" s="74" t="s">
        <v>122</v>
      </c>
      <c r="C1364" s="75" t="s">
        <v>2182</v>
      </c>
      <c r="D1364" s="77">
        <v>864</v>
      </c>
      <c r="E1364" s="77">
        <v>7.75</v>
      </c>
      <c r="F1364" s="95">
        <v>112</v>
      </c>
    </row>
    <row r="1365" spans="1:6">
      <c r="A1365" s="74" t="s">
        <v>206</v>
      </c>
      <c r="B1365" s="74" t="s">
        <v>122</v>
      </c>
      <c r="C1365" s="75" t="s">
        <v>2183</v>
      </c>
      <c r="D1365" s="77">
        <v>848</v>
      </c>
      <c r="E1365" s="77">
        <v>15.28</v>
      </c>
      <c r="F1365" s="95">
        <v>55</v>
      </c>
    </row>
    <row r="1366" spans="1:6">
      <c r="A1366" s="74" t="s">
        <v>206</v>
      </c>
      <c r="B1366" s="74" t="s">
        <v>122</v>
      </c>
      <c r="C1366" s="75" t="s">
        <v>2184</v>
      </c>
      <c r="D1366" s="77">
        <v>842</v>
      </c>
      <c r="E1366" s="77">
        <v>0.12</v>
      </c>
      <c r="F1366" s="96">
        <v>6982</v>
      </c>
    </row>
    <row r="1367" spans="1:6">
      <c r="A1367" s="74" t="s">
        <v>206</v>
      </c>
      <c r="B1367" s="74" t="s">
        <v>122</v>
      </c>
      <c r="C1367" s="75" t="s">
        <v>2185</v>
      </c>
      <c r="D1367" s="77">
        <v>821</v>
      </c>
      <c r="E1367" s="77">
        <v>24.28</v>
      </c>
      <c r="F1367" s="95">
        <v>34</v>
      </c>
    </row>
    <row r="1368" spans="1:6">
      <c r="A1368" s="74" t="s">
        <v>206</v>
      </c>
      <c r="B1368" s="74" t="s">
        <v>122</v>
      </c>
      <c r="C1368" s="75" t="s">
        <v>2186</v>
      </c>
      <c r="D1368" s="77">
        <v>808</v>
      </c>
      <c r="E1368" s="77">
        <v>9.69</v>
      </c>
      <c r="F1368" s="95">
        <v>83</v>
      </c>
    </row>
    <row r="1369" spans="1:6">
      <c r="A1369" s="74" t="s">
        <v>206</v>
      </c>
      <c r="B1369" s="74" t="s">
        <v>122</v>
      </c>
      <c r="C1369" s="75" t="s">
        <v>2187</v>
      </c>
      <c r="D1369" s="77">
        <v>770</v>
      </c>
      <c r="E1369" s="77">
        <v>16.75</v>
      </c>
      <c r="F1369" s="95">
        <v>46</v>
      </c>
    </row>
    <row r="1370" spans="1:6">
      <c r="A1370" s="74" t="s">
        <v>206</v>
      </c>
      <c r="B1370" s="74" t="s">
        <v>122</v>
      </c>
      <c r="C1370" s="75" t="s">
        <v>2188</v>
      </c>
      <c r="D1370" s="77">
        <v>766</v>
      </c>
      <c r="E1370" s="77">
        <v>20.22</v>
      </c>
      <c r="F1370" s="95">
        <v>38</v>
      </c>
    </row>
    <row r="1371" spans="1:6">
      <c r="A1371" s="74" t="s">
        <v>206</v>
      </c>
      <c r="B1371" s="74" t="s">
        <v>122</v>
      </c>
      <c r="C1371" s="75" t="s">
        <v>2189</v>
      </c>
      <c r="D1371" s="77">
        <v>752</v>
      </c>
      <c r="E1371" s="77">
        <v>1.88</v>
      </c>
      <c r="F1371" s="95">
        <v>400</v>
      </c>
    </row>
    <row r="1372" spans="1:6">
      <c r="A1372" s="74" t="s">
        <v>206</v>
      </c>
      <c r="B1372" s="74" t="s">
        <v>122</v>
      </c>
      <c r="C1372" s="75" t="s">
        <v>2190</v>
      </c>
      <c r="D1372" s="77">
        <v>696</v>
      </c>
      <c r="E1372" s="77">
        <v>15.18</v>
      </c>
      <c r="F1372" s="95">
        <v>46</v>
      </c>
    </row>
    <row r="1373" spans="1:6">
      <c r="A1373" s="74" t="s">
        <v>206</v>
      </c>
      <c r="B1373" s="74" t="s">
        <v>122</v>
      </c>
      <c r="C1373" s="75" t="s">
        <v>2191</v>
      </c>
      <c r="D1373" s="77">
        <v>687</v>
      </c>
      <c r="E1373" s="77">
        <v>1.1299999999999999</v>
      </c>
      <c r="F1373" s="95">
        <v>609</v>
      </c>
    </row>
    <row r="1374" spans="1:6">
      <c r="A1374" s="74" t="s">
        <v>206</v>
      </c>
      <c r="B1374" s="74" t="s">
        <v>122</v>
      </c>
      <c r="C1374" s="75" t="s">
        <v>2192</v>
      </c>
      <c r="D1374" s="77">
        <v>683</v>
      </c>
      <c r="E1374" s="77">
        <v>14.52</v>
      </c>
      <c r="F1374" s="95">
        <v>47</v>
      </c>
    </row>
    <row r="1375" spans="1:6">
      <c r="A1375" s="74" t="s">
        <v>206</v>
      </c>
      <c r="B1375" s="74" t="s">
        <v>122</v>
      </c>
      <c r="C1375" s="75" t="s">
        <v>2193</v>
      </c>
      <c r="D1375" s="77">
        <v>680</v>
      </c>
      <c r="E1375" s="77">
        <v>6.16</v>
      </c>
      <c r="F1375" s="95">
        <v>110</v>
      </c>
    </row>
    <row r="1376" spans="1:6">
      <c r="A1376" s="74" t="s">
        <v>206</v>
      </c>
      <c r="B1376" s="74" t="s">
        <v>122</v>
      </c>
      <c r="C1376" s="75" t="s">
        <v>2194</v>
      </c>
      <c r="D1376" s="77">
        <v>658</v>
      </c>
      <c r="E1376" s="77">
        <v>23.3</v>
      </c>
      <c r="F1376" s="95">
        <v>28</v>
      </c>
    </row>
    <row r="1377" spans="1:6">
      <c r="A1377" s="74" t="s">
        <v>206</v>
      </c>
      <c r="B1377" s="74" t="s">
        <v>122</v>
      </c>
      <c r="C1377" s="75" t="s">
        <v>2195</v>
      </c>
      <c r="D1377" s="77">
        <v>651</v>
      </c>
      <c r="E1377" s="77">
        <v>21.19</v>
      </c>
      <c r="F1377" s="95">
        <v>31</v>
      </c>
    </row>
    <row r="1378" spans="1:6">
      <c r="A1378" s="74" t="s">
        <v>206</v>
      </c>
      <c r="B1378" s="74" t="s">
        <v>122</v>
      </c>
      <c r="C1378" s="75" t="s">
        <v>2196</v>
      </c>
      <c r="D1378" s="77">
        <v>602</v>
      </c>
      <c r="E1378" s="77">
        <v>53.61</v>
      </c>
      <c r="F1378" s="95">
        <v>11</v>
      </c>
    </row>
    <row r="1379" spans="1:6">
      <c r="A1379" s="74" t="s">
        <v>206</v>
      </c>
      <c r="B1379" s="74" t="s">
        <v>122</v>
      </c>
      <c r="C1379" s="75" t="s">
        <v>2197</v>
      </c>
      <c r="D1379" s="77">
        <v>595</v>
      </c>
      <c r="E1379" s="77">
        <v>14.06</v>
      </c>
      <c r="F1379" s="95">
        <v>42</v>
      </c>
    </row>
    <row r="1380" spans="1:6">
      <c r="A1380" s="74" t="s">
        <v>206</v>
      </c>
      <c r="B1380" s="74" t="s">
        <v>122</v>
      </c>
      <c r="C1380" s="75" t="s">
        <v>2198</v>
      </c>
      <c r="D1380" s="77">
        <v>564</v>
      </c>
      <c r="E1380" s="77">
        <v>19.05</v>
      </c>
      <c r="F1380" s="95">
        <v>30</v>
      </c>
    </row>
    <row r="1381" spans="1:6">
      <c r="A1381" s="74" t="s">
        <v>206</v>
      </c>
      <c r="B1381" s="74" t="s">
        <v>122</v>
      </c>
      <c r="C1381" s="75" t="s">
        <v>2199</v>
      </c>
      <c r="D1381" s="77">
        <v>560</v>
      </c>
      <c r="E1381" s="77">
        <v>17.66</v>
      </c>
      <c r="F1381" s="95">
        <v>32</v>
      </c>
    </row>
    <row r="1382" spans="1:6">
      <c r="A1382" s="74" t="s">
        <v>206</v>
      </c>
      <c r="B1382" s="74" t="s">
        <v>122</v>
      </c>
      <c r="C1382" s="75" t="s">
        <v>2200</v>
      </c>
      <c r="D1382" s="77">
        <v>555</v>
      </c>
      <c r="E1382" s="77">
        <v>32.61</v>
      </c>
      <c r="F1382" s="95">
        <v>17</v>
      </c>
    </row>
    <row r="1383" spans="1:6">
      <c r="A1383" s="74" t="s">
        <v>206</v>
      </c>
      <c r="B1383" s="74" t="s">
        <v>122</v>
      </c>
      <c r="C1383" s="75" t="s">
        <v>2201</v>
      </c>
      <c r="D1383" s="77">
        <v>545</v>
      </c>
      <c r="E1383" s="77">
        <v>22.17</v>
      </c>
      <c r="F1383" s="95">
        <v>25</v>
      </c>
    </row>
    <row r="1384" spans="1:6">
      <c r="A1384" s="74" t="s">
        <v>206</v>
      </c>
      <c r="B1384" s="74" t="s">
        <v>122</v>
      </c>
      <c r="C1384" s="75" t="s">
        <v>2202</v>
      </c>
      <c r="D1384" s="77">
        <v>544</v>
      </c>
      <c r="E1384" s="77">
        <v>58.97</v>
      </c>
      <c r="F1384" s="95">
        <v>9.23</v>
      </c>
    </row>
    <row r="1385" spans="1:6">
      <c r="A1385" s="74" t="s">
        <v>206</v>
      </c>
      <c r="B1385" s="74" t="s">
        <v>122</v>
      </c>
      <c r="C1385" s="75" t="s">
        <v>2203</v>
      </c>
      <c r="D1385" s="77">
        <v>517</v>
      </c>
      <c r="E1385" s="77">
        <v>9.6</v>
      </c>
      <c r="F1385" s="95">
        <v>54</v>
      </c>
    </row>
    <row r="1386" spans="1:6">
      <c r="A1386" s="74" t="s">
        <v>206</v>
      </c>
      <c r="B1386" s="74" t="s">
        <v>122</v>
      </c>
      <c r="C1386" s="75" t="s">
        <v>2204</v>
      </c>
      <c r="D1386" s="77">
        <v>495</v>
      </c>
      <c r="E1386" s="77">
        <v>34.22</v>
      </c>
      <c r="F1386" s="95">
        <v>14</v>
      </c>
    </row>
    <row r="1387" spans="1:6">
      <c r="A1387" s="74" t="s">
        <v>206</v>
      </c>
      <c r="B1387" s="74" t="s">
        <v>122</v>
      </c>
      <c r="C1387" s="75" t="s">
        <v>2205</v>
      </c>
      <c r="D1387" s="77">
        <v>468</v>
      </c>
      <c r="E1387" s="77">
        <v>23.66</v>
      </c>
      <c r="F1387" s="95">
        <v>20</v>
      </c>
    </row>
    <row r="1388" spans="1:6">
      <c r="A1388" s="74" t="s">
        <v>206</v>
      </c>
      <c r="B1388" s="74" t="s">
        <v>122</v>
      </c>
      <c r="C1388" s="75" t="s">
        <v>2206</v>
      </c>
      <c r="D1388" s="77">
        <v>425</v>
      </c>
      <c r="E1388" s="77">
        <v>8.92</v>
      </c>
      <c r="F1388" s="95">
        <v>48</v>
      </c>
    </row>
    <row r="1389" spans="1:6">
      <c r="A1389" s="74" t="s">
        <v>206</v>
      </c>
      <c r="B1389" s="74" t="s">
        <v>122</v>
      </c>
      <c r="C1389" s="75" t="s">
        <v>2207</v>
      </c>
      <c r="D1389" s="77">
        <v>381</v>
      </c>
      <c r="E1389" s="77">
        <v>9.67</v>
      </c>
      <c r="F1389" s="95">
        <v>39</v>
      </c>
    </row>
    <row r="1390" spans="1:6">
      <c r="A1390" s="74" t="s">
        <v>206</v>
      </c>
      <c r="B1390" s="74" t="s">
        <v>122</v>
      </c>
      <c r="C1390" s="75" t="s">
        <v>2208</v>
      </c>
      <c r="D1390" s="77">
        <v>378</v>
      </c>
      <c r="E1390" s="77">
        <v>29.15</v>
      </c>
      <c r="F1390" s="95">
        <v>13</v>
      </c>
    </row>
    <row r="1391" spans="1:6">
      <c r="A1391" s="74" t="s">
        <v>206</v>
      </c>
      <c r="B1391" s="74" t="s">
        <v>122</v>
      </c>
      <c r="C1391" s="75" t="s">
        <v>2209</v>
      </c>
      <c r="D1391" s="77">
        <v>300</v>
      </c>
      <c r="E1391" s="77">
        <v>7.23</v>
      </c>
      <c r="F1391" s="95">
        <v>41</v>
      </c>
    </row>
    <row r="1392" spans="1:6">
      <c r="A1392" s="74" t="s">
        <v>206</v>
      </c>
      <c r="B1392" s="74" t="s">
        <v>122</v>
      </c>
      <c r="C1392" s="75" t="s">
        <v>2210</v>
      </c>
      <c r="D1392" s="77">
        <v>229</v>
      </c>
      <c r="E1392" s="77">
        <v>36.6</v>
      </c>
      <c r="F1392" s="95">
        <v>6.26</v>
      </c>
    </row>
    <row r="1393" spans="1:6">
      <c r="A1393" s="74" t="s">
        <v>220</v>
      </c>
      <c r="B1393" s="74" t="s">
        <v>123</v>
      </c>
      <c r="C1393" s="75" t="s">
        <v>2211</v>
      </c>
      <c r="D1393" s="76">
        <v>390636</v>
      </c>
      <c r="E1393" s="77">
        <v>140.86000000000001</v>
      </c>
      <c r="F1393" s="96">
        <v>2773</v>
      </c>
    </row>
    <row r="1394" spans="1:6">
      <c r="A1394" s="74" t="s">
        <v>220</v>
      </c>
      <c r="B1394" s="74" t="s">
        <v>123</v>
      </c>
      <c r="C1394" s="75" t="s">
        <v>766</v>
      </c>
      <c r="D1394" s="76">
        <v>69798</v>
      </c>
      <c r="E1394" s="77">
        <v>205.02</v>
      </c>
      <c r="F1394" s="95">
        <v>340</v>
      </c>
    </row>
    <row r="1395" spans="1:6">
      <c r="A1395" s="74" t="s">
        <v>220</v>
      </c>
      <c r="B1395" s="74" t="s">
        <v>123</v>
      </c>
      <c r="C1395" s="75" t="s">
        <v>2212</v>
      </c>
      <c r="D1395" s="76">
        <v>36512</v>
      </c>
      <c r="E1395" s="77">
        <v>17.329999999999998</v>
      </c>
      <c r="F1395" s="96">
        <v>2106</v>
      </c>
    </row>
    <row r="1396" spans="1:6">
      <c r="A1396" s="74" t="s">
        <v>220</v>
      </c>
      <c r="B1396" s="74" t="s">
        <v>123</v>
      </c>
      <c r="C1396" s="75" t="s">
        <v>2213</v>
      </c>
      <c r="D1396" s="76">
        <v>32518</v>
      </c>
      <c r="E1396" s="77">
        <v>44.72</v>
      </c>
      <c r="F1396" s="95">
        <v>727</v>
      </c>
    </row>
    <row r="1397" spans="1:6">
      <c r="A1397" s="74" t="s">
        <v>220</v>
      </c>
      <c r="B1397" s="74" t="s">
        <v>123</v>
      </c>
      <c r="C1397" s="75" t="s">
        <v>2214</v>
      </c>
      <c r="D1397" s="76">
        <v>31209</v>
      </c>
      <c r="E1397" s="77">
        <v>178.13</v>
      </c>
      <c r="F1397" s="95">
        <v>175</v>
      </c>
    </row>
    <row r="1398" spans="1:6">
      <c r="A1398" s="74" t="s">
        <v>220</v>
      </c>
      <c r="B1398" s="74" t="s">
        <v>123</v>
      </c>
      <c r="C1398" s="75" t="s">
        <v>2215</v>
      </c>
      <c r="D1398" s="76">
        <v>28292</v>
      </c>
      <c r="E1398" s="77">
        <v>114.41</v>
      </c>
      <c r="F1398" s="95">
        <v>247</v>
      </c>
    </row>
    <row r="1399" spans="1:6">
      <c r="A1399" s="74" t="s">
        <v>220</v>
      </c>
      <c r="B1399" s="74" t="s">
        <v>123</v>
      </c>
      <c r="C1399" s="75" t="s">
        <v>2216</v>
      </c>
      <c r="D1399" s="76">
        <v>20984</v>
      </c>
      <c r="E1399" s="77">
        <v>148.41999999999999</v>
      </c>
      <c r="F1399" s="95">
        <v>141</v>
      </c>
    </row>
    <row r="1400" spans="1:6">
      <c r="A1400" s="74" t="s">
        <v>220</v>
      </c>
      <c r="B1400" s="74" t="s">
        <v>123</v>
      </c>
      <c r="C1400" s="75" t="s">
        <v>2217</v>
      </c>
      <c r="D1400" s="76">
        <v>19015</v>
      </c>
      <c r="E1400" s="77">
        <v>37.75</v>
      </c>
      <c r="F1400" s="95">
        <v>504</v>
      </c>
    </row>
    <row r="1401" spans="1:6">
      <c r="A1401" s="74" t="s">
        <v>220</v>
      </c>
      <c r="B1401" s="74" t="s">
        <v>123</v>
      </c>
      <c r="C1401" s="75" t="s">
        <v>2218</v>
      </c>
      <c r="D1401" s="76">
        <v>18460</v>
      </c>
      <c r="E1401" s="77">
        <v>120.19</v>
      </c>
      <c r="F1401" s="95">
        <v>154</v>
      </c>
    </row>
    <row r="1402" spans="1:6">
      <c r="A1402" s="74" t="s">
        <v>220</v>
      </c>
      <c r="B1402" s="74" t="s">
        <v>123</v>
      </c>
      <c r="C1402" s="75" t="s">
        <v>2219</v>
      </c>
      <c r="D1402" s="76">
        <v>18424</v>
      </c>
      <c r="E1402" s="77">
        <v>30.9</v>
      </c>
      <c r="F1402" s="95">
        <v>596</v>
      </c>
    </row>
    <row r="1403" spans="1:6">
      <c r="A1403" s="74" t="s">
        <v>220</v>
      </c>
      <c r="B1403" s="74" t="s">
        <v>123</v>
      </c>
      <c r="C1403" s="75" t="s">
        <v>2220</v>
      </c>
      <c r="D1403" s="76">
        <v>17608</v>
      </c>
      <c r="E1403" s="77">
        <v>107.13</v>
      </c>
      <c r="F1403" s="95">
        <v>164</v>
      </c>
    </row>
    <row r="1404" spans="1:6">
      <c r="A1404" s="74" t="s">
        <v>220</v>
      </c>
      <c r="B1404" s="74" t="s">
        <v>123</v>
      </c>
      <c r="C1404" s="75" t="s">
        <v>2221</v>
      </c>
      <c r="D1404" s="76">
        <v>16782</v>
      </c>
      <c r="E1404" s="77">
        <v>159.11000000000001</v>
      </c>
      <c r="F1404" s="95">
        <v>105</v>
      </c>
    </row>
    <row r="1405" spans="1:6">
      <c r="A1405" s="74" t="s">
        <v>220</v>
      </c>
      <c r="B1405" s="74" t="s">
        <v>123</v>
      </c>
      <c r="C1405" s="75" t="s">
        <v>2222</v>
      </c>
      <c r="D1405" s="76">
        <v>15608</v>
      </c>
      <c r="E1405" s="77">
        <v>127.84</v>
      </c>
      <c r="F1405" s="95">
        <v>122</v>
      </c>
    </row>
    <row r="1406" spans="1:6">
      <c r="A1406" s="74" t="s">
        <v>220</v>
      </c>
      <c r="B1406" s="74" t="s">
        <v>123</v>
      </c>
      <c r="C1406" s="75" t="s">
        <v>2223</v>
      </c>
      <c r="D1406" s="76">
        <v>15545</v>
      </c>
      <c r="E1406" s="77">
        <v>35.729999999999997</v>
      </c>
      <c r="F1406" s="95">
        <v>435</v>
      </c>
    </row>
    <row r="1407" spans="1:6">
      <c r="A1407" s="74" t="s">
        <v>220</v>
      </c>
      <c r="B1407" s="74" t="s">
        <v>123</v>
      </c>
      <c r="C1407" s="75" t="s">
        <v>2224</v>
      </c>
      <c r="D1407" s="76">
        <v>14909</v>
      </c>
      <c r="E1407" s="77">
        <v>96.45</v>
      </c>
      <c r="F1407" s="95">
        <v>155</v>
      </c>
    </row>
    <row r="1408" spans="1:6">
      <c r="A1408" s="74" t="s">
        <v>220</v>
      </c>
      <c r="B1408" s="74" t="s">
        <v>123</v>
      </c>
      <c r="C1408" s="75" t="s">
        <v>2225</v>
      </c>
      <c r="D1408" s="76">
        <v>13817</v>
      </c>
      <c r="E1408" s="77">
        <v>64.95</v>
      </c>
      <c r="F1408" s="95">
        <v>213</v>
      </c>
    </row>
    <row r="1409" spans="1:6">
      <c r="A1409" s="74" t="s">
        <v>220</v>
      </c>
      <c r="B1409" s="74" t="s">
        <v>123</v>
      </c>
      <c r="C1409" s="75" t="s">
        <v>2226</v>
      </c>
      <c r="D1409" s="76">
        <v>13692</v>
      </c>
      <c r="E1409" s="77">
        <v>102.75</v>
      </c>
      <c r="F1409" s="95">
        <v>133</v>
      </c>
    </row>
    <row r="1410" spans="1:6">
      <c r="A1410" s="74" t="s">
        <v>220</v>
      </c>
      <c r="B1410" s="74" t="s">
        <v>123</v>
      </c>
      <c r="C1410" s="75" t="s">
        <v>2227</v>
      </c>
      <c r="D1410" s="76">
        <v>13256</v>
      </c>
      <c r="E1410" s="77">
        <v>40.75</v>
      </c>
      <c r="F1410" s="95">
        <v>325</v>
      </c>
    </row>
    <row r="1411" spans="1:6">
      <c r="A1411" s="74" t="s">
        <v>220</v>
      </c>
      <c r="B1411" s="74" t="s">
        <v>123</v>
      </c>
      <c r="C1411" s="75" t="s">
        <v>2228</v>
      </c>
      <c r="D1411" s="76">
        <v>12435</v>
      </c>
      <c r="E1411" s="77">
        <v>65.86</v>
      </c>
      <c r="F1411" s="95">
        <v>189</v>
      </c>
    </row>
    <row r="1412" spans="1:6">
      <c r="A1412" s="74" t="s">
        <v>220</v>
      </c>
      <c r="B1412" s="74" t="s">
        <v>123</v>
      </c>
      <c r="C1412" s="75" t="s">
        <v>2229</v>
      </c>
      <c r="D1412" s="76">
        <v>12323</v>
      </c>
      <c r="E1412" s="77">
        <v>36.6</v>
      </c>
      <c r="F1412" s="95">
        <v>337</v>
      </c>
    </row>
    <row r="1413" spans="1:6">
      <c r="A1413" s="74" t="s">
        <v>220</v>
      </c>
      <c r="B1413" s="74" t="s">
        <v>123</v>
      </c>
      <c r="C1413" s="75" t="s">
        <v>2230</v>
      </c>
      <c r="D1413" s="76">
        <v>12130</v>
      </c>
      <c r="E1413" s="77">
        <v>34.369999999999997</v>
      </c>
      <c r="F1413" s="95">
        <v>353</v>
      </c>
    </row>
    <row r="1414" spans="1:6">
      <c r="A1414" s="74" t="s">
        <v>220</v>
      </c>
      <c r="B1414" s="74" t="s">
        <v>123</v>
      </c>
      <c r="C1414" s="75" t="s">
        <v>2231</v>
      </c>
      <c r="D1414" s="76">
        <v>10875</v>
      </c>
      <c r="E1414" s="77">
        <v>74.69</v>
      </c>
      <c r="F1414" s="95">
        <v>146</v>
      </c>
    </row>
    <row r="1415" spans="1:6">
      <c r="A1415" s="74" t="s">
        <v>220</v>
      </c>
      <c r="B1415" s="74" t="s">
        <v>123</v>
      </c>
      <c r="C1415" s="75" t="s">
        <v>2232</v>
      </c>
      <c r="D1415" s="76">
        <v>9834</v>
      </c>
      <c r="E1415" s="77">
        <v>35.1</v>
      </c>
      <c r="F1415" s="95">
        <v>280</v>
      </c>
    </row>
    <row r="1416" spans="1:6">
      <c r="A1416" s="74" t="s">
        <v>220</v>
      </c>
      <c r="B1416" s="74" t="s">
        <v>123</v>
      </c>
      <c r="C1416" s="75" t="s">
        <v>2233</v>
      </c>
      <c r="D1416" s="76">
        <v>9117</v>
      </c>
      <c r="E1416" s="77">
        <v>53.82</v>
      </c>
      <c r="F1416" s="95">
        <v>169</v>
      </c>
    </row>
    <row r="1417" spans="1:6">
      <c r="A1417" s="74" t="s">
        <v>220</v>
      </c>
      <c r="B1417" s="74" t="s">
        <v>123</v>
      </c>
      <c r="C1417" s="75" t="s">
        <v>2234</v>
      </c>
      <c r="D1417" s="76">
        <v>8871</v>
      </c>
      <c r="E1417" s="77">
        <v>43.07</v>
      </c>
      <c r="F1417" s="95">
        <v>206</v>
      </c>
    </row>
    <row r="1418" spans="1:6">
      <c r="A1418" s="74" t="s">
        <v>220</v>
      </c>
      <c r="B1418" s="74" t="s">
        <v>123</v>
      </c>
      <c r="C1418" s="75" t="s">
        <v>2235</v>
      </c>
      <c r="D1418" s="76">
        <v>8820</v>
      </c>
      <c r="E1418" s="77">
        <v>30.43</v>
      </c>
      <c r="F1418" s="95">
        <v>290</v>
      </c>
    </row>
    <row r="1419" spans="1:6">
      <c r="A1419" s="74" t="s">
        <v>220</v>
      </c>
      <c r="B1419" s="74" t="s">
        <v>123</v>
      </c>
      <c r="C1419" s="75" t="s">
        <v>2236</v>
      </c>
      <c r="D1419" s="76">
        <v>8465</v>
      </c>
      <c r="E1419" s="77">
        <v>45.64</v>
      </c>
      <c r="F1419" s="95">
        <v>185</v>
      </c>
    </row>
    <row r="1420" spans="1:6">
      <c r="A1420" s="74" t="s">
        <v>220</v>
      </c>
      <c r="B1420" s="74" t="s">
        <v>123</v>
      </c>
      <c r="C1420" s="75" t="s">
        <v>2237</v>
      </c>
      <c r="D1420" s="76">
        <v>7709</v>
      </c>
      <c r="E1420" s="77">
        <v>59.94</v>
      </c>
      <c r="F1420" s="95">
        <v>129</v>
      </c>
    </row>
    <row r="1421" spans="1:6">
      <c r="A1421" s="74" t="s">
        <v>220</v>
      </c>
      <c r="B1421" s="74" t="s">
        <v>123</v>
      </c>
      <c r="C1421" s="75" t="s">
        <v>2238</v>
      </c>
      <c r="D1421" s="76">
        <v>7404</v>
      </c>
      <c r="E1421" s="77">
        <v>34.79</v>
      </c>
      <c r="F1421" s="95">
        <v>213</v>
      </c>
    </row>
    <row r="1422" spans="1:6">
      <c r="A1422" s="74" t="s">
        <v>220</v>
      </c>
      <c r="B1422" s="74" t="s">
        <v>123</v>
      </c>
      <c r="C1422" s="75" t="s">
        <v>2239</v>
      </c>
      <c r="D1422" s="76">
        <v>7128</v>
      </c>
      <c r="E1422" s="77">
        <v>15.94</v>
      </c>
      <c r="F1422" s="95">
        <v>447</v>
      </c>
    </row>
    <row r="1423" spans="1:6">
      <c r="A1423" s="74" t="s">
        <v>220</v>
      </c>
      <c r="B1423" s="74" t="s">
        <v>123</v>
      </c>
      <c r="C1423" s="75" t="s">
        <v>2240</v>
      </c>
      <c r="D1423" s="76">
        <v>7115</v>
      </c>
      <c r="E1423" s="77">
        <v>45.48</v>
      </c>
      <c r="F1423" s="95">
        <v>156</v>
      </c>
    </row>
    <row r="1424" spans="1:6">
      <c r="A1424" s="74" t="s">
        <v>220</v>
      </c>
      <c r="B1424" s="74" t="s">
        <v>123</v>
      </c>
      <c r="C1424" s="75" t="s">
        <v>2241</v>
      </c>
      <c r="D1424" s="76">
        <v>6904</v>
      </c>
      <c r="E1424" s="77">
        <v>73.63</v>
      </c>
      <c r="F1424" s="95">
        <v>94</v>
      </c>
    </row>
    <row r="1425" spans="1:6">
      <c r="A1425" s="74" t="s">
        <v>220</v>
      </c>
      <c r="B1425" s="74" t="s">
        <v>123</v>
      </c>
      <c r="C1425" s="75" t="s">
        <v>2242</v>
      </c>
      <c r="D1425" s="76">
        <v>6834</v>
      </c>
      <c r="E1425" s="77">
        <v>74.53</v>
      </c>
      <c r="F1425" s="95">
        <v>92</v>
      </c>
    </row>
    <row r="1426" spans="1:6">
      <c r="A1426" s="74" t="s">
        <v>220</v>
      </c>
      <c r="B1426" s="74" t="s">
        <v>123</v>
      </c>
      <c r="C1426" s="75" t="s">
        <v>2243</v>
      </c>
      <c r="D1426" s="76">
        <v>6587</v>
      </c>
      <c r="E1426" s="77">
        <v>24.23</v>
      </c>
      <c r="F1426" s="95">
        <v>272</v>
      </c>
    </row>
    <row r="1427" spans="1:6">
      <c r="A1427" s="74" t="s">
        <v>220</v>
      </c>
      <c r="B1427" s="74" t="s">
        <v>123</v>
      </c>
      <c r="C1427" s="75" t="s">
        <v>2244</v>
      </c>
      <c r="D1427" s="76">
        <v>6546</v>
      </c>
      <c r="E1427" s="77">
        <v>29.07</v>
      </c>
      <c r="F1427" s="95">
        <v>225</v>
      </c>
    </row>
    <row r="1428" spans="1:6">
      <c r="A1428" s="74" t="s">
        <v>220</v>
      </c>
      <c r="B1428" s="74" t="s">
        <v>123</v>
      </c>
      <c r="C1428" s="75" t="s">
        <v>2245</v>
      </c>
      <c r="D1428" s="76">
        <v>6361</v>
      </c>
      <c r="E1428" s="77">
        <v>65.010000000000005</v>
      </c>
      <c r="F1428" s="95">
        <v>98</v>
      </c>
    </row>
    <row r="1429" spans="1:6">
      <c r="A1429" s="74" t="s">
        <v>220</v>
      </c>
      <c r="B1429" s="74" t="s">
        <v>123</v>
      </c>
      <c r="C1429" s="75" t="s">
        <v>2246</v>
      </c>
      <c r="D1429" s="76">
        <v>6161</v>
      </c>
      <c r="E1429" s="77">
        <v>105.26</v>
      </c>
      <c r="F1429" s="95">
        <v>59</v>
      </c>
    </row>
    <row r="1430" spans="1:6">
      <c r="A1430" s="74" t="s">
        <v>220</v>
      </c>
      <c r="B1430" s="74" t="s">
        <v>123</v>
      </c>
      <c r="C1430" s="75" t="s">
        <v>2247</v>
      </c>
      <c r="D1430" s="76">
        <v>5629</v>
      </c>
      <c r="E1430" s="77">
        <v>51.11</v>
      </c>
      <c r="F1430" s="95">
        <v>110</v>
      </c>
    </row>
    <row r="1431" spans="1:6">
      <c r="A1431" s="74" t="s">
        <v>220</v>
      </c>
      <c r="B1431" s="74" t="s">
        <v>123</v>
      </c>
      <c r="C1431" s="75" t="s">
        <v>2248</v>
      </c>
      <c r="D1431" s="76">
        <v>5507</v>
      </c>
      <c r="E1431" s="77">
        <v>37.15</v>
      </c>
      <c r="F1431" s="95">
        <v>148</v>
      </c>
    </row>
    <row r="1432" spans="1:6">
      <c r="A1432" s="74" t="s">
        <v>220</v>
      </c>
      <c r="B1432" s="74" t="s">
        <v>123</v>
      </c>
      <c r="C1432" s="75" t="s">
        <v>2249</v>
      </c>
      <c r="D1432" s="76">
        <v>5498</v>
      </c>
      <c r="E1432" s="77">
        <v>65.760000000000005</v>
      </c>
      <c r="F1432" s="95">
        <v>84</v>
      </c>
    </row>
    <row r="1433" spans="1:6">
      <c r="A1433" s="74" t="s">
        <v>220</v>
      </c>
      <c r="B1433" s="74" t="s">
        <v>123</v>
      </c>
      <c r="C1433" s="75" t="s">
        <v>2250</v>
      </c>
      <c r="D1433" s="76">
        <v>4840</v>
      </c>
      <c r="E1433" s="77">
        <v>58.67</v>
      </c>
      <c r="F1433" s="95">
        <v>82</v>
      </c>
    </row>
    <row r="1434" spans="1:6">
      <c r="A1434" s="74" t="s">
        <v>220</v>
      </c>
      <c r="B1434" s="74" t="s">
        <v>123</v>
      </c>
      <c r="C1434" s="75" t="s">
        <v>2251</v>
      </c>
      <c r="D1434" s="76">
        <v>4683</v>
      </c>
      <c r="E1434" s="77">
        <v>21.45</v>
      </c>
      <c r="F1434" s="95">
        <v>218</v>
      </c>
    </row>
    <row r="1435" spans="1:6">
      <c r="A1435" s="74" t="s">
        <v>220</v>
      </c>
      <c r="B1435" s="74" t="s">
        <v>123</v>
      </c>
      <c r="C1435" s="75" t="s">
        <v>2252</v>
      </c>
      <c r="D1435" s="76">
        <v>4537</v>
      </c>
      <c r="E1435" s="77">
        <v>28.61</v>
      </c>
      <c r="F1435" s="95">
        <v>159</v>
      </c>
    </row>
    <row r="1436" spans="1:6">
      <c r="A1436" s="74" t="s">
        <v>220</v>
      </c>
      <c r="B1436" s="74" t="s">
        <v>123</v>
      </c>
      <c r="C1436" s="75" t="s">
        <v>2253</v>
      </c>
      <c r="D1436" s="76">
        <v>4298</v>
      </c>
      <c r="E1436" s="77">
        <v>52.41</v>
      </c>
      <c r="F1436" s="95">
        <v>82</v>
      </c>
    </row>
    <row r="1437" spans="1:6">
      <c r="A1437" s="74" t="s">
        <v>220</v>
      </c>
      <c r="B1437" s="74" t="s">
        <v>123</v>
      </c>
      <c r="C1437" s="75" t="s">
        <v>2254</v>
      </c>
      <c r="D1437" s="76">
        <v>4159</v>
      </c>
      <c r="E1437" s="77">
        <v>66.47</v>
      </c>
      <c r="F1437" s="95">
        <v>63</v>
      </c>
    </row>
    <row r="1438" spans="1:6">
      <c r="A1438" s="74" t="s">
        <v>220</v>
      </c>
      <c r="B1438" s="74" t="s">
        <v>123</v>
      </c>
      <c r="C1438" s="75" t="s">
        <v>2255</v>
      </c>
      <c r="D1438" s="76">
        <v>3894</v>
      </c>
      <c r="E1438" s="77">
        <v>77.400000000000006</v>
      </c>
      <c r="F1438" s="95">
        <v>50</v>
      </c>
    </row>
    <row r="1439" spans="1:6">
      <c r="A1439" s="74" t="s">
        <v>220</v>
      </c>
      <c r="B1439" s="74" t="s">
        <v>123</v>
      </c>
      <c r="C1439" s="75" t="s">
        <v>2256</v>
      </c>
      <c r="D1439" s="76">
        <v>3698</v>
      </c>
      <c r="E1439" s="77">
        <v>48.29</v>
      </c>
      <c r="F1439" s="95">
        <v>77</v>
      </c>
    </row>
    <row r="1440" spans="1:6">
      <c r="A1440" s="74" t="s">
        <v>220</v>
      </c>
      <c r="B1440" s="74" t="s">
        <v>123</v>
      </c>
      <c r="C1440" s="75" t="s">
        <v>2257</v>
      </c>
      <c r="D1440" s="76">
        <v>3458</v>
      </c>
      <c r="E1440" s="77">
        <v>82.03</v>
      </c>
      <c r="F1440" s="95">
        <v>42</v>
      </c>
    </row>
    <row r="1441" spans="1:6">
      <c r="A1441" s="74" t="s">
        <v>220</v>
      </c>
      <c r="B1441" s="74" t="s">
        <v>123</v>
      </c>
      <c r="C1441" s="75" t="s">
        <v>2258</v>
      </c>
      <c r="D1441" s="76">
        <v>3410</v>
      </c>
      <c r="E1441" s="77">
        <v>47.33</v>
      </c>
      <c r="F1441" s="95">
        <v>72</v>
      </c>
    </row>
    <row r="1442" spans="1:6">
      <c r="A1442" s="74" t="s">
        <v>220</v>
      </c>
      <c r="B1442" s="74" t="s">
        <v>123</v>
      </c>
      <c r="C1442" s="75" t="s">
        <v>2259</v>
      </c>
      <c r="D1442" s="76">
        <v>3273</v>
      </c>
      <c r="E1442" s="77">
        <v>29.27</v>
      </c>
      <c r="F1442" s="95">
        <v>112</v>
      </c>
    </row>
    <row r="1443" spans="1:6">
      <c r="A1443" s="74" t="s">
        <v>220</v>
      </c>
      <c r="B1443" s="74" t="s">
        <v>123</v>
      </c>
      <c r="C1443" s="75" t="s">
        <v>2260</v>
      </c>
      <c r="D1443" s="76">
        <v>2182</v>
      </c>
      <c r="E1443" s="77">
        <v>85.45</v>
      </c>
      <c r="F1443" s="95">
        <v>26</v>
      </c>
    </row>
    <row r="1444" spans="1:6">
      <c r="A1444" s="74" t="s">
        <v>220</v>
      </c>
      <c r="B1444" s="74" t="s">
        <v>123</v>
      </c>
      <c r="C1444" s="75" t="s">
        <v>2261</v>
      </c>
      <c r="D1444" s="76">
        <v>1948</v>
      </c>
      <c r="E1444" s="77">
        <v>36.56</v>
      </c>
      <c r="F1444" s="95">
        <v>53</v>
      </c>
    </row>
    <row r="1445" spans="1:6">
      <c r="A1445" s="74" t="s">
        <v>220</v>
      </c>
      <c r="B1445" s="74" t="s">
        <v>123</v>
      </c>
      <c r="C1445" s="75" t="s">
        <v>2262</v>
      </c>
      <c r="D1445" s="76">
        <v>1872</v>
      </c>
      <c r="E1445" s="77">
        <v>45.26</v>
      </c>
      <c r="F1445" s="95">
        <v>41</v>
      </c>
    </row>
    <row r="1446" spans="1:6">
      <c r="A1446" s="74" t="s">
        <v>220</v>
      </c>
      <c r="B1446" s="74" t="s">
        <v>123</v>
      </c>
      <c r="C1446" s="75" t="s">
        <v>2263</v>
      </c>
      <c r="D1446" s="76">
        <v>1825</v>
      </c>
      <c r="E1446" s="77">
        <v>96.6</v>
      </c>
      <c r="F1446" s="95">
        <v>19</v>
      </c>
    </row>
    <row r="1447" spans="1:6">
      <c r="A1447" s="74" t="s">
        <v>220</v>
      </c>
      <c r="B1447" s="74" t="s">
        <v>123</v>
      </c>
      <c r="C1447" s="75" t="s">
        <v>2264</v>
      </c>
      <c r="D1447" s="76">
        <v>1224</v>
      </c>
      <c r="E1447" s="77">
        <v>52.58</v>
      </c>
      <c r="F1447" s="95">
        <v>23</v>
      </c>
    </row>
    <row r="1448" spans="1:6">
      <c r="A1448" s="74" t="s">
        <v>220</v>
      </c>
      <c r="B1448" s="74" t="s">
        <v>125</v>
      </c>
      <c r="C1448" s="75" t="s">
        <v>2265</v>
      </c>
      <c r="D1448" s="76">
        <v>132052</v>
      </c>
      <c r="E1448" s="77">
        <v>405.16</v>
      </c>
      <c r="F1448" s="95">
        <v>326</v>
      </c>
    </row>
    <row r="1449" spans="1:6">
      <c r="A1449" s="74" t="s">
        <v>220</v>
      </c>
      <c r="B1449" s="74" t="s">
        <v>125</v>
      </c>
      <c r="C1449" s="75" t="s">
        <v>2266</v>
      </c>
      <c r="D1449" s="76">
        <v>35474</v>
      </c>
      <c r="E1449" s="77">
        <v>64.739999999999995</v>
      </c>
      <c r="F1449" s="95">
        <v>548</v>
      </c>
    </row>
    <row r="1450" spans="1:6">
      <c r="A1450" s="74" t="s">
        <v>220</v>
      </c>
      <c r="B1450" s="74" t="s">
        <v>125</v>
      </c>
      <c r="C1450" s="75" t="s">
        <v>2267</v>
      </c>
      <c r="D1450" s="76">
        <v>22114</v>
      </c>
      <c r="E1450" s="77">
        <v>284.13</v>
      </c>
      <c r="F1450" s="95">
        <v>78</v>
      </c>
    </row>
    <row r="1451" spans="1:6">
      <c r="A1451" s="74" t="s">
        <v>220</v>
      </c>
      <c r="B1451" s="74" t="s">
        <v>125</v>
      </c>
      <c r="C1451" s="75" t="s">
        <v>2268</v>
      </c>
      <c r="D1451" s="76">
        <v>21429</v>
      </c>
      <c r="E1451" s="77">
        <v>311.67</v>
      </c>
      <c r="F1451" s="95">
        <v>69</v>
      </c>
    </row>
    <row r="1452" spans="1:6">
      <c r="A1452" s="74" t="s">
        <v>220</v>
      </c>
      <c r="B1452" s="74" t="s">
        <v>125</v>
      </c>
      <c r="C1452" s="75" t="s">
        <v>2269</v>
      </c>
      <c r="D1452" s="76">
        <v>16234</v>
      </c>
      <c r="E1452" s="77">
        <v>157.01</v>
      </c>
      <c r="F1452" s="95">
        <v>103</v>
      </c>
    </row>
    <row r="1453" spans="1:6">
      <c r="A1453" s="74" t="s">
        <v>220</v>
      </c>
      <c r="B1453" s="74" t="s">
        <v>125</v>
      </c>
      <c r="C1453" s="75" t="s">
        <v>2270</v>
      </c>
      <c r="D1453" s="76">
        <v>14133</v>
      </c>
      <c r="E1453" s="77">
        <v>174.76</v>
      </c>
      <c r="F1453" s="95">
        <v>81</v>
      </c>
    </row>
    <row r="1454" spans="1:6">
      <c r="A1454" s="74" t="s">
        <v>220</v>
      </c>
      <c r="B1454" s="74" t="s">
        <v>125</v>
      </c>
      <c r="C1454" s="75" t="s">
        <v>2271</v>
      </c>
      <c r="D1454" s="76">
        <v>11604</v>
      </c>
      <c r="E1454" s="77">
        <v>126.64</v>
      </c>
      <c r="F1454" s="95">
        <v>92</v>
      </c>
    </row>
    <row r="1455" spans="1:6">
      <c r="A1455" s="74" t="s">
        <v>220</v>
      </c>
      <c r="B1455" s="74" t="s">
        <v>125</v>
      </c>
      <c r="C1455" s="75" t="s">
        <v>2272</v>
      </c>
      <c r="D1455" s="76">
        <v>11603</v>
      </c>
      <c r="E1455" s="77">
        <v>170.01</v>
      </c>
      <c r="F1455" s="95">
        <v>68</v>
      </c>
    </row>
    <row r="1456" spans="1:6">
      <c r="A1456" s="74" t="s">
        <v>220</v>
      </c>
      <c r="B1456" s="74" t="s">
        <v>125</v>
      </c>
      <c r="C1456" s="75" t="s">
        <v>2273</v>
      </c>
      <c r="D1456" s="76">
        <v>9996</v>
      </c>
      <c r="E1456" s="77">
        <v>51.04</v>
      </c>
      <c r="F1456" s="95">
        <v>196</v>
      </c>
    </row>
    <row r="1457" spans="1:6">
      <c r="A1457" s="74" t="s">
        <v>220</v>
      </c>
      <c r="B1457" s="74" t="s">
        <v>125</v>
      </c>
      <c r="C1457" s="75" t="s">
        <v>2274</v>
      </c>
      <c r="D1457" s="76">
        <v>9786</v>
      </c>
      <c r="E1457" s="77">
        <v>80.23</v>
      </c>
      <c r="F1457" s="95">
        <v>122</v>
      </c>
    </row>
    <row r="1458" spans="1:6">
      <c r="A1458" s="74" t="s">
        <v>220</v>
      </c>
      <c r="B1458" s="74" t="s">
        <v>125</v>
      </c>
      <c r="C1458" s="75" t="s">
        <v>2275</v>
      </c>
      <c r="D1458" s="76">
        <v>8788</v>
      </c>
      <c r="E1458" s="77">
        <v>116.18</v>
      </c>
      <c r="F1458" s="95">
        <v>76</v>
      </c>
    </row>
    <row r="1459" spans="1:6">
      <c r="A1459" s="74" t="s">
        <v>220</v>
      </c>
      <c r="B1459" s="74" t="s">
        <v>125</v>
      </c>
      <c r="C1459" s="75" t="s">
        <v>2276</v>
      </c>
      <c r="D1459" s="76">
        <v>7839</v>
      </c>
      <c r="E1459" s="77">
        <v>111.84</v>
      </c>
      <c r="F1459" s="95">
        <v>70</v>
      </c>
    </row>
    <row r="1460" spans="1:6">
      <c r="A1460" s="74" t="s">
        <v>220</v>
      </c>
      <c r="B1460" s="74" t="s">
        <v>125</v>
      </c>
      <c r="C1460" s="75" t="s">
        <v>2277</v>
      </c>
      <c r="D1460" s="76">
        <v>7583</v>
      </c>
      <c r="E1460" s="77">
        <v>42.02</v>
      </c>
      <c r="F1460" s="95">
        <v>180</v>
      </c>
    </row>
    <row r="1461" spans="1:6">
      <c r="A1461" s="74" t="s">
        <v>220</v>
      </c>
      <c r="B1461" s="74" t="s">
        <v>125</v>
      </c>
      <c r="C1461" s="75" t="s">
        <v>2278</v>
      </c>
      <c r="D1461" s="76">
        <v>7065</v>
      </c>
      <c r="E1461" s="77">
        <v>43.06</v>
      </c>
      <c r="F1461" s="95">
        <v>164</v>
      </c>
    </row>
    <row r="1462" spans="1:6">
      <c r="A1462" s="74" t="s">
        <v>220</v>
      </c>
      <c r="B1462" s="74" t="s">
        <v>125</v>
      </c>
      <c r="C1462" s="75" t="s">
        <v>2279</v>
      </c>
      <c r="D1462" s="76">
        <v>6726</v>
      </c>
      <c r="E1462" s="77">
        <v>84.31</v>
      </c>
      <c r="F1462" s="95">
        <v>80</v>
      </c>
    </row>
    <row r="1463" spans="1:6">
      <c r="A1463" s="74" t="s">
        <v>220</v>
      </c>
      <c r="B1463" s="74" t="s">
        <v>125</v>
      </c>
      <c r="C1463" s="75" t="s">
        <v>2280</v>
      </c>
      <c r="D1463" s="76">
        <v>5935</v>
      </c>
      <c r="E1463" s="77">
        <v>173.34</v>
      </c>
      <c r="F1463" s="95">
        <v>34</v>
      </c>
    </row>
    <row r="1464" spans="1:6">
      <c r="A1464" s="74" t="s">
        <v>220</v>
      </c>
      <c r="B1464" s="74" t="s">
        <v>125</v>
      </c>
      <c r="C1464" s="75" t="s">
        <v>2281</v>
      </c>
      <c r="D1464" s="76">
        <v>4842</v>
      </c>
      <c r="E1464" s="77">
        <v>34.44</v>
      </c>
      <c r="F1464" s="95">
        <v>141</v>
      </c>
    </row>
    <row r="1465" spans="1:6">
      <c r="A1465" s="74" t="s">
        <v>220</v>
      </c>
      <c r="B1465" s="74" t="s">
        <v>125</v>
      </c>
      <c r="C1465" s="75" t="s">
        <v>2282</v>
      </c>
      <c r="D1465" s="76">
        <v>3699</v>
      </c>
      <c r="E1465" s="77">
        <v>33.18</v>
      </c>
      <c r="F1465" s="95">
        <v>111</v>
      </c>
    </row>
    <row r="1466" spans="1:6">
      <c r="A1466" s="74" t="s">
        <v>220</v>
      </c>
      <c r="B1466" s="74" t="s">
        <v>125</v>
      </c>
      <c r="C1466" s="75" t="s">
        <v>2283</v>
      </c>
      <c r="D1466" s="76">
        <v>3674</v>
      </c>
      <c r="E1466" s="77">
        <v>40.33</v>
      </c>
      <c r="F1466" s="95">
        <v>91</v>
      </c>
    </row>
    <row r="1467" spans="1:6">
      <c r="A1467" s="74" t="s">
        <v>220</v>
      </c>
      <c r="B1467" s="74" t="s">
        <v>125</v>
      </c>
      <c r="C1467" s="75" t="s">
        <v>2284</v>
      </c>
      <c r="D1467" s="76">
        <v>2814</v>
      </c>
      <c r="E1467" s="77">
        <v>108.34</v>
      </c>
      <c r="F1467" s="95">
        <v>26</v>
      </c>
    </row>
    <row r="1468" spans="1:6">
      <c r="A1468" s="74" t="s">
        <v>220</v>
      </c>
      <c r="B1468" s="74" t="s">
        <v>125</v>
      </c>
      <c r="C1468" s="75" t="s">
        <v>2285</v>
      </c>
      <c r="D1468" s="76">
        <v>2301</v>
      </c>
      <c r="E1468" s="77">
        <v>22.71</v>
      </c>
      <c r="F1468" s="95">
        <v>101</v>
      </c>
    </row>
    <row r="1469" spans="1:6">
      <c r="A1469" s="74" t="s">
        <v>220</v>
      </c>
      <c r="B1469" s="74" t="s">
        <v>2286</v>
      </c>
      <c r="C1469" s="75" t="s">
        <v>2287</v>
      </c>
      <c r="D1469" s="76">
        <v>117798</v>
      </c>
      <c r="E1469" s="77">
        <v>228.2</v>
      </c>
      <c r="F1469" s="95">
        <v>516</v>
      </c>
    </row>
    <row r="1470" spans="1:6">
      <c r="A1470" s="74" t="s">
        <v>220</v>
      </c>
      <c r="B1470" s="74" t="s">
        <v>2286</v>
      </c>
      <c r="C1470" s="75" t="s">
        <v>2288</v>
      </c>
      <c r="D1470" s="76">
        <v>97210</v>
      </c>
      <c r="E1470" s="77">
        <v>249.47</v>
      </c>
      <c r="F1470" s="95">
        <v>390</v>
      </c>
    </row>
    <row r="1471" spans="1:6">
      <c r="A1471" s="74" t="s">
        <v>220</v>
      </c>
      <c r="B1471" s="74" t="s">
        <v>2286</v>
      </c>
      <c r="C1471" s="75" t="s">
        <v>2289</v>
      </c>
      <c r="D1471" s="76">
        <v>25933</v>
      </c>
      <c r="E1471" s="77">
        <v>45.16</v>
      </c>
      <c r="F1471" s="95">
        <v>574</v>
      </c>
    </row>
    <row r="1472" spans="1:6">
      <c r="A1472" s="74" t="s">
        <v>220</v>
      </c>
      <c r="B1472" s="74" t="s">
        <v>2286</v>
      </c>
      <c r="C1472" s="75" t="s">
        <v>2290</v>
      </c>
      <c r="D1472" s="76">
        <v>17842</v>
      </c>
      <c r="E1472" s="77">
        <v>23.3</v>
      </c>
      <c r="F1472" s="95">
        <v>766</v>
      </c>
    </row>
    <row r="1473" spans="1:6">
      <c r="A1473" s="74" t="s">
        <v>220</v>
      </c>
      <c r="B1473" s="74" t="s">
        <v>2286</v>
      </c>
      <c r="C1473" s="75" t="s">
        <v>2291</v>
      </c>
      <c r="D1473" s="76">
        <v>13274</v>
      </c>
      <c r="E1473" s="77">
        <v>24.46</v>
      </c>
      <c r="F1473" s="95">
        <v>543</v>
      </c>
    </row>
    <row r="1474" spans="1:6">
      <c r="A1474" s="74" t="s">
        <v>220</v>
      </c>
      <c r="B1474" s="74" t="s">
        <v>2286</v>
      </c>
      <c r="C1474" s="75" t="s">
        <v>2292</v>
      </c>
      <c r="D1474" s="76">
        <v>12017</v>
      </c>
      <c r="E1474" s="77">
        <v>17.29</v>
      </c>
      <c r="F1474" s="95">
        <v>695</v>
      </c>
    </row>
    <row r="1475" spans="1:6">
      <c r="A1475" s="74" t="s">
        <v>220</v>
      </c>
      <c r="B1475" s="74" t="s">
        <v>2286</v>
      </c>
      <c r="C1475" s="75" t="s">
        <v>2293</v>
      </c>
      <c r="D1475" s="76">
        <v>10927</v>
      </c>
      <c r="E1475" s="77">
        <v>57.25</v>
      </c>
      <c r="F1475" s="95">
        <v>191</v>
      </c>
    </row>
    <row r="1476" spans="1:6">
      <c r="A1476" s="74" t="s">
        <v>220</v>
      </c>
      <c r="B1476" s="74" t="s">
        <v>2286</v>
      </c>
      <c r="C1476" s="75" t="s">
        <v>2294</v>
      </c>
      <c r="D1476" s="76">
        <v>10733</v>
      </c>
      <c r="E1476" s="77">
        <v>7.77</v>
      </c>
      <c r="F1476" s="96">
        <v>1381</v>
      </c>
    </row>
    <row r="1477" spans="1:6">
      <c r="A1477" s="74" t="s">
        <v>220</v>
      </c>
      <c r="B1477" s="74" t="s">
        <v>2286</v>
      </c>
      <c r="C1477" s="75" t="s">
        <v>2295</v>
      </c>
      <c r="D1477" s="76">
        <v>9961</v>
      </c>
      <c r="E1477" s="77">
        <v>79.08</v>
      </c>
      <c r="F1477" s="95">
        <v>126</v>
      </c>
    </row>
    <row r="1478" spans="1:6">
      <c r="A1478" s="74" t="s">
        <v>220</v>
      </c>
      <c r="B1478" s="74" t="s">
        <v>2286</v>
      </c>
      <c r="C1478" s="75" t="s">
        <v>2296</v>
      </c>
      <c r="D1478" s="76">
        <v>9132</v>
      </c>
      <c r="E1478" s="77">
        <v>14.14</v>
      </c>
      <c r="F1478" s="95">
        <v>646</v>
      </c>
    </row>
    <row r="1479" spans="1:6">
      <c r="A1479" s="74" t="s">
        <v>220</v>
      </c>
      <c r="B1479" s="74" t="s">
        <v>2286</v>
      </c>
      <c r="C1479" s="75" t="s">
        <v>2297</v>
      </c>
      <c r="D1479" s="76">
        <v>7200</v>
      </c>
      <c r="E1479" s="77">
        <v>23.58</v>
      </c>
      <c r="F1479" s="95">
        <v>305</v>
      </c>
    </row>
    <row r="1480" spans="1:6">
      <c r="A1480" s="74" t="s">
        <v>220</v>
      </c>
      <c r="B1480" s="74" t="s">
        <v>2286</v>
      </c>
      <c r="C1480" s="75" t="s">
        <v>2298</v>
      </c>
      <c r="D1480" s="76">
        <v>6860</v>
      </c>
      <c r="E1480" s="77">
        <v>99.33</v>
      </c>
      <c r="F1480" s="95">
        <v>69</v>
      </c>
    </row>
    <row r="1481" spans="1:6">
      <c r="A1481" s="74" t="s">
        <v>220</v>
      </c>
      <c r="B1481" s="74" t="s">
        <v>2286</v>
      </c>
      <c r="C1481" s="75" t="s">
        <v>2299</v>
      </c>
      <c r="D1481" s="76">
        <v>6377</v>
      </c>
      <c r="E1481" s="77">
        <v>38.950000000000003</v>
      </c>
      <c r="F1481" s="95">
        <v>164</v>
      </c>
    </row>
    <row r="1482" spans="1:6">
      <c r="A1482" s="74" t="s">
        <v>220</v>
      </c>
      <c r="B1482" s="74" t="s">
        <v>2286</v>
      </c>
      <c r="C1482" s="75" t="s">
        <v>2300</v>
      </c>
      <c r="D1482" s="76">
        <v>6285</v>
      </c>
      <c r="E1482" s="77">
        <v>91.39</v>
      </c>
      <c r="F1482" s="95">
        <v>69</v>
      </c>
    </row>
    <row r="1483" spans="1:6">
      <c r="A1483" s="74" t="s">
        <v>220</v>
      </c>
      <c r="B1483" s="74" t="s">
        <v>2286</v>
      </c>
      <c r="C1483" s="75" t="s">
        <v>2301</v>
      </c>
      <c r="D1483" s="76">
        <v>5815</v>
      </c>
      <c r="E1483" s="77">
        <v>233.52</v>
      </c>
      <c r="F1483" s="95">
        <v>25</v>
      </c>
    </row>
    <row r="1484" spans="1:6">
      <c r="A1484" s="74" t="s">
        <v>220</v>
      </c>
      <c r="B1484" s="74" t="s">
        <v>2286</v>
      </c>
      <c r="C1484" s="75" t="s">
        <v>2302</v>
      </c>
      <c r="D1484" s="76">
        <v>4474</v>
      </c>
      <c r="E1484" s="77">
        <v>101.17</v>
      </c>
      <c r="F1484" s="95">
        <v>44</v>
      </c>
    </row>
    <row r="1485" spans="1:6">
      <c r="A1485" s="74" t="s">
        <v>220</v>
      </c>
      <c r="B1485" s="74" t="s">
        <v>2286</v>
      </c>
      <c r="C1485" s="75" t="s">
        <v>2303</v>
      </c>
      <c r="D1485" s="76">
        <v>4114</v>
      </c>
      <c r="E1485" s="77">
        <v>148.87</v>
      </c>
      <c r="F1485" s="95">
        <v>28</v>
      </c>
    </row>
    <row r="1486" spans="1:6">
      <c r="A1486" s="74" t="s">
        <v>220</v>
      </c>
      <c r="B1486" s="74" t="s">
        <v>2286</v>
      </c>
      <c r="C1486" s="75" t="s">
        <v>2304</v>
      </c>
      <c r="D1486" s="76">
        <v>3724</v>
      </c>
      <c r="E1486" s="77">
        <v>117.93</v>
      </c>
      <c r="F1486" s="95">
        <v>32</v>
      </c>
    </row>
    <row r="1487" spans="1:6">
      <c r="A1487" s="74" t="s">
        <v>220</v>
      </c>
      <c r="B1487" s="74" t="s">
        <v>2286</v>
      </c>
      <c r="C1487" s="75" t="s">
        <v>2305</v>
      </c>
      <c r="D1487" s="76">
        <v>3406</v>
      </c>
      <c r="E1487" s="77">
        <v>51.53</v>
      </c>
      <c r="F1487" s="95">
        <v>66</v>
      </c>
    </row>
    <row r="1488" spans="1:6">
      <c r="A1488" s="74" t="s">
        <v>220</v>
      </c>
      <c r="B1488" s="74" t="s">
        <v>2286</v>
      </c>
      <c r="C1488" s="75" t="s">
        <v>2306</v>
      </c>
      <c r="D1488" s="76">
        <v>3380</v>
      </c>
      <c r="E1488" s="77">
        <v>100.72</v>
      </c>
      <c r="F1488" s="95">
        <v>34</v>
      </c>
    </row>
    <row r="1489" spans="1:6">
      <c r="A1489" s="74" t="s">
        <v>220</v>
      </c>
      <c r="B1489" s="74" t="s">
        <v>2286</v>
      </c>
      <c r="C1489" s="75" t="s">
        <v>2307</v>
      </c>
      <c r="D1489" s="76">
        <v>3193</v>
      </c>
      <c r="E1489" s="77">
        <v>93.43</v>
      </c>
      <c r="F1489" s="95">
        <v>34</v>
      </c>
    </row>
    <row r="1490" spans="1:6">
      <c r="A1490" s="74" t="s">
        <v>220</v>
      </c>
      <c r="B1490" s="74" t="s">
        <v>2286</v>
      </c>
      <c r="C1490" s="75" t="s">
        <v>2308</v>
      </c>
      <c r="D1490" s="76">
        <v>2884</v>
      </c>
      <c r="E1490" s="77">
        <v>30.23</v>
      </c>
      <c r="F1490" s="95">
        <v>95</v>
      </c>
    </row>
    <row r="1491" spans="1:6">
      <c r="A1491" s="74" t="s">
        <v>220</v>
      </c>
      <c r="B1491" s="74" t="s">
        <v>2286</v>
      </c>
      <c r="C1491" s="75" t="s">
        <v>2309</v>
      </c>
      <c r="D1491" s="76">
        <v>2500</v>
      </c>
      <c r="E1491" s="77">
        <v>63.13</v>
      </c>
      <c r="F1491" s="95">
        <v>40</v>
      </c>
    </row>
    <row r="1492" spans="1:6">
      <c r="A1492" s="74" t="s">
        <v>220</v>
      </c>
      <c r="B1492" s="74" t="s">
        <v>2286</v>
      </c>
      <c r="C1492" s="75" t="s">
        <v>2310</v>
      </c>
      <c r="D1492" s="76">
        <v>1828</v>
      </c>
      <c r="E1492" s="77">
        <v>50.56</v>
      </c>
      <c r="F1492" s="95">
        <v>36</v>
      </c>
    </row>
    <row r="1493" spans="1:6">
      <c r="A1493" s="74" t="s">
        <v>220</v>
      </c>
      <c r="B1493" s="74" t="s">
        <v>2286</v>
      </c>
      <c r="C1493" s="75" t="s">
        <v>2311</v>
      </c>
      <c r="D1493" s="76">
        <v>1818</v>
      </c>
      <c r="E1493" s="77">
        <v>117.9</v>
      </c>
      <c r="F1493" s="95">
        <v>15</v>
      </c>
    </row>
    <row r="1494" spans="1:6">
      <c r="A1494" s="74" t="s">
        <v>220</v>
      </c>
      <c r="B1494" s="74" t="s">
        <v>2286</v>
      </c>
      <c r="C1494" s="75" t="s">
        <v>2312</v>
      </c>
      <c r="D1494" s="76">
        <v>1722</v>
      </c>
      <c r="E1494" s="77">
        <v>9.26</v>
      </c>
      <c r="F1494" s="95">
        <v>186</v>
      </c>
    </row>
    <row r="1495" spans="1:6">
      <c r="A1495" s="74" t="s">
        <v>220</v>
      </c>
      <c r="B1495" s="74" t="s">
        <v>2286</v>
      </c>
      <c r="C1495" s="75" t="s">
        <v>2313</v>
      </c>
      <c r="D1495" s="76">
        <v>1573</v>
      </c>
      <c r="E1495" s="77">
        <v>38.97</v>
      </c>
      <c r="F1495" s="95">
        <v>40</v>
      </c>
    </row>
    <row r="1496" spans="1:6">
      <c r="A1496" s="74" t="s">
        <v>220</v>
      </c>
      <c r="B1496" s="74" t="s">
        <v>2286</v>
      </c>
      <c r="C1496" s="75" t="s">
        <v>2314</v>
      </c>
      <c r="D1496" s="76">
        <v>1141</v>
      </c>
      <c r="E1496" s="77">
        <v>62.2</v>
      </c>
      <c r="F1496" s="95">
        <v>18</v>
      </c>
    </row>
    <row r="1497" spans="1:6">
      <c r="A1497" s="74" t="s">
        <v>220</v>
      </c>
      <c r="B1497" s="74" t="s">
        <v>2286</v>
      </c>
      <c r="C1497" s="75" t="s">
        <v>2315</v>
      </c>
      <c r="D1497" s="77">
        <v>753</v>
      </c>
      <c r="E1497" s="77">
        <v>61.05</v>
      </c>
      <c r="F1497" s="95">
        <v>12</v>
      </c>
    </row>
    <row r="1498" spans="1:6">
      <c r="A1498" s="74" t="s">
        <v>220</v>
      </c>
      <c r="B1498" s="74" t="s">
        <v>2286</v>
      </c>
      <c r="C1498" s="75" t="s">
        <v>2316</v>
      </c>
      <c r="D1498" s="77">
        <v>753</v>
      </c>
      <c r="E1498" s="77">
        <v>98.56</v>
      </c>
      <c r="F1498" s="95">
        <v>7.64</v>
      </c>
    </row>
    <row r="1499" spans="1:6">
      <c r="A1499" s="74" t="s">
        <v>220</v>
      </c>
      <c r="B1499" s="74" t="s">
        <v>127</v>
      </c>
      <c r="C1499" s="75" t="s">
        <v>2317</v>
      </c>
      <c r="D1499" s="76">
        <v>186307</v>
      </c>
      <c r="E1499" s="77">
        <v>183.19</v>
      </c>
      <c r="F1499" s="96">
        <v>1017</v>
      </c>
    </row>
    <row r="1500" spans="1:6">
      <c r="A1500" s="74" t="s">
        <v>220</v>
      </c>
      <c r="B1500" s="74" t="s">
        <v>127</v>
      </c>
      <c r="C1500" s="75" t="s">
        <v>2318</v>
      </c>
      <c r="D1500" s="76">
        <v>71836</v>
      </c>
      <c r="E1500" s="77">
        <v>131.54</v>
      </c>
      <c r="F1500" s="95">
        <v>546</v>
      </c>
    </row>
    <row r="1501" spans="1:6">
      <c r="A1501" s="74" t="s">
        <v>220</v>
      </c>
      <c r="B1501" s="74" t="s">
        <v>127</v>
      </c>
      <c r="C1501" s="75" t="s">
        <v>2319</v>
      </c>
      <c r="D1501" s="76">
        <v>40918</v>
      </c>
      <c r="E1501" s="77">
        <v>38.4</v>
      </c>
      <c r="F1501" s="96">
        <v>1065</v>
      </c>
    </row>
    <row r="1502" spans="1:6">
      <c r="A1502" s="74" t="s">
        <v>220</v>
      </c>
      <c r="B1502" s="74" t="s">
        <v>127</v>
      </c>
      <c r="C1502" s="75" t="s">
        <v>2320</v>
      </c>
      <c r="D1502" s="76">
        <v>34559</v>
      </c>
      <c r="E1502" s="77">
        <v>46.74</v>
      </c>
      <c r="F1502" s="95">
        <v>739</v>
      </c>
    </row>
    <row r="1503" spans="1:6">
      <c r="A1503" s="74" t="s">
        <v>220</v>
      </c>
      <c r="B1503" s="74" t="s">
        <v>127</v>
      </c>
      <c r="C1503" s="75" t="s">
        <v>2321</v>
      </c>
      <c r="D1503" s="76">
        <v>33059</v>
      </c>
      <c r="E1503" s="77">
        <v>102.51</v>
      </c>
      <c r="F1503" s="95">
        <v>322</v>
      </c>
    </row>
    <row r="1504" spans="1:6">
      <c r="A1504" s="74" t="s">
        <v>220</v>
      </c>
      <c r="B1504" s="74" t="s">
        <v>127</v>
      </c>
      <c r="C1504" s="75" t="s">
        <v>2322</v>
      </c>
      <c r="D1504" s="76">
        <v>25493</v>
      </c>
      <c r="E1504" s="77">
        <v>22.86</v>
      </c>
      <c r="F1504" s="96">
        <v>1115</v>
      </c>
    </row>
    <row r="1505" spans="1:6">
      <c r="A1505" s="74" t="s">
        <v>220</v>
      </c>
      <c r="B1505" s="74" t="s">
        <v>127</v>
      </c>
      <c r="C1505" s="75" t="s">
        <v>2323</v>
      </c>
      <c r="D1505" s="76">
        <v>23895</v>
      </c>
      <c r="E1505" s="77">
        <v>137.09</v>
      </c>
      <c r="F1505" s="95">
        <v>174</v>
      </c>
    </row>
    <row r="1506" spans="1:6">
      <c r="A1506" s="74" t="s">
        <v>220</v>
      </c>
      <c r="B1506" s="74" t="s">
        <v>127</v>
      </c>
      <c r="C1506" s="75" t="s">
        <v>2324</v>
      </c>
      <c r="D1506" s="76">
        <v>17680</v>
      </c>
      <c r="E1506" s="77">
        <v>32.58</v>
      </c>
      <c r="F1506" s="95">
        <v>543</v>
      </c>
    </row>
    <row r="1507" spans="1:6">
      <c r="A1507" s="74" t="s">
        <v>220</v>
      </c>
      <c r="B1507" s="74" t="s">
        <v>127</v>
      </c>
      <c r="C1507" s="75" t="s">
        <v>2325</v>
      </c>
      <c r="D1507" s="76">
        <v>17680</v>
      </c>
      <c r="E1507" s="77">
        <v>143.72999999999999</v>
      </c>
      <c r="F1507" s="95">
        <v>123</v>
      </c>
    </row>
    <row r="1508" spans="1:6">
      <c r="A1508" s="74" t="s">
        <v>220</v>
      </c>
      <c r="B1508" s="74" t="s">
        <v>127</v>
      </c>
      <c r="C1508" s="75" t="s">
        <v>2326</v>
      </c>
      <c r="D1508" s="76">
        <v>17064</v>
      </c>
      <c r="E1508" s="77">
        <v>26.23</v>
      </c>
      <c r="F1508" s="95">
        <v>650</v>
      </c>
    </row>
    <row r="1509" spans="1:6">
      <c r="A1509" s="74" t="s">
        <v>220</v>
      </c>
      <c r="B1509" s="74" t="s">
        <v>127</v>
      </c>
      <c r="C1509" s="75" t="s">
        <v>2327</v>
      </c>
      <c r="D1509" s="76">
        <v>16122</v>
      </c>
      <c r="E1509" s="77">
        <v>55.32</v>
      </c>
      <c r="F1509" s="95">
        <v>291</v>
      </c>
    </row>
    <row r="1510" spans="1:6">
      <c r="A1510" s="74" t="s">
        <v>220</v>
      </c>
      <c r="B1510" s="74" t="s">
        <v>127</v>
      </c>
      <c r="C1510" s="75" t="s">
        <v>2328</v>
      </c>
      <c r="D1510" s="76">
        <v>15427</v>
      </c>
      <c r="E1510" s="77">
        <v>50.93</v>
      </c>
      <c r="F1510" s="95">
        <v>303</v>
      </c>
    </row>
    <row r="1511" spans="1:6">
      <c r="A1511" s="74" t="s">
        <v>220</v>
      </c>
      <c r="B1511" s="74" t="s">
        <v>127</v>
      </c>
      <c r="C1511" s="75" t="s">
        <v>2329</v>
      </c>
      <c r="D1511" s="76">
        <v>15415</v>
      </c>
      <c r="E1511" s="77">
        <v>105.13</v>
      </c>
      <c r="F1511" s="95">
        <v>147</v>
      </c>
    </row>
    <row r="1512" spans="1:6">
      <c r="A1512" s="74" t="s">
        <v>220</v>
      </c>
      <c r="B1512" s="74" t="s">
        <v>127</v>
      </c>
      <c r="C1512" s="75" t="s">
        <v>2330</v>
      </c>
      <c r="D1512" s="76">
        <v>15083</v>
      </c>
      <c r="E1512" s="77">
        <v>22.44</v>
      </c>
      <c r="F1512" s="95">
        <v>672</v>
      </c>
    </row>
    <row r="1513" spans="1:6">
      <c r="A1513" s="74" t="s">
        <v>220</v>
      </c>
      <c r="B1513" s="74" t="s">
        <v>127</v>
      </c>
      <c r="C1513" s="75" t="s">
        <v>2331</v>
      </c>
      <c r="D1513" s="76">
        <v>12859</v>
      </c>
      <c r="E1513" s="77">
        <v>29.79</v>
      </c>
      <c r="F1513" s="95">
        <v>432</v>
      </c>
    </row>
    <row r="1514" spans="1:6">
      <c r="A1514" s="74" t="s">
        <v>220</v>
      </c>
      <c r="B1514" s="74" t="s">
        <v>127</v>
      </c>
      <c r="C1514" s="75" t="s">
        <v>2332</v>
      </c>
      <c r="D1514" s="76">
        <v>11323</v>
      </c>
      <c r="E1514" s="77">
        <v>49.78</v>
      </c>
      <c r="F1514" s="95">
        <v>227</v>
      </c>
    </row>
    <row r="1515" spans="1:6">
      <c r="A1515" s="74" t="s">
        <v>220</v>
      </c>
      <c r="B1515" s="74" t="s">
        <v>127</v>
      </c>
      <c r="C1515" s="75" t="s">
        <v>2333</v>
      </c>
      <c r="D1515" s="76">
        <v>10862</v>
      </c>
      <c r="E1515" s="77">
        <v>51.66</v>
      </c>
      <c r="F1515" s="95">
        <v>210</v>
      </c>
    </row>
    <row r="1516" spans="1:6">
      <c r="A1516" s="74" t="s">
        <v>220</v>
      </c>
      <c r="B1516" s="74" t="s">
        <v>127</v>
      </c>
      <c r="C1516" s="75" t="s">
        <v>2334</v>
      </c>
      <c r="D1516" s="76">
        <v>10189</v>
      </c>
      <c r="E1516" s="77">
        <v>38.869999999999997</v>
      </c>
      <c r="F1516" s="95">
        <v>262</v>
      </c>
    </row>
    <row r="1517" spans="1:6">
      <c r="A1517" s="74" t="s">
        <v>220</v>
      </c>
      <c r="B1517" s="74" t="s">
        <v>127</v>
      </c>
      <c r="C1517" s="75" t="s">
        <v>2335</v>
      </c>
      <c r="D1517" s="76">
        <v>10066</v>
      </c>
      <c r="E1517" s="77">
        <v>51.82</v>
      </c>
      <c r="F1517" s="95">
        <v>194</v>
      </c>
    </row>
    <row r="1518" spans="1:6">
      <c r="A1518" s="74" t="s">
        <v>220</v>
      </c>
      <c r="B1518" s="74" t="s">
        <v>127</v>
      </c>
      <c r="C1518" s="75" t="s">
        <v>2336</v>
      </c>
      <c r="D1518" s="76">
        <v>9251</v>
      </c>
      <c r="E1518" s="77">
        <v>25.55</v>
      </c>
      <c r="F1518" s="95">
        <v>362</v>
      </c>
    </row>
    <row r="1519" spans="1:6">
      <c r="A1519" s="74" t="s">
        <v>220</v>
      </c>
      <c r="B1519" s="74" t="s">
        <v>127</v>
      </c>
      <c r="C1519" s="75" t="s">
        <v>2337</v>
      </c>
      <c r="D1519" s="76">
        <v>8802</v>
      </c>
      <c r="E1519" s="77">
        <v>35.69</v>
      </c>
      <c r="F1519" s="95">
        <v>247</v>
      </c>
    </row>
    <row r="1520" spans="1:6">
      <c r="A1520" s="74" t="s">
        <v>220</v>
      </c>
      <c r="B1520" s="74" t="s">
        <v>127</v>
      </c>
      <c r="C1520" s="75" t="s">
        <v>2338</v>
      </c>
      <c r="D1520" s="76">
        <v>8430</v>
      </c>
      <c r="E1520" s="77">
        <v>93.96</v>
      </c>
      <c r="F1520" s="95">
        <v>90</v>
      </c>
    </row>
    <row r="1521" spans="1:6">
      <c r="A1521" s="74" t="s">
        <v>220</v>
      </c>
      <c r="B1521" s="74" t="s">
        <v>127</v>
      </c>
      <c r="C1521" s="75" t="s">
        <v>2339</v>
      </c>
      <c r="D1521" s="76">
        <v>8373</v>
      </c>
      <c r="E1521" s="77">
        <v>40.97</v>
      </c>
      <c r="F1521" s="95">
        <v>204</v>
      </c>
    </row>
    <row r="1522" spans="1:6">
      <c r="A1522" s="74" t="s">
        <v>220</v>
      </c>
      <c r="B1522" s="74" t="s">
        <v>127</v>
      </c>
      <c r="C1522" s="75" t="s">
        <v>2340</v>
      </c>
      <c r="D1522" s="76">
        <v>6960</v>
      </c>
      <c r="E1522" s="77">
        <v>26.77</v>
      </c>
      <c r="F1522" s="95">
        <v>260</v>
      </c>
    </row>
    <row r="1523" spans="1:6">
      <c r="A1523" s="74" t="s">
        <v>220</v>
      </c>
      <c r="B1523" s="74" t="s">
        <v>127</v>
      </c>
      <c r="C1523" s="75" t="s">
        <v>2341</v>
      </c>
      <c r="D1523" s="76">
        <v>6513</v>
      </c>
      <c r="E1523" s="77">
        <v>27.31</v>
      </c>
      <c r="F1523" s="95">
        <v>238</v>
      </c>
    </row>
    <row r="1524" spans="1:6">
      <c r="A1524" s="74" t="s">
        <v>220</v>
      </c>
      <c r="B1524" s="74" t="s">
        <v>127</v>
      </c>
      <c r="C1524" s="75" t="s">
        <v>2342</v>
      </c>
      <c r="D1524" s="76">
        <v>6256</v>
      </c>
      <c r="E1524" s="77">
        <v>27</v>
      </c>
      <c r="F1524" s="95">
        <v>232</v>
      </c>
    </row>
    <row r="1525" spans="1:6">
      <c r="A1525" s="74" t="s">
        <v>220</v>
      </c>
      <c r="B1525" s="74" t="s">
        <v>127</v>
      </c>
      <c r="C1525" s="75" t="s">
        <v>2343</v>
      </c>
      <c r="D1525" s="76">
        <v>6173</v>
      </c>
      <c r="E1525" s="77">
        <v>28.53</v>
      </c>
      <c r="F1525" s="95">
        <v>216</v>
      </c>
    </row>
    <row r="1526" spans="1:6">
      <c r="A1526" s="74" t="s">
        <v>220</v>
      </c>
      <c r="B1526" s="74" t="s">
        <v>127</v>
      </c>
      <c r="C1526" s="75" t="s">
        <v>2344</v>
      </c>
      <c r="D1526" s="76">
        <v>5977</v>
      </c>
      <c r="E1526" s="77">
        <v>34.56</v>
      </c>
      <c r="F1526" s="95">
        <v>173</v>
      </c>
    </row>
    <row r="1527" spans="1:6">
      <c r="A1527" s="74" t="s">
        <v>220</v>
      </c>
      <c r="B1527" s="74" t="s">
        <v>127</v>
      </c>
      <c r="C1527" s="75" t="s">
        <v>2345</v>
      </c>
      <c r="D1527" s="76">
        <v>5264</v>
      </c>
      <c r="E1527" s="77">
        <v>45.47</v>
      </c>
      <c r="F1527" s="95">
        <v>116</v>
      </c>
    </row>
    <row r="1528" spans="1:6">
      <c r="A1528" s="74" t="s">
        <v>220</v>
      </c>
      <c r="B1528" s="74" t="s">
        <v>127</v>
      </c>
      <c r="C1528" s="75" t="s">
        <v>2346</v>
      </c>
      <c r="D1528" s="76">
        <v>4583</v>
      </c>
      <c r="E1528" s="77">
        <v>69.37</v>
      </c>
      <c r="F1528" s="95">
        <v>66</v>
      </c>
    </row>
    <row r="1529" spans="1:6">
      <c r="A1529" s="74" t="s">
        <v>220</v>
      </c>
      <c r="B1529" s="74" t="s">
        <v>127</v>
      </c>
      <c r="C1529" s="75" t="s">
        <v>2347</v>
      </c>
      <c r="D1529" s="76">
        <v>4263</v>
      </c>
      <c r="E1529" s="77">
        <v>10.47</v>
      </c>
      <c r="F1529" s="95">
        <v>407</v>
      </c>
    </row>
    <row r="1530" spans="1:6">
      <c r="A1530" s="74" t="s">
        <v>220</v>
      </c>
      <c r="B1530" s="74" t="s">
        <v>127</v>
      </c>
      <c r="C1530" s="75" t="s">
        <v>2348</v>
      </c>
      <c r="D1530" s="76">
        <v>3907</v>
      </c>
      <c r="E1530" s="77">
        <v>48.3</v>
      </c>
      <c r="F1530" s="95">
        <v>81</v>
      </c>
    </row>
    <row r="1531" spans="1:6">
      <c r="A1531" s="74" t="s">
        <v>220</v>
      </c>
      <c r="B1531" s="74" t="s">
        <v>127</v>
      </c>
      <c r="C1531" s="75" t="s">
        <v>2349</v>
      </c>
      <c r="D1531" s="76">
        <v>3734</v>
      </c>
      <c r="E1531" s="77">
        <v>79.67</v>
      </c>
      <c r="F1531" s="95">
        <v>47</v>
      </c>
    </row>
    <row r="1532" spans="1:6">
      <c r="A1532" s="74" t="s">
        <v>220</v>
      </c>
      <c r="B1532" s="74" t="s">
        <v>127</v>
      </c>
      <c r="C1532" s="75" t="s">
        <v>2350</v>
      </c>
      <c r="D1532" s="76">
        <v>3552</v>
      </c>
      <c r="E1532" s="77">
        <v>17.059999999999999</v>
      </c>
      <c r="F1532" s="95">
        <v>208</v>
      </c>
    </row>
    <row r="1533" spans="1:6">
      <c r="A1533" s="74" t="s">
        <v>220</v>
      </c>
      <c r="B1533" s="74" t="s">
        <v>127</v>
      </c>
      <c r="C1533" s="75" t="s">
        <v>2351</v>
      </c>
      <c r="D1533" s="76">
        <v>3315</v>
      </c>
      <c r="E1533" s="77">
        <v>81.010000000000005</v>
      </c>
      <c r="F1533" s="95">
        <v>41</v>
      </c>
    </row>
    <row r="1534" spans="1:6">
      <c r="A1534" s="74" t="s">
        <v>220</v>
      </c>
      <c r="B1534" s="74" t="s">
        <v>127</v>
      </c>
      <c r="C1534" s="75" t="s">
        <v>2352</v>
      </c>
      <c r="D1534" s="76">
        <v>3172</v>
      </c>
      <c r="E1534" s="77">
        <v>22.71</v>
      </c>
      <c r="F1534" s="95">
        <v>140</v>
      </c>
    </row>
    <row r="1535" spans="1:6">
      <c r="A1535" s="74" t="s">
        <v>220</v>
      </c>
      <c r="B1535" s="74" t="s">
        <v>127</v>
      </c>
      <c r="C1535" s="75" t="s">
        <v>2353</v>
      </c>
      <c r="D1535" s="76">
        <v>2950</v>
      </c>
      <c r="E1535" s="77">
        <v>89.91</v>
      </c>
      <c r="F1535" s="95">
        <v>33</v>
      </c>
    </row>
    <row r="1536" spans="1:6">
      <c r="A1536" s="74" t="s">
        <v>220</v>
      </c>
      <c r="B1536" s="74" t="s">
        <v>127</v>
      </c>
      <c r="C1536" s="75" t="s">
        <v>2354</v>
      </c>
      <c r="D1536" s="76">
        <v>2675</v>
      </c>
      <c r="E1536" s="77">
        <v>63.91</v>
      </c>
      <c r="F1536" s="95">
        <v>42</v>
      </c>
    </row>
    <row r="1537" spans="1:6">
      <c r="A1537" s="74" t="s">
        <v>220</v>
      </c>
      <c r="B1537" s="74" t="s">
        <v>127</v>
      </c>
      <c r="C1537" s="75" t="s">
        <v>2355</v>
      </c>
      <c r="D1537" s="76">
        <v>2485</v>
      </c>
      <c r="E1537" s="77">
        <v>52.47</v>
      </c>
      <c r="F1537" s="95">
        <v>47</v>
      </c>
    </row>
    <row r="1538" spans="1:6">
      <c r="A1538" s="74" t="s">
        <v>220</v>
      </c>
      <c r="B1538" s="74" t="s">
        <v>127</v>
      </c>
      <c r="C1538" s="75" t="s">
        <v>2356</v>
      </c>
      <c r="D1538" s="76">
        <v>2327</v>
      </c>
      <c r="E1538" s="77">
        <v>76.540000000000006</v>
      </c>
      <c r="F1538" s="95">
        <v>30</v>
      </c>
    </row>
    <row r="1539" spans="1:6">
      <c r="A1539" s="74" t="s">
        <v>220</v>
      </c>
      <c r="B1539" s="74" t="s">
        <v>127</v>
      </c>
      <c r="C1539" s="75" t="s">
        <v>2357</v>
      </c>
      <c r="D1539" s="76">
        <v>2122</v>
      </c>
      <c r="E1539" s="77">
        <v>45.28</v>
      </c>
      <c r="F1539" s="95">
        <v>47</v>
      </c>
    </row>
    <row r="1540" spans="1:6">
      <c r="A1540" s="74" t="s">
        <v>220</v>
      </c>
      <c r="B1540" s="74" t="s">
        <v>127</v>
      </c>
      <c r="C1540" s="75" t="s">
        <v>2358</v>
      </c>
      <c r="D1540" s="76">
        <v>2120</v>
      </c>
      <c r="E1540" s="77">
        <v>60.41</v>
      </c>
      <c r="F1540" s="95">
        <v>35</v>
      </c>
    </row>
    <row r="1541" spans="1:6">
      <c r="A1541" s="74" t="s">
        <v>220</v>
      </c>
      <c r="B1541" s="74" t="s">
        <v>127</v>
      </c>
      <c r="C1541" s="75" t="s">
        <v>2359</v>
      </c>
      <c r="D1541" s="76">
        <v>1883</v>
      </c>
      <c r="E1541" s="77">
        <v>95.46</v>
      </c>
      <c r="F1541" s="95">
        <v>20</v>
      </c>
    </row>
    <row r="1542" spans="1:6">
      <c r="A1542" s="74" t="s">
        <v>220</v>
      </c>
      <c r="B1542" s="74" t="s">
        <v>127</v>
      </c>
      <c r="C1542" s="75" t="s">
        <v>2360</v>
      </c>
      <c r="D1542" s="76">
        <v>1618</v>
      </c>
      <c r="E1542" s="77">
        <v>53.74</v>
      </c>
      <c r="F1542" s="95">
        <v>30</v>
      </c>
    </row>
    <row r="1543" spans="1:6">
      <c r="A1543" s="74" t="s">
        <v>220</v>
      </c>
      <c r="B1543" s="74" t="s">
        <v>127</v>
      </c>
      <c r="C1543" s="75" t="s">
        <v>2361</v>
      </c>
      <c r="D1543" s="76">
        <v>1222</v>
      </c>
      <c r="E1543" s="77">
        <v>39.14</v>
      </c>
      <c r="F1543" s="95">
        <v>31</v>
      </c>
    </row>
    <row r="1544" spans="1:6">
      <c r="A1544" s="74" t="s">
        <v>220</v>
      </c>
      <c r="B1544" s="74" t="s">
        <v>127</v>
      </c>
      <c r="C1544" s="75" t="s">
        <v>2362</v>
      </c>
      <c r="D1544" s="77">
        <v>937</v>
      </c>
      <c r="E1544" s="77">
        <v>31.22</v>
      </c>
      <c r="F1544" s="95">
        <v>30</v>
      </c>
    </row>
    <row r="1545" spans="1:6">
      <c r="A1545" s="74" t="s">
        <v>220</v>
      </c>
      <c r="B1545" s="74" t="s">
        <v>127</v>
      </c>
      <c r="C1545" s="75" t="s">
        <v>2363</v>
      </c>
      <c r="D1545" s="77">
        <v>692</v>
      </c>
      <c r="E1545" s="77">
        <v>44.91</v>
      </c>
      <c r="F1545" s="95">
        <v>15</v>
      </c>
    </row>
    <row r="1546" spans="1:6">
      <c r="A1546" s="74" t="s">
        <v>220</v>
      </c>
      <c r="B1546" s="74" t="s">
        <v>128</v>
      </c>
      <c r="C1546" s="75" t="s">
        <v>2364</v>
      </c>
      <c r="D1546" s="76">
        <v>196518</v>
      </c>
      <c r="E1546" s="77">
        <v>260.60000000000002</v>
      </c>
      <c r="F1546" s="95">
        <v>754</v>
      </c>
    </row>
    <row r="1547" spans="1:6">
      <c r="A1547" s="74" t="s">
        <v>220</v>
      </c>
      <c r="B1547" s="74" t="s">
        <v>128</v>
      </c>
      <c r="C1547" s="75" t="s">
        <v>2365</v>
      </c>
      <c r="D1547" s="76">
        <v>27041</v>
      </c>
      <c r="E1547" s="77">
        <v>95.12</v>
      </c>
      <c r="F1547" s="95">
        <v>284</v>
      </c>
    </row>
    <row r="1548" spans="1:6">
      <c r="A1548" s="74" t="s">
        <v>220</v>
      </c>
      <c r="B1548" s="74" t="s">
        <v>128</v>
      </c>
      <c r="C1548" s="75" t="s">
        <v>2366</v>
      </c>
      <c r="D1548" s="76">
        <v>19746</v>
      </c>
      <c r="E1548" s="77">
        <v>81.5</v>
      </c>
      <c r="F1548" s="95">
        <v>242</v>
      </c>
    </row>
    <row r="1549" spans="1:6">
      <c r="A1549" s="74" t="s">
        <v>220</v>
      </c>
      <c r="B1549" s="74" t="s">
        <v>128</v>
      </c>
      <c r="C1549" s="75" t="s">
        <v>2367</v>
      </c>
      <c r="D1549" s="76">
        <v>14716</v>
      </c>
      <c r="E1549" s="77">
        <v>58.83</v>
      </c>
      <c r="F1549" s="95">
        <v>250</v>
      </c>
    </row>
    <row r="1550" spans="1:6">
      <c r="A1550" s="74" t="s">
        <v>220</v>
      </c>
      <c r="B1550" s="74" t="s">
        <v>128</v>
      </c>
      <c r="C1550" s="75" t="s">
        <v>2368</v>
      </c>
      <c r="D1550" s="76">
        <v>13033</v>
      </c>
      <c r="E1550" s="77">
        <v>79.17</v>
      </c>
      <c r="F1550" s="95">
        <v>165</v>
      </c>
    </row>
    <row r="1551" spans="1:6">
      <c r="A1551" s="74" t="s">
        <v>220</v>
      </c>
      <c r="B1551" s="74" t="s">
        <v>128</v>
      </c>
      <c r="C1551" s="75" t="s">
        <v>2369</v>
      </c>
      <c r="D1551" s="76">
        <v>12788</v>
      </c>
      <c r="E1551" s="77">
        <v>66.98</v>
      </c>
      <c r="F1551" s="95">
        <v>191</v>
      </c>
    </row>
    <row r="1552" spans="1:6">
      <c r="A1552" s="74" t="s">
        <v>220</v>
      </c>
      <c r="B1552" s="74" t="s">
        <v>128</v>
      </c>
      <c r="C1552" s="75" t="s">
        <v>2370</v>
      </c>
      <c r="D1552" s="76">
        <v>11104</v>
      </c>
      <c r="E1552" s="77">
        <v>48.2</v>
      </c>
      <c r="F1552" s="95">
        <v>230</v>
      </c>
    </row>
    <row r="1553" spans="1:6">
      <c r="A1553" s="74" t="s">
        <v>220</v>
      </c>
      <c r="B1553" s="74" t="s">
        <v>128</v>
      </c>
      <c r="C1553" s="75" t="s">
        <v>2371</v>
      </c>
      <c r="D1553" s="76">
        <v>10884</v>
      </c>
      <c r="E1553" s="77">
        <v>88.77</v>
      </c>
      <c r="F1553" s="95">
        <v>123</v>
      </c>
    </row>
    <row r="1554" spans="1:6">
      <c r="A1554" s="74" t="s">
        <v>220</v>
      </c>
      <c r="B1554" s="74" t="s">
        <v>128</v>
      </c>
      <c r="C1554" s="75" t="s">
        <v>2372</v>
      </c>
      <c r="D1554" s="76">
        <v>10484</v>
      </c>
      <c r="E1554" s="77">
        <v>70.84</v>
      </c>
      <c r="F1554" s="95">
        <v>148</v>
      </c>
    </row>
    <row r="1555" spans="1:6">
      <c r="A1555" s="74" t="s">
        <v>220</v>
      </c>
      <c r="B1555" s="74" t="s">
        <v>128</v>
      </c>
      <c r="C1555" s="75" t="s">
        <v>2373</v>
      </c>
      <c r="D1555" s="76">
        <v>9538</v>
      </c>
      <c r="E1555" s="77">
        <v>54.86</v>
      </c>
      <c r="F1555" s="95">
        <v>174</v>
      </c>
    </row>
    <row r="1556" spans="1:6">
      <c r="A1556" s="74" t="s">
        <v>220</v>
      </c>
      <c r="B1556" s="74" t="s">
        <v>128</v>
      </c>
      <c r="C1556" s="75" t="s">
        <v>2374</v>
      </c>
      <c r="D1556" s="76">
        <v>9104</v>
      </c>
      <c r="E1556" s="77">
        <v>48.41</v>
      </c>
      <c r="F1556" s="95">
        <v>188</v>
      </c>
    </row>
    <row r="1557" spans="1:6">
      <c r="A1557" s="74" t="s">
        <v>220</v>
      </c>
      <c r="B1557" s="74" t="s">
        <v>128</v>
      </c>
      <c r="C1557" s="75" t="s">
        <v>2375</v>
      </c>
      <c r="D1557" s="76">
        <v>8983</v>
      </c>
      <c r="E1557" s="77">
        <v>38.35</v>
      </c>
      <c r="F1557" s="95">
        <v>234</v>
      </c>
    </row>
    <row r="1558" spans="1:6">
      <c r="A1558" s="74" t="s">
        <v>220</v>
      </c>
      <c r="B1558" s="74" t="s">
        <v>128</v>
      </c>
      <c r="C1558" s="75" t="s">
        <v>2376</v>
      </c>
      <c r="D1558" s="76">
        <v>7846</v>
      </c>
      <c r="E1558" s="77">
        <v>72.72</v>
      </c>
      <c r="F1558" s="95">
        <v>108</v>
      </c>
    </row>
    <row r="1559" spans="1:6">
      <c r="A1559" s="74" t="s">
        <v>220</v>
      </c>
      <c r="B1559" s="74" t="s">
        <v>128</v>
      </c>
      <c r="C1559" s="75" t="s">
        <v>2377</v>
      </c>
      <c r="D1559" s="76">
        <v>7689</v>
      </c>
      <c r="E1559" s="77">
        <v>37.15</v>
      </c>
      <c r="F1559" s="95">
        <v>207</v>
      </c>
    </row>
    <row r="1560" spans="1:6">
      <c r="A1560" s="74" t="s">
        <v>220</v>
      </c>
      <c r="B1560" s="74" t="s">
        <v>128</v>
      </c>
      <c r="C1560" s="75" t="s">
        <v>2378</v>
      </c>
      <c r="D1560" s="76">
        <v>7061</v>
      </c>
      <c r="E1560" s="77">
        <v>53.98</v>
      </c>
      <c r="F1560" s="95">
        <v>131</v>
      </c>
    </row>
    <row r="1561" spans="1:6">
      <c r="A1561" s="74" t="s">
        <v>220</v>
      </c>
      <c r="B1561" s="74" t="s">
        <v>128</v>
      </c>
      <c r="C1561" s="75" t="s">
        <v>2379</v>
      </c>
      <c r="D1561" s="76">
        <v>6911</v>
      </c>
      <c r="E1561" s="77">
        <v>76.59</v>
      </c>
      <c r="F1561" s="95">
        <v>90</v>
      </c>
    </row>
    <row r="1562" spans="1:6">
      <c r="A1562" s="74" t="s">
        <v>220</v>
      </c>
      <c r="B1562" s="74" t="s">
        <v>128</v>
      </c>
      <c r="C1562" s="75" t="s">
        <v>2380</v>
      </c>
      <c r="D1562" s="76">
        <v>6849</v>
      </c>
      <c r="E1562" s="77">
        <v>151.49</v>
      </c>
      <c r="F1562" s="95">
        <v>45</v>
      </c>
    </row>
    <row r="1563" spans="1:6">
      <c r="A1563" s="74" t="s">
        <v>220</v>
      </c>
      <c r="B1563" s="74" t="s">
        <v>128</v>
      </c>
      <c r="C1563" s="75" t="s">
        <v>2381</v>
      </c>
      <c r="D1563" s="76">
        <v>6007</v>
      </c>
      <c r="E1563" s="77">
        <v>57.52</v>
      </c>
      <c r="F1563" s="95">
        <v>104</v>
      </c>
    </row>
    <row r="1564" spans="1:6">
      <c r="A1564" s="74" t="s">
        <v>220</v>
      </c>
      <c r="B1564" s="74" t="s">
        <v>128</v>
      </c>
      <c r="C1564" s="75" t="s">
        <v>2382</v>
      </c>
      <c r="D1564" s="76">
        <v>5739</v>
      </c>
      <c r="E1564" s="77">
        <v>37.71</v>
      </c>
      <c r="F1564" s="95">
        <v>152</v>
      </c>
    </row>
    <row r="1565" spans="1:6">
      <c r="A1565" s="74" t="s">
        <v>220</v>
      </c>
      <c r="B1565" s="74" t="s">
        <v>128</v>
      </c>
      <c r="C1565" s="75" t="s">
        <v>2383</v>
      </c>
      <c r="D1565" s="76">
        <v>5679</v>
      </c>
      <c r="E1565" s="77">
        <v>30.76</v>
      </c>
      <c r="F1565" s="95">
        <v>185</v>
      </c>
    </row>
    <row r="1566" spans="1:6">
      <c r="A1566" s="74" t="s">
        <v>220</v>
      </c>
      <c r="B1566" s="74" t="s">
        <v>128</v>
      </c>
      <c r="C1566" s="75" t="s">
        <v>2384</v>
      </c>
      <c r="D1566" s="76">
        <v>5641</v>
      </c>
      <c r="E1566" s="77">
        <v>26</v>
      </c>
      <c r="F1566" s="95">
        <v>217</v>
      </c>
    </row>
    <row r="1567" spans="1:6">
      <c r="A1567" s="74" t="s">
        <v>220</v>
      </c>
      <c r="B1567" s="74" t="s">
        <v>128</v>
      </c>
      <c r="C1567" s="75" t="s">
        <v>2385</v>
      </c>
      <c r="D1567" s="76">
        <v>5054</v>
      </c>
      <c r="E1567" s="77">
        <v>47.49</v>
      </c>
      <c r="F1567" s="95">
        <v>106</v>
      </c>
    </row>
    <row r="1568" spans="1:6">
      <c r="A1568" s="74" t="s">
        <v>220</v>
      </c>
      <c r="B1568" s="74" t="s">
        <v>128</v>
      </c>
      <c r="C1568" s="75" t="s">
        <v>2386</v>
      </c>
      <c r="D1568" s="76">
        <v>4841</v>
      </c>
      <c r="E1568" s="77">
        <v>45.39</v>
      </c>
      <c r="F1568" s="95">
        <v>107</v>
      </c>
    </row>
    <row r="1569" spans="1:6">
      <c r="A1569" s="74" t="s">
        <v>220</v>
      </c>
      <c r="B1569" s="74" t="s">
        <v>128</v>
      </c>
      <c r="C1569" s="75" t="s">
        <v>2387</v>
      </c>
      <c r="D1569" s="76">
        <v>3600</v>
      </c>
      <c r="E1569" s="77">
        <v>105.96</v>
      </c>
      <c r="F1569" s="95">
        <v>34</v>
      </c>
    </row>
    <row r="1570" spans="1:6">
      <c r="A1570" s="74" t="s">
        <v>220</v>
      </c>
      <c r="B1570" s="74" t="s">
        <v>128</v>
      </c>
      <c r="C1570" s="75" t="s">
        <v>2388</v>
      </c>
      <c r="D1570" s="76">
        <v>3320</v>
      </c>
      <c r="E1570" s="77">
        <v>169.56</v>
      </c>
      <c r="F1570" s="95">
        <v>20</v>
      </c>
    </row>
    <row r="1571" spans="1:6">
      <c r="A1571" s="74" t="s">
        <v>220</v>
      </c>
      <c r="B1571" s="74" t="s">
        <v>128</v>
      </c>
      <c r="C1571" s="75" t="s">
        <v>2389</v>
      </c>
      <c r="D1571" s="76">
        <v>3188</v>
      </c>
      <c r="E1571" s="77">
        <v>48.51</v>
      </c>
      <c r="F1571" s="95">
        <v>66</v>
      </c>
    </row>
    <row r="1572" spans="1:6">
      <c r="A1572" s="74" t="s">
        <v>220</v>
      </c>
      <c r="B1572" s="74" t="s">
        <v>128</v>
      </c>
      <c r="C1572" s="75" t="s">
        <v>2390</v>
      </c>
      <c r="D1572" s="76">
        <v>2934</v>
      </c>
      <c r="E1572" s="77">
        <v>40.46</v>
      </c>
      <c r="F1572" s="95">
        <v>73</v>
      </c>
    </row>
    <row r="1573" spans="1:6">
      <c r="A1573" s="74" t="s">
        <v>220</v>
      </c>
      <c r="B1573" s="74" t="s">
        <v>128</v>
      </c>
      <c r="C1573" s="75" t="s">
        <v>2391</v>
      </c>
      <c r="D1573" s="76">
        <v>2625</v>
      </c>
      <c r="E1573" s="77">
        <v>64.92</v>
      </c>
      <c r="F1573" s="95">
        <v>40</v>
      </c>
    </row>
    <row r="1574" spans="1:6">
      <c r="A1574" s="74" t="s">
        <v>220</v>
      </c>
      <c r="B1574" s="74" t="s">
        <v>128</v>
      </c>
      <c r="C1574" s="75" t="s">
        <v>2392</v>
      </c>
      <c r="D1574" s="76">
        <v>2150</v>
      </c>
      <c r="E1574" s="77">
        <v>189.9</v>
      </c>
      <c r="F1574" s="95">
        <v>11</v>
      </c>
    </row>
    <row r="1575" spans="1:6">
      <c r="A1575" s="74" t="s">
        <v>220</v>
      </c>
      <c r="B1575" s="74" t="s">
        <v>128</v>
      </c>
      <c r="C1575" s="75" t="s">
        <v>2393</v>
      </c>
      <c r="D1575" s="76">
        <v>2145</v>
      </c>
      <c r="E1575" s="77">
        <v>104.11</v>
      </c>
      <c r="F1575" s="95">
        <v>21</v>
      </c>
    </row>
    <row r="1576" spans="1:6">
      <c r="A1576" s="74" t="s">
        <v>220</v>
      </c>
      <c r="B1576" s="74" t="s">
        <v>128</v>
      </c>
      <c r="C1576" s="75" t="s">
        <v>2394</v>
      </c>
      <c r="D1576" s="76">
        <v>2118</v>
      </c>
      <c r="E1576" s="77">
        <v>57.36</v>
      </c>
      <c r="F1576" s="95">
        <v>37</v>
      </c>
    </row>
    <row r="1577" spans="1:6">
      <c r="A1577" s="74" t="s">
        <v>220</v>
      </c>
      <c r="B1577" s="74" t="s">
        <v>128</v>
      </c>
      <c r="C1577" s="75" t="s">
        <v>2395</v>
      </c>
      <c r="D1577" s="76">
        <v>2104</v>
      </c>
      <c r="E1577" s="77">
        <v>78.39</v>
      </c>
      <c r="F1577" s="95">
        <v>27</v>
      </c>
    </row>
    <row r="1578" spans="1:6">
      <c r="A1578" s="74" t="s">
        <v>220</v>
      </c>
      <c r="B1578" s="74" t="s">
        <v>128</v>
      </c>
      <c r="C1578" s="75" t="s">
        <v>2396</v>
      </c>
      <c r="D1578" s="76">
        <v>1990</v>
      </c>
      <c r="E1578" s="77">
        <v>131.71</v>
      </c>
      <c r="F1578" s="95">
        <v>15</v>
      </c>
    </row>
    <row r="1579" spans="1:6">
      <c r="A1579" s="74" t="s">
        <v>220</v>
      </c>
      <c r="B1579" s="74" t="s">
        <v>128</v>
      </c>
      <c r="C1579" s="75" t="s">
        <v>2397</v>
      </c>
      <c r="D1579" s="76">
        <v>1842</v>
      </c>
      <c r="E1579" s="77">
        <v>165.7</v>
      </c>
      <c r="F1579" s="95">
        <v>11</v>
      </c>
    </row>
    <row r="1580" spans="1:6">
      <c r="A1580" s="74" t="s">
        <v>220</v>
      </c>
      <c r="B1580" s="74" t="s">
        <v>128</v>
      </c>
      <c r="C1580" s="75" t="s">
        <v>2398</v>
      </c>
      <c r="D1580" s="76">
        <v>1743</v>
      </c>
      <c r="E1580" s="77">
        <v>73.14</v>
      </c>
      <c r="F1580" s="95">
        <v>24</v>
      </c>
    </row>
    <row r="1581" spans="1:6">
      <c r="A1581" s="74" t="s">
        <v>220</v>
      </c>
      <c r="B1581" s="74" t="s">
        <v>128</v>
      </c>
      <c r="C1581" s="75" t="s">
        <v>2399</v>
      </c>
      <c r="D1581" s="76">
        <v>1199</v>
      </c>
      <c r="E1581" s="77">
        <v>72.7</v>
      </c>
      <c r="F1581" s="95">
        <v>16</v>
      </c>
    </row>
    <row r="1582" spans="1:6">
      <c r="A1582" s="74" t="s">
        <v>220</v>
      </c>
      <c r="B1582" s="74" t="s">
        <v>128</v>
      </c>
      <c r="C1582" s="75" t="s">
        <v>2400</v>
      </c>
      <c r="D1582" s="76">
        <v>1185</v>
      </c>
      <c r="E1582" s="77">
        <v>80.069999999999993</v>
      </c>
      <c r="F1582" s="95">
        <v>15</v>
      </c>
    </row>
    <row r="1583" spans="1:6">
      <c r="A1583" s="74" t="s">
        <v>220</v>
      </c>
      <c r="B1583" s="74" t="s">
        <v>128</v>
      </c>
      <c r="C1583" s="75" t="s">
        <v>2401</v>
      </c>
      <c r="D1583" s="76">
        <v>1104</v>
      </c>
      <c r="E1583" s="77">
        <v>37.53</v>
      </c>
      <c r="F1583" s="95">
        <v>29</v>
      </c>
    </row>
    <row r="1584" spans="1:6">
      <c r="A1584" s="74" t="s">
        <v>220</v>
      </c>
      <c r="B1584" s="74" t="s">
        <v>128</v>
      </c>
      <c r="C1584" s="75" t="s">
        <v>2402</v>
      </c>
      <c r="D1584" s="76">
        <v>1099</v>
      </c>
      <c r="E1584" s="77">
        <v>69.8</v>
      </c>
      <c r="F1584" s="95">
        <v>16</v>
      </c>
    </row>
    <row r="1585" spans="1:6">
      <c r="A1585" s="74" t="s">
        <v>220</v>
      </c>
      <c r="B1585" s="74" t="s">
        <v>128</v>
      </c>
      <c r="C1585" s="75" t="s">
        <v>2403</v>
      </c>
      <c r="D1585" s="76">
        <v>1012</v>
      </c>
      <c r="E1585" s="77">
        <v>82.08</v>
      </c>
      <c r="F1585" s="95">
        <v>12</v>
      </c>
    </row>
    <row r="1586" spans="1:6">
      <c r="A1586" s="74" t="s">
        <v>220</v>
      </c>
      <c r="B1586" s="74" t="s">
        <v>128</v>
      </c>
      <c r="C1586" s="75" t="s">
        <v>2404</v>
      </c>
      <c r="D1586" s="77">
        <v>939</v>
      </c>
      <c r="E1586" s="77">
        <v>67.48</v>
      </c>
      <c r="F1586" s="95">
        <v>14</v>
      </c>
    </row>
    <row r="1587" spans="1:6">
      <c r="A1587" s="74" t="s">
        <v>220</v>
      </c>
      <c r="B1587" s="74" t="s">
        <v>128</v>
      </c>
      <c r="C1587" s="75" t="s">
        <v>2405</v>
      </c>
      <c r="D1587" s="77">
        <v>880</v>
      </c>
      <c r="E1587" s="77">
        <v>69.040000000000006</v>
      </c>
      <c r="F1587" s="95">
        <v>13</v>
      </c>
    </row>
    <row r="1588" spans="1:6">
      <c r="A1588" s="74" t="s">
        <v>220</v>
      </c>
      <c r="B1588" s="74" t="s">
        <v>128</v>
      </c>
      <c r="C1588" s="75" t="s">
        <v>2406</v>
      </c>
      <c r="D1588" s="77">
        <v>683</v>
      </c>
      <c r="E1588" s="77">
        <v>43.01</v>
      </c>
      <c r="F1588" s="95">
        <v>16</v>
      </c>
    </row>
    <row r="1589" spans="1:6">
      <c r="A1589" s="74" t="s">
        <v>220</v>
      </c>
      <c r="B1589" s="74" t="s">
        <v>128</v>
      </c>
      <c r="C1589" s="75" t="s">
        <v>2407</v>
      </c>
      <c r="D1589" s="77">
        <v>515</v>
      </c>
      <c r="E1589" s="77">
        <v>67.64</v>
      </c>
      <c r="F1589" s="95">
        <v>7.61</v>
      </c>
    </row>
    <row r="1590" spans="1:6">
      <c r="A1590" s="74" t="s">
        <v>220</v>
      </c>
      <c r="B1590" s="74" t="s">
        <v>129</v>
      </c>
      <c r="C1590" s="75" t="s">
        <v>2408</v>
      </c>
      <c r="D1590" s="76">
        <v>103942</v>
      </c>
      <c r="E1590" s="77">
        <v>118.24</v>
      </c>
      <c r="F1590" s="95">
        <v>879</v>
      </c>
    </row>
    <row r="1591" spans="1:6">
      <c r="A1591" s="74" t="s">
        <v>220</v>
      </c>
      <c r="B1591" s="74" t="s">
        <v>129</v>
      </c>
      <c r="C1591" s="75" t="s">
        <v>2409</v>
      </c>
      <c r="D1591" s="76">
        <v>15300</v>
      </c>
      <c r="E1591" s="77">
        <v>59.77</v>
      </c>
      <c r="F1591" s="95">
        <v>256</v>
      </c>
    </row>
    <row r="1592" spans="1:6">
      <c r="A1592" s="74" t="s">
        <v>220</v>
      </c>
      <c r="B1592" s="74" t="s">
        <v>129</v>
      </c>
      <c r="C1592" s="75" t="s">
        <v>2410</v>
      </c>
      <c r="D1592" s="76">
        <v>13725</v>
      </c>
      <c r="E1592" s="77">
        <v>44.04</v>
      </c>
      <c r="F1592" s="95">
        <v>312</v>
      </c>
    </row>
    <row r="1593" spans="1:6">
      <c r="A1593" s="74" t="s">
        <v>220</v>
      </c>
      <c r="B1593" s="74" t="s">
        <v>129</v>
      </c>
      <c r="C1593" s="75" t="s">
        <v>2411</v>
      </c>
      <c r="D1593" s="76">
        <v>12301</v>
      </c>
      <c r="E1593" s="77">
        <v>35.17</v>
      </c>
      <c r="F1593" s="95">
        <v>350</v>
      </c>
    </row>
    <row r="1594" spans="1:6">
      <c r="A1594" s="74" t="s">
        <v>220</v>
      </c>
      <c r="B1594" s="74" t="s">
        <v>129</v>
      </c>
      <c r="C1594" s="75" t="s">
        <v>2412</v>
      </c>
      <c r="D1594" s="76">
        <v>9114</v>
      </c>
      <c r="E1594" s="77">
        <v>44.34</v>
      </c>
      <c r="F1594" s="95">
        <v>206</v>
      </c>
    </row>
    <row r="1595" spans="1:6">
      <c r="A1595" s="74" t="s">
        <v>220</v>
      </c>
      <c r="B1595" s="74" t="s">
        <v>129</v>
      </c>
      <c r="C1595" s="75" t="s">
        <v>2413</v>
      </c>
      <c r="D1595" s="76">
        <v>7999</v>
      </c>
      <c r="E1595" s="77">
        <v>51.22</v>
      </c>
      <c r="F1595" s="95">
        <v>156</v>
      </c>
    </row>
    <row r="1596" spans="1:6">
      <c r="A1596" s="74" t="s">
        <v>220</v>
      </c>
      <c r="B1596" s="74" t="s">
        <v>129</v>
      </c>
      <c r="C1596" s="75" t="s">
        <v>2414</v>
      </c>
      <c r="D1596" s="76">
        <v>7740</v>
      </c>
      <c r="E1596" s="77">
        <v>63.08</v>
      </c>
      <c r="F1596" s="95">
        <v>123</v>
      </c>
    </row>
    <row r="1597" spans="1:6">
      <c r="A1597" s="74" t="s">
        <v>220</v>
      </c>
      <c r="B1597" s="74" t="s">
        <v>129</v>
      </c>
      <c r="C1597" s="75" t="s">
        <v>2415</v>
      </c>
      <c r="D1597" s="76">
        <v>7041</v>
      </c>
      <c r="E1597" s="77">
        <v>43.83</v>
      </c>
      <c r="F1597" s="95">
        <v>161</v>
      </c>
    </row>
    <row r="1598" spans="1:6">
      <c r="A1598" s="74" t="s">
        <v>220</v>
      </c>
      <c r="B1598" s="74" t="s">
        <v>129</v>
      </c>
      <c r="C1598" s="75" t="s">
        <v>2416</v>
      </c>
      <c r="D1598" s="76">
        <v>6526</v>
      </c>
      <c r="E1598" s="77">
        <v>33.85</v>
      </c>
      <c r="F1598" s="95">
        <v>193</v>
      </c>
    </row>
    <row r="1599" spans="1:6">
      <c r="A1599" s="74" t="s">
        <v>220</v>
      </c>
      <c r="B1599" s="74" t="s">
        <v>129</v>
      </c>
      <c r="C1599" s="75" t="s">
        <v>2417</v>
      </c>
      <c r="D1599" s="76">
        <v>6066</v>
      </c>
      <c r="E1599" s="77">
        <v>38.479999999999997</v>
      </c>
      <c r="F1599" s="95">
        <v>158</v>
      </c>
    </row>
    <row r="1600" spans="1:6">
      <c r="A1600" s="74" t="s">
        <v>220</v>
      </c>
      <c r="B1600" s="74" t="s">
        <v>129</v>
      </c>
      <c r="C1600" s="75" t="s">
        <v>2418</v>
      </c>
      <c r="D1600" s="76">
        <v>5690</v>
      </c>
      <c r="E1600" s="77">
        <v>31.1</v>
      </c>
      <c r="F1600" s="95">
        <v>183</v>
      </c>
    </row>
    <row r="1601" spans="1:6">
      <c r="A1601" s="74" t="s">
        <v>220</v>
      </c>
      <c r="B1601" s="74" t="s">
        <v>129</v>
      </c>
      <c r="C1601" s="75" t="s">
        <v>2419</v>
      </c>
      <c r="D1601" s="76">
        <v>5609</v>
      </c>
      <c r="E1601" s="77">
        <v>49.19</v>
      </c>
      <c r="F1601" s="95">
        <v>114</v>
      </c>
    </row>
    <row r="1602" spans="1:6">
      <c r="A1602" s="74" t="s">
        <v>220</v>
      </c>
      <c r="B1602" s="74" t="s">
        <v>129</v>
      </c>
      <c r="C1602" s="75" t="s">
        <v>2420</v>
      </c>
      <c r="D1602" s="76">
        <v>5301</v>
      </c>
      <c r="E1602" s="77">
        <v>35.06</v>
      </c>
      <c r="F1602" s="95">
        <v>151</v>
      </c>
    </row>
    <row r="1603" spans="1:6">
      <c r="A1603" s="74" t="s">
        <v>220</v>
      </c>
      <c r="B1603" s="74" t="s">
        <v>129</v>
      </c>
      <c r="C1603" s="75" t="s">
        <v>2421</v>
      </c>
      <c r="D1603" s="76">
        <v>5241</v>
      </c>
      <c r="E1603" s="77">
        <v>46.33</v>
      </c>
      <c r="F1603" s="95">
        <v>113</v>
      </c>
    </row>
    <row r="1604" spans="1:6">
      <c r="A1604" s="74" t="s">
        <v>220</v>
      </c>
      <c r="B1604" s="74" t="s">
        <v>129</v>
      </c>
      <c r="C1604" s="75" t="s">
        <v>2422</v>
      </c>
      <c r="D1604" s="76">
        <v>4808</v>
      </c>
      <c r="E1604" s="77">
        <v>40.98</v>
      </c>
      <c r="F1604" s="95">
        <v>117</v>
      </c>
    </row>
    <row r="1605" spans="1:6">
      <c r="A1605" s="74" t="s">
        <v>220</v>
      </c>
      <c r="B1605" s="74" t="s">
        <v>129</v>
      </c>
      <c r="C1605" s="75" t="s">
        <v>2423</v>
      </c>
      <c r="D1605" s="76">
        <v>4707</v>
      </c>
      <c r="E1605" s="77">
        <v>43.92</v>
      </c>
      <c r="F1605" s="95">
        <v>107</v>
      </c>
    </row>
    <row r="1606" spans="1:6">
      <c r="A1606" s="74" t="s">
        <v>220</v>
      </c>
      <c r="B1606" s="74" t="s">
        <v>129</v>
      </c>
      <c r="C1606" s="75" t="s">
        <v>2424</v>
      </c>
      <c r="D1606" s="76">
        <v>4696</v>
      </c>
      <c r="E1606" s="77">
        <v>55.27</v>
      </c>
      <c r="F1606" s="95">
        <v>85</v>
      </c>
    </row>
    <row r="1607" spans="1:6">
      <c r="A1607" s="74" t="s">
        <v>220</v>
      </c>
      <c r="B1607" s="74" t="s">
        <v>129</v>
      </c>
      <c r="C1607" s="75" t="s">
        <v>2425</v>
      </c>
      <c r="D1607" s="76">
        <v>4683</v>
      </c>
      <c r="E1607" s="77">
        <v>36.47</v>
      </c>
      <c r="F1607" s="95">
        <v>128</v>
      </c>
    </row>
    <row r="1608" spans="1:6">
      <c r="A1608" s="74" t="s">
        <v>220</v>
      </c>
      <c r="B1608" s="74" t="s">
        <v>129</v>
      </c>
      <c r="C1608" s="75" t="s">
        <v>2426</v>
      </c>
      <c r="D1608" s="76">
        <v>4591</v>
      </c>
      <c r="E1608" s="77">
        <v>52.75</v>
      </c>
      <c r="F1608" s="95">
        <v>87</v>
      </c>
    </row>
    <row r="1609" spans="1:6">
      <c r="A1609" s="74" t="s">
        <v>220</v>
      </c>
      <c r="B1609" s="74" t="s">
        <v>129</v>
      </c>
      <c r="C1609" s="75" t="s">
        <v>2427</v>
      </c>
      <c r="D1609" s="76">
        <v>4539</v>
      </c>
      <c r="E1609" s="77">
        <v>34.61</v>
      </c>
      <c r="F1609" s="95">
        <v>131</v>
      </c>
    </row>
    <row r="1610" spans="1:6">
      <c r="A1610" s="74" t="s">
        <v>220</v>
      </c>
      <c r="B1610" s="74" t="s">
        <v>129</v>
      </c>
      <c r="C1610" s="75" t="s">
        <v>2428</v>
      </c>
      <c r="D1610" s="76">
        <v>4207</v>
      </c>
      <c r="E1610" s="77">
        <v>42.04</v>
      </c>
      <c r="F1610" s="95">
        <v>100</v>
      </c>
    </row>
    <row r="1611" spans="1:6">
      <c r="A1611" s="74" t="s">
        <v>220</v>
      </c>
      <c r="B1611" s="74" t="s">
        <v>129</v>
      </c>
      <c r="C1611" s="75" t="s">
        <v>2429</v>
      </c>
      <c r="D1611" s="76">
        <v>3927</v>
      </c>
      <c r="E1611" s="77">
        <v>54.4</v>
      </c>
      <c r="F1611" s="95">
        <v>72</v>
      </c>
    </row>
    <row r="1612" spans="1:6">
      <c r="A1612" s="74" t="s">
        <v>220</v>
      </c>
      <c r="B1612" s="74" t="s">
        <v>129</v>
      </c>
      <c r="C1612" s="75" t="s">
        <v>2430</v>
      </c>
      <c r="D1612" s="76">
        <v>3572</v>
      </c>
      <c r="E1612" s="77">
        <v>106.53</v>
      </c>
      <c r="F1612" s="95">
        <v>34</v>
      </c>
    </row>
    <row r="1613" spans="1:6">
      <c r="A1613" s="74" t="s">
        <v>220</v>
      </c>
      <c r="B1613" s="74" t="s">
        <v>129</v>
      </c>
      <c r="C1613" s="75" t="s">
        <v>2431</v>
      </c>
      <c r="D1613" s="76">
        <v>3016</v>
      </c>
      <c r="E1613" s="77">
        <v>100.87</v>
      </c>
      <c r="F1613" s="95">
        <v>30</v>
      </c>
    </row>
    <row r="1614" spans="1:6">
      <c r="A1614" s="74" t="s">
        <v>220</v>
      </c>
      <c r="B1614" s="74" t="s">
        <v>129</v>
      </c>
      <c r="C1614" s="75" t="s">
        <v>2432</v>
      </c>
      <c r="D1614" s="76">
        <v>2847</v>
      </c>
      <c r="E1614" s="77">
        <v>27.26</v>
      </c>
      <c r="F1614" s="95">
        <v>104</v>
      </c>
    </row>
    <row r="1615" spans="1:6">
      <c r="A1615" s="74" t="s">
        <v>220</v>
      </c>
      <c r="B1615" s="74" t="s">
        <v>129</v>
      </c>
      <c r="C1615" s="75" t="s">
        <v>2433</v>
      </c>
      <c r="D1615" s="76">
        <v>2723</v>
      </c>
      <c r="E1615" s="77">
        <v>122.37</v>
      </c>
      <c r="F1615" s="95">
        <v>22</v>
      </c>
    </row>
    <row r="1616" spans="1:6">
      <c r="A1616" s="74" t="s">
        <v>220</v>
      </c>
      <c r="B1616" s="74" t="s">
        <v>129</v>
      </c>
      <c r="C1616" s="75" t="s">
        <v>2434</v>
      </c>
      <c r="D1616" s="76">
        <v>2506</v>
      </c>
      <c r="E1616" s="77">
        <v>32.78</v>
      </c>
      <c r="F1616" s="95">
        <v>76</v>
      </c>
    </row>
    <row r="1617" spans="1:6">
      <c r="A1617" s="74" t="s">
        <v>220</v>
      </c>
      <c r="B1617" s="74" t="s">
        <v>129</v>
      </c>
      <c r="C1617" s="75" t="s">
        <v>2435</v>
      </c>
      <c r="D1617" s="76">
        <v>2417</v>
      </c>
      <c r="E1617" s="77">
        <v>36.94</v>
      </c>
      <c r="F1617" s="95">
        <v>65</v>
      </c>
    </row>
    <row r="1618" spans="1:6">
      <c r="A1618" s="74" t="s">
        <v>220</v>
      </c>
      <c r="B1618" s="74" t="s">
        <v>129</v>
      </c>
      <c r="C1618" s="75" t="s">
        <v>2436</v>
      </c>
      <c r="D1618" s="76">
        <v>2243</v>
      </c>
      <c r="E1618" s="77">
        <v>56.33</v>
      </c>
      <c r="F1618" s="95">
        <v>40</v>
      </c>
    </row>
    <row r="1619" spans="1:6">
      <c r="A1619" s="74" t="s">
        <v>220</v>
      </c>
      <c r="B1619" s="74" t="s">
        <v>129</v>
      </c>
      <c r="C1619" s="75" t="s">
        <v>2437</v>
      </c>
      <c r="D1619" s="76">
        <v>2219</v>
      </c>
      <c r="E1619" s="77">
        <v>36.29</v>
      </c>
      <c r="F1619" s="95">
        <v>61</v>
      </c>
    </row>
    <row r="1620" spans="1:6">
      <c r="A1620" s="74" t="s">
        <v>220</v>
      </c>
      <c r="B1620" s="74" t="s">
        <v>129</v>
      </c>
      <c r="C1620" s="75" t="s">
        <v>2438</v>
      </c>
      <c r="D1620" s="76">
        <v>2104</v>
      </c>
      <c r="E1620" s="77">
        <v>81.010000000000005</v>
      </c>
      <c r="F1620" s="95">
        <v>26</v>
      </c>
    </row>
    <row r="1621" spans="1:6">
      <c r="A1621" s="74" t="s">
        <v>220</v>
      </c>
      <c r="B1621" s="74" t="s">
        <v>129</v>
      </c>
      <c r="C1621" s="75" t="s">
        <v>2439</v>
      </c>
      <c r="D1621" s="76">
        <v>2075</v>
      </c>
      <c r="E1621" s="77">
        <v>44.48</v>
      </c>
      <c r="F1621" s="95">
        <v>47</v>
      </c>
    </row>
    <row r="1622" spans="1:6">
      <c r="A1622" s="74" t="s">
        <v>220</v>
      </c>
      <c r="B1622" s="74" t="s">
        <v>129</v>
      </c>
      <c r="C1622" s="75" t="s">
        <v>2440</v>
      </c>
      <c r="D1622" s="76">
        <v>2073</v>
      </c>
      <c r="E1622" s="77">
        <v>72.569999999999993</v>
      </c>
      <c r="F1622" s="95">
        <v>29</v>
      </c>
    </row>
    <row r="1623" spans="1:6">
      <c r="A1623" s="74" t="s">
        <v>220</v>
      </c>
      <c r="B1623" s="74" t="s">
        <v>129</v>
      </c>
      <c r="C1623" s="75" t="s">
        <v>2441</v>
      </c>
      <c r="D1623" s="76">
        <v>2039</v>
      </c>
      <c r="E1623" s="77">
        <v>36.15</v>
      </c>
      <c r="F1623" s="95">
        <v>56</v>
      </c>
    </row>
    <row r="1624" spans="1:6">
      <c r="A1624" s="74" t="s">
        <v>220</v>
      </c>
      <c r="B1624" s="74" t="s">
        <v>129</v>
      </c>
      <c r="C1624" s="75" t="s">
        <v>2442</v>
      </c>
      <c r="D1624" s="76">
        <v>1704</v>
      </c>
      <c r="E1624" s="77">
        <v>36.57</v>
      </c>
      <c r="F1624" s="95">
        <v>47</v>
      </c>
    </row>
    <row r="1625" spans="1:6">
      <c r="A1625" s="74" t="s">
        <v>220</v>
      </c>
      <c r="B1625" s="74" t="s">
        <v>129</v>
      </c>
      <c r="C1625" s="75" t="s">
        <v>2443</v>
      </c>
      <c r="D1625" s="76">
        <v>1197</v>
      </c>
      <c r="E1625" s="77">
        <v>178.5</v>
      </c>
      <c r="F1625" s="95">
        <v>6.71</v>
      </c>
    </row>
    <row r="1626" spans="1:6">
      <c r="A1626" s="74" t="s">
        <v>220</v>
      </c>
      <c r="B1626" s="74" t="s">
        <v>129</v>
      </c>
      <c r="C1626" s="75" t="s">
        <v>2444</v>
      </c>
      <c r="D1626" s="76">
        <v>1168</v>
      </c>
      <c r="E1626" s="77">
        <v>112.36</v>
      </c>
      <c r="F1626" s="95">
        <v>10</v>
      </c>
    </row>
    <row r="1627" spans="1:6">
      <c r="A1627" s="74" t="s">
        <v>220</v>
      </c>
      <c r="B1627" s="74" t="s">
        <v>129</v>
      </c>
      <c r="C1627" s="75" t="s">
        <v>2445</v>
      </c>
      <c r="D1627" s="77">
        <v>987</v>
      </c>
      <c r="E1627" s="77">
        <v>23.95</v>
      </c>
      <c r="F1627" s="95">
        <v>41</v>
      </c>
    </row>
    <row r="1628" spans="1:6">
      <c r="A1628" s="74" t="s">
        <v>220</v>
      </c>
      <c r="B1628" s="74" t="s">
        <v>129</v>
      </c>
      <c r="C1628" s="75" t="s">
        <v>2446</v>
      </c>
      <c r="D1628" s="77">
        <v>957</v>
      </c>
      <c r="E1628" s="77">
        <v>83.93</v>
      </c>
      <c r="F1628" s="95">
        <v>11</v>
      </c>
    </row>
    <row r="1629" spans="1:6">
      <c r="A1629" s="74" t="s">
        <v>220</v>
      </c>
      <c r="B1629" s="74" t="s">
        <v>129</v>
      </c>
      <c r="C1629" s="75" t="s">
        <v>2447</v>
      </c>
      <c r="D1629" s="77">
        <v>845</v>
      </c>
      <c r="E1629" s="77">
        <v>71.69</v>
      </c>
      <c r="F1629" s="95">
        <v>12</v>
      </c>
    </row>
    <row r="1630" spans="1:6">
      <c r="A1630" s="74" t="s">
        <v>220</v>
      </c>
      <c r="B1630" s="74" t="s">
        <v>129</v>
      </c>
      <c r="C1630" s="75" t="s">
        <v>2448</v>
      </c>
      <c r="D1630" s="77">
        <v>832</v>
      </c>
      <c r="E1630" s="77">
        <v>27.35</v>
      </c>
      <c r="F1630" s="95">
        <v>30</v>
      </c>
    </row>
    <row r="1631" spans="1:6">
      <c r="A1631" s="74" t="s">
        <v>220</v>
      </c>
      <c r="B1631" s="74" t="s">
        <v>129</v>
      </c>
      <c r="C1631" s="75" t="s">
        <v>2449</v>
      </c>
      <c r="D1631" s="77">
        <v>609</v>
      </c>
      <c r="E1631" s="77">
        <v>43.61</v>
      </c>
      <c r="F1631" s="95">
        <v>14</v>
      </c>
    </row>
    <row r="1632" spans="1:6">
      <c r="A1632" s="74" t="s">
        <v>220</v>
      </c>
      <c r="B1632" s="74" t="s">
        <v>129</v>
      </c>
      <c r="C1632" s="75" t="s">
        <v>2450</v>
      </c>
      <c r="D1632" s="77">
        <v>586</v>
      </c>
      <c r="E1632" s="77">
        <v>46.31</v>
      </c>
      <c r="F1632" s="95">
        <v>13</v>
      </c>
    </row>
    <row r="1633" spans="1:6">
      <c r="A1633" s="74" t="s">
        <v>220</v>
      </c>
      <c r="B1633" s="74" t="s">
        <v>129</v>
      </c>
      <c r="C1633" s="75" t="s">
        <v>2451</v>
      </c>
      <c r="D1633" s="77">
        <v>485</v>
      </c>
      <c r="E1633" s="77">
        <v>98.96</v>
      </c>
      <c r="F1633" s="95">
        <v>4.9000000000000004</v>
      </c>
    </row>
    <row r="1634" spans="1:6">
      <c r="A1634" s="74" t="s">
        <v>220</v>
      </c>
      <c r="B1634" s="74" t="s">
        <v>129</v>
      </c>
      <c r="C1634" s="75" t="s">
        <v>2452</v>
      </c>
      <c r="D1634" s="77">
        <v>122</v>
      </c>
      <c r="E1634" s="77">
        <v>30.82</v>
      </c>
      <c r="F1634" s="95">
        <v>3.96</v>
      </c>
    </row>
    <row r="1635" spans="1:6">
      <c r="A1635" s="74" t="s">
        <v>220</v>
      </c>
      <c r="B1635" s="74" t="s">
        <v>129</v>
      </c>
      <c r="C1635" s="75" t="s">
        <v>2453</v>
      </c>
      <c r="D1635" s="77">
        <v>73</v>
      </c>
      <c r="E1635" s="77">
        <v>24.13</v>
      </c>
      <c r="F1635" s="95">
        <v>3.03</v>
      </c>
    </row>
    <row r="1636" spans="1:6">
      <c r="A1636" s="74" t="s">
        <v>220</v>
      </c>
      <c r="B1636" s="74" t="s">
        <v>130</v>
      </c>
      <c r="C1636" s="75" t="s">
        <v>2454</v>
      </c>
      <c r="D1636" s="76">
        <v>157663</v>
      </c>
      <c r="E1636" s="77">
        <v>653.82000000000005</v>
      </c>
      <c r="F1636" s="95">
        <v>241</v>
      </c>
    </row>
    <row r="1637" spans="1:6">
      <c r="A1637" s="74" t="s">
        <v>220</v>
      </c>
      <c r="B1637" s="74" t="s">
        <v>130</v>
      </c>
      <c r="C1637" s="75" t="s">
        <v>769</v>
      </c>
      <c r="D1637" s="76">
        <v>58755</v>
      </c>
      <c r="E1637" s="77">
        <v>215.76</v>
      </c>
      <c r="F1637" s="95">
        <v>272</v>
      </c>
    </row>
    <row r="1638" spans="1:6">
      <c r="A1638" s="74" t="s">
        <v>220</v>
      </c>
      <c r="B1638" s="74" t="s">
        <v>130</v>
      </c>
      <c r="C1638" s="75" t="s">
        <v>770</v>
      </c>
      <c r="D1638" s="76">
        <v>32283</v>
      </c>
      <c r="E1638" s="77">
        <v>117.06</v>
      </c>
      <c r="F1638" s="95">
        <v>276</v>
      </c>
    </row>
    <row r="1639" spans="1:6">
      <c r="A1639" s="74" t="s">
        <v>220</v>
      </c>
      <c r="B1639" s="74" t="s">
        <v>130</v>
      </c>
      <c r="C1639" s="75" t="s">
        <v>768</v>
      </c>
      <c r="D1639" s="76">
        <v>28819</v>
      </c>
      <c r="E1639" s="77">
        <v>82.27</v>
      </c>
      <c r="F1639" s="95">
        <v>350</v>
      </c>
    </row>
    <row r="1640" spans="1:6">
      <c r="A1640" s="74" t="s">
        <v>220</v>
      </c>
      <c r="B1640" s="74" t="s">
        <v>130</v>
      </c>
      <c r="C1640" s="75" t="s">
        <v>2455</v>
      </c>
      <c r="D1640" s="76">
        <v>16714</v>
      </c>
      <c r="E1640" s="77">
        <v>79.58</v>
      </c>
      <c r="F1640" s="95">
        <v>210</v>
      </c>
    </row>
    <row r="1641" spans="1:6">
      <c r="A1641" s="74" t="s">
        <v>220</v>
      </c>
      <c r="B1641" s="74" t="s">
        <v>130</v>
      </c>
      <c r="C1641" s="75" t="s">
        <v>2456</v>
      </c>
      <c r="D1641" s="76">
        <v>12306</v>
      </c>
      <c r="E1641" s="77">
        <v>46.26</v>
      </c>
      <c r="F1641" s="95">
        <v>266</v>
      </c>
    </row>
    <row r="1642" spans="1:6">
      <c r="A1642" s="74" t="s">
        <v>220</v>
      </c>
      <c r="B1642" s="74" t="s">
        <v>130</v>
      </c>
      <c r="C1642" s="75" t="s">
        <v>2457</v>
      </c>
      <c r="D1642" s="76">
        <v>11938</v>
      </c>
      <c r="E1642" s="77">
        <v>106.79</v>
      </c>
      <c r="F1642" s="95">
        <v>112</v>
      </c>
    </row>
    <row r="1643" spans="1:6">
      <c r="A1643" s="74" t="s">
        <v>220</v>
      </c>
      <c r="B1643" s="74" t="s">
        <v>130</v>
      </c>
      <c r="C1643" s="75" t="s">
        <v>2458</v>
      </c>
      <c r="D1643" s="76">
        <v>10557</v>
      </c>
      <c r="E1643" s="77">
        <v>37.25</v>
      </c>
      <c r="F1643" s="95">
        <v>283</v>
      </c>
    </row>
    <row r="1644" spans="1:6">
      <c r="A1644" s="74" t="s">
        <v>220</v>
      </c>
      <c r="B1644" s="74" t="s">
        <v>130</v>
      </c>
      <c r="C1644" s="75" t="s">
        <v>2459</v>
      </c>
      <c r="D1644" s="76">
        <v>9752</v>
      </c>
      <c r="E1644" s="77">
        <v>60.2</v>
      </c>
      <c r="F1644" s="95">
        <v>162</v>
      </c>
    </row>
    <row r="1645" spans="1:6">
      <c r="A1645" s="74" t="s">
        <v>220</v>
      </c>
      <c r="B1645" s="74" t="s">
        <v>130</v>
      </c>
      <c r="C1645" s="75" t="s">
        <v>2460</v>
      </c>
      <c r="D1645" s="76">
        <v>9599</v>
      </c>
      <c r="E1645" s="77">
        <v>32.369999999999997</v>
      </c>
      <c r="F1645" s="95">
        <v>297</v>
      </c>
    </row>
    <row r="1646" spans="1:6">
      <c r="A1646" s="74" t="s">
        <v>220</v>
      </c>
      <c r="B1646" s="74" t="s">
        <v>130</v>
      </c>
      <c r="C1646" s="75" t="s">
        <v>2461</v>
      </c>
      <c r="D1646" s="76">
        <v>8157</v>
      </c>
      <c r="E1646" s="77">
        <v>24.55</v>
      </c>
      <c r="F1646" s="95">
        <v>332</v>
      </c>
    </row>
    <row r="1647" spans="1:6">
      <c r="A1647" s="74" t="s">
        <v>220</v>
      </c>
      <c r="B1647" s="74" t="s">
        <v>130</v>
      </c>
      <c r="C1647" s="75" t="s">
        <v>2462</v>
      </c>
      <c r="D1647" s="76">
        <v>7498</v>
      </c>
      <c r="E1647" s="77">
        <v>194.33</v>
      </c>
      <c r="F1647" s="95">
        <v>39</v>
      </c>
    </row>
    <row r="1648" spans="1:6">
      <c r="A1648" s="74" t="s">
        <v>220</v>
      </c>
      <c r="B1648" s="74" t="s">
        <v>130</v>
      </c>
      <c r="C1648" s="75" t="s">
        <v>2463</v>
      </c>
      <c r="D1648" s="76">
        <v>7375</v>
      </c>
      <c r="E1648" s="77">
        <v>35.14</v>
      </c>
      <c r="F1648" s="95">
        <v>210</v>
      </c>
    </row>
    <row r="1649" spans="1:6">
      <c r="A1649" s="74" t="s">
        <v>220</v>
      </c>
      <c r="B1649" s="74" t="s">
        <v>130</v>
      </c>
      <c r="C1649" s="75" t="s">
        <v>2464</v>
      </c>
      <c r="D1649" s="76">
        <v>5681</v>
      </c>
      <c r="E1649" s="77">
        <v>44.26</v>
      </c>
      <c r="F1649" s="95">
        <v>128</v>
      </c>
    </row>
    <row r="1650" spans="1:6">
      <c r="A1650" s="74" t="s">
        <v>220</v>
      </c>
      <c r="B1650" s="74" t="s">
        <v>130</v>
      </c>
      <c r="C1650" s="75" t="s">
        <v>2465</v>
      </c>
      <c r="D1650" s="76">
        <v>4480</v>
      </c>
      <c r="E1650" s="77">
        <v>26.04</v>
      </c>
      <c r="F1650" s="95">
        <v>172</v>
      </c>
    </row>
    <row r="1651" spans="1:6">
      <c r="A1651" s="74" t="s">
        <v>220</v>
      </c>
      <c r="B1651" s="74" t="s">
        <v>130</v>
      </c>
      <c r="C1651" s="75" t="s">
        <v>2466</v>
      </c>
      <c r="D1651" s="76">
        <v>2929</v>
      </c>
      <c r="E1651" s="77">
        <v>9.3699999999999992</v>
      </c>
      <c r="F1651" s="95">
        <v>313</v>
      </c>
    </row>
    <row r="1652" spans="1:6">
      <c r="A1652" s="74" t="s">
        <v>220</v>
      </c>
      <c r="B1652" s="74" t="s">
        <v>130</v>
      </c>
      <c r="C1652" s="75" t="s">
        <v>2467</v>
      </c>
      <c r="D1652" s="76">
        <v>2520</v>
      </c>
      <c r="E1652" s="77">
        <v>84.42</v>
      </c>
      <c r="F1652" s="95">
        <v>30</v>
      </c>
    </row>
    <row r="1653" spans="1:6">
      <c r="A1653" s="74" t="s">
        <v>220</v>
      </c>
      <c r="B1653" s="74" t="s">
        <v>130</v>
      </c>
      <c r="C1653" s="75" t="s">
        <v>2468</v>
      </c>
      <c r="D1653" s="76">
        <v>2430</v>
      </c>
      <c r="E1653" s="77">
        <v>9.9600000000000009</v>
      </c>
      <c r="F1653" s="95">
        <v>244</v>
      </c>
    </row>
    <row r="1654" spans="1:6">
      <c r="A1654" s="74" t="s">
        <v>220</v>
      </c>
      <c r="B1654" s="74" t="s">
        <v>272</v>
      </c>
      <c r="C1654" s="75" t="s">
        <v>2469</v>
      </c>
      <c r="D1654" s="76">
        <v>171999</v>
      </c>
      <c r="E1654" s="77">
        <v>230.66</v>
      </c>
      <c r="F1654" s="95">
        <v>746</v>
      </c>
    </row>
    <row r="1655" spans="1:6">
      <c r="A1655" s="74" t="s">
        <v>220</v>
      </c>
      <c r="B1655" s="74" t="s">
        <v>272</v>
      </c>
      <c r="C1655" s="75" t="s">
        <v>2470</v>
      </c>
      <c r="D1655" s="76">
        <v>25770</v>
      </c>
      <c r="E1655" s="77">
        <v>50.05</v>
      </c>
      <c r="F1655" s="95">
        <v>515</v>
      </c>
    </row>
    <row r="1656" spans="1:6">
      <c r="A1656" s="74" t="s">
        <v>220</v>
      </c>
      <c r="B1656" s="74" t="s">
        <v>272</v>
      </c>
      <c r="C1656" s="75" t="s">
        <v>2471</v>
      </c>
      <c r="D1656" s="76">
        <v>25485</v>
      </c>
      <c r="E1656" s="77">
        <v>77.510000000000005</v>
      </c>
      <c r="F1656" s="95">
        <v>329</v>
      </c>
    </row>
    <row r="1657" spans="1:6">
      <c r="A1657" s="74" t="s">
        <v>220</v>
      </c>
      <c r="B1657" s="74" t="s">
        <v>272</v>
      </c>
      <c r="C1657" s="75" t="s">
        <v>2472</v>
      </c>
      <c r="D1657" s="76">
        <v>18982</v>
      </c>
      <c r="E1657" s="77">
        <v>37.71</v>
      </c>
      <c r="F1657" s="95">
        <v>503</v>
      </c>
    </row>
    <row r="1658" spans="1:6">
      <c r="A1658" s="74" t="s">
        <v>220</v>
      </c>
      <c r="B1658" s="74" t="s">
        <v>272</v>
      </c>
      <c r="C1658" s="75" t="s">
        <v>2473</v>
      </c>
      <c r="D1658" s="76">
        <v>15346</v>
      </c>
      <c r="E1658" s="77">
        <v>58.06</v>
      </c>
      <c r="F1658" s="95">
        <v>264</v>
      </c>
    </row>
    <row r="1659" spans="1:6">
      <c r="A1659" s="74" t="s">
        <v>220</v>
      </c>
      <c r="B1659" s="74" t="s">
        <v>272</v>
      </c>
      <c r="C1659" s="75" t="s">
        <v>2474</v>
      </c>
      <c r="D1659" s="76">
        <v>15018</v>
      </c>
      <c r="E1659" s="77">
        <v>52.93</v>
      </c>
      <c r="F1659" s="95">
        <v>284</v>
      </c>
    </row>
    <row r="1660" spans="1:6">
      <c r="A1660" s="74" t="s">
        <v>220</v>
      </c>
      <c r="B1660" s="74" t="s">
        <v>272</v>
      </c>
      <c r="C1660" s="75" t="s">
        <v>2475</v>
      </c>
      <c r="D1660" s="76">
        <v>14861</v>
      </c>
      <c r="E1660" s="77">
        <v>25.19</v>
      </c>
      <c r="F1660" s="95">
        <v>590</v>
      </c>
    </row>
    <row r="1661" spans="1:6">
      <c r="A1661" s="74" t="s">
        <v>220</v>
      </c>
      <c r="B1661" s="74" t="s">
        <v>272</v>
      </c>
      <c r="C1661" s="75" t="s">
        <v>2476</v>
      </c>
      <c r="D1661" s="76">
        <v>13607</v>
      </c>
      <c r="E1661" s="77">
        <v>58.11</v>
      </c>
      <c r="F1661" s="95">
        <v>234</v>
      </c>
    </row>
    <row r="1662" spans="1:6">
      <c r="A1662" s="74" t="s">
        <v>220</v>
      </c>
      <c r="B1662" s="74" t="s">
        <v>272</v>
      </c>
      <c r="C1662" s="75" t="s">
        <v>2477</v>
      </c>
      <c r="D1662" s="76">
        <v>13169</v>
      </c>
      <c r="E1662" s="77">
        <v>46.31</v>
      </c>
      <c r="F1662" s="95">
        <v>284</v>
      </c>
    </row>
    <row r="1663" spans="1:6">
      <c r="A1663" s="74" t="s">
        <v>220</v>
      </c>
      <c r="B1663" s="74" t="s">
        <v>272</v>
      </c>
      <c r="C1663" s="75" t="s">
        <v>2478</v>
      </c>
      <c r="D1663" s="76">
        <v>11333</v>
      </c>
      <c r="E1663" s="77">
        <v>20.23</v>
      </c>
      <c r="F1663" s="95">
        <v>560</v>
      </c>
    </row>
    <row r="1664" spans="1:6">
      <c r="A1664" s="74" t="s">
        <v>220</v>
      </c>
      <c r="B1664" s="74" t="s">
        <v>272</v>
      </c>
      <c r="C1664" s="75" t="s">
        <v>2479</v>
      </c>
      <c r="D1664" s="76">
        <v>10695</v>
      </c>
      <c r="E1664" s="77">
        <v>43.6</v>
      </c>
      <c r="F1664" s="95">
        <v>245</v>
      </c>
    </row>
    <row r="1665" spans="1:6">
      <c r="A1665" s="74" t="s">
        <v>220</v>
      </c>
      <c r="B1665" s="74" t="s">
        <v>272</v>
      </c>
      <c r="C1665" s="75" t="s">
        <v>2480</v>
      </c>
      <c r="D1665" s="76">
        <v>10506</v>
      </c>
      <c r="E1665" s="77">
        <v>96.68</v>
      </c>
      <c r="F1665" s="95">
        <v>109</v>
      </c>
    </row>
    <row r="1666" spans="1:6">
      <c r="A1666" s="74" t="s">
        <v>220</v>
      </c>
      <c r="B1666" s="74" t="s">
        <v>272</v>
      </c>
      <c r="C1666" s="75" t="s">
        <v>2481</v>
      </c>
      <c r="D1666" s="76">
        <v>10499</v>
      </c>
      <c r="E1666" s="77">
        <v>24.39</v>
      </c>
      <c r="F1666" s="95">
        <v>431</v>
      </c>
    </row>
    <row r="1667" spans="1:6">
      <c r="A1667" s="74" t="s">
        <v>220</v>
      </c>
      <c r="B1667" s="74" t="s">
        <v>272</v>
      </c>
      <c r="C1667" s="75" t="s">
        <v>2482</v>
      </c>
      <c r="D1667" s="76">
        <v>10222</v>
      </c>
      <c r="E1667" s="77">
        <v>28.16</v>
      </c>
      <c r="F1667" s="95">
        <v>363</v>
      </c>
    </row>
    <row r="1668" spans="1:6">
      <c r="A1668" s="74" t="s">
        <v>220</v>
      </c>
      <c r="B1668" s="74" t="s">
        <v>272</v>
      </c>
      <c r="C1668" s="75" t="s">
        <v>2483</v>
      </c>
      <c r="D1668" s="76">
        <v>9898</v>
      </c>
      <c r="E1668" s="77">
        <v>17.02</v>
      </c>
      <c r="F1668" s="95">
        <v>582</v>
      </c>
    </row>
    <row r="1669" spans="1:6">
      <c r="A1669" s="74" t="s">
        <v>220</v>
      </c>
      <c r="B1669" s="74" t="s">
        <v>272</v>
      </c>
      <c r="C1669" s="75" t="s">
        <v>2484</v>
      </c>
      <c r="D1669" s="76">
        <v>9789</v>
      </c>
      <c r="E1669" s="77">
        <v>26.94</v>
      </c>
      <c r="F1669" s="95">
        <v>363</v>
      </c>
    </row>
    <row r="1670" spans="1:6">
      <c r="A1670" s="74" t="s">
        <v>220</v>
      </c>
      <c r="B1670" s="74" t="s">
        <v>272</v>
      </c>
      <c r="C1670" s="75" t="s">
        <v>2485</v>
      </c>
      <c r="D1670" s="76">
        <v>9153</v>
      </c>
      <c r="E1670" s="77">
        <v>42.68</v>
      </c>
      <c r="F1670" s="95">
        <v>214</v>
      </c>
    </row>
    <row r="1671" spans="1:6">
      <c r="A1671" s="74" t="s">
        <v>220</v>
      </c>
      <c r="B1671" s="74" t="s">
        <v>272</v>
      </c>
      <c r="C1671" s="75" t="s">
        <v>2486</v>
      </c>
      <c r="D1671" s="76">
        <v>8840</v>
      </c>
      <c r="E1671" s="77">
        <v>38.54</v>
      </c>
      <c r="F1671" s="95">
        <v>229</v>
      </c>
    </row>
    <row r="1672" spans="1:6">
      <c r="A1672" s="74" t="s">
        <v>220</v>
      </c>
      <c r="B1672" s="74" t="s">
        <v>272</v>
      </c>
      <c r="C1672" s="75" t="s">
        <v>2487</v>
      </c>
      <c r="D1672" s="76">
        <v>8805</v>
      </c>
      <c r="E1672" s="77">
        <v>43.89</v>
      </c>
      <c r="F1672" s="95">
        <v>201</v>
      </c>
    </row>
    <row r="1673" spans="1:6">
      <c r="A1673" s="74" t="s">
        <v>220</v>
      </c>
      <c r="B1673" s="74" t="s">
        <v>272</v>
      </c>
      <c r="C1673" s="75" t="s">
        <v>2488</v>
      </c>
      <c r="D1673" s="76">
        <v>8482</v>
      </c>
      <c r="E1673" s="77">
        <v>35.01</v>
      </c>
      <c r="F1673" s="95">
        <v>242</v>
      </c>
    </row>
    <row r="1674" spans="1:6">
      <c r="A1674" s="74" t="s">
        <v>220</v>
      </c>
      <c r="B1674" s="74" t="s">
        <v>272</v>
      </c>
      <c r="C1674" s="75" t="s">
        <v>2489</v>
      </c>
      <c r="D1674" s="76">
        <v>8126</v>
      </c>
      <c r="E1674" s="77">
        <v>22.72</v>
      </c>
      <c r="F1674" s="95">
        <v>358</v>
      </c>
    </row>
    <row r="1675" spans="1:6">
      <c r="A1675" s="74" t="s">
        <v>220</v>
      </c>
      <c r="B1675" s="74" t="s">
        <v>272</v>
      </c>
      <c r="C1675" s="75" t="s">
        <v>2490</v>
      </c>
      <c r="D1675" s="76">
        <v>7295</v>
      </c>
      <c r="E1675" s="77">
        <v>43.55</v>
      </c>
      <c r="F1675" s="95">
        <v>168</v>
      </c>
    </row>
    <row r="1676" spans="1:6">
      <c r="A1676" s="74" t="s">
        <v>220</v>
      </c>
      <c r="B1676" s="74" t="s">
        <v>272</v>
      </c>
      <c r="C1676" s="75" t="s">
        <v>2491</v>
      </c>
      <c r="D1676" s="76">
        <v>6627</v>
      </c>
      <c r="E1676" s="77">
        <v>23.63</v>
      </c>
      <c r="F1676" s="95">
        <v>280</v>
      </c>
    </row>
    <row r="1677" spans="1:6">
      <c r="A1677" s="74" t="s">
        <v>220</v>
      </c>
      <c r="B1677" s="74" t="s">
        <v>272</v>
      </c>
      <c r="C1677" s="75" t="s">
        <v>2492</v>
      </c>
      <c r="D1677" s="76">
        <v>6507</v>
      </c>
      <c r="E1677" s="77">
        <v>35.65</v>
      </c>
      <c r="F1677" s="95">
        <v>183</v>
      </c>
    </row>
    <row r="1678" spans="1:6">
      <c r="A1678" s="74" t="s">
        <v>220</v>
      </c>
      <c r="B1678" s="74" t="s">
        <v>272</v>
      </c>
      <c r="C1678" s="75" t="s">
        <v>2493</v>
      </c>
      <c r="D1678" s="76">
        <v>6217</v>
      </c>
      <c r="E1678" s="77">
        <v>32.29</v>
      </c>
      <c r="F1678" s="95">
        <v>193</v>
      </c>
    </row>
    <row r="1679" spans="1:6">
      <c r="A1679" s="74" t="s">
        <v>220</v>
      </c>
      <c r="B1679" s="74" t="s">
        <v>272</v>
      </c>
      <c r="C1679" s="75" t="s">
        <v>2494</v>
      </c>
      <c r="D1679" s="76">
        <v>6088</v>
      </c>
      <c r="E1679" s="77">
        <v>22.56</v>
      </c>
      <c r="F1679" s="95">
        <v>270</v>
      </c>
    </row>
    <row r="1680" spans="1:6">
      <c r="A1680" s="74" t="s">
        <v>220</v>
      </c>
      <c r="B1680" s="74" t="s">
        <v>272</v>
      </c>
      <c r="C1680" s="75" t="s">
        <v>2495</v>
      </c>
      <c r="D1680" s="76">
        <v>5763</v>
      </c>
      <c r="E1680" s="77">
        <v>42.15</v>
      </c>
      <c r="F1680" s="95">
        <v>137</v>
      </c>
    </row>
    <row r="1681" spans="1:6">
      <c r="A1681" s="74" t="s">
        <v>220</v>
      </c>
      <c r="B1681" s="74" t="s">
        <v>272</v>
      </c>
      <c r="C1681" s="75" t="s">
        <v>2496</v>
      </c>
      <c r="D1681" s="76">
        <v>5671</v>
      </c>
      <c r="E1681" s="77">
        <v>24.39</v>
      </c>
      <c r="F1681" s="95">
        <v>232</v>
      </c>
    </row>
    <row r="1682" spans="1:6">
      <c r="A1682" s="74" t="s">
        <v>220</v>
      </c>
      <c r="B1682" s="74" t="s">
        <v>272</v>
      </c>
      <c r="C1682" s="75" t="s">
        <v>2497</v>
      </c>
      <c r="D1682" s="76">
        <v>5597</v>
      </c>
      <c r="E1682" s="77">
        <v>24.04</v>
      </c>
      <c r="F1682" s="95">
        <v>233</v>
      </c>
    </row>
    <row r="1683" spans="1:6">
      <c r="A1683" s="74" t="s">
        <v>220</v>
      </c>
      <c r="B1683" s="74" t="s">
        <v>272</v>
      </c>
      <c r="C1683" s="75" t="s">
        <v>2498</v>
      </c>
      <c r="D1683" s="76">
        <v>5365</v>
      </c>
      <c r="E1683" s="77">
        <v>18.11</v>
      </c>
      <c r="F1683" s="95">
        <v>296</v>
      </c>
    </row>
    <row r="1684" spans="1:6">
      <c r="A1684" s="74" t="s">
        <v>220</v>
      </c>
      <c r="B1684" s="74" t="s">
        <v>272</v>
      </c>
      <c r="C1684" s="75" t="s">
        <v>2499</v>
      </c>
      <c r="D1684" s="76">
        <v>5156</v>
      </c>
      <c r="E1684" s="77">
        <v>22.62</v>
      </c>
      <c r="F1684" s="95">
        <v>228</v>
      </c>
    </row>
    <row r="1685" spans="1:6">
      <c r="A1685" s="74" t="s">
        <v>220</v>
      </c>
      <c r="B1685" s="74" t="s">
        <v>272</v>
      </c>
      <c r="C1685" s="75" t="s">
        <v>2500</v>
      </c>
      <c r="D1685" s="76">
        <v>4441</v>
      </c>
      <c r="E1685" s="77">
        <v>63.8</v>
      </c>
      <c r="F1685" s="95">
        <v>70</v>
      </c>
    </row>
    <row r="1686" spans="1:6">
      <c r="A1686" s="74" t="s">
        <v>220</v>
      </c>
      <c r="B1686" s="74" t="s">
        <v>272</v>
      </c>
      <c r="C1686" s="75" t="s">
        <v>2501</v>
      </c>
      <c r="D1686" s="76">
        <v>4367</v>
      </c>
      <c r="E1686" s="77">
        <v>67.25</v>
      </c>
      <c r="F1686" s="95">
        <v>65</v>
      </c>
    </row>
    <row r="1687" spans="1:6">
      <c r="A1687" s="74" t="s">
        <v>220</v>
      </c>
      <c r="B1687" s="74" t="s">
        <v>272</v>
      </c>
      <c r="C1687" s="75" t="s">
        <v>2502</v>
      </c>
      <c r="D1687" s="76">
        <v>4237</v>
      </c>
      <c r="E1687" s="77">
        <v>37.82</v>
      </c>
      <c r="F1687" s="95">
        <v>112</v>
      </c>
    </row>
    <row r="1688" spans="1:6">
      <c r="A1688" s="74" t="s">
        <v>220</v>
      </c>
      <c r="B1688" s="74" t="s">
        <v>272</v>
      </c>
      <c r="C1688" s="75" t="s">
        <v>2503</v>
      </c>
      <c r="D1688" s="76">
        <v>4130</v>
      </c>
      <c r="E1688" s="77">
        <v>258.18</v>
      </c>
      <c r="F1688" s="95">
        <v>16</v>
      </c>
    </row>
    <row r="1689" spans="1:6">
      <c r="A1689" s="74" t="s">
        <v>220</v>
      </c>
      <c r="B1689" s="74" t="s">
        <v>272</v>
      </c>
      <c r="C1689" s="75" t="s">
        <v>2504</v>
      </c>
      <c r="D1689" s="76">
        <v>4075</v>
      </c>
      <c r="E1689" s="77">
        <v>14.17</v>
      </c>
      <c r="F1689" s="95">
        <v>288</v>
      </c>
    </row>
    <row r="1690" spans="1:6">
      <c r="A1690" s="74" t="s">
        <v>220</v>
      </c>
      <c r="B1690" s="74" t="s">
        <v>272</v>
      </c>
      <c r="C1690" s="75" t="s">
        <v>2505</v>
      </c>
      <c r="D1690" s="76">
        <v>4007</v>
      </c>
      <c r="E1690" s="77">
        <v>89.57</v>
      </c>
      <c r="F1690" s="95">
        <v>45</v>
      </c>
    </row>
    <row r="1691" spans="1:6">
      <c r="A1691" s="74" t="s">
        <v>220</v>
      </c>
      <c r="B1691" s="74" t="s">
        <v>272</v>
      </c>
      <c r="C1691" s="75" t="s">
        <v>2506</v>
      </c>
      <c r="D1691" s="76">
        <v>3740</v>
      </c>
      <c r="E1691" s="77">
        <v>53.08</v>
      </c>
      <c r="F1691" s="95">
        <v>70</v>
      </c>
    </row>
    <row r="1692" spans="1:6">
      <c r="A1692" s="74" t="s">
        <v>220</v>
      </c>
      <c r="B1692" s="74" t="s">
        <v>272</v>
      </c>
      <c r="C1692" s="75" t="s">
        <v>2507</v>
      </c>
      <c r="D1692" s="76">
        <v>3634</v>
      </c>
      <c r="E1692" s="77">
        <v>168.08</v>
      </c>
      <c r="F1692" s="95">
        <v>22</v>
      </c>
    </row>
    <row r="1693" spans="1:6">
      <c r="A1693" s="74" t="s">
        <v>220</v>
      </c>
      <c r="B1693" s="74" t="s">
        <v>272</v>
      </c>
      <c r="C1693" s="75" t="s">
        <v>2508</v>
      </c>
      <c r="D1693" s="76">
        <v>3325</v>
      </c>
      <c r="E1693" s="77">
        <v>44.97</v>
      </c>
      <c r="F1693" s="95">
        <v>74</v>
      </c>
    </row>
    <row r="1694" spans="1:6">
      <c r="A1694" s="74" t="s">
        <v>220</v>
      </c>
      <c r="B1694" s="74" t="s">
        <v>272</v>
      </c>
      <c r="C1694" s="75" t="s">
        <v>2509</v>
      </c>
      <c r="D1694" s="76">
        <v>3242</v>
      </c>
      <c r="E1694" s="77">
        <v>75.55</v>
      </c>
      <c r="F1694" s="95">
        <v>43</v>
      </c>
    </row>
    <row r="1695" spans="1:6">
      <c r="A1695" s="74" t="s">
        <v>220</v>
      </c>
      <c r="B1695" s="74" t="s">
        <v>272</v>
      </c>
      <c r="C1695" s="75" t="s">
        <v>2510</v>
      </c>
      <c r="D1695" s="76">
        <v>1822</v>
      </c>
      <c r="E1695" s="77">
        <v>53.37</v>
      </c>
      <c r="F1695" s="95">
        <v>34</v>
      </c>
    </row>
    <row r="1696" spans="1:6">
      <c r="A1696" s="74" t="s">
        <v>220</v>
      </c>
      <c r="B1696" s="74" t="s">
        <v>131</v>
      </c>
      <c r="C1696" s="75" t="s">
        <v>2511</v>
      </c>
      <c r="D1696" s="76">
        <v>150576</v>
      </c>
      <c r="E1696" s="77">
        <v>135.71</v>
      </c>
      <c r="F1696" s="96">
        <v>1110</v>
      </c>
    </row>
    <row r="1697" spans="1:6">
      <c r="A1697" s="74" t="s">
        <v>220</v>
      </c>
      <c r="B1697" s="74" t="s">
        <v>131</v>
      </c>
      <c r="C1697" s="75" t="s">
        <v>2512</v>
      </c>
      <c r="D1697" s="76">
        <v>35181</v>
      </c>
      <c r="E1697" s="77">
        <v>17.5</v>
      </c>
      <c r="F1697" s="96">
        <v>2010</v>
      </c>
    </row>
    <row r="1698" spans="1:6">
      <c r="A1698" s="74" t="s">
        <v>220</v>
      </c>
      <c r="B1698" s="74" t="s">
        <v>131</v>
      </c>
      <c r="C1698" s="75" t="s">
        <v>2513</v>
      </c>
      <c r="D1698" s="76">
        <v>22295</v>
      </c>
      <c r="E1698" s="77">
        <v>45.01</v>
      </c>
      <c r="F1698" s="95">
        <v>495</v>
      </c>
    </row>
    <row r="1699" spans="1:6">
      <c r="A1699" s="74" t="s">
        <v>220</v>
      </c>
      <c r="B1699" s="74" t="s">
        <v>131</v>
      </c>
      <c r="C1699" s="75" t="s">
        <v>2514</v>
      </c>
      <c r="D1699" s="76">
        <v>19569</v>
      </c>
      <c r="E1699" s="77">
        <v>18.170000000000002</v>
      </c>
      <c r="F1699" s="96">
        <v>1077</v>
      </c>
    </row>
    <row r="1700" spans="1:6">
      <c r="A1700" s="74" t="s">
        <v>220</v>
      </c>
      <c r="B1700" s="74" t="s">
        <v>131</v>
      </c>
      <c r="C1700" s="75" t="s">
        <v>2515</v>
      </c>
      <c r="D1700" s="76">
        <v>17143</v>
      </c>
      <c r="E1700" s="77">
        <v>6.2</v>
      </c>
      <c r="F1700" s="96">
        <v>2767</v>
      </c>
    </row>
    <row r="1701" spans="1:6">
      <c r="A1701" s="74" t="s">
        <v>220</v>
      </c>
      <c r="B1701" s="74" t="s">
        <v>131</v>
      </c>
      <c r="C1701" s="75" t="s">
        <v>2516</v>
      </c>
      <c r="D1701" s="76">
        <v>13400</v>
      </c>
      <c r="E1701" s="77">
        <v>22.35</v>
      </c>
      <c r="F1701" s="95">
        <v>600</v>
      </c>
    </row>
    <row r="1702" spans="1:6">
      <c r="A1702" s="74" t="s">
        <v>220</v>
      </c>
      <c r="B1702" s="74" t="s">
        <v>131</v>
      </c>
      <c r="C1702" s="75" t="s">
        <v>2517</v>
      </c>
      <c r="D1702" s="76">
        <v>10595</v>
      </c>
      <c r="E1702" s="77">
        <v>46.77</v>
      </c>
      <c r="F1702" s="95">
        <v>227</v>
      </c>
    </row>
    <row r="1703" spans="1:6">
      <c r="A1703" s="74" t="s">
        <v>220</v>
      </c>
      <c r="B1703" s="74" t="s">
        <v>131</v>
      </c>
      <c r="C1703" s="75" t="s">
        <v>2518</v>
      </c>
      <c r="D1703" s="76">
        <v>10036</v>
      </c>
      <c r="E1703" s="77">
        <v>27.3</v>
      </c>
      <c r="F1703" s="95">
        <v>368</v>
      </c>
    </row>
    <row r="1704" spans="1:6">
      <c r="A1704" s="74" t="s">
        <v>220</v>
      </c>
      <c r="B1704" s="74" t="s">
        <v>131</v>
      </c>
      <c r="C1704" s="75" t="s">
        <v>2519</v>
      </c>
      <c r="D1704" s="76">
        <v>9452</v>
      </c>
      <c r="E1704" s="77">
        <v>21.37</v>
      </c>
      <c r="F1704" s="95">
        <v>442</v>
      </c>
    </row>
    <row r="1705" spans="1:6">
      <c r="A1705" s="74" t="s">
        <v>220</v>
      </c>
      <c r="B1705" s="74" t="s">
        <v>131</v>
      </c>
      <c r="C1705" s="75" t="s">
        <v>2520</v>
      </c>
      <c r="D1705" s="76">
        <v>7136</v>
      </c>
      <c r="E1705" s="77">
        <v>41.84</v>
      </c>
      <c r="F1705" s="95">
        <v>171</v>
      </c>
    </row>
    <row r="1706" spans="1:6">
      <c r="A1706" s="74" t="s">
        <v>220</v>
      </c>
      <c r="B1706" s="74" t="s">
        <v>131</v>
      </c>
      <c r="C1706" s="75" t="s">
        <v>2521</v>
      </c>
      <c r="D1706" s="76">
        <v>7128</v>
      </c>
      <c r="E1706" s="77">
        <v>5.44</v>
      </c>
      <c r="F1706" s="96">
        <v>1310</v>
      </c>
    </row>
    <row r="1707" spans="1:6">
      <c r="A1707" s="74" t="s">
        <v>220</v>
      </c>
      <c r="B1707" s="74" t="s">
        <v>131</v>
      </c>
      <c r="C1707" s="75" t="s">
        <v>2522</v>
      </c>
      <c r="D1707" s="76">
        <v>6826</v>
      </c>
      <c r="E1707" s="77">
        <v>32.35</v>
      </c>
      <c r="F1707" s="95">
        <v>211</v>
      </c>
    </row>
    <row r="1708" spans="1:6">
      <c r="A1708" s="74" t="s">
        <v>220</v>
      </c>
      <c r="B1708" s="74" t="s">
        <v>131</v>
      </c>
      <c r="C1708" s="75" t="s">
        <v>2523</v>
      </c>
      <c r="D1708" s="76">
        <v>5603</v>
      </c>
      <c r="E1708" s="77">
        <v>20.7</v>
      </c>
      <c r="F1708" s="95">
        <v>271</v>
      </c>
    </row>
    <row r="1709" spans="1:6">
      <c r="A1709" s="74" t="s">
        <v>220</v>
      </c>
      <c r="B1709" s="74" t="s">
        <v>131</v>
      </c>
      <c r="C1709" s="75" t="s">
        <v>2524</v>
      </c>
      <c r="D1709" s="76">
        <v>5227</v>
      </c>
      <c r="E1709" s="77">
        <v>34.74</v>
      </c>
      <c r="F1709" s="95">
        <v>150</v>
      </c>
    </row>
    <row r="1710" spans="1:6">
      <c r="A1710" s="74" t="s">
        <v>220</v>
      </c>
      <c r="B1710" s="74" t="s">
        <v>131</v>
      </c>
      <c r="C1710" s="75" t="s">
        <v>2525</v>
      </c>
      <c r="D1710" s="76">
        <v>3059</v>
      </c>
      <c r="E1710" s="77">
        <v>34.270000000000003</v>
      </c>
      <c r="F1710" s="95">
        <v>89</v>
      </c>
    </row>
    <row r="1711" spans="1:6">
      <c r="A1711" s="74" t="s">
        <v>220</v>
      </c>
      <c r="B1711" s="74" t="s">
        <v>131</v>
      </c>
      <c r="C1711" s="75" t="s">
        <v>2526</v>
      </c>
      <c r="D1711" s="76">
        <v>2902</v>
      </c>
      <c r="E1711" s="77">
        <v>53.14</v>
      </c>
      <c r="F1711" s="95">
        <v>55</v>
      </c>
    </row>
    <row r="1712" spans="1:6">
      <c r="A1712" s="74" t="s">
        <v>220</v>
      </c>
      <c r="B1712" s="74" t="s">
        <v>131</v>
      </c>
      <c r="C1712" s="75" t="s">
        <v>2527</v>
      </c>
      <c r="D1712" s="76">
        <v>2767</v>
      </c>
      <c r="E1712" s="77">
        <v>69.8</v>
      </c>
      <c r="F1712" s="95">
        <v>40</v>
      </c>
    </row>
    <row r="1713" spans="1:6">
      <c r="A1713" s="74" t="s">
        <v>220</v>
      </c>
      <c r="B1713" s="74" t="s">
        <v>131</v>
      </c>
      <c r="C1713" s="75" t="s">
        <v>2528</v>
      </c>
      <c r="D1713" s="76">
        <v>2233</v>
      </c>
      <c r="E1713" s="77">
        <v>22.32</v>
      </c>
      <c r="F1713" s="95">
        <v>100</v>
      </c>
    </row>
    <row r="1714" spans="1:6">
      <c r="A1714" s="74" t="s">
        <v>220</v>
      </c>
      <c r="B1714" s="74" t="s">
        <v>131</v>
      </c>
      <c r="C1714" s="75" t="s">
        <v>2529</v>
      </c>
      <c r="D1714" s="76">
        <v>2087</v>
      </c>
      <c r="E1714" s="77">
        <v>79.739999999999995</v>
      </c>
      <c r="F1714" s="95">
        <v>26</v>
      </c>
    </row>
    <row r="1715" spans="1:6">
      <c r="A1715" s="74" t="s">
        <v>220</v>
      </c>
      <c r="B1715" s="74" t="s">
        <v>131</v>
      </c>
      <c r="C1715" s="75" t="s">
        <v>2530</v>
      </c>
      <c r="D1715" s="76">
        <v>1367</v>
      </c>
      <c r="E1715" s="77">
        <v>19.84</v>
      </c>
      <c r="F1715" s="95">
        <v>69</v>
      </c>
    </row>
    <row r="1716" spans="1:6">
      <c r="A1716" s="74" t="s">
        <v>220</v>
      </c>
      <c r="B1716" s="74" t="s">
        <v>131</v>
      </c>
      <c r="C1716" s="75" t="s">
        <v>2531</v>
      </c>
      <c r="D1716" s="76">
        <v>1146</v>
      </c>
      <c r="E1716" s="77">
        <v>18.850000000000001</v>
      </c>
      <c r="F1716" s="95">
        <v>61</v>
      </c>
    </row>
    <row r="1717" spans="1:6">
      <c r="A1717" s="74" t="s">
        <v>220</v>
      </c>
      <c r="B1717" s="74" t="s">
        <v>131</v>
      </c>
      <c r="C1717" s="75" t="s">
        <v>2532</v>
      </c>
      <c r="D1717" s="76">
        <v>1084</v>
      </c>
      <c r="E1717" s="77">
        <v>10.59</v>
      </c>
      <c r="F1717" s="95">
        <v>102</v>
      </c>
    </row>
    <row r="1718" spans="1:6">
      <c r="A1718" s="74" t="s">
        <v>220</v>
      </c>
      <c r="B1718" s="74" t="s">
        <v>131</v>
      </c>
      <c r="C1718" s="75" t="s">
        <v>2533</v>
      </c>
      <c r="D1718" s="76">
        <v>1011</v>
      </c>
      <c r="E1718" s="77">
        <v>6.94</v>
      </c>
      <c r="F1718" s="95">
        <v>146</v>
      </c>
    </row>
    <row r="1719" spans="1:6">
      <c r="A1719" s="74" t="s">
        <v>220</v>
      </c>
      <c r="B1719" s="74" t="s">
        <v>131</v>
      </c>
      <c r="C1719" s="75" t="s">
        <v>2534</v>
      </c>
      <c r="D1719" s="77">
        <v>810</v>
      </c>
      <c r="E1719" s="77">
        <v>24.28</v>
      </c>
      <c r="F1719" s="95">
        <v>33</v>
      </c>
    </row>
    <row r="1720" spans="1:6">
      <c r="A1720" s="74" t="s">
        <v>220</v>
      </c>
      <c r="B1720" s="74" t="s">
        <v>131</v>
      </c>
      <c r="C1720" s="75" t="s">
        <v>2535</v>
      </c>
      <c r="D1720" s="77">
        <v>384</v>
      </c>
      <c r="E1720" s="77">
        <v>49.68</v>
      </c>
      <c r="F1720" s="95">
        <v>7.73</v>
      </c>
    </row>
    <row r="1721" spans="1:6">
      <c r="A1721" s="74" t="s">
        <v>221</v>
      </c>
      <c r="B1721" s="74" t="s">
        <v>132</v>
      </c>
      <c r="C1721" s="75" t="s">
        <v>2536</v>
      </c>
      <c r="D1721" s="76">
        <v>34336</v>
      </c>
      <c r="E1721" s="77">
        <v>41.26</v>
      </c>
      <c r="F1721" s="95">
        <v>832</v>
      </c>
    </row>
    <row r="1722" spans="1:6">
      <c r="A1722" s="74" t="s">
        <v>221</v>
      </c>
      <c r="B1722" s="74" t="s">
        <v>132</v>
      </c>
      <c r="C1722" s="75" t="s">
        <v>2537</v>
      </c>
      <c r="D1722" s="76">
        <v>28453</v>
      </c>
      <c r="E1722" s="77">
        <v>19.73</v>
      </c>
      <c r="F1722" s="96">
        <v>1442</v>
      </c>
    </row>
    <row r="1723" spans="1:6">
      <c r="A1723" s="74" t="s">
        <v>221</v>
      </c>
      <c r="B1723" s="74" t="s">
        <v>132</v>
      </c>
      <c r="C1723" s="75" t="s">
        <v>2538</v>
      </c>
      <c r="D1723" s="76">
        <v>11928</v>
      </c>
      <c r="E1723" s="77">
        <v>17.11</v>
      </c>
      <c r="F1723" s="95">
        <v>697</v>
      </c>
    </row>
    <row r="1724" spans="1:6">
      <c r="A1724" s="74" t="s">
        <v>221</v>
      </c>
      <c r="B1724" s="74" t="s">
        <v>132</v>
      </c>
      <c r="C1724" s="75" t="s">
        <v>2539</v>
      </c>
      <c r="D1724" s="76">
        <v>8080</v>
      </c>
      <c r="E1724" s="77">
        <v>111.33</v>
      </c>
      <c r="F1724" s="95">
        <v>73</v>
      </c>
    </row>
    <row r="1725" spans="1:6">
      <c r="A1725" s="74" t="s">
        <v>221</v>
      </c>
      <c r="B1725" s="74" t="s">
        <v>132</v>
      </c>
      <c r="C1725" s="75" t="s">
        <v>2540</v>
      </c>
      <c r="D1725" s="76">
        <v>7302</v>
      </c>
      <c r="E1725" s="77">
        <v>35.090000000000003</v>
      </c>
      <c r="F1725" s="95">
        <v>208</v>
      </c>
    </row>
    <row r="1726" spans="1:6">
      <c r="A1726" s="74" t="s">
        <v>221</v>
      </c>
      <c r="B1726" s="74" t="s">
        <v>132</v>
      </c>
      <c r="C1726" s="75" t="s">
        <v>2541</v>
      </c>
      <c r="D1726" s="76">
        <v>7256</v>
      </c>
      <c r="E1726" s="77">
        <v>19.66</v>
      </c>
      <c r="F1726" s="95">
        <v>369</v>
      </c>
    </row>
    <row r="1727" spans="1:6">
      <c r="A1727" s="74" t="s">
        <v>221</v>
      </c>
      <c r="B1727" s="74" t="s">
        <v>132</v>
      </c>
      <c r="C1727" s="75" t="s">
        <v>2542</v>
      </c>
      <c r="D1727" s="76">
        <v>6468</v>
      </c>
      <c r="E1727" s="77">
        <v>11.22</v>
      </c>
      <c r="F1727" s="95">
        <v>576</v>
      </c>
    </row>
    <row r="1728" spans="1:6">
      <c r="A1728" s="74" t="s">
        <v>221</v>
      </c>
      <c r="B1728" s="74" t="s">
        <v>132</v>
      </c>
      <c r="C1728" s="75" t="s">
        <v>2543</v>
      </c>
      <c r="D1728" s="76">
        <v>6203</v>
      </c>
      <c r="E1728" s="77">
        <v>33.89</v>
      </c>
      <c r="F1728" s="95">
        <v>183</v>
      </c>
    </row>
    <row r="1729" spans="1:6">
      <c r="A1729" s="74" t="s">
        <v>221</v>
      </c>
      <c r="B1729" s="74" t="s">
        <v>132</v>
      </c>
      <c r="C1729" s="75" t="s">
        <v>2544</v>
      </c>
      <c r="D1729" s="76">
        <v>3709</v>
      </c>
      <c r="E1729" s="77">
        <v>15.5</v>
      </c>
      <c r="F1729" s="95">
        <v>239</v>
      </c>
    </row>
    <row r="1730" spans="1:6">
      <c r="A1730" s="74" t="s">
        <v>221</v>
      </c>
      <c r="B1730" s="74" t="s">
        <v>132</v>
      </c>
      <c r="C1730" s="75" t="s">
        <v>2545</v>
      </c>
      <c r="D1730" s="76">
        <v>3064</v>
      </c>
      <c r="E1730" s="77">
        <v>7.92</v>
      </c>
      <c r="F1730" s="95">
        <v>387</v>
      </c>
    </row>
    <row r="1731" spans="1:6">
      <c r="A1731" s="74" t="s">
        <v>221</v>
      </c>
      <c r="B1731" s="74" t="s">
        <v>132</v>
      </c>
      <c r="C1731" s="75" t="s">
        <v>2546</v>
      </c>
      <c r="D1731" s="76">
        <v>2854</v>
      </c>
      <c r="E1731" s="77">
        <v>5.18</v>
      </c>
      <c r="F1731" s="95">
        <v>551</v>
      </c>
    </row>
    <row r="1732" spans="1:6">
      <c r="A1732" s="74" t="s">
        <v>221</v>
      </c>
      <c r="B1732" s="74" t="s">
        <v>132</v>
      </c>
      <c r="C1732" s="75" t="s">
        <v>2547</v>
      </c>
      <c r="D1732" s="76">
        <v>2197</v>
      </c>
      <c r="E1732" s="77">
        <v>13.94</v>
      </c>
      <c r="F1732" s="95">
        <v>158</v>
      </c>
    </row>
    <row r="1733" spans="1:6">
      <c r="A1733" s="74" t="s">
        <v>221</v>
      </c>
      <c r="B1733" s="74" t="s">
        <v>132</v>
      </c>
      <c r="C1733" s="75" t="s">
        <v>2548</v>
      </c>
      <c r="D1733" s="76">
        <v>2005</v>
      </c>
      <c r="E1733" s="77">
        <v>9.0299999999999994</v>
      </c>
      <c r="F1733" s="95">
        <v>222</v>
      </c>
    </row>
    <row r="1734" spans="1:6">
      <c r="A1734" s="74" t="s">
        <v>221</v>
      </c>
      <c r="B1734" s="74" t="s">
        <v>132</v>
      </c>
      <c r="C1734" s="75" t="s">
        <v>2549</v>
      </c>
      <c r="D1734" s="76">
        <v>1718</v>
      </c>
      <c r="E1734" s="77">
        <v>6.32</v>
      </c>
      <c r="F1734" s="95">
        <v>272</v>
      </c>
    </row>
    <row r="1735" spans="1:6">
      <c r="A1735" s="74" t="s">
        <v>221</v>
      </c>
      <c r="B1735" s="74" t="s">
        <v>132</v>
      </c>
      <c r="C1735" s="75" t="s">
        <v>2550</v>
      </c>
      <c r="D1735" s="76">
        <v>1692</v>
      </c>
      <c r="E1735" s="77">
        <v>12.05</v>
      </c>
      <c r="F1735" s="95">
        <v>140</v>
      </c>
    </row>
    <row r="1736" spans="1:6">
      <c r="A1736" s="74" t="s">
        <v>221</v>
      </c>
      <c r="B1736" s="74" t="s">
        <v>132</v>
      </c>
      <c r="C1736" s="75" t="s">
        <v>2551</v>
      </c>
      <c r="D1736" s="76">
        <v>1690</v>
      </c>
      <c r="E1736" s="77">
        <v>16.98</v>
      </c>
      <c r="F1736" s="95">
        <v>100</v>
      </c>
    </row>
    <row r="1737" spans="1:6">
      <c r="A1737" s="74" t="s">
        <v>221</v>
      </c>
      <c r="B1737" s="74" t="s">
        <v>132</v>
      </c>
      <c r="C1737" s="75" t="s">
        <v>2552</v>
      </c>
      <c r="D1737" s="76">
        <v>1689</v>
      </c>
      <c r="E1737" s="77">
        <v>10.25</v>
      </c>
      <c r="F1737" s="95">
        <v>165</v>
      </c>
    </row>
    <row r="1738" spans="1:6">
      <c r="A1738" s="74" t="s">
        <v>221</v>
      </c>
      <c r="B1738" s="74" t="s">
        <v>132</v>
      </c>
      <c r="C1738" s="75" t="s">
        <v>2553</v>
      </c>
      <c r="D1738" s="76">
        <v>1548</v>
      </c>
      <c r="E1738" s="77">
        <v>4.4000000000000004</v>
      </c>
      <c r="F1738" s="95">
        <v>352</v>
      </c>
    </row>
    <row r="1739" spans="1:6">
      <c r="A1739" s="74" t="s">
        <v>221</v>
      </c>
      <c r="B1739" s="74" t="s">
        <v>132</v>
      </c>
      <c r="C1739" s="75" t="s">
        <v>2554</v>
      </c>
      <c r="D1739" s="76">
        <v>1547</v>
      </c>
      <c r="E1739" s="77">
        <v>6.21</v>
      </c>
      <c r="F1739" s="95">
        <v>249</v>
      </c>
    </row>
    <row r="1740" spans="1:6">
      <c r="A1740" s="74" t="s">
        <v>221</v>
      </c>
      <c r="B1740" s="74" t="s">
        <v>132</v>
      </c>
      <c r="C1740" s="75" t="s">
        <v>2555</v>
      </c>
      <c r="D1740" s="76">
        <v>1490</v>
      </c>
      <c r="E1740" s="77">
        <v>8.59</v>
      </c>
      <c r="F1740" s="95">
        <v>173</v>
      </c>
    </row>
    <row r="1741" spans="1:6">
      <c r="A1741" s="74" t="s">
        <v>221</v>
      </c>
      <c r="B1741" s="74" t="s">
        <v>132</v>
      </c>
      <c r="C1741" s="75" t="s">
        <v>2556</v>
      </c>
      <c r="D1741" s="76">
        <v>1364</v>
      </c>
      <c r="E1741" s="77">
        <v>27.05</v>
      </c>
      <c r="F1741" s="95">
        <v>50</v>
      </c>
    </row>
    <row r="1742" spans="1:6">
      <c r="A1742" s="74" t="s">
        <v>221</v>
      </c>
      <c r="B1742" s="74" t="s">
        <v>132</v>
      </c>
      <c r="C1742" s="75" t="s">
        <v>2557</v>
      </c>
      <c r="D1742" s="77">
        <v>968</v>
      </c>
      <c r="E1742" s="77">
        <v>7.36</v>
      </c>
      <c r="F1742" s="95">
        <v>132</v>
      </c>
    </row>
    <row r="1743" spans="1:6">
      <c r="A1743" s="74" t="s">
        <v>221</v>
      </c>
      <c r="B1743" s="74" t="s">
        <v>132</v>
      </c>
      <c r="C1743" s="75" t="s">
        <v>2558</v>
      </c>
      <c r="D1743" s="77">
        <v>768</v>
      </c>
      <c r="E1743" s="77">
        <v>10.63</v>
      </c>
      <c r="F1743" s="95">
        <v>72</v>
      </c>
    </row>
    <row r="1744" spans="1:6">
      <c r="A1744" s="74" t="s">
        <v>221</v>
      </c>
      <c r="B1744" s="74" t="s">
        <v>132</v>
      </c>
      <c r="C1744" s="75" t="s">
        <v>2559</v>
      </c>
      <c r="D1744" s="77">
        <v>738</v>
      </c>
      <c r="E1744" s="77">
        <v>3.57</v>
      </c>
      <c r="F1744" s="95">
        <v>207</v>
      </c>
    </row>
    <row r="1745" spans="1:6">
      <c r="A1745" s="74" t="s">
        <v>221</v>
      </c>
      <c r="B1745" s="74" t="s">
        <v>132</v>
      </c>
      <c r="C1745" s="75" t="s">
        <v>2560</v>
      </c>
      <c r="D1745" s="77">
        <v>336</v>
      </c>
      <c r="E1745" s="77">
        <v>12.88</v>
      </c>
      <c r="F1745" s="95">
        <v>26</v>
      </c>
    </row>
    <row r="1746" spans="1:6">
      <c r="A1746" s="74" t="s">
        <v>221</v>
      </c>
      <c r="B1746" s="74" t="s">
        <v>133</v>
      </c>
      <c r="C1746" s="75" t="s">
        <v>2561</v>
      </c>
      <c r="D1746" s="76">
        <v>51367</v>
      </c>
      <c r="E1746" s="77">
        <v>38.21</v>
      </c>
      <c r="F1746" s="96">
        <v>1344</v>
      </c>
    </row>
    <row r="1747" spans="1:6">
      <c r="A1747" s="74" t="s">
        <v>221</v>
      </c>
      <c r="B1747" s="74" t="s">
        <v>133</v>
      </c>
      <c r="C1747" s="75" t="s">
        <v>2562</v>
      </c>
      <c r="D1747" s="76">
        <v>19931</v>
      </c>
      <c r="E1747" s="77">
        <v>32.74</v>
      </c>
      <c r="F1747" s="95">
        <v>609</v>
      </c>
    </row>
    <row r="1748" spans="1:6">
      <c r="A1748" s="74" t="s">
        <v>221</v>
      </c>
      <c r="B1748" s="74" t="s">
        <v>133</v>
      </c>
      <c r="C1748" s="75" t="s">
        <v>2563</v>
      </c>
      <c r="D1748" s="76">
        <v>18201</v>
      </c>
      <c r="E1748" s="77">
        <v>56.34</v>
      </c>
      <c r="F1748" s="95">
        <v>323</v>
      </c>
    </row>
    <row r="1749" spans="1:6">
      <c r="A1749" s="74" t="s">
        <v>221</v>
      </c>
      <c r="B1749" s="74" t="s">
        <v>133</v>
      </c>
      <c r="C1749" s="75" t="s">
        <v>2564</v>
      </c>
      <c r="D1749" s="76">
        <v>15731</v>
      </c>
      <c r="E1749" s="77">
        <v>51.34</v>
      </c>
      <c r="F1749" s="95">
        <v>306</v>
      </c>
    </row>
    <row r="1750" spans="1:6">
      <c r="A1750" s="74" t="s">
        <v>221</v>
      </c>
      <c r="B1750" s="74" t="s">
        <v>133</v>
      </c>
      <c r="C1750" s="75" t="s">
        <v>2565</v>
      </c>
      <c r="D1750" s="76">
        <v>15200</v>
      </c>
      <c r="E1750" s="77">
        <v>29.53</v>
      </c>
      <c r="F1750" s="95">
        <v>515</v>
      </c>
    </row>
    <row r="1751" spans="1:6">
      <c r="A1751" s="74" t="s">
        <v>221</v>
      </c>
      <c r="B1751" s="74" t="s">
        <v>133</v>
      </c>
      <c r="C1751" s="75" t="s">
        <v>2566</v>
      </c>
      <c r="D1751" s="76">
        <v>15123</v>
      </c>
      <c r="E1751" s="77">
        <v>60.88</v>
      </c>
      <c r="F1751" s="95">
        <v>248</v>
      </c>
    </row>
    <row r="1752" spans="1:6">
      <c r="A1752" s="74" t="s">
        <v>221</v>
      </c>
      <c r="B1752" s="74" t="s">
        <v>133</v>
      </c>
      <c r="C1752" s="75" t="s">
        <v>2567</v>
      </c>
      <c r="D1752" s="76">
        <v>12642</v>
      </c>
      <c r="E1752" s="77">
        <v>46.4</v>
      </c>
      <c r="F1752" s="95">
        <v>272</v>
      </c>
    </row>
    <row r="1753" spans="1:6">
      <c r="A1753" s="74" t="s">
        <v>221</v>
      </c>
      <c r="B1753" s="74" t="s">
        <v>133</v>
      </c>
      <c r="C1753" s="75" t="s">
        <v>2568</v>
      </c>
      <c r="D1753" s="76">
        <v>12121</v>
      </c>
      <c r="E1753" s="77">
        <v>71.88</v>
      </c>
      <c r="F1753" s="95">
        <v>169</v>
      </c>
    </row>
    <row r="1754" spans="1:6">
      <c r="A1754" s="74" t="s">
        <v>221</v>
      </c>
      <c r="B1754" s="74" t="s">
        <v>133</v>
      </c>
      <c r="C1754" s="75" t="s">
        <v>2569</v>
      </c>
      <c r="D1754" s="76">
        <v>11818</v>
      </c>
      <c r="E1754" s="77">
        <v>69.459999999999994</v>
      </c>
      <c r="F1754" s="95">
        <v>170</v>
      </c>
    </row>
    <row r="1755" spans="1:6">
      <c r="A1755" s="74" t="s">
        <v>221</v>
      </c>
      <c r="B1755" s="74" t="s">
        <v>133</v>
      </c>
      <c r="C1755" s="75" t="s">
        <v>2570</v>
      </c>
      <c r="D1755" s="76">
        <v>11746</v>
      </c>
      <c r="E1755" s="77">
        <v>35.76</v>
      </c>
      <c r="F1755" s="95">
        <v>329</v>
      </c>
    </row>
    <row r="1756" spans="1:6">
      <c r="A1756" s="74" t="s">
        <v>221</v>
      </c>
      <c r="B1756" s="74" t="s">
        <v>133</v>
      </c>
      <c r="C1756" s="75" t="s">
        <v>2571</v>
      </c>
      <c r="D1756" s="76">
        <v>9333</v>
      </c>
      <c r="E1756" s="77">
        <v>29.12</v>
      </c>
      <c r="F1756" s="95">
        <v>321</v>
      </c>
    </row>
    <row r="1757" spans="1:6">
      <c r="A1757" s="74" t="s">
        <v>221</v>
      </c>
      <c r="B1757" s="74" t="s">
        <v>133</v>
      </c>
      <c r="C1757" s="75" t="s">
        <v>2572</v>
      </c>
      <c r="D1757" s="76">
        <v>9189</v>
      </c>
      <c r="E1757" s="77">
        <v>113.35</v>
      </c>
      <c r="F1757" s="95">
        <v>81</v>
      </c>
    </row>
    <row r="1758" spans="1:6">
      <c r="A1758" s="74" t="s">
        <v>221</v>
      </c>
      <c r="B1758" s="74" t="s">
        <v>133</v>
      </c>
      <c r="C1758" s="75" t="s">
        <v>2573</v>
      </c>
      <c r="D1758" s="76">
        <v>8517</v>
      </c>
      <c r="E1758" s="77">
        <v>45.54</v>
      </c>
      <c r="F1758" s="95">
        <v>187</v>
      </c>
    </row>
    <row r="1759" spans="1:6">
      <c r="A1759" s="74" t="s">
        <v>221</v>
      </c>
      <c r="B1759" s="74" t="s">
        <v>133</v>
      </c>
      <c r="C1759" s="75" t="s">
        <v>2574</v>
      </c>
      <c r="D1759" s="76">
        <v>8428</v>
      </c>
      <c r="E1759" s="77">
        <v>22.96</v>
      </c>
      <c r="F1759" s="95">
        <v>367</v>
      </c>
    </row>
    <row r="1760" spans="1:6">
      <c r="A1760" s="74" t="s">
        <v>221</v>
      </c>
      <c r="B1760" s="74" t="s">
        <v>133</v>
      </c>
      <c r="C1760" s="75" t="s">
        <v>2575</v>
      </c>
      <c r="D1760" s="76">
        <v>8390</v>
      </c>
      <c r="E1760" s="77">
        <v>20.47</v>
      </c>
      <c r="F1760" s="95">
        <v>410</v>
      </c>
    </row>
    <row r="1761" spans="1:6">
      <c r="A1761" s="74" t="s">
        <v>221</v>
      </c>
      <c r="B1761" s="74" t="s">
        <v>133</v>
      </c>
      <c r="C1761" s="75" t="s">
        <v>2576</v>
      </c>
      <c r="D1761" s="76">
        <v>7774</v>
      </c>
      <c r="E1761" s="77">
        <v>45.6</v>
      </c>
      <c r="F1761" s="95">
        <v>170</v>
      </c>
    </row>
    <row r="1762" spans="1:6">
      <c r="A1762" s="74" t="s">
        <v>221</v>
      </c>
      <c r="B1762" s="74" t="s">
        <v>133</v>
      </c>
      <c r="C1762" s="75" t="s">
        <v>2577</v>
      </c>
      <c r="D1762" s="76">
        <v>6403</v>
      </c>
      <c r="E1762" s="77">
        <v>40.68</v>
      </c>
      <c r="F1762" s="95">
        <v>157</v>
      </c>
    </row>
    <row r="1763" spans="1:6">
      <c r="A1763" s="74" t="s">
        <v>221</v>
      </c>
      <c r="B1763" s="74" t="s">
        <v>133</v>
      </c>
      <c r="C1763" s="75" t="s">
        <v>2578</v>
      </c>
      <c r="D1763" s="76">
        <v>6323</v>
      </c>
      <c r="E1763" s="77">
        <v>41.79</v>
      </c>
      <c r="F1763" s="95">
        <v>151</v>
      </c>
    </row>
    <row r="1764" spans="1:6">
      <c r="A1764" s="74" t="s">
        <v>221</v>
      </c>
      <c r="B1764" s="74" t="s">
        <v>133</v>
      </c>
      <c r="C1764" s="75" t="s">
        <v>2579</v>
      </c>
      <c r="D1764" s="76">
        <v>5988</v>
      </c>
      <c r="E1764" s="77">
        <v>15.86</v>
      </c>
      <c r="F1764" s="95">
        <v>378</v>
      </c>
    </row>
    <row r="1765" spans="1:6">
      <c r="A1765" s="74" t="s">
        <v>221</v>
      </c>
      <c r="B1765" s="74" t="s">
        <v>133</v>
      </c>
      <c r="C1765" s="75" t="s">
        <v>2580</v>
      </c>
      <c r="D1765" s="76">
        <v>5188</v>
      </c>
      <c r="E1765" s="77">
        <v>33.450000000000003</v>
      </c>
      <c r="F1765" s="95">
        <v>155</v>
      </c>
    </row>
    <row r="1766" spans="1:6">
      <c r="A1766" s="74" t="s">
        <v>221</v>
      </c>
      <c r="B1766" s="74" t="s">
        <v>133</v>
      </c>
      <c r="C1766" s="75" t="s">
        <v>2581</v>
      </c>
      <c r="D1766" s="76">
        <v>4638</v>
      </c>
      <c r="E1766" s="77">
        <v>48.15</v>
      </c>
      <c r="F1766" s="95">
        <v>96</v>
      </c>
    </row>
    <row r="1767" spans="1:6">
      <c r="A1767" s="74" t="s">
        <v>221</v>
      </c>
      <c r="B1767" s="74" t="s">
        <v>133</v>
      </c>
      <c r="C1767" s="75" t="s">
        <v>2582</v>
      </c>
      <c r="D1767" s="76">
        <v>4333</v>
      </c>
      <c r="E1767" s="77">
        <v>67.88</v>
      </c>
      <c r="F1767" s="95">
        <v>64</v>
      </c>
    </row>
    <row r="1768" spans="1:6">
      <c r="A1768" s="74" t="s">
        <v>221</v>
      </c>
      <c r="B1768" s="74" t="s">
        <v>133</v>
      </c>
      <c r="C1768" s="75" t="s">
        <v>2583</v>
      </c>
      <c r="D1768" s="76">
        <v>4285</v>
      </c>
      <c r="E1768" s="77">
        <v>51.76</v>
      </c>
      <c r="F1768" s="95">
        <v>83</v>
      </c>
    </row>
    <row r="1769" spans="1:6">
      <c r="A1769" s="74" t="s">
        <v>221</v>
      </c>
      <c r="B1769" s="74" t="s">
        <v>133</v>
      </c>
      <c r="C1769" s="75" t="s">
        <v>2584</v>
      </c>
      <c r="D1769" s="76">
        <v>3929</v>
      </c>
      <c r="E1769" s="77">
        <v>29.68</v>
      </c>
      <c r="F1769" s="95">
        <v>132</v>
      </c>
    </row>
    <row r="1770" spans="1:6">
      <c r="A1770" s="74" t="s">
        <v>221</v>
      </c>
      <c r="B1770" s="74" t="s">
        <v>133</v>
      </c>
      <c r="C1770" s="75" t="s">
        <v>2585</v>
      </c>
      <c r="D1770" s="76">
        <v>3513</v>
      </c>
      <c r="E1770" s="77">
        <v>16.21</v>
      </c>
      <c r="F1770" s="95">
        <v>217</v>
      </c>
    </row>
    <row r="1771" spans="1:6">
      <c r="A1771" s="74" t="s">
        <v>221</v>
      </c>
      <c r="B1771" s="74" t="s">
        <v>133</v>
      </c>
      <c r="C1771" s="75" t="s">
        <v>2586</v>
      </c>
      <c r="D1771" s="76">
        <v>3147</v>
      </c>
      <c r="E1771" s="77">
        <v>49.69</v>
      </c>
      <c r="F1771" s="95">
        <v>63</v>
      </c>
    </row>
    <row r="1772" spans="1:6">
      <c r="A1772" s="74" t="s">
        <v>221</v>
      </c>
      <c r="B1772" s="74" t="s">
        <v>133</v>
      </c>
      <c r="C1772" s="75" t="s">
        <v>2587</v>
      </c>
      <c r="D1772" s="76">
        <v>2746</v>
      </c>
      <c r="E1772" s="77">
        <v>32.54</v>
      </c>
      <c r="F1772" s="95">
        <v>84</v>
      </c>
    </row>
    <row r="1773" spans="1:6">
      <c r="A1773" s="74" t="s">
        <v>221</v>
      </c>
      <c r="B1773" s="74" t="s">
        <v>133</v>
      </c>
      <c r="C1773" s="75" t="s">
        <v>2588</v>
      </c>
      <c r="D1773" s="76">
        <v>2733</v>
      </c>
      <c r="E1773" s="77">
        <v>12.02</v>
      </c>
      <c r="F1773" s="95">
        <v>227</v>
      </c>
    </row>
    <row r="1774" spans="1:6">
      <c r="A1774" s="74" t="s">
        <v>221</v>
      </c>
      <c r="B1774" s="74" t="s">
        <v>133</v>
      </c>
      <c r="C1774" s="75" t="s">
        <v>2589</v>
      </c>
      <c r="D1774" s="76">
        <v>2551</v>
      </c>
      <c r="E1774" s="77">
        <v>37.36</v>
      </c>
      <c r="F1774" s="95">
        <v>68</v>
      </c>
    </row>
    <row r="1775" spans="1:6">
      <c r="A1775" s="74" t="s">
        <v>221</v>
      </c>
      <c r="B1775" s="74" t="s">
        <v>133</v>
      </c>
      <c r="C1775" s="75" t="s">
        <v>2590</v>
      </c>
      <c r="D1775" s="76">
        <v>2218</v>
      </c>
      <c r="E1775" s="77">
        <v>27.7</v>
      </c>
      <c r="F1775" s="95">
        <v>80</v>
      </c>
    </row>
    <row r="1776" spans="1:6">
      <c r="A1776" s="74" t="s">
        <v>221</v>
      </c>
      <c r="B1776" s="74" t="s">
        <v>133</v>
      </c>
      <c r="C1776" s="75" t="s">
        <v>2591</v>
      </c>
      <c r="D1776" s="76">
        <v>1775</v>
      </c>
      <c r="E1776" s="77">
        <v>28.38</v>
      </c>
      <c r="F1776" s="95">
        <v>63</v>
      </c>
    </row>
    <row r="1777" spans="1:6">
      <c r="A1777" s="74" t="s">
        <v>221</v>
      </c>
      <c r="B1777" s="74" t="s">
        <v>133</v>
      </c>
      <c r="C1777" s="75" t="s">
        <v>2592</v>
      </c>
      <c r="D1777" s="76">
        <v>1676</v>
      </c>
      <c r="E1777" s="77">
        <v>1.59</v>
      </c>
      <c r="F1777" s="96">
        <v>1057</v>
      </c>
    </row>
    <row r="1778" spans="1:6">
      <c r="A1778" s="74" t="s">
        <v>221</v>
      </c>
      <c r="B1778" s="74" t="s">
        <v>133</v>
      </c>
      <c r="C1778" s="75" t="s">
        <v>2593</v>
      </c>
      <c r="D1778" s="76">
        <v>1565</v>
      </c>
      <c r="E1778" s="77">
        <v>10.26</v>
      </c>
      <c r="F1778" s="95">
        <v>152</v>
      </c>
    </row>
    <row r="1779" spans="1:6">
      <c r="A1779" s="74" t="s">
        <v>221</v>
      </c>
      <c r="B1779" s="74" t="s">
        <v>133</v>
      </c>
      <c r="C1779" s="75" t="s">
        <v>2594</v>
      </c>
      <c r="D1779" s="76">
        <v>1537</v>
      </c>
      <c r="E1779" s="77">
        <v>31.59</v>
      </c>
      <c r="F1779" s="95">
        <v>49</v>
      </c>
    </row>
    <row r="1780" spans="1:6">
      <c r="A1780" s="74" t="s">
        <v>221</v>
      </c>
      <c r="B1780" s="74" t="s">
        <v>133</v>
      </c>
      <c r="C1780" s="75" t="s">
        <v>2595</v>
      </c>
      <c r="D1780" s="76">
        <v>1534</v>
      </c>
      <c r="E1780" s="77">
        <v>10.6</v>
      </c>
      <c r="F1780" s="95">
        <v>145</v>
      </c>
    </row>
    <row r="1781" spans="1:6">
      <c r="A1781" s="74" t="s">
        <v>221</v>
      </c>
      <c r="B1781" s="74" t="s">
        <v>133</v>
      </c>
      <c r="C1781" s="75" t="s">
        <v>2596</v>
      </c>
      <c r="D1781" s="76">
        <v>1514</v>
      </c>
      <c r="E1781" s="77">
        <v>21.95</v>
      </c>
      <c r="F1781" s="95">
        <v>69</v>
      </c>
    </row>
    <row r="1782" spans="1:6">
      <c r="A1782" s="74" t="s">
        <v>221</v>
      </c>
      <c r="B1782" s="74" t="s">
        <v>133</v>
      </c>
      <c r="C1782" s="75" t="s">
        <v>2597</v>
      </c>
      <c r="D1782" s="76">
        <v>1444</v>
      </c>
      <c r="E1782" s="77">
        <v>17.98</v>
      </c>
      <c r="F1782" s="95">
        <v>80</v>
      </c>
    </row>
    <row r="1783" spans="1:6">
      <c r="A1783" s="74" t="s">
        <v>221</v>
      </c>
      <c r="B1783" s="74" t="s">
        <v>133</v>
      </c>
      <c r="C1783" s="75" t="s">
        <v>2598</v>
      </c>
      <c r="D1783" s="76">
        <v>1324</v>
      </c>
      <c r="E1783" s="77">
        <v>37.68</v>
      </c>
      <c r="F1783" s="95">
        <v>35</v>
      </c>
    </row>
    <row r="1784" spans="1:6">
      <c r="A1784" s="74" t="s">
        <v>221</v>
      </c>
      <c r="B1784" s="74" t="s">
        <v>133</v>
      </c>
      <c r="C1784" s="75" t="s">
        <v>2599</v>
      </c>
      <c r="D1784" s="76">
        <v>1306</v>
      </c>
      <c r="E1784" s="77">
        <v>15.31</v>
      </c>
      <c r="F1784" s="95">
        <v>85</v>
      </c>
    </row>
    <row r="1785" spans="1:6">
      <c r="A1785" s="74" t="s">
        <v>221</v>
      </c>
      <c r="B1785" s="74" t="s">
        <v>133</v>
      </c>
      <c r="C1785" s="75" t="s">
        <v>2600</v>
      </c>
      <c r="D1785" s="77">
        <v>912</v>
      </c>
      <c r="E1785" s="77">
        <v>165.91</v>
      </c>
      <c r="F1785" s="95">
        <v>5.5</v>
      </c>
    </row>
    <row r="1786" spans="1:6">
      <c r="A1786" s="74" t="s">
        <v>221</v>
      </c>
      <c r="B1786" s="74" t="s">
        <v>133</v>
      </c>
      <c r="C1786" s="75" t="s">
        <v>2601</v>
      </c>
      <c r="D1786" s="77">
        <v>861</v>
      </c>
      <c r="E1786" s="77">
        <v>22.48</v>
      </c>
      <c r="F1786" s="95">
        <v>38</v>
      </c>
    </row>
    <row r="1787" spans="1:6">
      <c r="A1787" s="74" t="s">
        <v>221</v>
      </c>
      <c r="B1787" s="74" t="s">
        <v>133</v>
      </c>
      <c r="C1787" s="75" t="s">
        <v>2602</v>
      </c>
      <c r="D1787" s="77">
        <v>721</v>
      </c>
      <c r="E1787" s="77">
        <v>53.72</v>
      </c>
      <c r="F1787" s="95">
        <v>13</v>
      </c>
    </row>
    <row r="1788" spans="1:6">
      <c r="A1788" s="74" t="s">
        <v>221</v>
      </c>
      <c r="B1788" s="74" t="s">
        <v>133</v>
      </c>
      <c r="C1788" s="75" t="s">
        <v>2603</v>
      </c>
      <c r="D1788" s="77">
        <v>601</v>
      </c>
      <c r="E1788" s="77">
        <v>60.99</v>
      </c>
      <c r="F1788" s="95">
        <v>9.85</v>
      </c>
    </row>
    <row r="1789" spans="1:6">
      <c r="A1789" s="74" t="s">
        <v>221</v>
      </c>
      <c r="B1789" s="74" t="s">
        <v>133</v>
      </c>
      <c r="C1789" s="75" t="s">
        <v>2604</v>
      </c>
      <c r="D1789" s="77">
        <v>383</v>
      </c>
      <c r="E1789" s="77">
        <v>28.31</v>
      </c>
      <c r="F1789" s="95">
        <v>14</v>
      </c>
    </row>
    <row r="1790" spans="1:6">
      <c r="A1790" s="74" t="s">
        <v>221</v>
      </c>
      <c r="B1790" s="74" t="s">
        <v>133</v>
      </c>
      <c r="C1790" s="75" t="s">
        <v>2605</v>
      </c>
      <c r="D1790" s="77">
        <v>372</v>
      </c>
      <c r="E1790" s="77">
        <v>52.43</v>
      </c>
      <c r="F1790" s="95">
        <v>7.1</v>
      </c>
    </row>
    <row r="1791" spans="1:6">
      <c r="A1791" s="74" t="s">
        <v>221</v>
      </c>
      <c r="B1791" s="74" t="s">
        <v>133</v>
      </c>
      <c r="C1791" s="75" t="s">
        <v>2606</v>
      </c>
      <c r="D1791" s="77">
        <v>361</v>
      </c>
      <c r="E1791" s="77">
        <v>85.55</v>
      </c>
      <c r="F1791" s="95">
        <v>4.22</v>
      </c>
    </row>
    <row r="1792" spans="1:6">
      <c r="A1792" s="74" t="s">
        <v>221</v>
      </c>
      <c r="B1792" s="74" t="s">
        <v>133</v>
      </c>
      <c r="C1792" s="75" t="s">
        <v>2607</v>
      </c>
      <c r="D1792" s="77">
        <v>357</v>
      </c>
      <c r="E1792" s="77">
        <v>100.86</v>
      </c>
      <c r="F1792" s="95">
        <v>3.54</v>
      </c>
    </row>
    <row r="1793" spans="1:6">
      <c r="A1793" s="74" t="s">
        <v>221</v>
      </c>
      <c r="B1793" s="74" t="s">
        <v>133</v>
      </c>
      <c r="C1793" s="75" t="s">
        <v>2608</v>
      </c>
      <c r="D1793" s="77">
        <v>290</v>
      </c>
      <c r="E1793" s="77">
        <v>125.15</v>
      </c>
      <c r="F1793" s="95">
        <v>2.3199999999999998</v>
      </c>
    </row>
    <row r="1794" spans="1:6">
      <c r="A1794" s="74" t="s">
        <v>221</v>
      </c>
      <c r="B1794" s="74" t="s">
        <v>133</v>
      </c>
      <c r="C1794" s="75" t="s">
        <v>2609</v>
      </c>
      <c r="D1794" s="77">
        <v>250</v>
      </c>
      <c r="E1794" s="77">
        <v>26.95</v>
      </c>
      <c r="F1794" s="95">
        <v>9.2799999999999994</v>
      </c>
    </row>
    <row r="1795" spans="1:6">
      <c r="A1795" s="74" t="s">
        <v>221</v>
      </c>
      <c r="B1795" s="74" t="s">
        <v>133</v>
      </c>
      <c r="C1795" s="75" t="s">
        <v>2610</v>
      </c>
      <c r="D1795" s="77">
        <v>244</v>
      </c>
      <c r="E1795" s="77">
        <v>103.41</v>
      </c>
      <c r="F1795" s="95">
        <v>2.36</v>
      </c>
    </row>
    <row r="1796" spans="1:6">
      <c r="A1796" s="74" t="s">
        <v>221</v>
      </c>
      <c r="B1796" s="74" t="s">
        <v>134</v>
      </c>
      <c r="C1796" s="75" t="s">
        <v>2611</v>
      </c>
      <c r="D1796" s="76">
        <v>204267</v>
      </c>
      <c r="E1796" s="77">
        <v>85.11</v>
      </c>
      <c r="F1796" s="96">
        <v>2400</v>
      </c>
    </row>
    <row r="1797" spans="1:6">
      <c r="A1797" s="74" t="s">
        <v>221</v>
      </c>
      <c r="B1797" s="74" t="s">
        <v>134</v>
      </c>
      <c r="C1797" s="75" t="s">
        <v>2612</v>
      </c>
      <c r="D1797" s="76">
        <v>13062</v>
      </c>
      <c r="E1797" s="77">
        <v>13.85</v>
      </c>
      <c r="F1797" s="95">
        <v>943</v>
      </c>
    </row>
    <row r="1798" spans="1:6">
      <c r="A1798" s="74" t="s">
        <v>221</v>
      </c>
      <c r="B1798" s="74" t="s">
        <v>134</v>
      </c>
      <c r="C1798" s="75" t="s">
        <v>2613</v>
      </c>
      <c r="D1798" s="76">
        <v>8471</v>
      </c>
      <c r="E1798" s="77">
        <v>45.31</v>
      </c>
      <c r="F1798" s="95">
        <v>187</v>
      </c>
    </row>
    <row r="1799" spans="1:6">
      <c r="A1799" s="74" t="s">
        <v>221</v>
      </c>
      <c r="B1799" s="74" t="s">
        <v>134</v>
      </c>
      <c r="C1799" s="75" t="s">
        <v>2614</v>
      </c>
      <c r="D1799" s="76">
        <v>5760</v>
      </c>
      <c r="E1799" s="77">
        <v>24.22</v>
      </c>
      <c r="F1799" s="95">
        <v>238</v>
      </c>
    </row>
    <row r="1800" spans="1:6">
      <c r="A1800" s="74" t="s">
        <v>221</v>
      </c>
      <c r="B1800" s="74" t="s">
        <v>134</v>
      </c>
      <c r="C1800" s="75" t="s">
        <v>2615</v>
      </c>
      <c r="D1800" s="76">
        <v>2068</v>
      </c>
      <c r="E1800" s="77">
        <v>31.4</v>
      </c>
      <c r="F1800" s="95">
        <v>66</v>
      </c>
    </row>
    <row r="1801" spans="1:6">
      <c r="A1801" s="74" t="s">
        <v>221</v>
      </c>
      <c r="B1801" s="74" t="s">
        <v>134</v>
      </c>
      <c r="C1801" s="75" t="s">
        <v>2616</v>
      </c>
      <c r="D1801" s="77">
        <v>865</v>
      </c>
      <c r="E1801" s="77">
        <v>12.61</v>
      </c>
      <c r="F1801" s="95">
        <v>69</v>
      </c>
    </row>
    <row r="1802" spans="1:6">
      <c r="A1802" s="74" t="s">
        <v>221</v>
      </c>
      <c r="B1802" s="74" t="s">
        <v>135</v>
      </c>
      <c r="C1802" s="75" t="s">
        <v>2617</v>
      </c>
      <c r="D1802" s="76">
        <v>99377</v>
      </c>
      <c r="E1802" s="77">
        <v>57.17</v>
      </c>
      <c r="F1802" s="96">
        <v>1738</v>
      </c>
    </row>
    <row r="1803" spans="1:6">
      <c r="A1803" s="74" t="s">
        <v>221</v>
      </c>
      <c r="B1803" s="74" t="s">
        <v>135</v>
      </c>
      <c r="C1803" s="75" t="s">
        <v>2618</v>
      </c>
      <c r="D1803" s="76">
        <v>16168</v>
      </c>
      <c r="E1803" s="77">
        <v>75.22</v>
      </c>
      <c r="F1803" s="95">
        <v>215</v>
      </c>
    </row>
    <row r="1804" spans="1:6">
      <c r="A1804" s="74" t="s">
        <v>221</v>
      </c>
      <c r="B1804" s="74" t="s">
        <v>135</v>
      </c>
      <c r="C1804" s="75" t="s">
        <v>2619</v>
      </c>
      <c r="D1804" s="76">
        <v>14924</v>
      </c>
      <c r="E1804" s="77">
        <v>15.37</v>
      </c>
      <c r="F1804" s="95">
        <v>971</v>
      </c>
    </row>
    <row r="1805" spans="1:6">
      <c r="A1805" s="74" t="s">
        <v>221</v>
      </c>
      <c r="B1805" s="74" t="s">
        <v>135</v>
      </c>
      <c r="C1805" s="75" t="s">
        <v>2620</v>
      </c>
      <c r="D1805" s="76">
        <v>13811</v>
      </c>
      <c r="E1805" s="77">
        <v>29.17</v>
      </c>
      <c r="F1805" s="95">
        <v>474</v>
      </c>
    </row>
    <row r="1806" spans="1:6">
      <c r="A1806" s="74" t="s">
        <v>221</v>
      </c>
      <c r="B1806" s="74" t="s">
        <v>135</v>
      </c>
      <c r="C1806" s="75" t="s">
        <v>2621</v>
      </c>
      <c r="D1806" s="76">
        <v>13453</v>
      </c>
      <c r="E1806" s="77">
        <v>37.799999999999997</v>
      </c>
      <c r="F1806" s="95">
        <v>356</v>
      </c>
    </row>
    <row r="1807" spans="1:6">
      <c r="A1807" s="74" t="s">
        <v>221</v>
      </c>
      <c r="B1807" s="74" t="s">
        <v>135</v>
      </c>
      <c r="C1807" s="75" t="s">
        <v>2622</v>
      </c>
      <c r="D1807" s="76">
        <v>11101</v>
      </c>
      <c r="E1807" s="77">
        <v>50.65</v>
      </c>
      <c r="F1807" s="95">
        <v>219</v>
      </c>
    </row>
    <row r="1808" spans="1:6">
      <c r="A1808" s="74" t="s">
        <v>221</v>
      </c>
      <c r="B1808" s="74" t="s">
        <v>135</v>
      </c>
      <c r="C1808" s="75" t="s">
        <v>2623</v>
      </c>
      <c r="D1808" s="76">
        <v>10851</v>
      </c>
      <c r="E1808" s="77">
        <v>56.06</v>
      </c>
      <c r="F1808" s="95">
        <v>194</v>
      </c>
    </row>
    <row r="1809" spans="1:6">
      <c r="A1809" s="74" t="s">
        <v>221</v>
      </c>
      <c r="B1809" s="74" t="s">
        <v>135</v>
      </c>
      <c r="C1809" s="75" t="s">
        <v>775</v>
      </c>
      <c r="D1809" s="76">
        <v>10169</v>
      </c>
      <c r="E1809" s="77">
        <v>64.62</v>
      </c>
      <c r="F1809" s="95">
        <v>157</v>
      </c>
    </row>
    <row r="1810" spans="1:6">
      <c r="A1810" s="74" t="s">
        <v>221</v>
      </c>
      <c r="B1810" s="74" t="s">
        <v>135</v>
      </c>
      <c r="C1810" s="75" t="s">
        <v>2624</v>
      </c>
      <c r="D1810" s="76">
        <v>9395</v>
      </c>
      <c r="E1810" s="77">
        <v>15.41</v>
      </c>
      <c r="F1810" s="95">
        <v>610</v>
      </c>
    </row>
    <row r="1811" spans="1:6">
      <c r="A1811" s="74" t="s">
        <v>221</v>
      </c>
      <c r="B1811" s="74" t="s">
        <v>135</v>
      </c>
      <c r="C1811" s="75" t="s">
        <v>2625</v>
      </c>
      <c r="D1811" s="76">
        <v>8921</v>
      </c>
      <c r="E1811" s="77">
        <v>35.42</v>
      </c>
      <c r="F1811" s="95">
        <v>252</v>
      </c>
    </row>
    <row r="1812" spans="1:6">
      <c r="A1812" s="74" t="s">
        <v>221</v>
      </c>
      <c r="B1812" s="74" t="s">
        <v>135</v>
      </c>
      <c r="C1812" s="75" t="s">
        <v>2626</v>
      </c>
      <c r="D1812" s="76">
        <v>8007</v>
      </c>
      <c r="E1812" s="77">
        <v>34.78</v>
      </c>
      <c r="F1812" s="95">
        <v>230</v>
      </c>
    </row>
    <row r="1813" spans="1:6">
      <c r="A1813" s="74" t="s">
        <v>221</v>
      </c>
      <c r="B1813" s="74" t="s">
        <v>135</v>
      </c>
      <c r="C1813" s="75" t="s">
        <v>2627</v>
      </c>
      <c r="D1813" s="76">
        <v>7873</v>
      </c>
      <c r="E1813" s="77">
        <v>21.93</v>
      </c>
      <c r="F1813" s="95">
        <v>359</v>
      </c>
    </row>
    <row r="1814" spans="1:6">
      <c r="A1814" s="74" t="s">
        <v>221</v>
      </c>
      <c r="B1814" s="74" t="s">
        <v>135</v>
      </c>
      <c r="C1814" s="75" t="s">
        <v>2628</v>
      </c>
      <c r="D1814" s="76">
        <v>7703</v>
      </c>
      <c r="E1814" s="77">
        <v>17.68</v>
      </c>
      <c r="F1814" s="95">
        <v>436</v>
      </c>
    </row>
    <row r="1815" spans="1:6">
      <c r="A1815" s="74" t="s">
        <v>221</v>
      </c>
      <c r="B1815" s="74" t="s">
        <v>135</v>
      </c>
      <c r="C1815" s="75" t="s">
        <v>2629</v>
      </c>
      <c r="D1815" s="76">
        <v>7408</v>
      </c>
      <c r="E1815" s="77">
        <v>25.94</v>
      </c>
      <c r="F1815" s="95">
        <v>286</v>
      </c>
    </row>
    <row r="1816" spans="1:6">
      <c r="A1816" s="74" t="s">
        <v>221</v>
      </c>
      <c r="B1816" s="74" t="s">
        <v>135</v>
      </c>
      <c r="C1816" s="75" t="s">
        <v>2630</v>
      </c>
      <c r="D1816" s="76">
        <v>6916</v>
      </c>
      <c r="E1816" s="77">
        <v>34.369999999999997</v>
      </c>
      <c r="F1816" s="95">
        <v>201</v>
      </c>
    </row>
    <row r="1817" spans="1:6">
      <c r="A1817" s="74" t="s">
        <v>221</v>
      </c>
      <c r="B1817" s="74" t="s">
        <v>135</v>
      </c>
      <c r="C1817" s="75" t="s">
        <v>2631</v>
      </c>
      <c r="D1817" s="76">
        <v>6885</v>
      </c>
      <c r="E1817" s="77">
        <v>15.71</v>
      </c>
      <c r="F1817" s="95">
        <v>438</v>
      </c>
    </row>
    <row r="1818" spans="1:6">
      <c r="A1818" s="74" t="s">
        <v>221</v>
      </c>
      <c r="B1818" s="74" t="s">
        <v>135</v>
      </c>
      <c r="C1818" s="75" t="s">
        <v>2632</v>
      </c>
      <c r="D1818" s="76">
        <v>6838</v>
      </c>
      <c r="E1818" s="77">
        <v>26.68</v>
      </c>
      <c r="F1818" s="95">
        <v>256</v>
      </c>
    </row>
    <row r="1819" spans="1:6">
      <c r="A1819" s="74" t="s">
        <v>221</v>
      </c>
      <c r="B1819" s="74" t="s">
        <v>135</v>
      </c>
      <c r="C1819" s="75" t="s">
        <v>2633</v>
      </c>
      <c r="D1819" s="76">
        <v>6454</v>
      </c>
      <c r="E1819" s="77">
        <v>25.51</v>
      </c>
      <c r="F1819" s="95">
        <v>253</v>
      </c>
    </row>
    <row r="1820" spans="1:6">
      <c r="A1820" s="74" t="s">
        <v>221</v>
      </c>
      <c r="B1820" s="74" t="s">
        <v>135</v>
      </c>
      <c r="C1820" s="75" t="s">
        <v>2634</v>
      </c>
      <c r="D1820" s="76">
        <v>6442</v>
      </c>
      <c r="E1820" s="77">
        <v>31.04</v>
      </c>
      <c r="F1820" s="95">
        <v>208</v>
      </c>
    </row>
    <row r="1821" spans="1:6">
      <c r="A1821" s="74" t="s">
        <v>221</v>
      </c>
      <c r="B1821" s="74" t="s">
        <v>135</v>
      </c>
      <c r="C1821" s="75" t="s">
        <v>2635</v>
      </c>
      <c r="D1821" s="76">
        <v>6315</v>
      </c>
      <c r="E1821" s="77">
        <v>28.8</v>
      </c>
      <c r="F1821" s="95">
        <v>219</v>
      </c>
    </row>
    <row r="1822" spans="1:6">
      <c r="A1822" s="74" t="s">
        <v>221</v>
      </c>
      <c r="B1822" s="74" t="s">
        <v>135</v>
      </c>
      <c r="C1822" s="75" t="s">
        <v>2636</v>
      </c>
      <c r="D1822" s="76">
        <v>6285</v>
      </c>
      <c r="E1822" s="77">
        <v>37.19</v>
      </c>
      <c r="F1822" s="95">
        <v>169</v>
      </c>
    </row>
    <row r="1823" spans="1:6">
      <c r="A1823" s="74" t="s">
        <v>221</v>
      </c>
      <c r="B1823" s="74" t="s">
        <v>135</v>
      </c>
      <c r="C1823" s="75" t="s">
        <v>2637</v>
      </c>
      <c r="D1823" s="76">
        <v>6265</v>
      </c>
      <c r="E1823" s="77">
        <v>47.75</v>
      </c>
      <c r="F1823" s="95">
        <v>131</v>
      </c>
    </row>
    <row r="1824" spans="1:6">
      <c r="A1824" s="74" t="s">
        <v>221</v>
      </c>
      <c r="B1824" s="74" t="s">
        <v>135</v>
      </c>
      <c r="C1824" s="75" t="s">
        <v>2638</v>
      </c>
      <c r="D1824" s="76">
        <v>6122</v>
      </c>
      <c r="E1824" s="77">
        <v>24.06</v>
      </c>
      <c r="F1824" s="95">
        <v>254</v>
      </c>
    </row>
    <row r="1825" spans="1:6">
      <c r="A1825" s="74" t="s">
        <v>221</v>
      </c>
      <c r="B1825" s="74" t="s">
        <v>135</v>
      </c>
      <c r="C1825" s="75" t="s">
        <v>2639</v>
      </c>
      <c r="D1825" s="76">
        <v>6100</v>
      </c>
      <c r="E1825" s="77">
        <v>30.99</v>
      </c>
      <c r="F1825" s="95">
        <v>197</v>
      </c>
    </row>
    <row r="1826" spans="1:6">
      <c r="A1826" s="74" t="s">
        <v>221</v>
      </c>
      <c r="B1826" s="74" t="s">
        <v>135</v>
      </c>
      <c r="C1826" s="75" t="s">
        <v>2640</v>
      </c>
      <c r="D1826" s="76">
        <v>5920</v>
      </c>
      <c r="E1826" s="77">
        <v>28.28</v>
      </c>
      <c r="F1826" s="95">
        <v>209</v>
      </c>
    </row>
    <row r="1827" spans="1:6">
      <c r="A1827" s="74" t="s">
        <v>221</v>
      </c>
      <c r="B1827" s="74" t="s">
        <v>135</v>
      </c>
      <c r="C1827" s="75" t="s">
        <v>2641</v>
      </c>
      <c r="D1827" s="76">
        <v>5531</v>
      </c>
      <c r="E1827" s="77">
        <v>34.340000000000003</v>
      </c>
      <c r="F1827" s="95">
        <v>161</v>
      </c>
    </row>
    <row r="1828" spans="1:6">
      <c r="A1828" s="74" t="s">
        <v>221</v>
      </c>
      <c r="B1828" s="74" t="s">
        <v>135</v>
      </c>
      <c r="C1828" s="75" t="s">
        <v>2642</v>
      </c>
      <c r="D1828" s="76">
        <v>5455</v>
      </c>
      <c r="E1828" s="77">
        <v>38.409999999999997</v>
      </c>
      <c r="F1828" s="95">
        <v>142</v>
      </c>
    </row>
    <row r="1829" spans="1:6">
      <c r="A1829" s="74" t="s">
        <v>221</v>
      </c>
      <c r="B1829" s="74" t="s">
        <v>135</v>
      </c>
      <c r="C1829" s="75" t="s">
        <v>772</v>
      </c>
      <c r="D1829" s="76">
        <v>5388</v>
      </c>
      <c r="E1829" s="77">
        <v>13.3</v>
      </c>
      <c r="F1829" s="95">
        <v>405</v>
      </c>
    </row>
    <row r="1830" spans="1:6">
      <c r="A1830" s="74" t="s">
        <v>221</v>
      </c>
      <c r="B1830" s="74" t="s">
        <v>135</v>
      </c>
      <c r="C1830" s="75" t="s">
        <v>2643</v>
      </c>
      <c r="D1830" s="76">
        <v>5296</v>
      </c>
      <c r="E1830" s="77">
        <v>43.05</v>
      </c>
      <c r="F1830" s="95">
        <v>123</v>
      </c>
    </row>
    <row r="1831" spans="1:6">
      <c r="A1831" s="74" t="s">
        <v>221</v>
      </c>
      <c r="B1831" s="74" t="s">
        <v>135</v>
      </c>
      <c r="C1831" s="75" t="s">
        <v>2644</v>
      </c>
      <c r="D1831" s="76">
        <v>5088</v>
      </c>
      <c r="E1831" s="77">
        <v>14.93</v>
      </c>
      <c r="F1831" s="95">
        <v>341</v>
      </c>
    </row>
    <row r="1832" spans="1:6">
      <c r="A1832" s="74" t="s">
        <v>221</v>
      </c>
      <c r="B1832" s="74" t="s">
        <v>135</v>
      </c>
      <c r="C1832" s="75" t="s">
        <v>2645</v>
      </c>
      <c r="D1832" s="76">
        <v>4938</v>
      </c>
      <c r="E1832" s="77">
        <v>30.05</v>
      </c>
      <c r="F1832" s="95">
        <v>164</v>
      </c>
    </row>
    <row r="1833" spans="1:6">
      <c r="A1833" s="74" t="s">
        <v>221</v>
      </c>
      <c r="B1833" s="74" t="s">
        <v>135</v>
      </c>
      <c r="C1833" s="75" t="s">
        <v>2646</v>
      </c>
      <c r="D1833" s="76">
        <v>4890</v>
      </c>
      <c r="E1833" s="77">
        <v>20.329999999999998</v>
      </c>
      <c r="F1833" s="95">
        <v>241</v>
      </c>
    </row>
    <row r="1834" spans="1:6">
      <c r="A1834" s="74" t="s">
        <v>221</v>
      </c>
      <c r="B1834" s="74" t="s">
        <v>135</v>
      </c>
      <c r="C1834" s="75" t="s">
        <v>2647</v>
      </c>
      <c r="D1834" s="76">
        <v>4680</v>
      </c>
      <c r="E1834" s="77">
        <v>19.82</v>
      </c>
      <c r="F1834" s="95">
        <v>236</v>
      </c>
    </row>
    <row r="1835" spans="1:6">
      <c r="A1835" s="74" t="s">
        <v>221</v>
      </c>
      <c r="B1835" s="74" t="s">
        <v>135</v>
      </c>
      <c r="C1835" s="75" t="s">
        <v>2648</v>
      </c>
      <c r="D1835" s="76">
        <v>4211</v>
      </c>
      <c r="E1835" s="77">
        <v>208.36</v>
      </c>
      <c r="F1835" s="95">
        <v>20</v>
      </c>
    </row>
    <row r="1836" spans="1:6">
      <c r="A1836" s="74" t="s">
        <v>221</v>
      </c>
      <c r="B1836" s="74" t="s">
        <v>135</v>
      </c>
      <c r="C1836" s="75" t="s">
        <v>2649</v>
      </c>
      <c r="D1836" s="76">
        <v>4060</v>
      </c>
      <c r="E1836" s="77">
        <v>39.89</v>
      </c>
      <c r="F1836" s="95">
        <v>102</v>
      </c>
    </row>
    <row r="1837" spans="1:6">
      <c r="A1837" s="74" t="s">
        <v>221</v>
      </c>
      <c r="B1837" s="74" t="s">
        <v>135</v>
      </c>
      <c r="C1837" s="75" t="s">
        <v>2650</v>
      </c>
      <c r="D1837" s="76">
        <v>3996</v>
      </c>
      <c r="E1837" s="77">
        <v>43.05</v>
      </c>
      <c r="F1837" s="95">
        <v>93</v>
      </c>
    </row>
    <row r="1838" spans="1:6">
      <c r="A1838" s="74" t="s">
        <v>221</v>
      </c>
      <c r="B1838" s="74" t="s">
        <v>135</v>
      </c>
      <c r="C1838" s="75" t="s">
        <v>2651</v>
      </c>
      <c r="D1838" s="76">
        <v>3947</v>
      </c>
      <c r="E1838" s="77">
        <v>17.78</v>
      </c>
      <c r="F1838" s="95">
        <v>222</v>
      </c>
    </row>
    <row r="1839" spans="1:6">
      <c r="A1839" s="74" t="s">
        <v>221</v>
      </c>
      <c r="B1839" s="74" t="s">
        <v>135</v>
      </c>
      <c r="C1839" s="75" t="s">
        <v>2652</v>
      </c>
      <c r="D1839" s="76">
        <v>3759</v>
      </c>
      <c r="E1839" s="77">
        <v>50.53</v>
      </c>
      <c r="F1839" s="95">
        <v>74</v>
      </c>
    </row>
    <row r="1840" spans="1:6">
      <c r="A1840" s="74" t="s">
        <v>221</v>
      </c>
      <c r="B1840" s="74" t="s">
        <v>135</v>
      </c>
      <c r="C1840" s="75" t="s">
        <v>2653</v>
      </c>
      <c r="D1840" s="76">
        <v>3756</v>
      </c>
      <c r="E1840" s="77">
        <v>34.32</v>
      </c>
      <c r="F1840" s="95">
        <v>109</v>
      </c>
    </row>
    <row r="1841" spans="1:6">
      <c r="A1841" s="74" t="s">
        <v>221</v>
      </c>
      <c r="B1841" s="74" t="s">
        <v>135</v>
      </c>
      <c r="C1841" s="75" t="s">
        <v>2654</v>
      </c>
      <c r="D1841" s="76">
        <v>3751</v>
      </c>
      <c r="E1841" s="77">
        <v>32.83</v>
      </c>
      <c r="F1841" s="95">
        <v>114</v>
      </c>
    </row>
    <row r="1842" spans="1:6">
      <c r="A1842" s="74" t="s">
        <v>221</v>
      </c>
      <c r="B1842" s="74" t="s">
        <v>135</v>
      </c>
      <c r="C1842" s="75" t="s">
        <v>2655</v>
      </c>
      <c r="D1842" s="76">
        <v>3600</v>
      </c>
      <c r="E1842" s="77">
        <v>15.91</v>
      </c>
      <c r="F1842" s="95">
        <v>226</v>
      </c>
    </row>
    <row r="1843" spans="1:6">
      <c r="A1843" s="74" t="s">
        <v>221</v>
      </c>
      <c r="B1843" s="74" t="s">
        <v>135</v>
      </c>
      <c r="C1843" s="75" t="s">
        <v>2656</v>
      </c>
      <c r="D1843" s="76">
        <v>3479</v>
      </c>
      <c r="E1843" s="77">
        <v>19.23</v>
      </c>
      <c r="F1843" s="95">
        <v>181</v>
      </c>
    </row>
    <row r="1844" spans="1:6">
      <c r="A1844" s="74" t="s">
        <v>221</v>
      </c>
      <c r="B1844" s="74" t="s">
        <v>135</v>
      </c>
      <c r="C1844" s="75" t="s">
        <v>2657</v>
      </c>
      <c r="D1844" s="76">
        <v>3268</v>
      </c>
      <c r="E1844" s="77">
        <v>37.44</v>
      </c>
      <c r="F1844" s="95">
        <v>87</v>
      </c>
    </row>
    <row r="1845" spans="1:6">
      <c r="A1845" s="74" t="s">
        <v>221</v>
      </c>
      <c r="B1845" s="74" t="s">
        <v>135</v>
      </c>
      <c r="C1845" s="75" t="s">
        <v>2658</v>
      </c>
      <c r="D1845" s="76">
        <v>3155</v>
      </c>
      <c r="E1845" s="77">
        <v>12.62</v>
      </c>
      <c r="F1845" s="95">
        <v>250</v>
      </c>
    </row>
    <row r="1846" spans="1:6">
      <c r="A1846" s="74" t="s">
        <v>221</v>
      </c>
      <c r="B1846" s="74" t="s">
        <v>135</v>
      </c>
      <c r="C1846" s="75" t="s">
        <v>2659</v>
      </c>
      <c r="D1846" s="76">
        <v>2917</v>
      </c>
      <c r="E1846" s="77">
        <v>34.549999999999997</v>
      </c>
      <c r="F1846" s="95">
        <v>84</v>
      </c>
    </row>
    <row r="1847" spans="1:6">
      <c r="A1847" s="74" t="s">
        <v>221</v>
      </c>
      <c r="B1847" s="74" t="s">
        <v>135</v>
      </c>
      <c r="C1847" s="75" t="s">
        <v>2660</v>
      </c>
      <c r="D1847" s="76">
        <v>2885</v>
      </c>
      <c r="E1847" s="77">
        <v>11.68</v>
      </c>
      <c r="F1847" s="95">
        <v>247</v>
      </c>
    </row>
    <row r="1848" spans="1:6">
      <c r="A1848" s="74" t="s">
        <v>221</v>
      </c>
      <c r="B1848" s="74" t="s">
        <v>135</v>
      </c>
      <c r="C1848" s="75" t="s">
        <v>2661</v>
      </c>
      <c r="D1848" s="76">
        <v>2875</v>
      </c>
      <c r="E1848" s="77">
        <v>19.47</v>
      </c>
      <c r="F1848" s="95">
        <v>148</v>
      </c>
    </row>
    <row r="1849" spans="1:6">
      <c r="A1849" s="74" t="s">
        <v>221</v>
      </c>
      <c r="B1849" s="74" t="s">
        <v>135</v>
      </c>
      <c r="C1849" s="75" t="s">
        <v>2662</v>
      </c>
      <c r="D1849" s="76">
        <v>2871</v>
      </c>
      <c r="E1849" s="77">
        <v>11.22</v>
      </c>
      <c r="F1849" s="95">
        <v>256</v>
      </c>
    </row>
    <row r="1850" spans="1:6">
      <c r="A1850" s="74" t="s">
        <v>221</v>
      </c>
      <c r="B1850" s="74" t="s">
        <v>135</v>
      </c>
      <c r="C1850" s="75" t="s">
        <v>2663</v>
      </c>
      <c r="D1850" s="76">
        <v>2860</v>
      </c>
      <c r="E1850" s="77">
        <v>46.78</v>
      </c>
      <c r="F1850" s="95">
        <v>61</v>
      </c>
    </row>
    <row r="1851" spans="1:6">
      <c r="A1851" s="74" t="s">
        <v>221</v>
      </c>
      <c r="B1851" s="74" t="s">
        <v>135</v>
      </c>
      <c r="C1851" s="75" t="s">
        <v>2664</v>
      </c>
      <c r="D1851" s="76">
        <v>2858</v>
      </c>
      <c r="E1851" s="77">
        <v>22.4</v>
      </c>
      <c r="F1851" s="95">
        <v>128</v>
      </c>
    </row>
    <row r="1852" spans="1:6">
      <c r="A1852" s="74" t="s">
        <v>221</v>
      </c>
      <c r="B1852" s="74" t="s">
        <v>135</v>
      </c>
      <c r="C1852" s="75" t="s">
        <v>2665</v>
      </c>
      <c r="D1852" s="76">
        <v>2837</v>
      </c>
      <c r="E1852" s="77">
        <v>22.03</v>
      </c>
      <c r="F1852" s="95">
        <v>129</v>
      </c>
    </row>
    <row r="1853" spans="1:6">
      <c r="A1853" s="74" t="s">
        <v>221</v>
      </c>
      <c r="B1853" s="74" t="s">
        <v>135</v>
      </c>
      <c r="C1853" s="75" t="s">
        <v>2666</v>
      </c>
      <c r="D1853" s="76">
        <v>2818</v>
      </c>
      <c r="E1853" s="77">
        <v>28.36</v>
      </c>
      <c r="F1853" s="95">
        <v>99</v>
      </c>
    </row>
    <row r="1854" spans="1:6">
      <c r="A1854" s="74" t="s">
        <v>221</v>
      </c>
      <c r="B1854" s="74" t="s">
        <v>135</v>
      </c>
      <c r="C1854" s="75" t="s">
        <v>2667</v>
      </c>
      <c r="D1854" s="76">
        <v>2804</v>
      </c>
      <c r="E1854" s="77">
        <v>30.23</v>
      </c>
      <c r="F1854" s="95">
        <v>93</v>
      </c>
    </row>
    <row r="1855" spans="1:6">
      <c r="A1855" s="74" t="s">
        <v>221</v>
      </c>
      <c r="B1855" s="74" t="s">
        <v>135</v>
      </c>
      <c r="C1855" s="75" t="s">
        <v>2668</v>
      </c>
      <c r="D1855" s="76">
        <v>2804</v>
      </c>
      <c r="E1855" s="77">
        <v>48.62</v>
      </c>
      <c r="F1855" s="95">
        <v>58</v>
      </c>
    </row>
    <row r="1856" spans="1:6">
      <c r="A1856" s="74" t="s">
        <v>221</v>
      </c>
      <c r="B1856" s="74" t="s">
        <v>135</v>
      </c>
      <c r="C1856" s="75" t="s">
        <v>2669</v>
      </c>
      <c r="D1856" s="76">
        <v>2706</v>
      </c>
      <c r="E1856" s="77">
        <v>33.9</v>
      </c>
      <c r="F1856" s="95">
        <v>80</v>
      </c>
    </row>
    <row r="1857" spans="1:6">
      <c r="A1857" s="74" t="s">
        <v>221</v>
      </c>
      <c r="B1857" s="74" t="s">
        <v>135</v>
      </c>
      <c r="C1857" s="75" t="s">
        <v>2670</v>
      </c>
      <c r="D1857" s="76">
        <v>2702</v>
      </c>
      <c r="E1857" s="77">
        <v>34.92</v>
      </c>
      <c r="F1857" s="95">
        <v>77</v>
      </c>
    </row>
    <row r="1858" spans="1:6">
      <c r="A1858" s="74" t="s">
        <v>221</v>
      </c>
      <c r="B1858" s="74" t="s">
        <v>135</v>
      </c>
      <c r="C1858" s="75" t="s">
        <v>2671</v>
      </c>
      <c r="D1858" s="76">
        <v>2620</v>
      </c>
      <c r="E1858" s="77">
        <v>27.21</v>
      </c>
      <c r="F1858" s="95">
        <v>96</v>
      </c>
    </row>
    <row r="1859" spans="1:6">
      <c r="A1859" s="74" t="s">
        <v>221</v>
      </c>
      <c r="B1859" s="74" t="s">
        <v>135</v>
      </c>
      <c r="C1859" s="75" t="s">
        <v>2672</v>
      </c>
      <c r="D1859" s="76">
        <v>2547</v>
      </c>
      <c r="E1859" s="77">
        <v>18.05</v>
      </c>
      <c r="F1859" s="95">
        <v>141</v>
      </c>
    </row>
    <row r="1860" spans="1:6">
      <c r="A1860" s="74" t="s">
        <v>221</v>
      </c>
      <c r="B1860" s="74" t="s">
        <v>135</v>
      </c>
      <c r="C1860" s="75" t="s">
        <v>2673</v>
      </c>
      <c r="D1860" s="76">
        <v>2541</v>
      </c>
      <c r="E1860" s="77">
        <v>84.24</v>
      </c>
      <c r="F1860" s="95">
        <v>30</v>
      </c>
    </row>
    <row r="1861" spans="1:6">
      <c r="A1861" s="74" t="s">
        <v>221</v>
      </c>
      <c r="B1861" s="74" t="s">
        <v>135</v>
      </c>
      <c r="C1861" s="75" t="s">
        <v>2674</v>
      </c>
      <c r="D1861" s="76">
        <v>2488</v>
      </c>
      <c r="E1861" s="77">
        <v>17.78</v>
      </c>
      <c r="F1861" s="95">
        <v>140</v>
      </c>
    </row>
    <row r="1862" spans="1:6">
      <c r="A1862" s="74" t="s">
        <v>221</v>
      </c>
      <c r="B1862" s="74" t="s">
        <v>135</v>
      </c>
      <c r="C1862" s="75" t="s">
        <v>2675</v>
      </c>
      <c r="D1862" s="76">
        <v>2483</v>
      </c>
      <c r="E1862" s="77">
        <v>24.29</v>
      </c>
      <c r="F1862" s="95">
        <v>102</v>
      </c>
    </row>
    <row r="1863" spans="1:6">
      <c r="A1863" s="74" t="s">
        <v>221</v>
      </c>
      <c r="B1863" s="74" t="s">
        <v>135</v>
      </c>
      <c r="C1863" s="75" t="s">
        <v>2676</v>
      </c>
      <c r="D1863" s="76">
        <v>2476</v>
      </c>
      <c r="E1863" s="77">
        <v>23.98</v>
      </c>
      <c r="F1863" s="95">
        <v>103</v>
      </c>
    </row>
    <row r="1864" spans="1:6">
      <c r="A1864" s="74" t="s">
        <v>221</v>
      </c>
      <c r="B1864" s="74" t="s">
        <v>135</v>
      </c>
      <c r="C1864" s="75" t="s">
        <v>2677</v>
      </c>
      <c r="D1864" s="76">
        <v>2415</v>
      </c>
      <c r="E1864" s="77">
        <v>22.57</v>
      </c>
      <c r="F1864" s="95">
        <v>107</v>
      </c>
    </row>
    <row r="1865" spans="1:6">
      <c r="A1865" s="74" t="s">
        <v>221</v>
      </c>
      <c r="B1865" s="74" t="s">
        <v>135</v>
      </c>
      <c r="C1865" s="75" t="s">
        <v>2678</v>
      </c>
      <c r="D1865" s="76">
        <v>2393</v>
      </c>
      <c r="E1865" s="77">
        <v>26.07</v>
      </c>
      <c r="F1865" s="95">
        <v>92</v>
      </c>
    </row>
    <row r="1866" spans="1:6">
      <c r="A1866" s="74" t="s">
        <v>221</v>
      </c>
      <c r="B1866" s="74" t="s">
        <v>135</v>
      </c>
      <c r="C1866" s="75" t="s">
        <v>2679</v>
      </c>
      <c r="D1866" s="76">
        <v>2333</v>
      </c>
      <c r="E1866" s="77">
        <v>8.34</v>
      </c>
      <c r="F1866" s="95">
        <v>280</v>
      </c>
    </row>
    <row r="1867" spans="1:6">
      <c r="A1867" s="74" t="s">
        <v>221</v>
      </c>
      <c r="B1867" s="74" t="s">
        <v>135</v>
      </c>
      <c r="C1867" s="75" t="s">
        <v>2680</v>
      </c>
      <c r="D1867" s="76">
        <v>2317</v>
      </c>
      <c r="E1867" s="77">
        <v>19.600000000000001</v>
      </c>
      <c r="F1867" s="95">
        <v>118</v>
      </c>
    </row>
    <row r="1868" spans="1:6">
      <c r="A1868" s="74" t="s">
        <v>221</v>
      </c>
      <c r="B1868" s="74" t="s">
        <v>135</v>
      </c>
      <c r="C1868" s="75" t="s">
        <v>2681</v>
      </c>
      <c r="D1868" s="76">
        <v>2284</v>
      </c>
      <c r="E1868" s="77">
        <v>27.54</v>
      </c>
      <c r="F1868" s="95">
        <v>83</v>
      </c>
    </row>
    <row r="1869" spans="1:6">
      <c r="A1869" s="74" t="s">
        <v>221</v>
      </c>
      <c r="B1869" s="74" t="s">
        <v>135</v>
      </c>
      <c r="C1869" s="75" t="s">
        <v>2682</v>
      </c>
      <c r="D1869" s="76">
        <v>2223</v>
      </c>
      <c r="E1869" s="77">
        <v>13.35</v>
      </c>
      <c r="F1869" s="95">
        <v>167</v>
      </c>
    </row>
    <row r="1870" spans="1:6">
      <c r="A1870" s="74" t="s">
        <v>221</v>
      </c>
      <c r="B1870" s="74" t="s">
        <v>135</v>
      </c>
      <c r="C1870" s="75" t="s">
        <v>2683</v>
      </c>
      <c r="D1870" s="76">
        <v>2209</v>
      </c>
      <c r="E1870" s="77">
        <v>77.849999999999994</v>
      </c>
      <c r="F1870" s="95">
        <v>28</v>
      </c>
    </row>
    <row r="1871" spans="1:6">
      <c r="A1871" s="74" t="s">
        <v>221</v>
      </c>
      <c r="B1871" s="74" t="s">
        <v>135</v>
      </c>
      <c r="C1871" s="75" t="s">
        <v>2684</v>
      </c>
      <c r="D1871" s="76">
        <v>2199</v>
      </c>
      <c r="E1871" s="77">
        <v>12.99</v>
      </c>
      <c r="F1871" s="95">
        <v>169</v>
      </c>
    </row>
    <row r="1872" spans="1:6">
      <c r="A1872" s="74" t="s">
        <v>221</v>
      </c>
      <c r="B1872" s="74" t="s">
        <v>135</v>
      </c>
      <c r="C1872" s="75" t="s">
        <v>2685</v>
      </c>
      <c r="D1872" s="76">
        <v>2178</v>
      </c>
      <c r="E1872" s="77">
        <v>21.75</v>
      </c>
      <c r="F1872" s="95">
        <v>100</v>
      </c>
    </row>
    <row r="1873" spans="1:6">
      <c r="A1873" s="74" t="s">
        <v>221</v>
      </c>
      <c r="B1873" s="74" t="s">
        <v>135</v>
      </c>
      <c r="C1873" s="75" t="s">
        <v>2686</v>
      </c>
      <c r="D1873" s="76">
        <v>2167</v>
      </c>
      <c r="E1873" s="77">
        <v>23.8</v>
      </c>
      <c r="F1873" s="95">
        <v>91</v>
      </c>
    </row>
    <row r="1874" spans="1:6">
      <c r="A1874" s="74" t="s">
        <v>221</v>
      </c>
      <c r="B1874" s="74" t="s">
        <v>135</v>
      </c>
      <c r="C1874" s="75" t="s">
        <v>2687</v>
      </c>
      <c r="D1874" s="76">
        <v>2134</v>
      </c>
      <c r="E1874" s="77">
        <v>23.97</v>
      </c>
      <c r="F1874" s="95">
        <v>89</v>
      </c>
    </row>
    <row r="1875" spans="1:6">
      <c r="A1875" s="74" t="s">
        <v>221</v>
      </c>
      <c r="B1875" s="74" t="s">
        <v>135</v>
      </c>
      <c r="C1875" s="75" t="s">
        <v>2688</v>
      </c>
      <c r="D1875" s="76">
        <v>2119</v>
      </c>
      <c r="E1875" s="77">
        <v>69.75</v>
      </c>
      <c r="F1875" s="95">
        <v>30</v>
      </c>
    </row>
    <row r="1876" spans="1:6">
      <c r="A1876" s="74" t="s">
        <v>221</v>
      </c>
      <c r="B1876" s="74" t="s">
        <v>135</v>
      </c>
      <c r="C1876" s="75" t="s">
        <v>2689</v>
      </c>
      <c r="D1876" s="76">
        <v>2094</v>
      </c>
      <c r="E1876" s="77">
        <v>34.99</v>
      </c>
      <c r="F1876" s="95">
        <v>60</v>
      </c>
    </row>
    <row r="1877" spans="1:6">
      <c r="A1877" s="74" t="s">
        <v>221</v>
      </c>
      <c r="B1877" s="74" t="s">
        <v>135</v>
      </c>
      <c r="C1877" s="75" t="s">
        <v>2690</v>
      </c>
      <c r="D1877" s="76">
        <v>2076</v>
      </c>
      <c r="E1877" s="77">
        <v>42.77</v>
      </c>
      <c r="F1877" s="95">
        <v>49</v>
      </c>
    </row>
    <row r="1878" spans="1:6">
      <c r="A1878" s="74" t="s">
        <v>221</v>
      </c>
      <c r="B1878" s="74" t="s">
        <v>135</v>
      </c>
      <c r="C1878" s="75" t="s">
        <v>2691</v>
      </c>
      <c r="D1878" s="76">
        <v>2012</v>
      </c>
      <c r="E1878" s="77">
        <v>18.399999999999999</v>
      </c>
      <c r="F1878" s="95">
        <v>109</v>
      </c>
    </row>
    <row r="1879" spans="1:6">
      <c r="A1879" s="74" t="s">
        <v>221</v>
      </c>
      <c r="B1879" s="74" t="s">
        <v>135</v>
      </c>
      <c r="C1879" s="75" t="s">
        <v>2692</v>
      </c>
      <c r="D1879" s="76">
        <v>2003</v>
      </c>
      <c r="E1879" s="77">
        <v>54.55</v>
      </c>
      <c r="F1879" s="95">
        <v>37</v>
      </c>
    </row>
    <row r="1880" spans="1:6">
      <c r="A1880" s="74" t="s">
        <v>221</v>
      </c>
      <c r="B1880" s="74" t="s">
        <v>135</v>
      </c>
      <c r="C1880" s="75" t="s">
        <v>2693</v>
      </c>
      <c r="D1880" s="76">
        <v>1867</v>
      </c>
      <c r="E1880" s="77">
        <v>57.9</v>
      </c>
      <c r="F1880" s="95">
        <v>32</v>
      </c>
    </row>
    <row r="1881" spans="1:6">
      <c r="A1881" s="74" t="s">
        <v>221</v>
      </c>
      <c r="B1881" s="74" t="s">
        <v>135</v>
      </c>
      <c r="C1881" s="75" t="s">
        <v>2694</v>
      </c>
      <c r="D1881" s="76">
        <v>1834</v>
      </c>
      <c r="E1881" s="77">
        <v>16.010000000000002</v>
      </c>
      <c r="F1881" s="95">
        <v>115</v>
      </c>
    </row>
    <row r="1882" spans="1:6">
      <c r="A1882" s="74" t="s">
        <v>221</v>
      </c>
      <c r="B1882" s="74" t="s">
        <v>135</v>
      </c>
      <c r="C1882" s="75" t="s">
        <v>2695</v>
      </c>
      <c r="D1882" s="76">
        <v>1796</v>
      </c>
      <c r="E1882" s="77">
        <v>85.8</v>
      </c>
      <c r="F1882" s="95">
        <v>21</v>
      </c>
    </row>
    <row r="1883" spans="1:6">
      <c r="A1883" s="74" t="s">
        <v>221</v>
      </c>
      <c r="B1883" s="74" t="s">
        <v>135</v>
      </c>
      <c r="C1883" s="75" t="s">
        <v>2696</v>
      </c>
      <c r="D1883" s="76">
        <v>1745</v>
      </c>
      <c r="E1883" s="77">
        <v>28.94</v>
      </c>
      <c r="F1883" s="95">
        <v>60</v>
      </c>
    </row>
    <row r="1884" spans="1:6">
      <c r="A1884" s="74" t="s">
        <v>221</v>
      </c>
      <c r="B1884" s="74" t="s">
        <v>135</v>
      </c>
      <c r="C1884" s="75" t="s">
        <v>2697</v>
      </c>
      <c r="D1884" s="76">
        <v>1721</v>
      </c>
      <c r="E1884" s="77">
        <v>33.24</v>
      </c>
      <c r="F1884" s="95">
        <v>52</v>
      </c>
    </row>
    <row r="1885" spans="1:6">
      <c r="A1885" s="74" t="s">
        <v>221</v>
      </c>
      <c r="B1885" s="74" t="s">
        <v>135</v>
      </c>
      <c r="C1885" s="75" t="s">
        <v>2698</v>
      </c>
      <c r="D1885" s="76">
        <v>1705</v>
      </c>
      <c r="E1885" s="77">
        <v>11.32</v>
      </c>
      <c r="F1885" s="95">
        <v>151</v>
      </c>
    </row>
    <row r="1886" spans="1:6">
      <c r="A1886" s="74" t="s">
        <v>221</v>
      </c>
      <c r="B1886" s="74" t="s">
        <v>135</v>
      </c>
      <c r="C1886" s="75" t="s">
        <v>2699</v>
      </c>
      <c r="D1886" s="76">
        <v>1678</v>
      </c>
      <c r="E1886" s="77">
        <v>142.44</v>
      </c>
      <c r="F1886" s="95">
        <v>12</v>
      </c>
    </row>
    <row r="1887" spans="1:6">
      <c r="A1887" s="74" t="s">
        <v>221</v>
      </c>
      <c r="B1887" s="74" t="s">
        <v>135</v>
      </c>
      <c r="C1887" s="75" t="s">
        <v>2700</v>
      </c>
      <c r="D1887" s="76">
        <v>1676</v>
      </c>
      <c r="E1887" s="77">
        <v>8.57</v>
      </c>
      <c r="F1887" s="95">
        <v>196</v>
      </c>
    </row>
    <row r="1888" spans="1:6">
      <c r="A1888" s="74" t="s">
        <v>221</v>
      </c>
      <c r="B1888" s="74" t="s">
        <v>135</v>
      </c>
      <c r="C1888" s="75" t="s">
        <v>2701</v>
      </c>
      <c r="D1888" s="76">
        <v>1676</v>
      </c>
      <c r="E1888" s="77">
        <v>11.77</v>
      </c>
      <c r="F1888" s="95">
        <v>142</v>
      </c>
    </row>
    <row r="1889" spans="1:6">
      <c r="A1889" s="74" t="s">
        <v>221</v>
      </c>
      <c r="B1889" s="74" t="s">
        <v>135</v>
      </c>
      <c r="C1889" s="75" t="s">
        <v>2702</v>
      </c>
      <c r="D1889" s="76">
        <v>1633</v>
      </c>
      <c r="E1889" s="77">
        <v>18.46</v>
      </c>
      <c r="F1889" s="95">
        <v>88</v>
      </c>
    </row>
    <row r="1890" spans="1:6">
      <c r="A1890" s="74" t="s">
        <v>221</v>
      </c>
      <c r="B1890" s="74" t="s">
        <v>135</v>
      </c>
      <c r="C1890" s="75" t="s">
        <v>2703</v>
      </c>
      <c r="D1890" s="76">
        <v>1607</v>
      </c>
      <c r="E1890" s="77">
        <v>22.32</v>
      </c>
      <c r="F1890" s="95">
        <v>72</v>
      </c>
    </row>
    <row r="1891" spans="1:6">
      <c r="A1891" s="74" t="s">
        <v>221</v>
      </c>
      <c r="B1891" s="74" t="s">
        <v>135</v>
      </c>
      <c r="C1891" s="75" t="s">
        <v>2704</v>
      </c>
      <c r="D1891" s="76">
        <v>1463</v>
      </c>
      <c r="E1891" s="77">
        <v>27.23</v>
      </c>
      <c r="F1891" s="95">
        <v>54</v>
      </c>
    </row>
    <row r="1892" spans="1:6">
      <c r="A1892" s="74" t="s">
        <v>221</v>
      </c>
      <c r="B1892" s="74" t="s">
        <v>135</v>
      </c>
      <c r="C1892" s="75" t="s">
        <v>2705</v>
      </c>
      <c r="D1892" s="76">
        <v>1379</v>
      </c>
      <c r="E1892" s="77">
        <v>99.66</v>
      </c>
      <c r="F1892" s="95">
        <v>14</v>
      </c>
    </row>
    <row r="1893" spans="1:6">
      <c r="A1893" s="74" t="s">
        <v>221</v>
      </c>
      <c r="B1893" s="74" t="s">
        <v>135</v>
      </c>
      <c r="C1893" s="75" t="s">
        <v>2706</v>
      </c>
      <c r="D1893" s="76">
        <v>1310</v>
      </c>
      <c r="E1893" s="77">
        <v>23.76</v>
      </c>
      <c r="F1893" s="95">
        <v>55</v>
      </c>
    </row>
    <row r="1894" spans="1:6">
      <c r="A1894" s="74" t="s">
        <v>221</v>
      </c>
      <c r="B1894" s="74" t="s">
        <v>135</v>
      </c>
      <c r="C1894" s="75" t="s">
        <v>2707</v>
      </c>
      <c r="D1894" s="76">
        <v>1306</v>
      </c>
      <c r="E1894" s="77">
        <v>62.06</v>
      </c>
      <c r="F1894" s="95">
        <v>21</v>
      </c>
    </row>
    <row r="1895" spans="1:6">
      <c r="A1895" s="74" t="s">
        <v>221</v>
      </c>
      <c r="B1895" s="74" t="s">
        <v>135</v>
      </c>
      <c r="C1895" s="75" t="s">
        <v>2708</v>
      </c>
      <c r="D1895" s="76">
        <v>1278</v>
      </c>
      <c r="E1895" s="77">
        <v>20.75</v>
      </c>
      <c r="F1895" s="95">
        <v>62</v>
      </c>
    </row>
    <row r="1896" spans="1:6">
      <c r="A1896" s="74" t="s">
        <v>221</v>
      </c>
      <c r="B1896" s="74" t="s">
        <v>135</v>
      </c>
      <c r="C1896" s="75" t="s">
        <v>2709</v>
      </c>
      <c r="D1896" s="76">
        <v>1257</v>
      </c>
      <c r="E1896" s="77">
        <v>11.92</v>
      </c>
      <c r="F1896" s="95">
        <v>105</v>
      </c>
    </row>
    <row r="1897" spans="1:6">
      <c r="A1897" s="74" t="s">
        <v>221</v>
      </c>
      <c r="B1897" s="74" t="s">
        <v>135</v>
      </c>
      <c r="C1897" s="75" t="s">
        <v>2710</v>
      </c>
      <c r="D1897" s="76">
        <v>1149</v>
      </c>
      <c r="E1897" s="77">
        <v>11.02</v>
      </c>
      <c r="F1897" s="95">
        <v>104</v>
      </c>
    </row>
    <row r="1898" spans="1:6">
      <c r="A1898" s="74" t="s">
        <v>221</v>
      </c>
      <c r="B1898" s="74" t="s">
        <v>135</v>
      </c>
      <c r="C1898" s="75" t="s">
        <v>2711</v>
      </c>
      <c r="D1898" s="76">
        <v>1108</v>
      </c>
      <c r="E1898" s="77">
        <v>17.32</v>
      </c>
      <c r="F1898" s="95">
        <v>64</v>
      </c>
    </row>
    <row r="1899" spans="1:6">
      <c r="A1899" s="74" t="s">
        <v>221</v>
      </c>
      <c r="B1899" s="74" t="s">
        <v>135</v>
      </c>
      <c r="C1899" s="75" t="s">
        <v>2712</v>
      </c>
      <c r="D1899" s="76">
        <v>1082</v>
      </c>
      <c r="E1899" s="77">
        <v>26.91</v>
      </c>
      <c r="F1899" s="95">
        <v>40</v>
      </c>
    </row>
    <row r="1900" spans="1:6">
      <c r="A1900" s="74" t="s">
        <v>221</v>
      </c>
      <c r="B1900" s="74" t="s">
        <v>135</v>
      </c>
      <c r="C1900" s="75" t="s">
        <v>2713</v>
      </c>
      <c r="D1900" s="77">
        <v>998</v>
      </c>
      <c r="E1900" s="77">
        <v>39.44</v>
      </c>
      <c r="F1900" s="95">
        <v>25</v>
      </c>
    </row>
    <row r="1901" spans="1:6">
      <c r="A1901" s="74" t="s">
        <v>221</v>
      </c>
      <c r="B1901" s="74" t="s">
        <v>135</v>
      </c>
      <c r="C1901" s="75" t="s">
        <v>2714</v>
      </c>
      <c r="D1901" s="77">
        <v>971</v>
      </c>
      <c r="E1901" s="77">
        <v>73.63</v>
      </c>
      <c r="F1901" s="95">
        <v>13</v>
      </c>
    </row>
    <row r="1902" spans="1:6">
      <c r="A1902" s="74" t="s">
        <v>221</v>
      </c>
      <c r="B1902" s="74" t="s">
        <v>135</v>
      </c>
      <c r="C1902" s="75" t="s">
        <v>2715</v>
      </c>
      <c r="D1902" s="77">
        <v>970</v>
      </c>
      <c r="E1902" s="77">
        <v>119.31</v>
      </c>
      <c r="F1902" s="95">
        <v>8.1300000000000008</v>
      </c>
    </row>
    <row r="1903" spans="1:6">
      <c r="A1903" s="74" t="s">
        <v>221</v>
      </c>
      <c r="B1903" s="74" t="s">
        <v>135</v>
      </c>
      <c r="C1903" s="75" t="s">
        <v>2716</v>
      </c>
      <c r="D1903" s="77">
        <v>923</v>
      </c>
      <c r="E1903" s="77">
        <v>124.21</v>
      </c>
      <c r="F1903" s="95">
        <v>7.43</v>
      </c>
    </row>
    <row r="1904" spans="1:6">
      <c r="A1904" s="74" t="s">
        <v>221</v>
      </c>
      <c r="B1904" s="74" t="s">
        <v>135</v>
      </c>
      <c r="C1904" s="75" t="s">
        <v>2717</v>
      </c>
      <c r="D1904" s="77">
        <v>921</v>
      </c>
      <c r="E1904" s="77">
        <v>81.66</v>
      </c>
      <c r="F1904" s="95">
        <v>11</v>
      </c>
    </row>
    <row r="1905" spans="1:6">
      <c r="A1905" s="74" t="s">
        <v>221</v>
      </c>
      <c r="B1905" s="74" t="s">
        <v>135</v>
      </c>
      <c r="C1905" s="75" t="s">
        <v>2718</v>
      </c>
      <c r="D1905" s="77">
        <v>916</v>
      </c>
      <c r="E1905" s="77">
        <v>48.68</v>
      </c>
      <c r="F1905" s="95">
        <v>19</v>
      </c>
    </row>
    <row r="1906" spans="1:6">
      <c r="A1906" s="74" t="s">
        <v>221</v>
      </c>
      <c r="B1906" s="74" t="s">
        <v>135</v>
      </c>
      <c r="C1906" s="75" t="s">
        <v>2719</v>
      </c>
      <c r="D1906" s="77">
        <v>903</v>
      </c>
      <c r="E1906" s="77">
        <v>81.72</v>
      </c>
      <c r="F1906" s="95">
        <v>11</v>
      </c>
    </row>
    <row r="1907" spans="1:6">
      <c r="A1907" s="74" t="s">
        <v>221</v>
      </c>
      <c r="B1907" s="74" t="s">
        <v>135</v>
      </c>
      <c r="C1907" s="75" t="s">
        <v>2720</v>
      </c>
      <c r="D1907" s="77">
        <v>898</v>
      </c>
      <c r="E1907" s="77">
        <v>66.12</v>
      </c>
      <c r="F1907" s="95">
        <v>14</v>
      </c>
    </row>
    <row r="1908" spans="1:6">
      <c r="A1908" s="74" t="s">
        <v>221</v>
      </c>
      <c r="B1908" s="74" t="s">
        <v>135</v>
      </c>
      <c r="C1908" s="75" t="s">
        <v>2721</v>
      </c>
      <c r="D1908" s="77">
        <v>872</v>
      </c>
      <c r="E1908" s="77">
        <v>39.33</v>
      </c>
      <c r="F1908" s="95">
        <v>22</v>
      </c>
    </row>
    <row r="1909" spans="1:6">
      <c r="A1909" s="74" t="s">
        <v>221</v>
      </c>
      <c r="B1909" s="74" t="s">
        <v>135</v>
      </c>
      <c r="C1909" s="75" t="s">
        <v>2722</v>
      </c>
      <c r="D1909" s="77">
        <v>854</v>
      </c>
      <c r="E1909" s="77">
        <v>33.26</v>
      </c>
      <c r="F1909" s="95">
        <v>26</v>
      </c>
    </row>
    <row r="1910" spans="1:6">
      <c r="A1910" s="74" t="s">
        <v>221</v>
      </c>
      <c r="B1910" s="74" t="s">
        <v>135</v>
      </c>
      <c r="C1910" s="75" t="s">
        <v>2723</v>
      </c>
      <c r="D1910" s="77">
        <v>799</v>
      </c>
      <c r="E1910" s="77">
        <v>3.52</v>
      </c>
      <c r="F1910" s="95">
        <v>227</v>
      </c>
    </row>
    <row r="1911" spans="1:6">
      <c r="A1911" s="74" t="s">
        <v>221</v>
      </c>
      <c r="B1911" s="74" t="s">
        <v>135</v>
      </c>
      <c r="C1911" s="75" t="s">
        <v>2724</v>
      </c>
      <c r="D1911" s="77">
        <v>747</v>
      </c>
      <c r="E1911" s="77">
        <v>33.24</v>
      </c>
      <c r="F1911" s="95">
        <v>22</v>
      </c>
    </row>
    <row r="1912" spans="1:6">
      <c r="A1912" s="74" t="s">
        <v>221</v>
      </c>
      <c r="B1912" s="74" t="s">
        <v>135</v>
      </c>
      <c r="C1912" s="75" t="s">
        <v>2725</v>
      </c>
      <c r="D1912" s="77">
        <v>726</v>
      </c>
      <c r="E1912" s="77">
        <v>14.9</v>
      </c>
      <c r="F1912" s="95">
        <v>49</v>
      </c>
    </row>
    <row r="1913" spans="1:6">
      <c r="A1913" s="74" t="s">
        <v>221</v>
      </c>
      <c r="B1913" s="74" t="s">
        <v>135</v>
      </c>
      <c r="C1913" s="75" t="s">
        <v>2726</v>
      </c>
      <c r="D1913" s="77">
        <v>711</v>
      </c>
      <c r="E1913" s="77">
        <v>35.58</v>
      </c>
      <c r="F1913" s="95">
        <v>20</v>
      </c>
    </row>
    <row r="1914" spans="1:6">
      <c r="A1914" s="74" t="s">
        <v>221</v>
      </c>
      <c r="B1914" s="74" t="s">
        <v>135</v>
      </c>
      <c r="C1914" s="75" t="s">
        <v>2727</v>
      </c>
      <c r="D1914" s="77">
        <v>707</v>
      </c>
      <c r="E1914" s="77">
        <v>34.76</v>
      </c>
      <c r="F1914" s="95">
        <v>20</v>
      </c>
    </row>
    <row r="1915" spans="1:6">
      <c r="A1915" s="74" t="s">
        <v>221</v>
      </c>
      <c r="B1915" s="74" t="s">
        <v>135</v>
      </c>
      <c r="C1915" s="75" t="s">
        <v>2728</v>
      </c>
      <c r="D1915" s="77">
        <v>679</v>
      </c>
      <c r="E1915" s="77">
        <v>15.78</v>
      </c>
      <c r="F1915" s="95">
        <v>43</v>
      </c>
    </row>
    <row r="1916" spans="1:6">
      <c r="A1916" s="74" t="s">
        <v>221</v>
      </c>
      <c r="B1916" s="74" t="s">
        <v>135</v>
      </c>
      <c r="C1916" s="75" t="s">
        <v>2729</v>
      </c>
      <c r="D1916" s="77">
        <v>644</v>
      </c>
      <c r="E1916" s="77">
        <v>9.2100000000000009</v>
      </c>
      <c r="F1916" s="95">
        <v>70</v>
      </c>
    </row>
    <row r="1917" spans="1:6">
      <c r="A1917" s="74" t="s">
        <v>221</v>
      </c>
      <c r="B1917" s="74" t="s">
        <v>135</v>
      </c>
      <c r="C1917" s="75" t="s">
        <v>2730</v>
      </c>
      <c r="D1917" s="77">
        <v>619</v>
      </c>
      <c r="E1917" s="77">
        <v>100.2</v>
      </c>
      <c r="F1917" s="95">
        <v>6.18</v>
      </c>
    </row>
    <row r="1918" spans="1:6">
      <c r="A1918" s="74" t="s">
        <v>221</v>
      </c>
      <c r="B1918" s="74" t="s">
        <v>135</v>
      </c>
      <c r="C1918" s="75" t="s">
        <v>2731</v>
      </c>
      <c r="D1918" s="77">
        <v>617</v>
      </c>
      <c r="E1918" s="77">
        <v>53.05</v>
      </c>
      <c r="F1918" s="95">
        <v>12</v>
      </c>
    </row>
    <row r="1919" spans="1:6">
      <c r="A1919" s="74" t="s">
        <v>221</v>
      </c>
      <c r="B1919" s="74" t="s">
        <v>135</v>
      </c>
      <c r="C1919" s="75" t="s">
        <v>2732</v>
      </c>
      <c r="D1919" s="77">
        <v>588</v>
      </c>
      <c r="E1919" s="77">
        <v>65.44</v>
      </c>
      <c r="F1919" s="95">
        <v>8.99</v>
      </c>
    </row>
    <row r="1920" spans="1:6">
      <c r="A1920" s="74" t="s">
        <v>221</v>
      </c>
      <c r="B1920" s="74" t="s">
        <v>135</v>
      </c>
      <c r="C1920" s="75" t="s">
        <v>2733</v>
      </c>
      <c r="D1920" s="77">
        <v>578</v>
      </c>
      <c r="E1920" s="77">
        <v>93.6</v>
      </c>
      <c r="F1920" s="95">
        <v>6.18</v>
      </c>
    </row>
    <row r="1921" spans="1:6">
      <c r="A1921" s="74" t="s">
        <v>221</v>
      </c>
      <c r="B1921" s="74" t="s">
        <v>135</v>
      </c>
      <c r="C1921" s="75" t="s">
        <v>2734</v>
      </c>
      <c r="D1921" s="77">
        <v>568</v>
      </c>
      <c r="E1921" s="77">
        <v>18.21</v>
      </c>
      <c r="F1921" s="95">
        <v>31</v>
      </c>
    </row>
    <row r="1922" spans="1:6">
      <c r="A1922" s="74" t="s">
        <v>221</v>
      </c>
      <c r="B1922" s="74" t="s">
        <v>135</v>
      </c>
      <c r="C1922" s="75" t="s">
        <v>2735</v>
      </c>
      <c r="D1922" s="77">
        <v>563</v>
      </c>
      <c r="E1922" s="77">
        <v>80.75</v>
      </c>
      <c r="F1922" s="95">
        <v>6.97</v>
      </c>
    </row>
    <row r="1923" spans="1:6">
      <c r="A1923" s="74" t="s">
        <v>221</v>
      </c>
      <c r="B1923" s="74" t="s">
        <v>135</v>
      </c>
      <c r="C1923" s="75" t="s">
        <v>2736</v>
      </c>
      <c r="D1923" s="77">
        <v>505</v>
      </c>
      <c r="E1923" s="77">
        <v>20.59</v>
      </c>
      <c r="F1923" s="95">
        <v>25</v>
      </c>
    </row>
    <row r="1924" spans="1:6">
      <c r="A1924" s="74" t="s">
        <v>221</v>
      </c>
      <c r="B1924" s="74" t="s">
        <v>135</v>
      </c>
      <c r="C1924" s="75" t="s">
        <v>2737</v>
      </c>
      <c r="D1924" s="77">
        <v>501</v>
      </c>
      <c r="E1924" s="77">
        <v>26.48</v>
      </c>
      <c r="F1924" s="95">
        <v>19</v>
      </c>
    </row>
    <row r="1925" spans="1:6">
      <c r="A1925" s="74" t="s">
        <v>221</v>
      </c>
      <c r="B1925" s="74" t="s">
        <v>135</v>
      </c>
      <c r="C1925" s="75" t="s">
        <v>2738</v>
      </c>
      <c r="D1925" s="77">
        <v>476</v>
      </c>
      <c r="E1925" s="77">
        <v>19.41</v>
      </c>
      <c r="F1925" s="95">
        <v>25</v>
      </c>
    </row>
    <row r="1926" spans="1:6">
      <c r="A1926" s="74" t="s">
        <v>221</v>
      </c>
      <c r="B1926" s="74" t="s">
        <v>135</v>
      </c>
      <c r="C1926" s="75" t="s">
        <v>2739</v>
      </c>
      <c r="D1926" s="77">
        <v>443</v>
      </c>
      <c r="E1926" s="77">
        <v>12.6</v>
      </c>
      <c r="F1926" s="95">
        <v>35</v>
      </c>
    </row>
    <row r="1927" spans="1:6">
      <c r="A1927" s="74" t="s">
        <v>221</v>
      </c>
      <c r="B1927" s="74" t="s">
        <v>135</v>
      </c>
      <c r="C1927" s="75" t="s">
        <v>2740</v>
      </c>
      <c r="D1927" s="77">
        <v>414</v>
      </c>
      <c r="E1927" s="77">
        <v>30.77</v>
      </c>
      <c r="F1927" s="95">
        <v>13</v>
      </c>
    </row>
    <row r="1928" spans="1:6">
      <c r="A1928" s="74" t="s">
        <v>221</v>
      </c>
      <c r="B1928" s="74" t="s">
        <v>135</v>
      </c>
      <c r="C1928" s="75" t="s">
        <v>2741</v>
      </c>
      <c r="D1928" s="77">
        <v>396</v>
      </c>
      <c r="E1928" s="77">
        <v>41.49</v>
      </c>
      <c r="F1928" s="95">
        <v>9.5399999999999991</v>
      </c>
    </row>
    <row r="1929" spans="1:6">
      <c r="A1929" s="74" t="s">
        <v>221</v>
      </c>
      <c r="B1929" s="74" t="s">
        <v>135</v>
      </c>
      <c r="C1929" s="75" t="s">
        <v>2742</v>
      </c>
      <c r="D1929" s="77">
        <v>371</v>
      </c>
      <c r="E1929" s="77">
        <v>22.17</v>
      </c>
      <c r="F1929" s="95">
        <v>17</v>
      </c>
    </row>
    <row r="1930" spans="1:6">
      <c r="A1930" s="74" t="s">
        <v>221</v>
      </c>
      <c r="B1930" s="74" t="s">
        <v>135</v>
      </c>
      <c r="C1930" s="75" t="s">
        <v>2743</v>
      </c>
      <c r="D1930" s="77">
        <v>330</v>
      </c>
      <c r="E1930" s="77">
        <v>19.690000000000001</v>
      </c>
      <c r="F1930" s="95">
        <v>17</v>
      </c>
    </row>
    <row r="1931" spans="1:6">
      <c r="A1931" s="74" t="s">
        <v>221</v>
      </c>
      <c r="B1931" s="74" t="s">
        <v>135</v>
      </c>
      <c r="C1931" s="75" t="s">
        <v>2744</v>
      </c>
      <c r="D1931" s="77">
        <v>326</v>
      </c>
      <c r="E1931" s="77">
        <v>16.11</v>
      </c>
      <c r="F1931" s="95">
        <v>20</v>
      </c>
    </row>
    <row r="1932" spans="1:6">
      <c r="A1932" s="74" t="s">
        <v>221</v>
      </c>
      <c r="B1932" s="74" t="s">
        <v>135</v>
      </c>
      <c r="C1932" s="75" t="s">
        <v>2745</v>
      </c>
      <c r="D1932" s="77">
        <v>285</v>
      </c>
      <c r="E1932" s="77">
        <v>20.36</v>
      </c>
      <c r="F1932" s="95">
        <v>14</v>
      </c>
    </row>
    <row r="1933" spans="1:6">
      <c r="A1933" s="74" t="s">
        <v>221</v>
      </c>
      <c r="B1933" s="74" t="s">
        <v>135</v>
      </c>
      <c r="C1933" s="75" t="s">
        <v>2746</v>
      </c>
      <c r="D1933" s="77">
        <v>234</v>
      </c>
      <c r="E1933" s="77">
        <v>22.47</v>
      </c>
      <c r="F1933" s="95">
        <v>10</v>
      </c>
    </row>
    <row r="1934" spans="1:6">
      <c r="A1934" s="74" t="s">
        <v>221</v>
      </c>
      <c r="B1934" s="74" t="s">
        <v>135</v>
      </c>
      <c r="C1934" s="75" t="s">
        <v>2747</v>
      </c>
      <c r="D1934" s="77">
        <v>165</v>
      </c>
      <c r="E1934" s="77">
        <v>70.37</v>
      </c>
      <c r="F1934" s="95">
        <v>2.34</v>
      </c>
    </row>
    <row r="1935" spans="1:6">
      <c r="A1935" s="74" t="s">
        <v>221</v>
      </c>
      <c r="B1935" s="74" t="s">
        <v>135</v>
      </c>
      <c r="C1935" s="75" t="s">
        <v>2748</v>
      </c>
      <c r="D1935" s="77">
        <v>104</v>
      </c>
      <c r="E1935" s="77">
        <v>12.01</v>
      </c>
      <c r="F1935" s="95">
        <v>8.66</v>
      </c>
    </row>
    <row r="1936" spans="1:6">
      <c r="A1936" s="74" t="s">
        <v>207</v>
      </c>
      <c r="B1936" s="74" t="s">
        <v>136</v>
      </c>
      <c r="C1936" s="75" t="s">
        <v>2749</v>
      </c>
      <c r="D1936" s="76">
        <v>46054</v>
      </c>
      <c r="E1936" s="77">
        <v>46.85</v>
      </c>
      <c r="F1936" s="95">
        <v>983</v>
      </c>
    </row>
    <row r="1937" spans="1:6">
      <c r="A1937" s="74" t="s">
        <v>207</v>
      </c>
      <c r="B1937" s="74" t="s">
        <v>136</v>
      </c>
      <c r="C1937" s="75" t="s">
        <v>2750</v>
      </c>
      <c r="D1937" s="76">
        <v>36612</v>
      </c>
      <c r="E1937" s="77">
        <v>83.42</v>
      </c>
      <c r="F1937" s="95">
        <v>439</v>
      </c>
    </row>
    <row r="1938" spans="1:6">
      <c r="A1938" s="74" t="s">
        <v>207</v>
      </c>
      <c r="B1938" s="74" t="s">
        <v>136</v>
      </c>
      <c r="C1938" s="75" t="s">
        <v>2751</v>
      </c>
      <c r="D1938" s="76">
        <v>28632</v>
      </c>
      <c r="E1938" s="77">
        <v>96.96</v>
      </c>
      <c r="F1938" s="95">
        <v>295</v>
      </c>
    </row>
    <row r="1939" spans="1:6">
      <c r="A1939" s="74" t="s">
        <v>207</v>
      </c>
      <c r="B1939" s="74" t="s">
        <v>136</v>
      </c>
      <c r="C1939" s="75" t="s">
        <v>2752</v>
      </c>
      <c r="D1939" s="76">
        <v>25956</v>
      </c>
      <c r="E1939" s="77">
        <v>72.13</v>
      </c>
      <c r="F1939" s="95">
        <v>360</v>
      </c>
    </row>
    <row r="1940" spans="1:6">
      <c r="A1940" s="74" t="s">
        <v>207</v>
      </c>
      <c r="B1940" s="74" t="s">
        <v>136</v>
      </c>
      <c r="C1940" s="75" t="s">
        <v>2753</v>
      </c>
      <c r="D1940" s="76">
        <v>23244</v>
      </c>
      <c r="E1940" s="77">
        <v>61.06</v>
      </c>
      <c r="F1940" s="95">
        <v>381</v>
      </c>
    </row>
    <row r="1941" spans="1:6">
      <c r="A1941" s="74" t="s">
        <v>207</v>
      </c>
      <c r="B1941" s="74" t="s">
        <v>136</v>
      </c>
      <c r="C1941" s="75" t="s">
        <v>2754</v>
      </c>
      <c r="D1941" s="76">
        <v>21249</v>
      </c>
      <c r="E1941" s="77">
        <v>112.82</v>
      </c>
      <c r="F1941" s="95">
        <v>188</v>
      </c>
    </row>
    <row r="1942" spans="1:6">
      <c r="A1942" s="74" t="s">
        <v>207</v>
      </c>
      <c r="B1942" s="74" t="s">
        <v>136</v>
      </c>
      <c r="C1942" s="75" t="s">
        <v>2755</v>
      </c>
      <c r="D1942" s="76">
        <v>20973</v>
      </c>
      <c r="E1942" s="77">
        <v>81</v>
      </c>
      <c r="F1942" s="95">
        <v>259</v>
      </c>
    </row>
    <row r="1943" spans="1:6">
      <c r="A1943" s="74" t="s">
        <v>207</v>
      </c>
      <c r="B1943" s="74" t="s">
        <v>136</v>
      </c>
      <c r="C1943" s="75" t="s">
        <v>2756</v>
      </c>
      <c r="D1943" s="76">
        <v>20424</v>
      </c>
      <c r="E1943" s="77">
        <v>119.65</v>
      </c>
      <c r="F1943" s="95">
        <v>171</v>
      </c>
    </row>
    <row r="1944" spans="1:6">
      <c r="A1944" s="74" t="s">
        <v>207</v>
      </c>
      <c r="B1944" s="74" t="s">
        <v>136</v>
      </c>
      <c r="C1944" s="75" t="s">
        <v>2757</v>
      </c>
      <c r="D1944" s="76">
        <v>13027</v>
      </c>
      <c r="E1944" s="77">
        <v>88.8</v>
      </c>
      <c r="F1944" s="95">
        <v>147</v>
      </c>
    </row>
    <row r="1945" spans="1:6">
      <c r="A1945" s="74" t="s">
        <v>207</v>
      </c>
      <c r="B1945" s="74" t="s">
        <v>136</v>
      </c>
      <c r="C1945" s="75" t="s">
        <v>2758</v>
      </c>
      <c r="D1945" s="76">
        <v>12596</v>
      </c>
      <c r="E1945" s="77">
        <v>48.71</v>
      </c>
      <c r="F1945" s="95">
        <v>259</v>
      </c>
    </row>
    <row r="1946" spans="1:6">
      <c r="A1946" s="74" t="s">
        <v>207</v>
      </c>
      <c r="B1946" s="74" t="s">
        <v>136</v>
      </c>
      <c r="C1946" s="75" t="s">
        <v>2759</v>
      </c>
      <c r="D1946" s="76">
        <v>11392</v>
      </c>
      <c r="E1946" s="77">
        <v>16.010000000000002</v>
      </c>
      <c r="F1946" s="95">
        <v>711</v>
      </c>
    </row>
    <row r="1947" spans="1:6">
      <c r="A1947" s="74" t="s">
        <v>207</v>
      </c>
      <c r="B1947" s="74" t="s">
        <v>136</v>
      </c>
      <c r="C1947" s="75" t="s">
        <v>2760</v>
      </c>
      <c r="D1947" s="76">
        <v>10703</v>
      </c>
      <c r="E1947" s="77">
        <v>32.979999999999997</v>
      </c>
      <c r="F1947" s="95">
        <v>325</v>
      </c>
    </row>
    <row r="1948" spans="1:6">
      <c r="A1948" s="74" t="s">
        <v>207</v>
      </c>
      <c r="B1948" s="74" t="s">
        <v>136</v>
      </c>
      <c r="C1948" s="75" t="s">
        <v>2761</v>
      </c>
      <c r="D1948" s="76">
        <v>8851</v>
      </c>
      <c r="E1948" s="77">
        <v>38.03</v>
      </c>
      <c r="F1948" s="95">
        <v>233</v>
      </c>
    </row>
    <row r="1949" spans="1:6">
      <c r="A1949" s="74" t="s">
        <v>207</v>
      </c>
      <c r="B1949" s="74" t="s">
        <v>136</v>
      </c>
      <c r="C1949" s="75" t="s">
        <v>2762</v>
      </c>
      <c r="D1949" s="76">
        <v>8526</v>
      </c>
      <c r="E1949" s="77">
        <v>28.19</v>
      </c>
      <c r="F1949" s="95">
        <v>302</v>
      </c>
    </row>
    <row r="1950" spans="1:6">
      <c r="A1950" s="74" t="s">
        <v>207</v>
      </c>
      <c r="B1950" s="74" t="s">
        <v>136</v>
      </c>
      <c r="C1950" s="75" t="s">
        <v>2763</v>
      </c>
      <c r="D1950" s="76">
        <v>8188</v>
      </c>
      <c r="E1950" s="77">
        <v>70.64</v>
      </c>
      <c r="F1950" s="95">
        <v>116</v>
      </c>
    </row>
    <row r="1951" spans="1:6">
      <c r="A1951" s="74" t="s">
        <v>207</v>
      </c>
      <c r="B1951" s="74" t="s">
        <v>136</v>
      </c>
      <c r="C1951" s="75" t="s">
        <v>2764</v>
      </c>
      <c r="D1951" s="76">
        <v>8064</v>
      </c>
      <c r="E1951" s="77">
        <v>39.409999999999997</v>
      </c>
      <c r="F1951" s="95">
        <v>205</v>
      </c>
    </row>
    <row r="1952" spans="1:6">
      <c r="A1952" s="74" t="s">
        <v>207</v>
      </c>
      <c r="B1952" s="74" t="s">
        <v>136</v>
      </c>
      <c r="C1952" s="75" t="s">
        <v>2765</v>
      </c>
      <c r="D1952" s="76">
        <v>7408</v>
      </c>
      <c r="E1952" s="77">
        <v>43.33</v>
      </c>
      <c r="F1952" s="95">
        <v>171</v>
      </c>
    </row>
    <row r="1953" spans="1:6">
      <c r="A1953" s="74" t="s">
        <v>207</v>
      </c>
      <c r="B1953" s="74" t="s">
        <v>136</v>
      </c>
      <c r="C1953" s="75" t="s">
        <v>2766</v>
      </c>
      <c r="D1953" s="76">
        <v>7093</v>
      </c>
      <c r="E1953" s="77">
        <v>56.24</v>
      </c>
      <c r="F1953" s="95">
        <v>126</v>
      </c>
    </row>
    <row r="1954" spans="1:6">
      <c r="A1954" s="74" t="s">
        <v>207</v>
      </c>
      <c r="B1954" s="74" t="s">
        <v>136</v>
      </c>
      <c r="C1954" s="75" t="s">
        <v>2767</v>
      </c>
      <c r="D1954" s="76">
        <v>6486</v>
      </c>
      <c r="E1954" s="77">
        <v>17.32</v>
      </c>
      <c r="F1954" s="95">
        <v>374</v>
      </c>
    </row>
    <row r="1955" spans="1:6">
      <c r="A1955" s="74" t="s">
        <v>207</v>
      </c>
      <c r="B1955" s="74" t="s">
        <v>136</v>
      </c>
      <c r="C1955" s="75" t="s">
        <v>2768</v>
      </c>
      <c r="D1955" s="76">
        <v>6002</v>
      </c>
      <c r="E1955" s="77">
        <v>41.1</v>
      </c>
      <c r="F1955" s="95">
        <v>146</v>
      </c>
    </row>
    <row r="1956" spans="1:6">
      <c r="A1956" s="74" t="s">
        <v>207</v>
      </c>
      <c r="B1956" s="74" t="s">
        <v>136</v>
      </c>
      <c r="C1956" s="75" t="s">
        <v>2769</v>
      </c>
      <c r="D1956" s="76">
        <v>5633</v>
      </c>
      <c r="E1956" s="77">
        <v>39.520000000000003</v>
      </c>
      <c r="F1956" s="95">
        <v>143</v>
      </c>
    </row>
    <row r="1957" spans="1:6">
      <c r="A1957" s="74" t="s">
        <v>207</v>
      </c>
      <c r="B1957" s="74" t="s">
        <v>136</v>
      </c>
      <c r="C1957" s="75" t="s">
        <v>2770</v>
      </c>
      <c r="D1957" s="76">
        <v>5241</v>
      </c>
      <c r="E1957" s="77">
        <v>31.61</v>
      </c>
      <c r="F1957" s="95">
        <v>166</v>
      </c>
    </row>
    <row r="1958" spans="1:6">
      <c r="A1958" s="74" t="s">
        <v>207</v>
      </c>
      <c r="B1958" s="74" t="s">
        <v>136</v>
      </c>
      <c r="C1958" s="75" t="s">
        <v>2771</v>
      </c>
      <c r="D1958" s="76">
        <v>5166</v>
      </c>
      <c r="E1958" s="77">
        <v>19.239999999999998</v>
      </c>
      <c r="F1958" s="95">
        <v>269</v>
      </c>
    </row>
    <row r="1959" spans="1:6">
      <c r="A1959" s="74" t="s">
        <v>207</v>
      </c>
      <c r="B1959" s="74" t="s">
        <v>136</v>
      </c>
      <c r="C1959" s="75" t="s">
        <v>2772</v>
      </c>
      <c r="D1959" s="76">
        <v>4814</v>
      </c>
      <c r="E1959" s="77">
        <v>18.059999999999999</v>
      </c>
      <c r="F1959" s="95">
        <v>267</v>
      </c>
    </row>
    <row r="1960" spans="1:6">
      <c r="A1960" s="74" t="s">
        <v>207</v>
      </c>
      <c r="B1960" s="74" t="s">
        <v>136</v>
      </c>
      <c r="C1960" s="75" t="s">
        <v>2773</v>
      </c>
      <c r="D1960" s="76">
        <v>4797</v>
      </c>
      <c r="E1960" s="77">
        <v>35.590000000000003</v>
      </c>
      <c r="F1960" s="95">
        <v>135</v>
      </c>
    </row>
    <row r="1961" spans="1:6">
      <c r="A1961" s="74" t="s">
        <v>207</v>
      </c>
      <c r="B1961" s="74" t="s">
        <v>136</v>
      </c>
      <c r="C1961" s="75" t="s">
        <v>2774</v>
      </c>
      <c r="D1961" s="76">
        <v>4702</v>
      </c>
      <c r="E1961" s="77">
        <v>58.45</v>
      </c>
      <c r="F1961" s="95">
        <v>80</v>
      </c>
    </row>
    <row r="1962" spans="1:6">
      <c r="A1962" s="74" t="s">
        <v>207</v>
      </c>
      <c r="B1962" s="74" t="s">
        <v>136</v>
      </c>
      <c r="C1962" s="75" t="s">
        <v>2775</v>
      </c>
      <c r="D1962" s="76">
        <v>4581</v>
      </c>
      <c r="E1962" s="77">
        <v>35.380000000000003</v>
      </c>
      <c r="F1962" s="95">
        <v>129</v>
      </c>
    </row>
    <row r="1963" spans="1:6">
      <c r="A1963" s="74" t="s">
        <v>207</v>
      </c>
      <c r="B1963" s="74" t="s">
        <v>136</v>
      </c>
      <c r="C1963" s="75" t="s">
        <v>2776</v>
      </c>
      <c r="D1963" s="76">
        <v>4313</v>
      </c>
      <c r="E1963" s="77">
        <v>77.73</v>
      </c>
      <c r="F1963" s="95">
        <v>55</v>
      </c>
    </row>
    <row r="1964" spans="1:6">
      <c r="A1964" s="74" t="s">
        <v>207</v>
      </c>
      <c r="B1964" s="74" t="s">
        <v>136</v>
      </c>
      <c r="C1964" s="75" t="s">
        <v>2777</v>
      </c>
      <c r="D1964" s="76">
        <v>4247</v>
      </c>
      <c r="E1964" s="77">
        <v>29.89</v>
      </c>
      <c r="F1964" s="95">
        <v>142</v>
      </c>
    </row>
    <row r="1965" spans="1:6">
      <c r="A1965" s="74" t="s">
        <v>207</v>
      </c>
      <c r="B1965" s="74" t="s">
        <v>136</v>
      </c>
      <c r="C1965" s="75" t="s">
        <v>2778</v>
      </c>
      <c r="D1965" s="76">
        <v>4103</v>
      </c>
      <c r="E1965" s="77">
        <v>30.68</v>
      </c>
      <c r="F1965" s="95">
        <v>134</v>
      </c>
    </row>
    <row r="1966" spans="1:6">
      <c r="A1966" s="74" t="s">
        <v>207</v>
      </c>
      <c r="B1966" s="74" t="s">
        <v>136</v>
      </c>
      <c r="C1966" s="75" t="s">
        <v>2779</v>
      </c>
      <c r="D1966" s="76">
        <v>3979</v>
      </c>
      <c r="E1966" s="77">
        <v>27.92</v>
      </c>
      <c r="F1966" s="95">
        <v>143</v>
      </c>
    </row>
    <row r="1967" spans="1:6">
      <c r="A1967" s="74" t="s">
        <v>207</v>
      </c>
      <c r="B1967" s="74" t="s">
        <v>136</v>
      </c>
      <c r="C1967" s="75" t="s">
        <v>2780</v>
      </c>
      <c r="D1967" s="76">
        <v>3841</v>
      </c>
      <c r="E1967" s="77">
        <v>108.57</v>
      </c>
      <c r="F1967" s="95">
        <v>35</v>
      </c>
    </row>
    <row r="1968" spans="1:6">
      <c r="A1968" s="74" t="s">
        <v>207</v>
      </c>
      <c r="B1968" s="74" t="s">
        <v>136</v>
      </c>
      <c r="C1968" s="75" t="s">
        <v>2781</v>
      </c>
      <c r="D1968" s="76">
        <v>3391</v>
      </c>
      <c r="E1968" s="77">
        <v>15.32</v>
      </c>
      <c r="F1968" s="95">
        <v>221</v>
      </c>
    </row>
    <row r="1969" spans="1:6">
      <c r="A1969" s="74" t="s">
        <v>207</v>
      </c>
      <c r="B1969" s="74" t="s">
        <v>136</v>
      </c>
      <c r="C1969" s="75" t="s">
        <v>2782</v>
      </c>
      <c r="D1969" s="76">
        <v>3280</v>
      </c>
      <c r="E1969" s="77">
        <v>24.71</v>
      </c>
      <c r="F1969" s="95">
        <v>133</v>
      </c>
    </row>
    <row r="1970" spans="1:6">
      <c r="A1970" s="74" t="s">
        <v>207</v>
      </c>
      <c r="B1970" s="74" t="s">
        <v>136</v>
      </c>
      <c r="C1970" s="75" t="s">
        <v>2783</v>
      </c>
      <c r="D1970" s="76">
        <v>3257</v>
      </c>
      <c r="E1970" s="77">
        <v>26.57</v>
      </c>
      <c r="F1970" s="95">
        <v>123</v>
      </c>
    </row>
    <row r="1971" spans="1:6">
      <c r="A1971" s="74" t="s">
        <v>207</v>
      </c>
      <c r="B1971" s="74" t="s">
        <v>136</v>
      </c>
      <c r="C1971" s="75" t="s">
        <v>2784</v>
      </c>
      <c r="D1971" s="76">
        <v>3151</v>
      </c>
      <c r="E1971" s="77">
        <v>27.31</v>
      </c>
      <c r="F1971" s="95">
        <v>115</v>
      </c>
    </row>
    <row r="1972" spans="1:6">
      <c r="A1972" s="74" t="s">
        <v>207</v>
      </c>
      <c r="B1972" s="74" t="s">
        <v>136</v>
      </c>
      <c r="C1972" s="75" t="s">
        <v>2785</v>
      </c>
      <c r="D1972" s="76">
        <v>3145</v>
      </c>
      <c r="E1972" s="77">
        <v>15.71</v>
      </c>
      <c r="F1972" s="95">
        <v>200</v>
      </c>
    </row>
    <row r="1973" spans="1:6">
      <c r="A1973" s="74" t="s">
        <v>207</v>
      </c>
      <c r="B1973" s="74" t="s">
        <v>136</v>
      </c>
      <c r="C1973" s="75" t="s">
        <v>2786</v>
      </c>
      <c r="D1973" s="76">
        <v>3032</v>
      </c>
      <c r="E1973" s="77">
        <v>15.39</v>
      </c>
      <c r="F1973" s="95">
        <v>197</v>
      </c>
    </row>
    <row r="1974" spans="1:6">
      <c r="A1974" s="74" t="s">
        <v>207</v>
      </c>
      <c r="B1974" s="74" t="s">
        <v>136</v>
      </c>
      <c r="C1974" s="75" t="s">
        <v>2787</v>
      </c>
      <c r="D1974" s="76">
        <v>2868</v>
      </c>
      <c r="E1974" s="77">
        <v>16.11</v>
      </c>
      <c r="F1974" s="95">
        <v>178</v>
      </c>
    </row>
    <row r="1975" spans="1:6">
      <c r="A1975" s="74" t="s">
        <v>207</v>
      </c>
      <c r="B1975" s="74" t="s">
        <v>136</v>
      </c>
      <c r="C1975" s="75" t="s">
        <v>2788</v>
      </c>
      <c r="D1975" s="76">
        <v>2812</v>
      </c>
      <c r="E1975" s="77">
        <v>32.93</v>
      </c>
      <c r="F1975" s="95">
        <v>85</v>
      </c>
    </row>
    <row r="1976" spans="1:6">
      <c r="A1976" s="74" t="s">
        <v>207</v>
      </c>
      <c r="B1976" s="74" t="s">
        <v>136</v>
      </c>
      <c r="C1976" s="75" t="s">
        <v>2789</v>
      </c>
      <c r="D1976" s="76">
        <v>2732</v>
      </c>
      <c r="E1976" s="77">
        <v>11.79</v>
      </c>
      <c r="F1976" s="95">
        <v>232</v>
      </c>
    </row>
    <row r="1977" spans="1:6">
      <c r="A1977" s="74" t="s">
        <v>207</v>
      </c>
      <c r="B1977" s="74" t="s">
        <v>136</v>
      </c>
      <c r="C1977" s="75" t="s">
        <v>2790</v>
      </c>
      <c r="D1977" s="76">
        <v>2646</v>
      </c>
      <c r="E1977" s="77">
        <v>51.72</v>
      </c>
      <c r="F1977" s="95">
        <v>51</v>
      </c>
    </row>
    <row r="1978" spans="1:6">
      <c r="A1978" s="74" t="s">
        <v>207</v>
      </c>
      <c r="B1978" s="74" t="s">
        <v>136</v>
      </c>
      <c r="C1978" s="75" t="s">
        <v>2791</v>
      </c>
      <c r="D1978" s="76">
        <v>2635</v>
      </c>
      <c r="E1978" s="77">
        <v>27.27</v>
      </c>
      <c r="F1978" s="95">
        <v>97</v>
      </c>
    </row>
    <row r="1979" spans="1:6">
      <c r="A1979" s="74" t="s">
        <v>207</v>
      </c>
      <c r="B1979" s="74" t="s">
        <v>136</v>
      </c>
      <c r="C1979" s="75" t="s">
        <v>2792</v>
      </c>
      <c r="D1979" s="76">
        <v>2605</v>
      </c>
      <c r="E1979" s="77">
        <v>17.77</v>
      </c>
      <c r="F1979" s="95">
        <v>147</v>
      </c>
    </row>
    <row r="1980" spans="1:6">
      <c r="A1980" s="74" t="s">
        <v>207</v>
      </c>
      <c r="B1980" s="74" t="s">
        <v>136</v>
      </c>
      <c r="C1980" s="75" t="s">
        <v>2793</v>
      </c>
      <c r="D1980" s="76">
        <v>2597</v>
      </c>
      <c r="E1980" s="77">
        <v>19.22</v>
      </c>
      <c r="F1980" s="95">
        <v>135</v>
      </c>
    </row>
    <row r="1981" spans="1:6">
      <c r="A1981" s="74" t="s">
        <v>207</v>
      </c>
      <c r="B1981" s="74" t="s">
        <v>136</v>
      </c>
      <c r="C1981" s="75" t="s">
        <v>2794</v>
      </c>
      <c r="D1981" s="76">
        <v>2577</v>
      </c>
      <c r="E1981" s="77">
        <v>19.64</v>
      </c>
      <c r="F1981" s="95">
        <v>131</v>
      </c>
    </row>
    <row r="1982" spans="1:6">
      <c r="A1982" s="74" t="s">
        <v>207</v>
      </c>
      <c r="B1982" s="74" t="s">
        <v>136</v>
      </c>
      <c r="C1982" s="75" t="s">
        <v>2795</v>
      </c>
      <c r="D1982" s="76">
        <v>2571</v>
      </c>
      <c r="E1982" s="77">
        <v>27.51</v>
      </c>
      <c r="F1982" s="95">
        <v>93</v>
      </c>
    </row>
    <row r="1983" spans="1:6">
      <c r="A1983" s="74" t="s">
        <v>207</v>
      </c>
      <c r="B1983" s="74" t="s">
        <v>136</v>
      </c>
      <c r="C1983" s="75" t="s">
        <v>2796</v>
      </c>
      <c r="D1983" s="76">
        <v>2538</v>
      </c>
      <c r="E1983" s="77">
        <v>39.28</v>
      </c>
      <c r="F1983" s="95">
        <v>65</v>
      </c>
    </row>
    <row r="1984" spans="1:6">
      <c r="A1984" s="74" t="s">
        <v>207</v>
      </c>
      <c r="B1984" s="74" t="s">
        <v>136</v>
      </c>
      <c r="C1984" s="75" t="s">
        <v>2797</v>
      </c>
      <c r="D1984" s="76">
        <v>2499</v>
      </c>
      <c r="E1984" s="77">
        <v>24.41</v>
      </c>
      <c r="F1984" s="95">
        <v>102</v>
      </c>
    </row>
    <row r="1985" spans="1:6">
      <c r="A1985" s="74" t="s">
        <v>207</v>
      </c>
      <c r="B1985" s="74" t="s">
        <v>136</v>
      </c>
      <c r="C1985" s="75" t="s">
        <v>2798</v>
      </c>
      <c r="D1985" s="76">
        <v>2413</v>
      </c>
      <c r="E1985" s="77">
        <v>33.54</v>
      </c>
      <c r="F1985" s="95">
        <v>72</v>
      </c>
    </row>
    <row r="1986" spans="1:6">
      <c r="A1986" s="74" t="s">
        <v>207</v>
      </c>
      <c r="B1986" s="74" t="s">
        <v>136</v>
      </c>
      <c r="C1986" s="75" t="s">
        <v>2799</v>
      </c>
      <c r="D1986" s="76">
        <v>2399</v>
      </c>
      <c r="E1986" s="77">
        <v>10.57</v>
      </c>
      <c r="F1986" s="95">
        <v>227</v>
      </c>
    </row>
    <row r="1987" spans="1:6">
      <c r="A1987" s="74" t="s">
        <v>207</v>
      </c>
      <c r="B1987" s="74" t="s">
        <v>136</v>
      </c>
      <c r="C1987" s="75" t="s">
        <v>2800</v>
      </c>
      <c r="D1987" s="76">
        <v>2278</v>
      </c>
      <c r="E1987" s="77">
        <v>12.29</v>
      </c>
      <c r="F1987" s="95">
        <v>185</v>
      </c>
    </row>
    <row r="1988" spans="1:6">
      <c r="A1988" s="74" t="s">
        <v>207</v>
      </c>
      <c r="B1988" s="74" t="s">
        <v>136</v>
      </c>
      <c r="C1988" s="75" t="s">
        <v>2801</v>
      </c>
      <c r="D1988" s="76">
        <v>2193</v>
      </c>
      <c r="E1988" s="77">
        <v>45.85</v>
      </c>
      <c r="F1988" s="95">
        <v>48</v>
      </c>
    </row>
    <row r="1989" spans="1:6">
      <c r="A1989" s="74" t="s">
        <v>207</v>
      </c>
      <c r="B1989" s="74" t="s">
        <v>136</v>
      </c>
      <c r="C1989" s="75" t="s">
        <v>2802</v>
      </c>
      <c r="D1989" s="76">
        <v>2092</v>
      </c>
      <c r="E1989" s="77">
        <v>14.84</v>
      </c>
      <c r="F1989" s="95">
        <v>141</v>
      </c>
    </row>
    <row r="1990" spans="1:6">
      <c r="A1990" s="74" t="s">
        <v>207</v>
      </c>
      <c r="B1990" s="74" t="s">
        <v>136</v>
      </c>
      <c r="C1990" s="75" t="s">
        <v>2803</v>
      </c>
      <c r="D1990" s="76">
        <v>2004</v>
      </c>
      <c r="E1990" s="77">
        <v>37.64</v>
      </c>
      <c r="F1990" s="95">
        <v>53</v>
      </c>
    </row>
    <row r="1991" spans="1:6">
      <c r="A1991" s="74" t="s">
        <v>207</v>
      </c>
      <c r="B1991" s="74" t="s">
        <v>136</v>
      </c>
      <c r="C1991" s="75" t="s">
        <v>2804</v>
      </c>
      <c r="D1991" s="76">
        <v>1894</v>
      </c>
      <c r="E1991" s="77">
        <v>14.52</v>
      </c>
      <c r="F1991" s="95">
        <v>130</v>
      </c>
    </row>
    <row r="1992" spans="1:6">
      <c r="A1992" s="74" t="s">
        <v>207</v>
      </c>
      <c r="B1992" s="74" t="s">
        <v>136</v>
      </c>
      <c r="C1992" s="75" t="s">
        <v>2805</v>
      </c>
      <c r="D1992" s="76">
        <v>1882</v>
      </c>
      <c r="E1992" s="77">
        <v>18.02</v>
      </c>
      <c r="F1992" s="95">
        <v>104</v>
      </c>
    </row>
    <row r="1993" spans="1:6">
      <c r="A1993" s="74" t="s">
        <v>207</v>
      </c>
      <c r="B1993" s="74" t="s">
        <v>136</v>
      </c>
      <c r="C1993" s="75" t="s">
        <v>2806</v>
      </c>
      <c r="D1993" s="76">
        <v>1876</v>
      </c>
      <c r="E1993" s="77">
        <v>13.47</v>
      </c>
      <c r="F1993" s="95">
        <v>139</v>
      </c>
    </row>
    <row r="1994" spans="1:6">
      <c r="A1994" s="74" t="s">
        <v>207</v>
      </c>
      <c r="B1994" s="74" t="s">
        <v>136</v>
      </c>
      <c r="C1994" s="75" t="s">
        <v>2807</v>
      </c>
      <c r="D1994" s="76">
        <v>1809</v>
      </c>
      <c r="E1994" s="77">
        <v>54.32</v>
      </c>
      <c r="F1994" s="95">
        <v>33</v>
      </c>
    </row>
    <row r="1995" spans="1:6">
      <c r="A1995" s="74" t="s">
        <v>207</v>
      </c>
      <c r="B1995" s="74" t="s">
        <v>136</v>
      </c>
      <c r="C1995" s="75" t="s">
        <v>2808</v>
      </c>
      <c r="D1995" s="76">
        <v>1701</v>
      </c>
      <c r="E1995" s="77">
        <v>20.100000000000001</v>
      </c>
      <c r="F1995" s="95">
        <v>85</v>
      </c>
    </row>
    <row r="1996" spans="1:6">
      <c r="A1996" s="74" t="s">
        <v>207</v>
      </c>
      <c r="B1996" s="74" t="s">
        <v>136</v>
      </c>
      <c r="C1996" s="75" t="s">
        <v>2809</v>
      </c>
      <c r="D1996" s="76">
        <v>1673</v>
      </c>
      <c r="E1996" s="77">
        <v>32.43</v>
      </c>
      <c r="F1996" s="95">
        <v>52</v>
      </c>
    </row>
    <row r="1997" spans="1:6">
      <c r="A1997" s="74" t="s">
        <v>207</v>
      </c>
      <c r="B1997" s="74" t="s">
        <v>136</v>
      </c>
      <c r="C1997" s="75" t="s">
        <v>2810</v>
      </c>
      <c r="D1997" s="76">
        <v>1665</v>
      </c>
      <c r="E1997" s="77">
        <v>12.64</v>
      </c>
      <c r="F1997" s="95">
        <v>132</v>
      </c>
    </row>
    <row r="1998" spans="1:6">
      <c r="A1998" s="74" t="s">
        <v>207</v>
      </c>
      <c r="B1998" s="74" t="s">
        <v>136</v>
      </c>
      <c r="C1998" s="75" t="s">
        <v>2811</v>
      </c>
      <c r="D1998" s="76">
        <v>1602</v>
      </c>
      <c r="E1998" s="77">
        <v>26.38</v>
      </c>
      <c r="F1998" s="95">
        <v>61</v>
      </c>
    </row>
    <row r="1999" spans="1:6">
      <c r="A1999" s="74" t="s">
        <v>207</v>
      </c>
      <c r="B1999" s="74" t="s">
        <v>136</v>
      </c>
      <c r="C1999" s="75" t="s">
        <v>2812</v>
      </c>
      <c r="D1999" s="76">
        <v>1553</v>
      </c>
      <c r="E1999" s="77">
        <v>40.369999999999997</v>
      </c>
      <c r="F1999" s="95">
        <v>38</v>
      </c>
    </row>
    <row r="2000" spans="1:6">
      <c r="A2000" s="74" t="s">
        <v>207</v>
      </c>
      <c r="B2000" s="74" t="s">
        <v>136</v>
      </c>
      <c r="C2000" s="75" t="s">
        <v>2813</v>
      </c>
      <c r="D2000" s="76">
        <v>1515</v>
      </c>
      <c r="E2000" s="77">
        <v>59.66</v>
      </c>
      <c r="F2000" s="95">
        <v>25</v>
      </c>
    </row>
    <row r="2001" spans="1:6">
      <c r="A2001" s="74" t="s">
        <v>207</v>
      </c>
      <c r="B2001" s="74" t="s">
        <v>136</v>
      </c>
      <c r="C2001" s="75" t="s">
        <v>2814</v>
      </c>
      <c r="D2001" s="76">
        <v>1505</v>
      </c>
      <c r="E2001" s="77">
        <v>44.9</v>
      </c>
      <c r="F2001" s="95">
        <v>34</v>
      </c>
    </row>
    <row r="2002" spans="1:6">
      <c r="A2002" s="74" t="s">
        <v>207</v>
      </c>
      <c r="B2002" s="74" t="s">
        <v>136</v>
      </c>
      <c r="C2002" s="75" t="s">
        <v>2815</v>
      </c>
      <c r="D2002" s="76">
        <v>1432</v>
      </c>
      <c r="E2002" s="77">
        <v>17.11</v>
      </c>
      <c r="F2002" s="95">
        <v>84</v>
      </c>
    </row>
    <row r="2003" spans="1:6">
      <c r="A2003" s="74" t="s">
        <v>207</v>
      </c>
      <c r="B2003" s="74" t="s">
        <v>136</v>
      </c>
      <c r="C2003" s="75" t="s">
        <v>2816</v>
      </c>
      <c r="D2003" s="76">
        <v>1377</v>
      </c>
      <c r="E2003" s="77">
        <v>42.16</v>
      </c>
      <c r="F2003" s="95">
        <v>33</v>
      </c>
    </row>
    <row r="2004" spans="1:6">
      <c r="A2004" s="74" t="s">
        <v>207</v>
      </c>
      <c r="B2004" s="74" t="s">
        <v>136</v>
      </c>
      <c r="C2004" s="75" t="s">
        <v>2817</v>
      </c>
      <c r="D2004" s="76">
        <v>1338</v>
      </c>
      <c r="E2004" s="77">
        <v>11.99</v>
      </c>
      <c r="F2004" s="95">
        <v>112</v>
      </c>
    </row>
    <row r="2005" spans="1:6">
      <c r="A2005" s="74" t="s">
        <v>207</v>
      </c>
      <c r="B2005" s="74" t="s">
        <v>136</v>
      </c>
      <c r="C2005" s="75" t="s">
        <v>2818</v>
      </c>
      <c r="D2005" s="76">
        <v>1297</v>
      </c>
      <c r="E2005" s="77">
        <v>21.6</v>
      </c>
      <c r="F2005" s="95">
        <v>60</v>
      </c>
    </row>
    <row r="2006" spans="1:6">
      <c r="A2006" s="74" t="s">
        <v>207</v>
      </c>
      <c r="B2006" s="74" t="s">
        <v>136</v>
      </c>
      <c r="C2006" s="75" t="s">
        <v>2819</v>
      </c>
      <c r="D2006" s="76">
        <v>1295</v>
      </c>
      <c r="E2006" s="77">
        <v>16.149999999999999</v>
      </c>
      <c r="F2006" s="95">
        <v>80</v>
      </c>
    </row>
    <row r="2007" spans="1:6">
      <c r="A2007" s="74" t="s">
        <v>207</v>
      </c>
      <c r="B2007" s="74" t="s">
        <v>136</v>
      </c>
      <c r="C2007" s="75" t="s">
        <v>2820</v>
      </c>
      <c r="D2007" s="76">
        <v>1275</v>
      </c>
      <c r="E2007" s="77">
        <v>17.739999999999998</v>
      </c>
      <c r="F2007" s="95">
        <v>72</v>
      </c>
    </row>
    <row r="2008" spans="1:6">
      <c r="A2008" s="74" t="s">
        <v>207</v>
      </c>
      <c r="B2008" s="74" t="s">
        <v>136</v>
      </c>
      <c r="C2008" s="75" t="s">
        <v>2821</v>
      </c>
      <c r="D2008" s="76">
        <v>1203</v>
      </c>
      <c r="E2008" s="77">
        <v>17.02</v>
      </c>
      <c r="F2008" s="95">
        <v>71</v>
      </c>
    </row>
    <row r="2009" spans="1:6">
      <c r="A2009" s="74" t="s">
        <v>207</v>
      </c>
      <c r="B2009" s="74" t="s">
        <v>136</v>
      </c>
      <c r="C2009" s="75" t="s">
        <v>2822</v>
      </c>
      <c r="D2009" s="76">
        <v>1127</v>
      </c>
      <c r="E2009" s="77">
        <v>62.15</v>
      </c>
      <c r="F2009" s="95">
        <v>18</v>
      </c>
    </row>
    <row r="2010" spans="1:6">
      <c r="A2010" s="74" t="s">
        <v>207</v>
      </c>
      <c r="B2010" s="74" t="s">
        <v>136</v>
      </c>
      <c r="C2010" s="75" t="s">
        <v>2823</v>
      </c>
      <c r="D2010" s="76">
        <v>1104</v>
      </c>
      <c r="E2010" s="77">
        <v>9.8000000000000007</v>
      </c>
      <c r="F2010" s="95">
        <v>113</v>
      </c>
    </row>
    <row r="2011" spans="1:6">
      <c r="A2011" s="74" t="s">
        <v>207</v>
      </c>
      <c r="B2011" s="74" t="s">
        <v>136</v>
      </c>
      <c r="C2011" s="75" t="s">
        <v>2824</v>
      </c>
      <c r="D2011" s="77">
        <v>964</v>
      </c>
      <c r="E2011" s="77">
        <v>9.0299999999999994</v>
      </c>
      <c r="F2011" s="95">
        <v>107</v>
      </c>
    </row>
    <row r="2012" spans="1:6">
      <c r="A2012" s="74" t="s">
        <v>207</v>
      </c>
      <c r="B2012" s="74" t="s">
        <v>136</v>
      </c>
      <c r="C2012" s="75" t="s">
        <v>2825</v>
      </c>
      <c r="D2012" s="77">
        <v>948</v>
      </c>
      <c r="E2012" s="77">
        <v>11.58</v>
      </c>
      <c r="F2012" s="95">
        <v>82</v>
      </c>
    </row>
    <row r="2013" spans="1:6">
      <c r="A2013" s="74" t="s">
        <v>207</v>
      </c>
      <c r="B2013" s="74" t="s">
        <v>136</v>
      </c>
      <c r="C2013" s="75" t="s">
        <v>2826</v>
      </c>
      <c r="D2013" s="77">
        <v>931</v>
      </c>
      <c r="E2013" s="77">
        <v>24.68</v>
      </c>
      <c r="F2013" s="95">
        <v>38</v>
      </c>
    </row>
    <row r="2014" spans="1:6">
      <c r="A2014" s="74" t="s">
        <v>207</v>
      </c>
      <c r="B2014" s="74" t="s">
        <v>136</v>
      </c>
      <c r="C2014" s="75" t="s">
        <v>2827</v>
      </c>
      <c r="D2014" s="77">
        <v>924</v>
      </c>
      <c r="E2014" s="77">
        <v>18.54</v>
      </c>
      <c r="F2014" s="95">
        <v>50</v>
      </c>
    </row>
    <row r="2015" spans="1:6">
      <c r="A2015" s="74" t="s">
        <v>207</v>
      </c>
      <c r="B2015" s="74" t="s">
        <v>136</v>
      </c>
      <c r="C2015" s="75" t="s">
        <v>2828</v>
      </c>
      <c r="D2015" s="77">
        <v>875</v>
      </c>
      <c r="E2015" s="77">
        <v>9.8800000000000008</v>
      </c>
      <c r="F2015" s="95">
        <v>89</v>
      </c>
    </row>
    <row r="2016" spans="1:6">
      <c r="A2016" s="74" t="s">
        <v>207</v>
      </c>
      <c r="B2016" s="74" t="s">
        <v>136</v>
      </c>
      <c r="C2016" s="75" t="s">
        <v>2829</v>
      </c>
      <c r="D2016" s="77">
        <v>755</v>
      </c>
      <c r="E2016" s="77">
        <v>8.2100000000000009</v>
      </c>
      <c r="F2016" s="95">
        <v>92</v>
      </c>
    </row>
    <row r="2017" spans="1:6">
      <c r="A2017" s="74" t="s">
        <v>207</v>
      </c>
      <c r="B2017" s="74" t="s">
        <v>136</v>
      </c>
      <c r="C2017" s="75" t="s">
        <v>2830</v>
      </c>
      <c r="D2017" s="77">
        <v>729</v>
      </c>
      <c r="E2017" s="77">
        <v>50.68</v>
      </c>
      <c r="F2017" s="95">
        <v>14</v>
      </c>
    </row>
    <row r="2018" spans="1:6">
      <c r="A2018" s="74" t="s">
        <v>207</v>
      </c>
      <c r="B2018" s="74" t="s">
        <v>136</v>
      </c>
      <c r="C2018" s="75" t="s">
        <v>2831</v>
      </c>
      <c r="D2018" s="77">
        <v>698</v>
      </c>
      <c r="E2018" s="77">
        <v>14.05</v>
      </c>
      <c r="F2018" s="95">
        <v>50</v>
      </c>
    </row>
    <row r="2019" spans="1:6">
      <c r="A2019" s="74" t="s">
        <v>207</v>
      </c>
      <c r="B2019" s="74" t="s">
        <v>136</v>
      </c>
      <c r="C2019" s="75" t="s">
        <v>2832</v>
      </c>
      <c r="D2019" s="77">
        <v>664</v>
      </c>
      <c r="E2019" s="77">
        <v>44.99</v>
      </c>
      <c r="F2019" s="95">
        <v>15</v>
      </c>
    </row>
    <row r="2020" spans="1:6">
      <c r="A2020" s="74" t="s">
        <v>207</v>
      </c>
      <c r="B2020" s="74" t="s">
        <v>136</v>
      </c>
      <c r="C2020" s="75" t="s">
        <v>2833</v>
      </c>
      <c r="D2020" s="77">
        <v>546</v>
      </c>
      <c r="E2020" s="77">
        <v>28.38</v>
      </c>
      <c r="F2020" s="95">
        <v>19</v>
      </c>
    </row>
    <row r="2021" spans="1:6">
      <c r="A2021" s="74" t="s">
        <v>207</v>
      </c>
      <c r="B2021" s="74" t="s">
        <v>136</v>
      </c>
      <c r="C2021" s="75" t="s">
        <v>2834</v>
      </c>
      <c r="D2021" s="77">
        <v>545</v>
      </c>
      <c r="E2021" s="77">
        <v>12.73</v>
      </c>
      <c r="F2021" s="95">
        <v>43</v>
      </c>
    </row>
    <row r="2022" spans="1:6">
      <c r="A2022" s="74" t="s">
        <v>207</v>
      </c>
      <c r="B2022" s="74" t="s">
        <v>136</v>
      </c>
      <c r="C2022" s="75" t="s">
        <v>2835</v>
      </c>
      <c r="D2022" s="77">
        <v>522</v>
      </c>
      <c r="E2022" s="77">
        <v>78.08</v>
      </c>
      <c r="F2022" s="95">
        <v>6.69</v>
      </c>
    </row>
    <row r="2023" spans="1:6">
      <c r="A2023" s="74" t="s">
        <v>207</v>
      </c>
      <c r="B2023" s="74" t="s">
        <v>136</v>
      </c>
      <c r="C2023" s="75" t="s">
        <v>2836</v>
      </c>
      <c r="D2023" s="77">
        <v>353</v>
      </c>
      <c r="E2023" s="77">
        <v>31.65</v>
      </c>
      <c r="F2023" s="95">
        <v>11</v>
      </c>
    </row>
    <row r="2024" spans="1:6">
      <c r="A2024" s="74" t="s">
        <v>207</v>
      </c>
      <c r="B2024" s="74" t="s">
        <v>136</v>
      </c>
      <c r="C2024" s="75" t="s">
        <v>2837</v>
      </c>
      <c r="D2024" s="77">
        <v>319</v>
      </c>
      <c r="E2024" s="77">
        <v>31.21</v>
      </c>
      <c r="F2024" s="95">
        <v>10</v>
      </c>
    </row>
    <row r="2025" spans="1:6">
      <c r="A2025" s="74" t="s">
        <v>207</v>
      </c>
      <c r="B2025" s="74" t="s">
        <v>136</v>
      </c>
      <c r="C2025" s="75" t="s">
        <v>2838</v>
      </c>
      <c r="D2025" s="77">
        <v>309</v>
      </c>
      <c r="E2025" s="77">
        <v>20.86</v>
      </c>
      <c r="F2025" s="95">
        <v>15</v>
      </c>
    </row>
    <row r="2026" spans="1:6">
      <c r="A2026" s="74" t="s">
        <v>207</v>
      </c>
      <c r="B2026" s="74" t="s">
        <v>136</v>
      </c>
      <c r="C2026" s="75" t="s">
        <v>2839</v>
      </c>
      <c r="D2026" s="77">
        <v>266</v>
      </c>
      <c r="E2026" s="77">
        <v>25.32</v>
      </c>
      <c r="F2026" s="95">
        <v>11</v>
      </c>
    </row>
    <row r="2027" spans="1:6">
      <c r="A2027" s="74" t="s">
        <v>207</v>
      </c>
      <c r="B2027" s="74" t="s">
        <v>2840</v>
      </c>
      <c r="C2027" s="75" t="s">
        <v>2841</v>
      </c>
      <c r="D2027" s="76">
        <v>126746</v>
      </c>
      <c r="E2027" s="77">
        <v>277.62</v>
      </c>
      <c r="F2027" s="95">
        <v>457</v>
      </c>
    </row>
    <row r="2028" spans="1:6">
      <c r="A2028" s="74" t="s">
        <v>207</v>
      </c>
      <c r="B2028" s="74" t="s">
        <v>2840</v>
      </c>
      <c r="C2028" s="75" t="s">
        <v>2842</v>
      </c>
      <c r="D2028" s="76">
        <v>74660</v>
      </c>
      <c r="E2028" s="77">
        <v>178.11</v>
      </c>
      <c r="F2028" s="95">
        <v>419</v>
      </c>
    </row>
    <row r="2029" spans="1:6">
      <c r="A2029" s="74" t="s">
        <v>207</v>
      </c>
      <c r="B2029" s="74" t="s">
        <v>2840</v>
      </c>
      <c r="C2029" s="75" t="s">
        <v>2843</v>
      </c>
      <c r="D2029" s="76">
        <v>45800</v>
      </c>
      <c r="E2029" s="77">
        <v>136.59</v>
      </c>
      <c r="F2029" s="95">
        <v>335</v>
      </c>
    </row>
    <row r="2030" spans="1:6">
      <c r="A2030" s="74" t="s">
        <v>207</v>
      </c>
      <c r="B2030" s="74" t="s">
        <v>2840</v>
      </c>
      <c r="C2030" s="75" t="s">
        <v>2844</v>
      </c>
      <c r="D2030" s="76">
        <v>39826</v>
      </c>
      <c r="E2030" s="77">
        <v>143.91999999999999</v>
      </c>
      <c r="F2030" s="95">
        <v>277</v>
      </c>
    </row>
    <row r="2031" spans="1:6">
      <c r="A2031" s="74" t="s">
        <v>207</v>
      </c>
      <c r="B2031" s="74" t="s">
        <v>2840</v>
      </c>
      <c r="C2031" s="75" t="s">
        <v>2845</v>
      </c>
      <c r="D2031" s="76">
        <v>38105</v>
      </c>
      <c r="E2031" s="77">
        <v>74.17</v>
      </c>
      <c r="F2031" s="95">
        <v>514</v>
      </c>
    </row>
    <row r="2032" spans="1:6">
      <c r="A2032" s="74" t="s">
        <v>207</v>
      </c>
      <c r="B2032" s="74" t="s">
        <v>2840</v>
      </c>
      <c r="C2032" s="75" t="s">
        <v>2846</v>
      </c>
      <c r="D2032" s="76">
        <v>37130</v>
      </c>
      <c r="E2032" s="77">
        <v>144.16</v>
      </c>
      <c r="F2032" s="95">
        <v>258</v>
      </c>
    </row>
    <row r="2033" spans="1:6">
      <c r="A2033" s="74" t="s">
        <v>207</v>
      </c>
      <c r="B2033" s="74" t="s">
        <v>2840</v>
      </c>
      <c r="C2033" s="75" t="s">
        <v>2847</v>
      </c>
      <c r="D2033" s="76">
        <v>24911</v>
      </c>
      <c r="E2033" s="77">
        <v>100.47</v>
      </c>
      <c r="F2033" s="95">
        <v>248</v>
      </c>
    </row>
    <row r="2034" spans="1:6">
      <c r="A2034" s="74" t="s">
        <v>207</v>
      </c>
      <c r="B2034" s="74" t="s">
        <v>2840</v>
      </c>
      <c r="C2034" s="75" t="s">
        <v>2848</v>
      </c>
      <c r="D2034" s="76">
        <v>20464</v>
      </c>
      <c r="E2034" s="77">
        <v>145.37</v>
      </c>
      <c r="F2034" s="95">
        <v>141</v>
      </c>
    </row>
    <row r="2035" spans="1:6">
      <c r="A2035" s="74" t="s">
        <v>207</v>
      </c>
      <c r="B2035" s="74" t="s">
        <v>2840</v>
      </c>
      <c r="C2035" s="75" t="s">
        <v>2849</v>
      </c>
      <c r="D2035" s="76">
        <v>20361</v>
      </c>
      <c r="E2035" s="77">
        <v>29.2</v>
      </c>
      <c r="F2035" s="95">
        <v>697</v>
      </c>
    </row>
    <row r="2036" spans="1:6">
      <c r="A2036" s="74" t="s">
        <v>207</v>
      </c>
      <c r="B2036" s="74" t="s">
        <v>2840</v>
      </c>
      <c r="C2036" s="75" t="s">
        <v>2850</v>
      </c>
      <c r="D2036" s="76">
        <v>19726</v>
      </c>
      <c r="E2036" s="77">
        <v>42.14</v>
      </c>
      <c r="F2036" s="95">
        <v>468</v>
      </c>
    </row>
    <row r="2037" spans="1:6">
      <c r="A2037" s="74" t="s">
        <v>207</v>
      </c>
      <c r="B2037" s="74" t="s">
        <v>2840</v>
      </c>
      <c r="C2037" s="75" t="s">
        <v>2851</v>
      </c>
      <c r="D2037" s="76">
        <v>14945</v>
      </c>
      <c r="E2037" s="77">
        <v>112.1</v>
      </c>
      <c r="F2037" s="95">
        <v>133</v>
      </c>
    </row>
    <row r="2038" spans="1:6">
      <c r="A2038" s="74" t="s">
        <v>207</v>
      </c>
      <c r="B2038" s="74" t="s">
        <v>2840</v>
      </c>
      <c r="C2038" s="75" t="s">
        <v>2852</v>
      </c>
      <c r="D2038" s="76">
        <v>14296</v>
      </c>
      <c r="E2038" s="77">
        <v>56.98</v>
      </c>
      <c r="F2038" s="95">
        <v>251</v>
      </c>
    </row>
    <row r="2039" spans="1:6">
      <c r="A2039" s="74" t="s">
        <v>207</v>
      </c>
      <c r="B2039" s="74" t="s">
        <v>2840</v>
      </c>
      <c r="C2039" s="75" t="s">
        <v>2853</v>
      </c>
      <c r="D2039" s="76">
        <v>10858</v>
      </c>
      <c r="E2039" s="77">
        <v>85.31</v>
      </c>
      <c r="F2039" s="95">
        <v>127</v>
      </c>
    </row>
    <row r="2040" spans="1:6">
      <c r="A2040" s="74" t="s">
        <v>207</v>
      </c>
      <c r="B2040" s="74" t="s">
        <v>2840</v>
      </c>
      <c r="C2040" s="75" t="s">
        <v>2854</v>
      </c>
      <c r="D2040" s="76">
        <v>10806</v>
      </c>
      <c r="E2040" s="77">
        <v>101.1</v>
      </c>
      <c r="F2040" s="95">
        <v>107</v>
      </c>
    </row>
    <row r="2041" spans="1:6">
      <c r="A2041" s="74" t="s">
        <v>207</v>
      </c>
      <c r="B2041" s="74" t="s">
        <v>2840</v>
      </c>
      <c r="C2041" s="75" t="s">
        <v>2855</v>
      </c>
      <c r="D2041" s="76">
        <v>10135</v>
      </c>
      <c r="E2041" s="77">
        <v>45</v>
      </c>
      <c r="F2041" s="95">
        <v>225</v>
      </c>
    </row>
    <row r="2042" spans="1:6">
      <c r="A2042" s="74" t="s">
        <v>207</v>
      </c>
      <c r="B2042" s="74" t="s">
        <v>2840</v>
      </c>
      <c r="C2042" s="75" t="s">
        <v>2856</v>
      </c>
      <c r="D2042" s="76">
        <v>10134</v>
      </c>
      <c r="E2042" s="77">
        <v>32.630000000000003</v>
      </c>
      <c r="F2042" s="95">
        <v>311</v>
      </c>
    </row>
    <row r="2043" spans="1:6">
      <c r="A2043" s="74" t="s">
        <v>207</v>
      </c>
      <c r="B2043" s="74" t="s">
        <v>2840</v>
      </c>
      <c r="C2043" s="75" t="s">
        <v>2857</v>
      </c>
      <c r="D2043" s="76">
        <v>7558</v>
      </c>
      <c r="E2043" s="77">
        <v>63.82</v>
      </c>
      <c r="F2043" s="95">
        <v>118</v>
      </c>
    </row>
    <row r="2044" spans="1:6">
      <c r="A2044" s="74" t="s">
        <v>207</v>
      </c>
      <c r="B2044" s="74" t="s">
        <v>2840</v>
      </c>
      <c r="C2044" s="75" t="s">
        <v>2858</v>
      </c>
      <c r="D2044" s="76">
        <v>6943</v>
      </c>
      <c r="E2044" s="77">
        <v>31.61</v>
      </c>
      <c r="F2044" s="95">
        <v>220</v>
      </c>
    </row>
    <row r="2045" spans="1:6">
      <c r="A2045" s="74" t="s">
        <v>207</v>
      </c>
      <c r="B2045" s="74" t="s">
        <v>2840</v>
      </c>
      <c r="C2045" s="75" t="s">
        <v>2859</v>
      </c>
      <c r="D2045" s="76">
        <v>6286</v>
      </c>
      <c r="E2045" s="77">
        <v>65.099999999999994</v>
      </c>
      <c r="F2045" s="95">
        <v>97</v>
      </c>
    </row>
    <row r="2046" spans="1:6">
      <c r="A2046" s="74" t="s">
        <v>207</v>
      </c>
      <c r="B2046" s="74" t="s">
        <v>2840</v>
      </c>
      <c r="C2046" s="75" t="s">
        <v>2860</v>
      </c>
      <c r="D2046" s="76">
        <v>4358</v>
      </c>
      <c r="E2046" s="77">
        <v>24.49</v>
      </c>
      <c r="F2046" s="95">
        <v>178</v>
      </c>
    </row>
    <row r="2047" spans="1:6">
      <c r="A2047" s="74" t="s">
        <v>207</v>
      </c>
      <c r="B2047" s="74" t="s">
        <v>2840</v>
      </c>
      <c r="C2047" s="75" t="s">
        <v>2861</v>
      </c>
      <c r="D2047" s="76">
        <v>4189</v>
      </c>
      <c r="E2047" s="77">
        <v>29.71</v>
      </c>
      <c r="F2047" s="95">
        <v>141</v>
      </c>
    </row>
    <row r="2048" spans="1:6">
      <c r="A2048" s="74" t="s">
        <v>207</v>
      </c>
      <c r="B2048" s="74" t="s">
        <v>2840</v>
      </c>
      <c r="C2048" s="75" t="s">
        <v>2862</v>
      </c>
      <c r="D2048" s="76">
        <v>4183</v>
      </c>
      <c r="E2048" s="77">
        <v>45.24</v>
      </c>
      <c r="F2048" s="95">
        <v>92</v>
      </c>
    </row>
    <row r="2049" spans="1:6">
      <c r="A2049" s="74" t="s">
        <v>207</v>
      </c>
      <c r="B2049" s="74" t="s">
        <v>2840</v>
      </c>
      <c r="C2049" s="75" t="s">
        <v>2863</v>
      </c>
      <c r="D2049" s="76">
        <v>3876</v>
      </c>
      <c r="E2049" s="77">
        <v>31.22</v>
      </c>
      <c r="F2049" s="95">
        <v>124</v>
      </c>
    </row>
    <row r="2050" spans="1:6">
      <c r="A2050" s="74" t="s">
        <v>207</v>
      </c>
      <c r="B2050" s="74" t="s">
        <v>2840</v>
      </c>
      <c r="C2050" s="75" t="s">
        <v>2864</v>
      </c>
      <c r="D2050" s="76">
        <v>3376</v>
      </c>
      <c r="E2050" s="77">
        <v>10.16</v>
      </c>
      <c r="F2050" s="95">
        <v>332</v>
      </c>
    </row>
    <row r="2051" spans="1:6">
      <c r="A2051" s="74" t="s">
        <v>207</v>
      </c>
      <c r="B2051" s="74" t="s">
        <v>2840</v>
      </c>
      <c r="C2051" s="75" t="s">
        <v>2865</v>
      </c>
      <c r="D2051" s="76">
        <v>3229</v>
      </c>
      <c r="E2051" s="77">
        <v>19.489999999999998</v>
      </c>
      <c r="F2051" s="95">
        <v>166</v>
      </c>
    </row>
    <row r="2052" spans="1:6">
      <c r="A2052" s="74" t="s">
        <v>207</v>
      </c>
      <c r="B2052" s="74" t="s">
        <v>2840</v>
      </c>
      <c r="C2052" s="75" t="s">
        <v>2866</v>
      </c>
      <c r="D2052" s="76">
        <v>3096</v>
      </c>
      <c r="E2052" s="77">
        <v>42.13</v>
      </c>
      <c r="F2052" s="95">
        <v>73</v>
      </c>
    </row>
    <row r="2053" spans="1:6">
      <c r="A2053" s="74" t="s">
        <v>207</v>
      </c>
      <c r="B2053" s="74" t="s">
        <v>2840</v>
      </c>
      <c r="C2053" s="75" t="s">
        <v>2867</v>
      </c>
      <c r="D2053" s="76">
        <v>2915</v>
      </c>
      <c r="E2053" s="77">
        <v>38.74</v>
      </c>
      <c r="F2053" s="95">
        <v>75</v>
      </c>
    </row>
    <row r="2054" spans="1:6">
      <c r="A2054" s="74" t="s">
        <v>207</v>
      </c>
      <c r="B2054" s="74" t="s">
        <v>2840</v>
      </c>
      <c r="C2054" s="75" t="s">
        <v>2868</v>
      </c>
      <c r="D2054" s="76">
        <v>1508</v>
      </c>
      <c r="E2054" s="77">
        <v>32.4</v>
      </c>
      <c r="F2054" s="95">
        <v>47</v>
      </c>
    </row>
    <row r="2055" spans="1:6">
      <c r="A2055" s="74" t="s">
        <v>207</v>
      </c>
      <c r="B2055" s="74" t="s">
        <v>2840</v>
      </c>
      <c r="C2055" s="75" t="s">
        <v>2869</v>
      </c>
      <c r="D2055" s="76">
        <v>1206</v>
      </c>
      <c r="E2055" s="77">
        <v>35.369999999999997</v>
      </c>
      <c r="F2055" s="95">
        <v>34</v>
      </c>
    </row>
    <row r="2056" spans="1:6">
      <c r="A2056" s="74" t="s">
        <v>207</v>
      </c>
      <c r="B2056" s="74" t="s">
        <v>2840</v>
      </c>
      <c r="C2056" s="75" t="s">
        <v>2870</v>
      </c>
      <c r="D2056" s="76">
        <v>1153</v>
      </c>
      <c r="E2056" s="77">
        <v>23.5</v>
      </c>
      <c r="F2056" s="95">
        <v>49</v>
      </c>
    </row>
    <row r="2057" spans="1:6">
      <c r="A2057" s="74" t="s">
        <v>207</v>
      </c>
      <c r="B2057" s="74" t="s">
        <v>2840</v>
      </c>
      <c r="C2057" s="75" t="s">
        <v>2871</v>
      </c>
      <c r="D2057" s="76">
        <v>1101</v>
      </c>
      <c r="E2057" s="77">
        <v>18.170000000000002</v>
      </c>
      <c r="F2057" s="95">
        <v>61</v>
      </c>
    </row>
    <row r="2058" spans="1:6">
      <c r="A2058" s="74" t="s">
        <v>207</v>
      </c>
      <c r="B2058" s="74" t="s">
        <v>2840</v>
      </c>
      <c r="C2058" s="75" t="s">
        <v>2872</v>
      </c>
      <c r="D2058" s="77">
        <v>769</v>
      </c>
      <c r="E2058" s="77">
        <v>1.75</v>
      </c>
      <c r="F2058" s="95">
        <v>441</v>
      </c>
    </row>
    <row r="2059" spans="1:6">
      <c r="A2059" s="74" t="s">
        <v>207</v>
      </c>
      <c r="B2059" s="74" t="s">
        <v>2840</v>
      </c>
      <c r="C2059" s="75" t="s">
        <v>2873</v>
      </c>
      <c r="D2059" s="77">
        <v>605</v>
      </c>
      <c r="E2059" s="77">
        <v>38.380000000000003</v>
      </c>
      <c r="F2059" s="95">
        <v>16</v>
      </c>
    </row>
    <row r="2060" spans="1:6">
      <c r="A2060" s="74" t="s">
        <v>207</v>
      </c>
      <c r="B2060" s="74" t="s">
        <v>137</v>
      </c>
      <c r="C2060" s="75" t="s">
        <v>2874</v>
      </c>
      <c r="D2060" s="76">
        <v>47149</v>
      </c>
      <c r="E2060" s="77">
        <v>206.46</v>
      </c>
      <c r="F2060" s="95">
        <v>228</v>
      </c>
    </row>
    <row r="2061" spans="1:6">
      <c r="A2061" s="74" t="s">
        <v>207</v>
      </c>
      <c r="B2061" s="74" t="s">
        <v>137</v>
      </c>
      <c r="C2061" s="75" t="s">
        <v>2875</v>
      </c>
      <c r="D2061" s="76">
        <v>13880</v>
      </c>
      <c r="E2061" s="77">
        <v>54.96</v>
      </c>
      <c r="F2061" s="95">
        <v>253</v>
      </c>
    </row>
    <row r="2062" spans="1:6">
      <c r="A2062" s="74" t="s">
        <v>207</v>
      </c>
      <c r="B2062" s="74" t="s">
        <v>137</v>
      </c>
      <c r="C2062" s="75" t="s">
        <v>2876</v>
      </c>
      <c r="D2062" s="76">
        <v>6702</v>
      </c>
      <c r="E2062" s="77">
        <v>71.25</v>
      </c>
      <c r="F2062" s="95">
        <v>94</v>
      </c>
    </row>
    <row r="2063" spans="1:6">
      <c r="A2063" s="74" t="s">
        <v>207</v>
      </c>
      <c r="B2063" s="74" t="s">
        <v>137</v>
      </c>
      <c r="C2063" s="75" t="s">
        <v>2877</v>
      </c>
      <c r="D2063" s="76">
        <v>6410</v>
      </c>
      <c r="E2063" s="77">
        <v>26.4</v>
      </c>
      <c r="F2063" s="95">
        <v>243</v>
      </c>
    </row>
    <row r="2064" spans="1:6">
      <c r="A2064" s="74" t="s">
        <v>207</v>
      </c>
      <c r="B2064" s="74" t="s">
        <v>137</v>
      </c>
      <c r="C2064" s="75" t="s">
        <v>2878</v>
      </c>
      <c r="D2064" s="76">
        <v>4435</v>
      </c>
      <c r="E2064" s="77">
        <v>145.82</v>
      </c>
      <c r="F2064" s="95">
        <v>30</v>
      </c>
    </row>
    <row r="2065" spans="1:6">
      <c r="A2065" s="74" t="s">
        <v>207</v>
      </c>
      <c r="B2065" s="74" t="s">
        <v>137</v>
      </c>
      <c r="C2065" s="75" t="s">
        <v>2879</v>
      </c>
      <c r="D2065" s="76">
        <v>4074</v>
      </c>
      <c r="E2065" s="77">
        <v>37.94</v>
      </c>
      <c r="F2065" s="95">
        <v>107</v>
      </c>
    </row>
    <row r="2066" spans="1:6">
      <c r="A2066" s="74" t="s">
        <v>207</v>
      </c>
      <c r="B2066" s="74" t="s">
        <v>137</v>
      </c>
      <c r="C2066" s="75" t="s">
        <v>2880</v>
      </c>
      <c r="D2066" s="76">
        <v>3896</v>
      </c>
      <c r="E2066" s="77">
        <v>53.55</v>
      </c>
      <c r="F2066" s="95">
        <v>73</v>
      </c>
    </row>
    <row r="2067" spans="1:6">
      <c r="A2067" s="74" t="s">
        <v>207</v>
      </c>
      <c r="B2067" s="74" t="s">
        <v>137</v>
      </c>
      <c r="C2067" s="75" t="s">
        <v>2881</v>
      </c>
      <c r="D2067" s="76">
        <v>3692</v>
      </c>
      <c r="E2067" s="77">
        <v>43.23</v>
      </c>
      <c r="F2067" s="95">
        <v>85</v>
      </c>
    </row>
    <row r="2068" spans="1:6">
      <c r="A2068" s="74" t="s">
        <v>207</v>
      </c>
      <c r="B2068" s="74" t="s">
        <v>137</v>
      </c>
      <c r="C2068" s="75" t="s">
        <v>2882</v>
      </c>
      <c r="D2068" s="76">
        <v>3169</v>
      </c>
      <c r="E2068" s="77">
        <v>17.690000000000001</v>
      </c>
      <c r="F2068" s="95">
        <v>179</v>
      </c>
    </row>
    <row r="2069" spans="1:6">
      <c r="A2069" s="74" t="s">
        <v>207</v>
      </c>
      <c r="B2069" s="74" t="s">
        <v>137</v>
      </c>
      <c r="C2069" s="75" t="s">
        <v>2883</v>
      </c>
      <c r="D2069" s="76">
        <v>3148</v>
      </c>
      <c r="E2069" s="77">
        <v>63.35</v>
      </c>
      <c r="F2069" s="95">
        <v>50</v>
      </c>
    </row>
    <row r="2070" spans="1:6">
      <c r="A2070" s="74" t="s">
        <v>207</v>
      </c>
      <c r="B2070" s="74" t="s">
        <v>137</v>
      </c>
      <c r="C2070" s="75" t="s">
        <v>2884</v>
      </c>
      <c r="D2070" s="76">
        <v>2666</v>
      </c>
      <c r="E2070" s="77">
        <v>26.95</v>
      </c>
      <c r="F2070" s="95">
        <v>99</v>
      </c>
    </row>
    <row r="2071" spans="1:6">
      <c r="A2071" s="74" t="s">
        <v>207</v>
      </c>
      <c r="B2071" s="74" t="s">
        <v>137</v>
      </c>
      <c r="C2071" s="75" t="s">
        <v>2885</v>
      </c>
      <c r="D2071" s="76">
        <v>2624</v>
      </c>
      <c r="E2071" s="77">
        <v>37.619999999999997</v>
      </c>
      <c r="F2071" s="95">
        <v>70</v>
      </c>
    </row>
    <row r="2072" spans="1:6">
      <c r="A2072" s="74" t="s">
        <v>207</v>
      </c>
      <c r="B2072" s="74" t="s">
        <v>137</v>
      </c>
      <c r="C2072" s="75" t="s">
        <v>2886</v>
      </c>
      <c r="D2072" s="76">
        <v>2549</v>
      </c>
      <c r="E2072" s="77">
        <v>16.5</v>
      </c>
      <c r="F2072" s="95">
        <v>154</v>
      </c>
    </row>
    <row r="2073" spans="1:6">
      <c r="A2073" s="74" t="s">
        <v>207</v>
      </c>
      <c r="B2073" s="74" t="s">
        <v>137</v>
      </c>
      <c r="C2073" s="75" t="s">
        <v>2887</v>
      </c>
      <c r="D2073" s="76">
        <v>2484</v>
      </c>
      <c r="E2073" s="77">
        <v>174.4</v>
      </c>
      <c r="F2073" s="95">
        <v>14</v>
      </c>
    </row>
    <row r="2074" spans="1:6">
      <c r="A2074" s="74" t="s">
        <v>207</v>
      </c>
      <c r="B2074" s="74" t="s">
        <v>137</v>
      </c>
      <c r="C2074" s="75" t="s">
        <v>2888</v>
      </c>
      <c r="D2074" s="76">
        <v>2475</v>
      </c>
      <c r="E2074" s="77">
        <v>63.9</v>
      </c>
      <c r="F2074" s="95">
        <v>39</v>
      </c>
    </row>
    <row r="2075" spans="1:6">
      <c r="A2075" s="74" t="s">
        <v>207</v>
      </c>
      <c r="B2075" s="74" t="s">
        <v>137</v>
      </c>
      <c r="C2075" s="75" t="s">
        <v>2889</v>
      </c>
      <c r="D2075" s="76">
        <v>2328</v>
      </c>
      <c r="E2075" s="77">
        <v>204.04</v>
      </c>
      <c r="F2075" s="95">
        <v>11</v>
      </c>
    </row>
    <row r="2076" spans="1:6">
      <c r="A2076" s="74" t="s">
        <v>207</v>
      </c>
      <c r="B2076" s="74" t="s">
        <v>137</v>
      </c>
      <c r="C2076" s="75" t="s">
        <v>2890</v>
      </c>
      <c r="D2076" s="76">
        <v>2286</v>
      </c>
      <c r="E2076" s="77">
        <v>11.38</v>
      </c>
      <c r="F2076" s="95">
        <v>201</v>
      </c>
    </row>
    <row r="2077" spans="1:6">
      <c r="A2077" s="74" t="s">
        <v>207</v>
      </c>
      <c r="B2077" s="74" t="s">
        <v>137</v>
      </c>
      <c r="C2077" s="75" t="s">
        <v>2891</v>
      </c>
      <c r="D2077" s="76">
        <v>2018</v>
      </c>
      <c r="E2077" s="77">
        <v>94.78</v>
      </c>
      <c r="F2077" s="95">
        <v>21</v>
      </c>
    </row>
    <row r="2078" spans="1:6">
      <c r="A2078" s="74" t="s">
        <v>207</v>
      </c>
      <c r="B2078" s="74" t="s">
        <v>137</v>
      </c>
      <c r="C2078" s="75" t="s">
        <v>2892</v>
      </c>
      <c r="D2078" s="76">
        <v>2015</v>
      </c>
      <c r="E2078" s="77">
        <v>22.38</v>
      </c>
      <c r="F2078" s="95">
        <v>90</v>
      </c>
    </row>
    <row r="2079" spans="1:6">
      <c r="A2079" s="74" t="s">
        <v>207</v>
      </c>
      <c r="B2079" s="74" t="s">
        <v>137</v>
      </c>
      <c r="C2079" s="75" t="s">
        <v>2893</v>
      </c>
      <c r="D2079" s="76">
        <v>1666</v>
      </c>
      <c r="E2079" s="77">
        <v>10.62</v>
      </c>
      <c r="F2079" s="95">
        <v>157</v>
      </c>
    </row>
    <row r="2080" spans="1:6">
      <c r="A2080" s="74" t="s">
        <v>207</v>
      </c>
      <c r="B2080" s="74" t="s">
        <v>137</v>
      </c>
      <c r="C2080" s="75" t="s">
        <v>2894</v>
      </c>
      <c r="D2080" s="76">
        <v>1550</v>
      </c>
      <c r="E2080" s="77">
        <v>17.86</v>
      </c>
      <c r="F2080" s="95">
        <v>87</v>
      </c>
    </row>
    <row r="2081" spans="1:6">
      <c r="A2081" s="74" t="s">
        <v>207</v>
      </c>
      <c r="B2081" s="74" t="s">
        <v>137</v>
      </c>
      <c r="C2081" s="75" t="s">
        <v>2895</v>
      </c>
      <c r="D2081" s="76">
        <v>1544</v>
      </c>
      <c r="E2081" s="77">
        <v>26.95</v>
      </c>
      <c r="F2081" s="95">
        <v>57</v>
      </c>
    </row>
    <row r="2082" spans="1:6">
      <c r="A2082" s="74" t="s">
        <v>207</v>
      </c>
      <c r="B2082" s="74" t="s">
        <v>137</v>
      </c>
      <c r="C2082" s="75" t="s">
        <v>2896</v>
      </c>
      <c r="D2082" s="76">
        <v>1420</v>
      </c>
      <c r="E2082" s="77">
        <v>19.98</v>
      </c>
      <c r="F2082" s="95">
        <v>71</v>
      </c>
    </row>
    <row r="2083" spans="1:6">
      <c r="A2083" s="74" t="s">
        <v>207</v>
      </c>
      <c r="B2083" s="74" t="s">
        <v>137</v>
      </c>
      <c r="C2083" s="75" t="s">
        <v>2897</v>
      </c>
      <c r="D2083" s="76">
        <v>1339</v>
      </c>
      <c r="E2083" s="77">
        <v>25.79</v>
      </c>
      <c r="F2083" s="95">
        <v>52</v>
      </c>
    </row>
    <row r="2084" spans="1:6">
      <c r="A2084" s="74" t="s">
        <v>207</v>
      </c>
      <c r="B2084" s="74" t="s">
        <v>137</v>
      </c>
      <c r="C2084" s="75" t="s">
        <v>2898</v>
      </c>
      <c r="D2084" s="76">
        <v>1310</v>
      </c>
      <c r="E2084" s="77">
        <v>31.27</v>
      </c>
      <c r="F2084" s="95">
        <v>42</v>
      </c>
    </row>
    <row r="2085" spans="1:6">
      <c r="A2085" s="74" t="s">
        <v>207</v>
      </c>
      <c r="B2085" s="74" t="s">
        <v>137</v>
      </c>
      <c r="C2085" s="75" t="s">
        <v>2899</v>
      </c>
      <c r="D2085" s="76">
        <v>1299</v>
      </c>
      <c r="E2085" s="77">
        <v>100.62</v>
      </c>
      <c r="F2085" s="95">
        <v>13</v>
      </c>
    </row>
    <row r="2086" spans="1:6">
      <c r="A2086" s="74" t="s">
        <v>207</v>
      </c>
      <c r="B2086" s="74" t="s">
        <v>137</v>
      </c>
      <c r="C2086" s="75" t="s">
        <v>2900</v>
      </c>
      <c r="D2086" s="76">
        <v>1272</v>
      </c>
      <c r="E2086" s="77">
        <v>14.98</v>
      </c>
      <c r="F2086" s="95">
        <v>85</v>
      </c>
    </row>
    <row r="2087" spans="1:6">
      <c r="A2087" s="74" t="s">
        <v>207</v>
      </c>
      <c r="B2087" s="74" t="s">
        <v>137</v>
      </c>
      <c r="C2087" s="75" t="s">
        <v>2901</v>
      </c>
      <c r="D2087" s="76">
        <v>1250</v>
      </c>
      <c r="E2087" s="77">
        <v>25.31</v>
      </c>
      <c r="F2087" s="95">
        <v>49</v>
      </c>
    </row>
    <row r="2088" spans="1:6">
      <c r="A2088" s="74" t="s">
        <v>207</v>
      </c>
      <c r="B2088" s="74" t="s">
        <v>137</v>
      </c>
      <c r="C2088" s="75" t="s">
        <v>2902</v>
      </c>
      <c r="D2088" s="76">
        <v>1225</v>
      </c>
      <c r="E2088" s="77">
        <v>26.31</v>
      </c>
      <c r="F2088" s="95">
        <v>47</v>
      </c>
    </row>
    <row r="2089" spans="1:6">
      <c r="A2089" s="74" t="s">
        <v>207</v>
      </c>
      <c r="B2089" s="74" t="s">
        <v>137</v>
      </c>
      <c r="C2089" s="75" t="s">
        <v>2903</v>
      </c>
      <c r="D2089" s="76">
        <v>1199</v>
      </c>
      <c r="E2089" s="77">
        <v>26.79</v>
      </c>
      <c r="F2089" s="95">
        <v>45</v>
      </c>
    </row>
    <row r="2090" spans="1:6">
      <c r="A2090" s="74" t="s">
        <v>207</v>
      </c>
      <c r="B2090" s="74" t="s">
        <v>137</v>
      </c>
      <c r="C2090" s="75" t="s">
        <v>2904</v>
      </c>
      <c r="D2090" s="76">
        <v>1198</v>
      </c>
      <c r="E2090" s="77">
        <v>19.04</v>
      </c>
      <c r="F2090" s="95">
        <v>63</v>
      </c>
    </row>
    <row r="2091" spans="1:6">
      <c r="A2091" s="74" t="s">
        <v>207</v>
      </c>
      <c r="B2091" s="74" t="s">
        <v>137</v>
      </c>
      <c r="C2091" s="75" t="s">
        <v>2905</v>
      </c>
      <c r="D2091" s="76">
        <v>1130</v>
      </c>
      <c r="E2091" s="77">
        <v>102.93</v>
      </c>
      <c r="F2091" s="95">
        <v>11</v>
      </c>
    </row>
    <row r="2092" spans="1:6">
      <c r="A2092" s="74" t="s">
        <v>207</v>
      </c>
      <c r="B2092" s="74" t="s">
        <v>137</v>
      </c>
      <c r="C2092" s="75" t="s">
        <v>2906</v>
      </c>
      <c r="D2092" s="76">
        <v>1100</v>
      </c>
      <c r="E2092" s="77">
        <v>7.73</v>
      </c>
      <c r="F2092" s="95">
        <v>142</v>
      </c>
    </row>
    <row r="2093" spans="1:6">
      <c r="A2093" s="74" t="s">
        <v>207</v>
      </c>
      <c r="B2093" s="74" t="s">
        <v>137</v>
      </c>
      <c r="C2093" s="75" t="s">
        <v>2907</v>
      </c>
      <c r="D2093" s="76">
        <v>1031</v>
      </c>
      <c r="E2093" s="77">
        <v>8.84</v>
      </c>
      <c r="F2093" s="95">
        <v>117</v>
      </c>
    </row>
    <row r="2094" spans="1:6">
      <c r="A2094" s="74" t="s">
        <v>207</v>
      </c>
      <c r="B2094" s="74" t="s">
        <v>137</v>
      </c>
      <c r="C2094" s="75" t="s">
        <v>2908</v>
      </c>
      <c r="D2094" s="76">
        <v>1019</v>
      </c>
      <c r="E2094" s="77">
        <v>11.33</v>
      </c>
      <c r="F2094" s="95">
        <v>90</v>
      </c>
    </row>
    <row r="2095" spans="1:6">
      <c r="A2095" s="74" t="s">
        <v>207</v>
      </c>
      <c r="B2095" s="74" t="s">
        <v>137</v>
      </c>
      <c r="C2095" s="75" t="s">
        <v>2909</v>
      </c>
      <c r="D2095" s="77">
        <v>945</v>
      </c>
      <c r="E2095" s="77">
        <v>18.29</v>
      </c>
      <c r="F2095" s="95">
        <v>52</v>
      </c>
    </row>
    <row r="2096" spans="1:6">
      <c r="A2096" s="74" t="s">
        <v>207</v>
      </c>
      <c r="B2096" s="74" t="s">
        <v>137</v>
      </c>
      <c r="C2096" s="75" t="s">
        <v>2910</v>
      </c>
      <c r="D2096" s="77">
        <v>876</v>
      </c>
      <c r="E2096" s="77">
        <v>19.73</v>
      </c>
      <c r="F2096" s="95">
        <v>44</v>
      </c>
    </row>
    <row r="2097" spans="1:6">
      <c r="A2097" s="74" t="s">
        <v>207</v>
      </c>
      <c r="B2097" s="74" t="s">
        <v>137</v>
      </c>
      <c r="C2097" s="75" t="s">
        <v>2911</v>
      </c>
      <c r="D2097" s="77">
        <v>778</v>
      </c>
      <c r="E2097" s="77">
        <v>49.56</v>
      </c>
      <c r="F2097" s="95">
        <v>16</v>
      </c>
    </row>
    <row r="2098" spans="1:6">
      <c r="A2098" s="74" t="s">
        <v>207</v>
      </c>
      <c r="B2098" s="74" t="s">
        <v>137</v>
      </c>
      <c r="C2098" s="75" t="s">
        <v>2912</v>
      </c>
      <c r="D2098" s="77">
        <v>734</v>
      </c>
      <c r="E2098" s="77">
        <v>14.55</v>
      </c>
      <c r="F2098" s="95">
        <v>50</v>
      </c>
    </row>
    <row r="2099" spans="1:6">
      <c r="A2099" s="74" t="s">
        <v>207</v>
      </c>
      <c r="B2099" s="74" t="s">
        <v>137</v>
      </c>
      <c r="C2099" s="75" t="s">
        <v>2913</v>
      </c>
      <c r="D2099" s="77">
        <v>724</v>
      </c>
      <c r="E2099" s="77">
        <v>4.3899999999999997</v>
      </c>
      <c r="F2099" s="95">
        <v>165</v>
      </c>
    </row>
    <row r="2100" spans="1:6">
      <c r="A2100" s="74" t="s">
        <v>207</v>
      </c>
      <c r="B2100" s="74" t="s">
        <v>137</v>
      </c>
      <c r="C2100" s="75" t="s">
        <v>2914</v>
      </c>
      <c r="D2100" s="77">
        <v>672</v>
      </c>
      <c r="E2100" s="77">
        <v>30.76</v>
      </c>
      <c r="F2100" s="95">
        <v>22</v>
      </c>
    </row>
    <row r="2101" spans="1:6">
      <c r="A2101" s="74" t="s">
        <v>207</v>
      </c>
      <c r="B2101" s="74" t="s">
        <v>137</v>
      </c>
      <c r="C2101" s="75" t="s">
        <v>2915</v>
      </c>
      <c r="D2101" s="77">
        <v>635</v>
      </c>
      <c r="E2101" s="77">
        <v>66.010000000000005</v>
      </c>
      <c r="F2101" s="95">
        <v>9.6199999999999992</v>
      </c>
    </row>
    <row r="2102" spans="1:6">
      <c r="A2102" s="74" t="s">
        <v>207</v>
      </c>
      <c r="B2102" s="74" t="s">
        <v>137</v>
      </c>
      <c r="C2102" s="75" t="s">
        <v>2916</v>
      </c>
      <c r="D2102" s="77">
        <v>616</v>
      </c>
      <c r="E2102" s="77">
        <v>23.65</v>
      </c>
      <c r="F2102" s="95">
        <v>26</v>
      </c>
    </row>
    <row r="2103" spans="1:6">
      <c r="A2103" s="74" t="s">
        <v>207</v>
      </c>
      <c r="B2103" s="74" t="s">
        <v>137</v>
      </c>
      <c r="C2103" s="75" t="s">
        <v>2917</v>
      </c>
      <c r="D2103" s="77">
        <v>612</v>
      </c>
      <c r="E2103" s="77">
        <v>87.37</v>
      </c>
      <c r="F2103" s="95">
        <v>7</v>
      </c>
    </row>
    <row r="2104" spans="1:6">
      <c r="A2104" s="74" t="s">
        <v>207</v>
      </c>
      <c r="B2104" s="74" t="s">
        <v>137</v>
      </c>
      <c r="C2104" s="75" t="s">
        <v>2918</v>
      </c>
      <c r="D2104" s="77">
        <v>601</v>
      </c>
      <c r="E2104" s="77">
        <v>47.96</v>
      </c>
      <c r="F2104" s="95">
        <v>13</v>
      </c>
    </row>
    <row r="2105" spans="1:6">
      <c r="A2105" s="74" t="s">
        <v>207</v>
      </c>
      <c r="B2105" s="74" t="s">
        <v>137</v>
      </c>
      <c r="C2105" s="75" t="s">
        <v>2919</v>
      </c>
      <c r="D2105" s="77">
        <v>581</v>
      </c>
      <c r="E2105" s="77">
        <v>22.93</v>
      </c>
      <c r="F2105" s="95">
        <v>25</v>
      </c>
    </row>
    <row r="2106" spans="1:6">
      <c r="A2106" s="74" t="s">
        <v>207</v>
      </c>
      <c r="B2106" s="74" t="s">
        <v>137</v>
      </c>
      <c r="C2106" s="75" t="s">
        <v>2920</v>
      </c>
      <c r="D2106" s="77">
        <v>554</v>
      </c>
      <c r="E2106" s="77">
        <v>34.33</v>
      </c>
      <c r="F2106" s="95">
        <v>16</v>
      </c>
    </row>
    <row r="2107" spans="1:6">
      <c r="A2107" s="74" t="s">
        <v>207</v>
      </c>
      <c r="B2107" s="74" t="s">
        <v>137</v>
      </c>
      <c r="C2107" s="75" t="s">
        <v>2921</v>
      </c>
      <c r="D2107" s="77">
        <v>553</v>
      </c>
      <c r="E2107" s="77">
        <v>16.72</v>
      </c>
      <c r="F2107" s="95">
        <v>33</v>
      </c>
    </row>
    <row r="2108" spans="1:6">
      <c r="A2108" s="74" t="s">
        <v>207</v>
      </c>
      <c r="B2108" s="74" t="s">
        <v>137</v>
      </c>
      <c r="C2108" s="75" t="s">
        <v>2922</v>
      </c>
      <c r="D2108" s="77">
        <v>549</v>
      </c>
      <c r="E2108" s="77">
        <v>17.600000000000001</v>
      </c>
      <c r="F2108" s="95">
        <v>31</v>
      </c>
    </row>
    <row r="2109" spans="1:6">
      <c r="A2109" s="74" t="s">
        <v>207</v>
      </c>
      <c r="B2109" s="74" t="s">
        <v>137</v>
      </c>
      <c r="C2109" s="75" t="s">
        <v>2923</v>
      </c>
      <c r="D2109" s="77">
        <v>538</v>
      </c>
      <c r="E2109" s="77">
        <v>8.67</v>
      </c>
      <c r="F2109" s="95">
        <v>62</v>
      </c>
    </row>
    <row r="2110" spans="1:6">
      <c r="A2110" s="74" t="s">
        <v>207</v>
      </c>
      <c r="B2110" s="74" t="s">
        <v>137</v>
      </c>
      <c r="C2110" s="75" t="s">
        <v>2924</v>
      </c>
      <c r="D2110" s="77">
        <v>536</v>
      </c>
      <c r="E2110" s="77">
        <v>36.700000000000003</v>
      </c>
      <c r="F2110" s="95">
        <v>15</v>
      </c>
    </row>
    <row r="2111" spans="1:6">
      <c r="A2111" s="74" t="s">
        <v>207</v>
      </c>
      <c r="B2111" s="74" t="s">
        <v>137</v>
      </c>
      <c r="C2111" s="75" t="s">
        <v>2925</v>
      </c>
      <c r="D2111" s="77">
        <v>498</v>
      </c>
      <c r="E2111" s="77">
        <v>10.89</v>
      </c>
      <c r="F2111" s="95">
        <v>46</v>
      </c>
    </row>
    <row r="2112" spans="1:6">
      <c r="A2112" s="74" t="s">
        <v>207</v>
      </c>
      <c r="B2112" s="74" t="s">
        <v>137</v>
      </c>
      <c r="C2112" s="75" t="s">
        <v>2926</v>
      </c>
      <c r="D2112" s="77">
        <v>497</v>
      </c>
      <c r="E2112" s="77">
        <v>12.76</v>
      </c>
      <c r="F2112" s="95">
        <v>39</v>
      </c>
    </row>
    <row r="2113" spans="1:6">
      <c r="A2113" s="74" t="s">
        <v>207</v>
      </c>
      <c r="B2113" s="74" t="s">
        <v>137</v>
      </c>
      <c r="C2113" s="75" t="s">
        <v>2927</v>
      </c>
      <c r="D2113" s="77">
        <v>445</v>
      </c>
      <c r="E2113" s="77">
        <v>59.67</v>
      </c>
      <c r="F2113" s="95">
        <v>7.46</v>
      </c>
    </row>
    <row r="2114" spans="1:6">
      <c r="A2114" s="74" t="s">
        <v>207</v>
      </c>
      <c r="B2114" s="74" t="s">
        <v>137</v>
      </c>
      <c r="C2114" s="75" t="s">
        <v>2928</v>
      </c>
      <c r="D2114" s="77">
        <v>400</v>
      </c>
      <c r="E2114" s="77">
        <v>22.37</v>
      </c>
      <c r="F2114" s="95">
        <v>18</v>
      </c>
    </row>
    <row r="2115" spans="1:6">
      <c r="A2115" s="74" t="s">
        <v>207</v>
      </c>
      <c r="B2115" s="74" t="s">
        <v>137</v>
      </c>
      <c r="C2115" s="75" t="s">
        <v>2929</v>
      </c>
      <c r="D2115" s="77">
        <v>391</v>
      </c>
      <c r="E2115" s="77">
        <v>12.75</v>
      </c>
      <c r="F2115" s="95">
        <v>31</v>
      </c>
    </row>
    <row r="2116" spans="1:6">
      <c r="A2116" s="74" t="s">
        <v>207</v>
      </c>
      <c r="B2116" s="74" t="s">
        <v>137</v>
      </c>
      <c r="C2116" s="75" t="s">
        <v>2930</v>
      </c>
      <c r="D2116" s="77">
        <v>383</v>
      </c>
      <c r="E2116" s="77">
        <v>24.69</v>
      </c>
      <c r="F2116" s="95">
        <v>16</v>
      </c>
    </row>
    <row r="2117" spans="1:6">
      <c r="A2117" s="74" t="s">
        <v>207</v>
      </c>
      <c r="B2117" s="74" t="s">
        <v>137</v>
      </c>
      <c r="C2117" s="75" t="s">
        <v>2931</v>
      </c>
      <c r="D2117" s="77">
        <v>361</v>
      </c>
      <c r="E2117" s="77">
        <v>11.75</v>
      </c>
      <c r="F2117" s="95">
        <v>31</v>
      </c>
    </row>
    <row r="2118" spans="1:6">
      <c r="A2118" s="74" t="s">
        <v>207</v>
      </c>
      <c r="B2118" s="74" t="s">
        <v>137</v>
      </c>
      <c r="C2118" s="75" t="s">
        <v>2932</v>
      </c>
      <c r="D2118" s="77">
        <v>359</v>
      </c>
      <c r="E2118" s="77">
        <v>14.37</v>
      </c>
      <c r="F2118" s="95">
        <v>25</v>
      </c>
    </row>
    <row r="2119" spans="1:6">
      <c r="A2119" s="74" t="s">
        <v>207</v>
      </c>
      <c r="B2119" s="74" t="s">
        <v>137</v>
      </c>
      <c r="C2119" s="75" t="s">
        <v>2933</v>
      </c>
      <c r="D2119" s="77">
        <v>343</v>
      </c>
      <c r="E2119" s="77">
        <v>15.74</v>
      </c>
      <c r="F2119" s="95">
        <v>22</v>
      </c>
    </row>
    <row r="2120" spans="1:6">
      <c r="A2120" s="74" t="s">
        <v>207</v>
      </c>
      <c r="B2120" s="74" t="s">
        <v>137</v>
      </c>
      <c r="C2120" s="75" t="s">
        <v>2934</v>
      </c>
      <c r="D2120" s="77">
        <v>323</v>
      </c>
      <c r="E2120" s="77">
        <v>24.98</v>
      </c>
      <c r="F2120" s="95">
        <v>13</v>
      </c>
    </row>
    <row r="2121" spans="1:6">
      <c r="A2121" s="74" t="s">
        <v>207</v>
      </c>
      <c r="B2121" s="74" t="s">
        <v>137</v>
      </c>
      <c r="C2121" s="75" t="s">
        <v>2935</v>
      </c>
      <c r="D2121" s="77">
        <v>287</v>
      </c>
      <c r="E2121" s="77">
        <v>22.59</v>
      </c>
      <c r="F2121" s="95">
        <v>13</v>
      </c>
    </row>
    <row r="2122" spans="1:6">
      <c r="A2122" s="74" t="s">
        <v>207</v>
      </c>
      <c r="B2122" s="74" t="s">
        <v>137</v>
      </c>
      <c r="C2122" s="75" t="s">
        <v>2936</v>
      </c>
      <c r="D2122" s="77">
        <v>272</v>
      </c>
      <c r="E2122" s="77">
        <v>15.49</v>
      </c>
      <c r="F2122" s="95">
        <v>18</v>
      </c>
    </row>
    <row r="2123" spans="1:6">
      <c r="A2123" s="74" t="s">
        <v>207</v>
      </c>
      <c r="B2123" s="74" t="s">
        <v>137</v>
      </c>
      <c r="C2123" s="75" t="s">
        <v>2937</v>
      </c>
      <c r="D2123" s="77">
        <v>271</v>
      </c>
      <c r="E2123" s="77">
        <v>21.39</v>
      </c>
      <c r="F2123" s="95">
        <v>13</v>
      </c>
    </row>
    <row r="2124" spans="1:6">
      <c r="A2124" s="74" t="s">
        <v>207</v>
      </c>
      <c r="B2124" s="74" t="s">
        <v>137</v>
      </c>
      <c r="C2124" s="75" t="s">
        <v>2938</v>
      </c>
      <c r="D2124" s="77">
        <v>240</v>
      </c>
      <c r="E2124" s="77">
        <v>13.98</v>
      </c>
      <c r="F2124" s="95">
        <v>17</v>
      </c>
    </row>
    <row r="2125" spans="1:6">
      <c r="A2125" s="74" t="s">
        <v>207</v>
      </c>
      <c r="B2125" s="74" t="s">
        <v>137</v>
      </c>
      <c r="C2125" s="75" t="s">
        <v>2939</v>
      </c>
      <c r="D2125" s="77">
        <v>237</v>
      </c>
      <c r="E2125" s="77">
        <v>9.19</v>
      </c>
      <c r="F2125" s="95">
        <v>26</v>
      </c>
    </row>
    <row r="2126" spans="1:6">
      <c r="A2126" s="74" t="s">
        <v>207</v>
      </c>
      <c r="B2126" s="74" t="s">
        <v>137</v>
      </c>
      <c r="C2126" s="75" t="s">
        <v>2940</v>
      </c>
      <c r="D2126" s="77">
        <v>230</v>
      </c>
      <c r="E2126" s="77">
        <v>8.51</v>
      </c>
      <c r="F2126" s="95">
        <v>27</v>
      </c>
    </row>
    <row r="2127" spans="1:6">
      <c r="A2127" s="74" t="s">
        <v>207</v>
      </c>
      <c r="B2127" s="74" t="s">
        <v>137</v>
      </c>
      <c r="C2127" s="75" t="s">
        <v>2941</v>
      </c>
      <c r="D2127" s="77">
        <v>212</v>
      </c>
      <c r="E2127" s="77">
        <v>8.65</v>
      </c>
      <c r="F2127" s="95">
        <v>25</v>
      </c>
    </row>
    <row r="2128" spans="1:6">
      <c r="A2128" s="74" t="s">
        <v>207</v>
      </c>
      <c r="B2128" s="74" t="s">
        <v>137</v>
      </c>
      <c r="C2128" s="75" t="s">
        <v>2942</v>
      </c>
      <c r="D2128" s="77">
        <v>177</v>
      </c>
      <c r="E2128" s="77">
        <v>24.75</v>
      </c>
      <c r="F2128" s="95">
        <v>7.15</v>
      </c>
    </row>
    <row r="2129" spans="1:6">
      <c r="A2129" s="74" t="s">
        <v>207</v>
      </c>
      <c r="B2129" s="74" t="s">
        <v>137</v>
      </c>
      <c r="C2129" s="75" t="s">
        <v>2943</v>
      </c>
      <c r="D2129" s="77">
        <v>166</v>
      </c>
      <c r="E2129" s="77">
        <v>9.31</v>
      </c>
      <c r="F2129" s="95">
        <v>18</v>
      </c>
    </row>
    <row r="2130" spans="1:6">
      <c r="A2130" s="74" t="s">
        <v>207</v>
      </c>
      <c r="B2130" s="74" t="s">
        <v>137</v>
      </c>
      <c r="C2130" s="75" t="s">
        <v>2944</v>
      </c>
      <c r="D2130" s="77">
        <v>152</v>
      </c>
      <c r="E2130" s="77">
        <v>10.61</v>
      </c>
      <c r="F2130" s="95">
        <v>14</v>
      </c>
    </row>
    <row r="2131" spans="1:6">
      <c r="A2131" s="74" t="s">
        <v>207</v>
      </c>
      <c r="B2131" s="74" t="s">
        <v>137</v>
      </c>
      <c r="C2131" s="75" t="s">
        <v>2945</v>
      </c>
      <c r="D2131" s="77">
        <v>130</v>
      </c>
      <c r="E2131" s="77">
        <v>36.85</v>
      </c>
      <c r="F2131" s="95">
        <v>3.53</v>
      </c>
    </row>
    <row r="2132" spans="1:6">
      <c r="A2132" s="74" t="s">
        <v>207</v>
      </c>
      <c r="B2132" s="74" t="s">
        <v>137</v>
      </c>
      <c r="C2132" s="75" t="s">
        <v>2946</v>
      </c>
      <c r="D2132" s="77">
        <v>73</v>
      </c>
      <c r="E2132" s="77">
        <v>11.08</v>
      </c>
      <c r="F2132" s="95">
        <v>6.59</v>
      </c>
    </row>
    <row r="2133" spans="1:6">
      <c r="A2133" s="74" t="s">
        <v>207</v>
      </c>
      <c r="B2133" s="74" t="s">
        <v>138</v>
      </c>
      <c r="C2133" s="75" t="s">
        <v>2947</v>
      </c>
      <c r="D2133" s="76">
        <v>2856133</v>
      </c>
      <c r="E2133" s="78">
        <v>1287.3599999999999</v>
      </c>
      <c r="F2133" s="96">
        <v>2219</v>
      </c>
    </row>
    <row r="2134" spans="1:6">
      <c r="A2134" s="74" t="s">
        <v>207</v>
      </c>
      <c r="B2134" s="74" t="s">
        <v>138</v>
      </c>
      <c r="C2134" s="75" t="s">
        <v>2948</v>
      </c>
      <c r="D2134" s="76">
        <v>89671</v>
      </c>
      <c r="E2134" s="77">
        <v>79.47</v>
      </c>
      <c r="F2134" s="96">
        <v>1128</v>
      </c>
    </row>
    <row r="2135" spans="1:6">
      <c r="A2135" s="74" t="s">
        <v>207</v>
      </c>
      <c r="B2135" s="74" t="s">
        <v>138</v>
      </c>
      <c r="C2135" s="75" t="s">
        <v>2949</v>
      </c>
      <c r="D2135" s="76">
        <v>80470</v>
      </c>
      <c r="E2135" s="77">
        <v>213.89</v>
      </c>
      <c r="F2135" s="95">
        <v>376</v>
      </c>
    </row>
    <row r="2136" spans="1:6">
      <c r="A2136" s="74" t="s">
        <v>207</v>
      </c>
      <c r="B2136" s="74" t="s">
        <v>138</v>
      </c>
      <c r="C2136" s="75" t="s">
        <v>2950</v>
      </c>
      <c r="D2136" s="76">
        <v>63792</v>
      </c>
      <c r="E2136" s="77">
        <v>86.57</v>
      </c>
      <c r="F2136" s="95">
        <v>737</v>
      </c>
    </row>
    <row r="2137" spans="1:6">
      <c r="A2137" s="74" t="s">
        <v>207</v>
      </c>
      <c r="B2137" s="74" t="s">
        <v>138</v>
      </c>
      <c r="C2137" s="75" t="s">
        <v>2951</v>
      </c>
      <c r="D2137" s="76">
        <v>56472</v>
      </c>
      <c r="E2137" s="77">
        <v>68.650000000000006</v>
      </c>
      <c r="F2137" s="95">
        <v>823</v>
      </c>
    </row>
    <row r="2138" spans="1:6">
      <c r="A2138" s="74" t="s">
        <v>207</v>
      </c>
      <c r="B2138" s="74" t="s">
        <v>138</v>
      </c>
      <c r="C2138" s="75" t="s">
        <v>2952</v>
      </c>
      <c r="D2138" s="76">
        <v>55101</v>
      </c>
      <c r="E2138" s="77">
        <v>43.65</v>
      </c>
      <c r="F2138" s="96">
        <v>1262</v>
      </c>
    </row>
    <row r="2139" spans="1:6">
      <c r="A2139" s="74" t="s">
        <v>207</v>
      </c>
      <c r="B2139" s="74" t="s">
        <v>138</v>
      </c>
      <c r="C2139" s="75" t="s">
        <v>2953</v>
      </c>
      <c r="D2139" s="76">
        <v>53250</v>
      </c>
      <c r="E2139" s="77">
        <v>118.23</v>
      </c>
      <c r="F2139" s="95">
        <v>450</v>
      </c>
    </row>
    <row r="2140" spans="1:6">
      <c r="A2140" s="74" t="s">
        <v>207</v>
      </c>
      <c r="B2140" s="74" t="s">
        <v>138</v>
      </c>
      <c r="C2140" s="75" t="s">
        <v>2954</v>
      </c>
      <c r="D2140" s="76">
        <v>52716</v>
      </c>
      <c r="E2140" s="77">
        <v>73.739999999999995</v>
      </c>
      <c r="F2140" s="95">
        <v>715</v>
      </c>
    </row>
    <row r="2141" spans="1:6">
      <c r="A2141" s="74" t="s">
        <v>207</v>
      </c>
      <c r="B2141" s="74" t="s">
        <v>138</v>
      </c>
      <c r="C2141" s="75" t="s">
        <v>2955</v>
      </c>
      <c r="D2141" s="76">
        <v>49995</v>
      </c>
      <c r="E2141" s="77">
        <v>71.64</v>
      </c>
      <c r="F2141" s="95">
        <v>698</v>
      </c>
    </row>
    <row r="2142" spans="1:6">
      <c r="A2142" s="74" t="s">
        <v>207</v>
      </c>
      <c r="B2142" s="74" t="s">
        <v>138</v>
      </c>
      <c r="C2142" s="75" t="s">
        <v>2956</v>
      </c>
      <c r="D2142" s="76">
        <v>49750</v>
      </c>
      <c r="E2142" s="77">
        <v>72.09</v>
      </c>
      <c r="F2142" s="95">
        <v>690</v>
      </c>
    </row>
    <row r="2143" spans="1:6">
      <c r="A2143" s="74" t="s">
        <v>207</v>
      </c>
      <c r="B2143" s="74" t="s">
        <v>138</v>
      </c>
      <c r="C2143" s="75" t="s">
        <v>2957</v>
      </c>
      <c r="D2143" s="76">
        <v>44981</v>
      </c>
      <c r="E2143" s="77">
        <v>24.19</v>
      </c>
      <c r="F2143" s="96">
        <v>1859</v>
      </c>
    </row>
    <row r="2144" spans="1:6">
      <c r="A2144" s="74" t="s">
        <v>207</v>
      </c>
      <c r="B2144" s="74" t="s">
        <v>138</v>
      </c>
      <c r="C2144" s="75" t="s">
        <v>2958</v>
      </c>
      <c r="D2144" s="76">
        <v>41584</v>
      </c>
      <c r="E2144" s="77">
        <v>25.95</v>
      </c>
      <c r="F2144" s="96">
        <v>1602</v>
      </c>
    </row>
    <row r="2145" spans="1:6">
      <c r="A2145" s="74" t="s">
        <v>207</v>
      </c>
      <c r="B2145" s="74" t="s">
        <v>138</v>
      </c>
      <c r="C2145" s="75" t="s">
        <v>2959</v>
      </c>
      <c r="D2145" s="76">
        <v>41287</v>
      </c>
      <c r="E2145" s="77">
        <v>40.94</v>
      </c>
      <c r="F2145" s="96">
        <v>1009</v>
      </c>
    </row>
    <row r="2146" spans="1:6">
      <c r="A2146" s="74" t="s">
        <v>207</v>
      </c>
      <c r="B2146" s="74" t="s">
        <v>138</v>
      </c>
      <c r="C2146" s="75" t="s">
        <v>2960</v>
      </c>
      <c r="D2146" s="76">
        <v>40980</v>
      </c>
      <c r="E2146" s="77">
        <v>23.8</v>
      </c>
      <c r="F2146" s="96">
        <v>1722</v>
      </c>
    </row>
    <row r="2147" spans="1:6">
      <c r="A2147" s="74" t="s">
        <v>207</v>
      </c>
      <c r="B2147" s="74" t="s">
        <v>138</v>
      </c>
      <c r="C2147" s="75" t="s">
        <v>2961</v>
      </c>
      <c r="D2147" s="76">
        <v>38963</v>
      </c>
      <c r="E2147" s="77">
        <v>13</v>
      </c>
      <c r="F2147" s="96">
        <v>2998</v>
      </c>
    </row>
    <row r="2148" spans="1:6">
      <c r="A2148" s="74" t="s">
        <v>207</v>
      </c>
      <c r="B2148" s="74" t="s">
        <v>138</v>
      </c>
      <c r="C2148" s="75" t="s">
        <v>2962</v>
      </c>
      <c r="D2148" s="76">
        <v>38083</v>
      </c>
      <c r="E2148" s="77">
        <v>134.32</v>
      </c>
      <c r="F2148" s="95">
        <v>284</v>
      </c>
    </row>
    <row r="2149" spans="1:6">
      <c r="A2149" s="74" t="s">
        <v>207</v>
      </c>
      <c r="B2149" s="74" t="s">
        <v>138</v>
      </c>
      <c r="C2149" s="75" t="s">
        <v>2963</v>
      </c>
      <c r="D2149" s="76">
        <v>33410</v>
      </c>
      <c r="E2149" s="77">
        <v>19.940000000000001</v>
      </c>
      <c r="F2149" s="96">
        <v>1675</v>
      </c>
    </row>
    <row r="2150" spans="1:6">
      <c r="A2150" s="74" t="s">
        <v>207</v>
      </c>
      <c r="B2150" s="74" t="s">
        <v>138</v>
      </c>
      <c r="C2150" s="75" t="s">
        <v>2964</v>
      </c>
      <c r="D2150" s="76">
        <v>23714</v>
      </c>
      <c r="E2150" s="77">
        <v>17.899999999999999</v>
      </c>
      <c r="F2150" s="96">
        <v>1325</v>
      </c>
    </row>
    <row r="2151" spans="1:6">
      <c r="A2151" s="74" t="s">
        <v>207</v>
      </c>
      <c r="B2151" s="74" t="s">
        <v>138</v>
      </c>
      <c r="C2151" s="75" t="s">
        <v>2965</v>
      </c>
      <c r="D2151" s="76">
        <v>23190</v>
      </c>
      <c r="E2151" s="77">
        <v>24.27</v>
      </c>
      <c r="F2151" s="95">
        <v>956</v>
      </c>
    </row>
    <row r="2152" spans="1:6">
      <c r="A2152" s="74" t="s">
        <v>207</v>
      </c>
      <c r="B2152" s="74" t="s">
        <v>138</v>
      </c>
      <c r="C2152" s="75" t="s">
        <v>2966</v>
      </c>
      <c r="D2152" s="76">
        <v>22657</v>
      </c>
      <c r="E2152" s="77">
        <v>22.48</v>
      </c>
      <c r="F2152" s="96">
        <v>1008</v>
      </c>
    </row>
    <row r="2153" spans="1:6">
      <c r="A2153" s="74" t="s">
        <v>207</v>
      </c>
      <c r="B2153" s="74" t="s">
        <v>138</v>
      </c>
      <c r="C2153" s="75" t="s">
        <v>2967</v>
      </c>
      <c r="D2153" s="76">
        <v>22065</v>
      </c>
      <c r="E2153" s="77">
        <v>47.02</v>
      </c>
      <c r="F2153" s="95">
        <v>469</v>
      </c>
    </row>
    <row r="2154" spans="1:6">
      <c r="A2154" s="74" t="s">
        <v>207</v>
      </c>
      <c r="B2154" s="74" t="s">
        <v>138</v>
      </c>
      <c r="C2154" s="75" t="s">
        <v>2968</v>
      </c>
      <c r="D2154" s="76">
        <v>21310</v>
      </c>
      <c r="E2154" s="77">
        <v>26.99</v>
      </c>
      <c r="F2154" s="95">
        <v>790</v>
      </c>
    </row>
    <row r="2155" spans="1:6">
      <c r="A2155" s="74" t="s">
        <v>207</v>
      </c>
      <c r="B2155" s="74" t="s">
        <v>138</v>
      </c>
      <c r="C2155" s="75" t="s">
        <v>2969</v>
      </c>
      <c r="D2155" s="76">
        <v>20567</v>
      </c>
      <c r="E2155" s="77">
        <v>18.399999999999999</v>
      </c>
      <c r="F2155" s="96">
        <v>1118</v>
      </c>
    </row>
    <row r="2156" spans="1:6">
      <c r="A2156" s="74" t="s">
        <v>207</v>
      </c>
      <c r="B2156" s="74" t="s">
        <v>138</v>
      </c>
      <c r="C2156" s="75" t="s">
        <v>2970</v>
      </c>
      <c r="D2156" s="76">
        <v>19459</v>
      </c>
      <c r="E2156" s="77">
        <v>75.239999999999995</v>
      </c>
      <c r="F2156" s="95">
        <v>259</v>
      </c>
    </row>
    <row r="2157" spans="1:6">
      <c r="A2157" s="74" t="s">
        <v>207</v>
      </c>
      <c r="B2157" s="74" t="s">
        <v>138</v>
      </c>
      <c r="C2157" s="75" t="s">
        <v>2971</v>
      </c>
      <c r="D2157" s="76">
        <v>19077</v>
      </c>
      <c r="E2157" s="77">
        <v>143.06</v>
      </c>
      <c r="F2157" s="95">
        <v>133</v>
      </c>
    </row>
    <row r="2158" spans="1:6">
      <c r="A2158" s="74" t="s">
        <v>207</v>
      </c>
      <c r="B2158" s="74" t="s">
        <v>138</v>
      </c>
      <c r="C2158" s="75" t="s">
        <v>2972</v>
      </c>
      <c r="D2158" s="76">
        <v>18933</v>
      </c>
      <c r="E2158" s="77">
        <v>48.91</v>
      </c>
      <c r="F2158" s="95">
        <v>387</v>
      </c>
    </row>
    <row r="2159" spans="1:6">
      <c r="A2159" s="74" t="s">
        <v>207</v>
      </c>
      <c r="B2159" s="74" t="s">
        <v>138</v>
      </c>
      <c r="C2159" s="75" t="s">
        <v>2973</v>
      </c>
      <c r="D2159" s="76">
        <v>18574</v>
      </c>
      <c r="E2159" s="77">
        <v>18.59</v>
      </c>
      <c r="F2159" s="95">
        <v>999</v>
      </c>
    </row>
    <row r="2160" spans="1:6">
      <c r="A2160" s="74" t="s">
        <v>207</v>
      </c>
      <c r="B2160" s="74" t="s">
        <v>138</v>
      </c>
      <c r="C2160" s="75" t="s">
        <v>2974</v>
      </c>
      <c r="D2160" s="76">
        <v>18081</v>
      </c>
      <c r="E2160" s="77">
        <v>28.04</v>
      </c>
      <c r="F2160" s="95">
        <v>645</v>
      </c>
    </row>
    <row r="2161" spans="1:6">
      <c r="A2161" s="74" t="s">
        <v>207</v>
      </c>
      <c r="B2161" s="74" t="s">
        <v>138</v>
      </c>
      <c r="C2161" s="75" t="s">
        <v>2975</v>
      </c>
      <c r="D2161" s="76">
        <v>17285</v>
      </c>
      <c r="E2161" s="77">
        <v>39.72</v>
      </c>
      <c r="F2161" s="95">
        <v>435</v>
      </c>
    </row>
    <row r="2162" spans="1:6">
      <c r="A2162" s="74" t="s">
        <v>207</v>
      </c>
      <c r="B2162" s="74" t="s">
        <v>138</v>
      </c>
      <c r="C2162" s="75" t="s">
        <v>2976</v>
      </c>
      <c r="D2162" s="76">
        <v>16177</v>
      </c>
      <c r="E2162" s="77">
        <v>40.909999999999997</v>
      </c>
      <c r="F2162" s="95">
        <v>395</v>
      </c>
    </row>
    <row r="2163" spans="1:6">
      <c r="A2163" s="74" t="s">
        <v>207</v>
      </c>
      <c r="B2163" s="74" t="s">
        <v>138</v>
      </c>
      <c r="C2163" s="75" t="s">
        <v>2977</v>
      </c>
      <c r="D2163" s="76">
        <v>15858</v>
      </c>
      <c r="E2163" s="77">
        <v>41.19</v>
      </c>
      <c r="F2163" s="95">
        <v>385</v>
      </c>
    </row>
    <row r="2164" spans="1:6">
      <c r="A2164" s="74" t="s">
        <v>207</v>
      </c>
      <c r="B2164" s="74" t="s">
        <v>138</v>
      </c>
      <c r="C2164" s="75" t="s">
        <v>2978</v>
      </c>
      <c r="D2164" s="76">
        <v>15801</v>
      </c>
      <c r="E2164" s="77">
        <v>23.64</v>
      </c>
      <c r="F2164" s="95">
        <v>668</v>
      </c>
    </row>
    <row r="2165" spans="1:6">
      <c r="A2165" s="74" t="s">
        <v>207</v>
      </c>
      <c r="B2165" s="74" t="s">
        <v>138</v>
      </c>
      <c r="C2165" s="75" t="s">
        <v>2979</v>
      </c>
      <c r="D2165" s="76">
        <v>14086</v>
      </c>
      <c r="E2165" s="77">
        <v>54.8</v>
      </c>
      <c r="F2165" s="95">
        <v>257</v>
      </c>
    </row>
    <row r="2166" spans="1:6">
      <c r="A2166" s="74" t="s">
        <v>207</v>
      </c>
      <c r="B2166" s="74" t="s">
        <v>138</v>
      </c>
      <c r="C2166" s="75" t="s">
        <v>2980</v>
      </c>
      <c r="D2166" s="76">
        <v>13539</v>
      </c>
      <c r="E2166" s="77">
        <v>43.76</v>
      </c>
      <c r="F2166" s="95">
        <v>309</v>
      </c>
    </row>
    <row r="2167" spans="1:6">
      <c r="A2167" s="74" t="s">
        <v>207</v>
      </c>
      <c r="B2167" s="74" t="s">
        <v>138</v>
      </c>
      <c r="C2167" s="75" t="s">
        <v>2981</v>
      </c>
      <c r="D2167" s="76">
        <v>13467</v>
      </c>
      <c r="E2167" s="77">
        <v>22.53</v>
      </c>
      <c r="F2167" s="95">
        <v>598</v>
      </c>
    </row>
    <row r="2168" spans="1:6">
      <c r="A2168" s="74" t="s">
        <v>207</v>
      </c>
      <c r="B2168" s="74" t="s">
        <v>138</v>
      </c>
      <c r="C2168" s="75" t="s">
        <v>2982</v>
      </c>
      <c r="D2168" s="76">
        <v>13178</v>
      </c>
      <c r="E2168" s="77">
        <v>75.8</v>
      </c>
      <c r="F2168" s="95">
        <v>174</v>
      </c>
    </row>
    <row r="2169" spans="1:6">
      <c r="A2169" s="74" t="s">
        <v>207</v>
      </c>
      <c r="B2169" s="74" t="s">
        <v>138</v>
      </c>
      <c r="C2169" s="75" t="s">
        <v>2983</v>
      </c>
      <c r="D2169" s="76">
        <v>13165</v>
      </c>
      <c r="E2169" s="77">
        <v>31.15</v>
      </c>
      <c r="F2169" s="95">
        <v>423</v>
      </c>
    </row>
    <row r="2170" spans="1:6">
      <c r="A2170" s="74" t="s">
        <v>207</v>
      </c>
      <c r="B2170" s="74" t="s">
        <v>138</v>
      </c>
      <c r="C2170" s="75" t="s">
        <v>2984</v>
      </c>
      <c r="D2170" s="76">
        <v>12200</v>
      </c>
      <c r="E2170" s="77">
        <v>24.57</v>
      </c>
      <c r="F2170" s="95">
        <v>497</v>
      </c>
    </row>
    <row r="2171" spans="1:6">
      <c r="A2171" s="74" t="s">
        <v>207</v>
      </c>
      <c r="B2171" s="74" t="s">
        <v>138</v>
      </c>
      <c r="C2171" s="75" t="s">
        <v>2985</v>
      </c>
      <c r="D2171" s="76">
        <v>12170</v>
      </c>
      <c r="E2171" s="77">
        <v>28.27</v>
      </c>
      <c r="F2171" s="95">
        <v>431</v>
      </c>
    </row>
    <row r="2172" spans="1:6">
      <c r="A2172" s="74" t="s">
        <v>207</v>
      </c>
      <c r="B2172" s="74" t="s">
        <v>138</v>
      </c>
      <c r="C2172" s="75" t="s">
        <v>2986</v>
      </c>
      <c r="D2172" s="76">
        <v>11533</v>
      </c>
      <c r="E2172" s="77">
        <v>46.94</v>
      </c>
      <c r="F2172" s="95">
        <v>246</v>
      </c>
    </row>
    <row r="2173" spans="1:6">
      <c r="A2173" s="74" t="s">
        <v>207</v>
      </c>
      <c r="B2173" s="74" t="s">
        <v>138</v>
      </c>
      <c r="C2173" s="75" t="s">
        <v>2987</v>
      </c>
      <c r="D2173" s="76">
        <v>11428</v>
      </c>
      <c r="E2173" s="77">
        <v>17.88</v>
      </c>
      <c r="F2173" s="95">
        <v>639</v>
      </c>
    </row>
    <row r="2174" spans="1:6">
      <c r="A2174" s="74" t="s">
        <v>207</v>
      </c>
      <c r="B2174" s="74" t="s">
        <v>138</v>
      </c>
      <c r="C2174" s="75" t="s">
        <v>2988</v>
      </c>
      <c r="D2174" s="76">
        <v>10903</v>
      </c>
      <c r="E2174" s="77">
        <v>29.51</v>
      </c>
      <c r="F2174" s="95">
        <v>370</v>
      </c>
    </row>
    <row r="2175" spans="1:6">
      <c r="A2175" s="74" t="s">
        <v>207</v>
      </c>
      <c r="B2175" s="74" t="s">
        <v>138</v>
      </c>
      <c r="C2175" s="75" t="s">
        <v>2989</v>
      </c>
      <c r="D2175" s="76">
        <v>10687</v>
      </c>
      <c r="E2175" s="77">
        <v>25.43</v>
      </c>
      <c r="F2175" s="95">
        <v>420</v>
      </c>
    </row>
    <row r="2176" spans="1:6">
      <c r="A2176" s="74" t="s">
        <v>207</v>
      </c>
      <c r="B2176" s="74" t="s">
        <v>138</v>
      </c>
      <c r="C2176" s="75" t="s">
        <v>2990</v>
      </c>
      <c r="D2176" s="76">
        <v>10391</v>
      </c>
      <c r="E2176" s="77">
        <v>38.56</v>
      </c>
      <c r="F2176" s="95">
        <v>269</v>
      </c>
    </row>
    <row r="2177" spans="1:6">
      <c r="A2177" s="74" t="s">
        <v>207</v>
      </c>
      <c r="B2177" s="74" t="s">
        <v>138</v>
      </c>
      <c r="C2177" s="75" t="s">
        <v>2991</v>
      </c>
      <c r="D2177" s="76">
        <v>9134</v>
      </c>
      <c r="E2177" s="77">
        <v>60.86</v>
      </c>
      <c r="F2177" s="95">
        <v>150</v>
      </c>
    </row>
    <row r="2178" spans="1:6">
      <c r="A2178" s="74" t="s">
        <v>207</v>
      </c>
      <c r="B2178" s="74" t="s">
        <v>138</v>
      </c>
      <c r="C2178" s="75" t="s">
        <v>2992</v>
      </c>
      <c r="D2178" s="76">
        <v>8955</v>
      </c>
      <c r="E2178" s="77">
        <v>14.19</v>
      </c>
      <c r="F2178" s="95">
        <v>631</v>
      </c>
    </row>
    <row r="2179" spans="1:6">
      <c r="A2179" s="74" t="s">
        <v>207</v>
      </c>
      <c r="B2179" s="74" t="s">
        <v>138</v>
      </c>
      <c r="C2179" s="75" t="s">
        <v>2993</v>
      </c>
      <c r="D2179" s="76">
        <v>8902</v>
      </c>
      <c r="E2179" s="77">
        <v>63.23</v>
      </c>
      <c r="F2179" s="95">
        <v>141</v>
      </c>
    </row>
    <row r="2180" spans="1:6">
      <c r="A2180" s="74" t="s">
        <v>207</v>
      </c>
      <c r="B2180" s="74" t="s">
        <v>138</v>
      </c>
      <c r="C2180" s="75" t="s">
        <v>2994</v>
      </c>
      <c r="D2180" s="76">
        <v>8758</v>
      </c>
      <c r="E2180" s="77">
        <v>9.1300000000000008</v>
      </c>
      <c r="F2180" s="95">
        <v>960</v>
      </c>
    </row>
    <row r="2181" spans="1:6">
      <c r="A2181" s="74" t="s">
        <v>207</v>
      </c>
      <c r="B2181" s="74" t="s">
        <v>138</v>
      </c>
      <c r="C2181" s="75" t="s">
        <v>2995</v>
      </c>
      <c r="D2181" s="76">
        <v>8726</v>
      </c>
      <c r="E2181" s="77">
        <v>30.57</v>
      </c>
      <c r="F2181" s="95">
        <v>285</v>
      </c>
    </row>
    <row r="2182" spans="1:6">
      <c r="A2182" s="74" t="s">
        <v>207</v>
      </c>
      <c r="B2182" s="74" t="s">
        <v>138</v>
      </c>
      <c r="C2182" s="75" t="s">
        <v>2996</v>
      </c>
      <c r="D2182" s="76">
        <v>8680</v>
      </c>
      <c r="E2182" s="77">
        <v>24.08</v>
      </c>
      <c r="F2182" s="95">
        <v>360</v>
      </c>
    </row>
    <row r="2183" spans="1:6">
      <c r="A2183" s="74" t="s">
        <v>207</v>
      </c>
      <c r="B2183" s="74" t="s">
        <v>138</v>
      </c>
      <c r="C2183" s="75" t="s">
        <v>2997</v>
      </c>
      <c r="D2183" s="76">
        <v>7851</v>
      </c>
      <c r="E2183" s="77">
        <v>28.43</v>
      </c>
      <c r="F2183" s="95">
        <v>276</v>
      </c>
    </row>
    <row r="2184" spans="1:6">
      <c r="A2184" s="74" t="s">
        <v>207</v>
      </c>
      <c r="B2184" s="74" t="s">
        <v>138</v>
      </c>
      <c r="C2184" s="75" t="s">
        <v>2998</v>
      </c>
      <c r="D2184" s="76">
        <v>7753</v>
      </c>
      <c r="E2184" s="77">
        <v>24</v>
      </c>
      <c r="F2184" s="95">
        <v>323</v>
      </c>
    </row>
    <row r="2185" spans="1:6">
      <c r="A2185" s="74" t="s">
        <v>207</v>
      </c>
      <c r="B2185" s="74" t="s">
        <v>138</v>
      </c>
      <c r="C2185" s="75" t="s">
        <v>2999</v>
      </c>
      <c r="D2185" s="76">
        <v>7338</v>
      </c>
      <c r="E2185" s="77">
        <v>28.8</v>
      </c>
      <c r="F2185" s="95">
        <v>255</v>
      </c>
    </row>
    <row r="2186" spans="1:6">
      <c r="A2186" s="74" t="s">
        <v>207</v>
      </c>
      <c r="B2186" s="74" t="s">
        <v>138</v>
      </c>
      <c r="C2186" s="75" t="s">
        <v>3000</v>
      </c>
      <c r="D2186" s="76">
        <v>7155</v>
      </c>
      <c r="E2186" s="77">
        <v>15.36</v>
      </c>
      <c r="F2186" s="95">
        <v>466</v>
      </c>
    </row>
    <row r="2187" spans="1:6">
      <c r="A2187" s="74" t="s">
        <v>207</v>
      </c>
      <c r="B2187" s="74" t="s">
        <v>138</v>
      </c>
      <c r="C2187" s="75" t="s">
        <v>3001</v>
      </c>
      <c r="D2187" s="76">
        <v>6614</v>
      </c>
      <c r="E2187" s="77">
        <v>26.16</v>
      </c>
      <c r="F2187" s="95">
        <v>253</v>
      </c>
    </row>
    <row r="2188" spans="1:6">
      <c r="A2188" s="74" t="s">
        <v>207</v>
      </c>
      <c r="B2188" s="74" t="s">
        <v>138</v>
      </c>
      <c r="C2188" s="75" t="s">
        <v>3002</v>
      </c>
      <c r="D2188" s="76">
        <v>6514</v>
      </c>
      <c r="E2188" s="77">
        <v>11.75</v>
      </c>
      <c r="F2188" s="95">
        <v>554</v>
      </c>
    </row>
    <row r="2189" spans="1:6">
      <c r="A2189" s="74" t="s">
        <v>207</v>
      </c>
      <c r="B2189" s="74" t="s">
        <v>138</v>
      </c>
      <c r="C2189" s="75" t="s">
        <v>3003</v>
      </c>
      <c r="D2189" s="76">
        <v>6290</v>
      </c>
      <c r="E2189" s="77">
        <v>25.7</v>
      </c>
      <c r="F2189" s="95">
        <v>245</v>
      </c>
    </row>
    <row r="2190" spans="1:6">
      <c r="A2190" s="74" t="s">
        <v>207</v>
      </c>
      <c r="B2190" s="74" t="s">
        <v>138</v>
      </c>
      <c r="C2190" s="75" t="s">
        <v>3004</v>
      </c>
      <c r="D2190" s="76">
        <v>5864</v>
      </c>
      <c r="E2190" s="77">
        <v>32.07</v>
      </c>
      <c r="F2190" s="95">
        <v>183</v>
      </c>
    </row>
    <row r="2191" spans="1:6">
      <c r="A2191" s="74" t="s">
        <v>207</v>
      </c>
      <c r="B2191" s="74" t="s">
        <v>138</v>
      </c>
      <c r="C2191" s="75" t="s">
        <v>3005</v>
      </c>
      <c r="D2191" s="76">
        <v>5698</v>
      </c>
      <c r="E2191" s="77">
        <v>38.99</v>
      </c>
      <c r="F2191" s="95">
        <v>146</v>
      </c>
    </row>
    <row r="2192" spans="1:6">
      <c r="A2192" s="74" t="s">
        <v>207</v>
      </c>
      <c r="B2192" s="74" t="s">
        <v>138</v>
      </c>
      <c r="C2192" s="75" t="s">
        <v>3006</v>
      </c>
      <c r="D2192" s="76">
        <v>5282</v>
      </c>
      <c r="E2192" s="77">
        <v>45.43</v>
      </c>
      <c r="F2192" s="95">
        <v>116</v>
      </c>
    </row>
    <row r="2193" spans="1:6">
      <c r="A2193" s="74" t="s">
        <v>207</v>
      </c>
      <c r="B2193" s="74" t="s">
        <v>138</v>
      </c>
      <c r="C2193" s="75" t="s">
        <v>3007</v>
      </c>
      <c r="D2193" s="76">
        <v>4995</v>
      </c>
      <c r="E2193" s="77">
        <v>21.36</v>
      </c>
      <c r="F2193" s="95">
        <v>234</v>
      </c>
    </row>
    <row r="2194" spans="1:6">
      <c r="A2194" s="74" t="s">
        <v>207</v>
      </c>
      <c r="B2194" s="74" t="s">
        <v>138</v>
      </c>
      <c r="C2194" s="75" t="s">
        <v>3008</v>
      </c>
      <c r="D2194" s="76">
        <v>4982</v>
      </c>
      <c r="E2194" s="77">
        <v>168.27</v>
      </c>
      <c r="F2194" s="95">
        <v>30</v>
      </c>
    </row>
    <row r="2195" spans="1:6">
      <c r="A2195" s="74" t="s">
        <v>207</v>
      </c>
      <c r="B2195" s="74" t="s">
        <v>138</v>
      </c>
      <c r="C2195" s="75" t="s">
        <v>3009</v>
      </c>
      <c r="D2195" s="76">
        <v>4347</v>
      </c>
      <c r="E2195" s="77">
        <v>3.55</v>
      </c>
      <c r="F2195" s="96">
        <v>1225</v>
      </c>
    </row>
    <row r="2196" spans="1:6">
      <c r="A2196" s="74" t="s">
        <v>207</v>
      </c>
      <c r="B2196" s="74" t="s">
        <v>138</v>
      </c>
      <c r="C2196" s="75" t="s">
        <v>3010</v>
      </c>
      <c r="D2196" s="76">
        <v>4322</v>
      </c>
      <c r="E2196" s="77">
        <v>86.29</v>
      </c>
      <c r="F2196" s="95">
        <v>50</v>
      </c>
    </row>
    <row r="2197" spans="1:6">
      <c r="A2197" s="74" t="s">
        <v>207</v>
      </c>
      <c r="B2197" s="74" t="s">
        <v>138</v>
      </c>
      <c r="C2197" s="75" t="s">
        <v>3011</v>
      </c>
      <c r="D2197" s="76">
        <v>4093</v>
      </c>
      <c r="E2197" s="77">
        <v>36.92</v>
      </c>
      <c r="F2197" s="95">
        <v>111</v>
      </c>
    </row>
    <row r="2198" spans="1:6">
      <c r="A2198" s="74" t="s">
        <v>207</v>
      </c>
      <c r="B2198" s="74" t="s">
        <v>138</v>
      </c>
      <c r="C2198" s="75" t="s">
        <v>3012</v>
      </c>
      <c r="D2198" s="76">
        <v>4020</v>
      </c>
      <c r="E2198" s="77">
        <v>92.17</v>
      </c>
      <c r="F2198" s="95">
        <v>44</v>
      </c>
    </row>
    <row r="2199" spans="1:6">
      <c r="A2199" s="74" t="s">
        <v>207</v>
      </c>
      <c r="B2199" s="74" t="s">
        <v>138</v>
      </c>
      <c r="C2199" s="75" t="s">
        <v>3013</v>
      </c>
      <c r="D2199" s="76">
        <v>3905</v>
      </c>
      <c r="E2199" s="77">
        <v>35.94</v>
      </c>
      <c r="F2199" s="95">
        <v>109</v>
      </c>
    </row>
    <row r="2200" spans="1:6">
      <c r="A2200" s="74" t="s">
        <v>207</v>
      </c>
      <c r="B2200" s="74" t="s">
        <v>138</v>
      </c>
      <c r="C2200" s="75" t="s">
        <v>3014</v>
      </c>
      <c r="D2200" s="76">
        <v>3656</v>
      </c>
      <c r="E2200" s="77">
        <v>43.89</v>
      </c>
      <c r="F2200" s="95">
        <v>83</v>
      </c>
    </row>
    <row r="2201" spans="1:6">
      <c r="A2201" s="74" t="s">
        <v>207</v>
      </c>
      <c r="B2201" s="74" t="s">
        <v>138</v>
      </c>
      <c r="C2201" s="75" t="s">
        <v>3015</v>
      </c>
      <c r="D2201" s="76">
        <v>3303</v>
      </c>
      <c r="E2201" s="77">
        <v>12.66</v>
      </c>
      <c r="F2201" s="95">
        <v>261</v>
      </c>
    </row>
    <row r="2202" spans="1:6">
      <c r="A2202" s="74" t="s">
        <v>207</v>
      </c>
      <c r="B2202" s="74" t="s">
        <v>138</v>
      </c>
      <c r="C2202" s="75" t="s">
        <v>3016</v>
      </c>
      <c r="D2202" s="76">
        <v>3138</v>
      </c>
      <c r="E2202" s="77">
        <v>29.07</v>
      </c>
      <c r="F2202" s="95">
        <v>108</v>
      </c>
    </row>
    <row r="2203" spans="1:6">
      <c r="A2203" s="74" t="s">
        <v>207</v>
      </c>
      <c r="B2203" s="74" t="s">
        <v>138</v>
      </c>
      <c r="C2203" s="75" t="s">
        <v>3017</v>
      </c>
      <c r="D2203" s="76">
        <v>2839</v>
      </c>
      <c r="E2203" s="77">
        <v>42.53</v>
      </c>
      <c r="F2203" s="95">
        <v>67</v>
      </c>
    </row>
    <row r="2204" spans="1:6">
      <c r="A2204" s="74" t="s">
        <v>207</v>
      </c>
      <c r="B2204" s="74" t="s">
        <v>138</v>
      </c>
      <c r="C2204" s="75" t="s">
        <v>3018</v>
      </c>
      <c r="D2204" s="76">
        <v>2818</v>
      </c>
      <c r="E2204" s="77">
        <v>18.78</v>
      </c>
      <c r="F2204" s="95">
        <v>150</v>
      </c>
    </row>
    <row r="2205" spans="1:6">
      <c r="A2205" s="74" t="s">
        <v>207</v>
      </c>
      <c r="B2205" s="74" t="s">
        <v>138</v>
      </c>
      <c r="C2205" s="75" t="s">
        <v>3019</v>
      </c>
      <c r="D2205" s="76">
        <v>2553</v>
      </c>
      <c r="E2205" s="77">
        <v>19.59</v>
      </c>
      <c r="F2205" s="95">
        <v>130</v>
      </c>
    </row>
    <row r="2206" spans="1:6">
      <c r="A2206" s="74" t="s">
        <v>207</v>
      </c>
      <c r="B2206" s="74" t="s">
        <v>138</v>
      </c>
      <c r="C2206" s="75" t="s">
        <v>3020</v>
      </c>
      <c r="D2206" s="76">
        <v>2340</v>
      </c>
      <c r="E2206" s="77">
        <v>21.75</v>
      </c>
      <c r="F2206" s="95">
        <v>108</v>
      </c>
    </row>
    <row r="2207" spans="1:6">
      <c r="A2207" s="74" t="s">
        <v>207</v>
      </c>
      <c r="B2207" s="74" t="s">
        <v>138</v>
      </c>
      <c r="C2207" s="75" t="s">
        <v>3021</v>
      </c>
      <c r="D2207" s="76">
        <v>2091</v>
      </c>
      <c r="E2207" s="77">
        <v>35.14</v>
      </c>
      <c r="F2207" s="95">
        <v>60</v>
      </c>
    </row>
    <row r="2208" spans="1:6">
      <c r="A2208" s="74" t="s">
        <v>207</v>
      </c>
      <c r="B2208" s="74" t="s">
        <v>138</v>
      </c>
      <c r="C2208" s="75" t="s">
        <v>3022</v>
      </c>
      <c r="D2208" s="76">
        <v>2032</v>
      </c>
      <c r="E2208" s="77">
        <v>20.75</v>
      </c>
      <c r="F2208" s="95">
        <v>98</v>
      </c>
    </row>
    <row r="2209" spans="1:6">
      <c r="A2209" s="74" t="s">
        <v>207</v>
      </c>
      <c r="B2209" s="74" t="s">
        <v>138</v>
      </c>
      <c r="C2209" s="75" t="s">
        <v>3023</v>
      </c>
      <c r="D2209" s="76">
        <v>1947</v>
      </c>
      <c r="E2209" s="77">
        <v>17.100000000000001</v>
      </c>
      <c r="F2209" s="95">
        <v>114</v>
      </c>
    </row>
    <row r="2210" spans="1:6">
      <c r="A2210" s="74" t="s">
        <v>207</v>
      </c>
      <c r="B2210" s="74" t="s">
        <v>138</v>
      </c>
      <c r="C2210" s="75" t="s">
        <v>3024</v>
      </c>
      <c r="D2210" s="76">
        <v>1931</v>
      </c>
      <c r="E2210" s="77">
        <v>7.33</v>
      </c>
      <c r="F2210" s="95">
        <v>264</v>
      </c>
    </row>
    <row r="2211" spans="1:6">
      <c r="A2211" s="74" t="s">
        <v>207</v>
      </c>
      <c r="B2211" s="74" t="s">
        <v>138</v>
      </c>
      <c r="C2211" s="75" t="s">
        <v>3025</v>
      </c>
      <c r="D2211" s="76">
        <v>1910</v>
      </c>
      <c r="E2211" s="77">
        <v>15.04</v>
      </c>
      <c r="F2211" s="95">
        <v>127</v>
      </c>
    </row>
    <row r="2212" spans="1:6">
      <c r="A2212" s="74" t="s">
        <v>207</v>
      </c>
      <c r="B2212" s="74" t="s">
        <v>138</v>
      </c>
      <c r="C2212" s="75" t="s">
        <v>3026</v>
      </c>
      <c r="D2212" s="76">
        <v>1897</v>
      </c>
      <c r="E2212" s="77">
        <v>23.39</v>
      </c>
      <c r="F2212" s="95">
        <v>81</v>
      </c>
    </row>
    <row r="2213" spans="1:6">
      <c r="A2213" s="74" t="s">
        <v>207</v>
      </c>
      <c r="B2213" s="74" t="s">
        <v>138</v>
      </c>
      <c r="C2213" s="75" t="s">
        <v>3027</v>
      </c>
      <c r="D2213" s="76">
        <v>1733</v>
      </c>
      <c r="E2213" s="77">
        <v>9.5</v>
      </c>
      <c r="F2213" s="95">
        <v>182</v>
      </c>
    </row>
    <row r="2214" spans="1:6">
      <c r="A2214" s="74" t="s">
        <v>207</v>
      </c>
      <c r="B2214" s="74" t="s">
        <v>138</v>
      </c>
      <c r="C2214" s="75" t="s">
        <v>3028</v>
      </c>
      <c r="D2214" s="76">
        <v>1559</v>
      </c>
      <c r="E2214" s="77">
        <v>35.450000000000003</v>
      </c>
      <c r="F2214" s="95">
        <v>44</v>
      </c>
    </row>
    <row r="2215" spans="1:6">
      <c r="A2215" s="74" t="s">
        <v>207</v>
      </c>
      <c r="B2215" s="74" t="s">
        <v>138</v>
      </c>
      <c r="C2215" s="75" t="s">
        <v>3029</v>
      </c>
      <c r="D2215" s="76">
        <v>1496</v>
      </c>
      <c r="E2215" s="77">
        <v>12.2</v>
      </c>
      <c r="F2215" s="95">
        <v>123</v>
      </c>
    </row>
    <row r="2216" spans="1:6">
      <c r="A2216" s="74" t="s">
        <v>207</v>
      </c>
      <c r="B2216" s="74" t="s">
        <v>138</v>
      </c>
      <c r="C2216" s="75" t="s">
        <v>3030</v>
      </c>
      <c r="D2216" s="76">
        <v>1482</v>
      </c>
      <c r="E2216" s="77">
        <v>15.11</v>
      </c>
      <c r="F2216" s="95">
        <v>98</v>
      </c>
    </row>
    <row r="2217" spans="1:6">
      <c r="A2217" s="74" t="s">
        <v>207</v>
      </c>
      <c r="B2217" s="74" t="s">
        <v>138</v>
      </c>
      <c r="C2217" s="75" t="s">
        <v>3031</v>
      </c>
      <c r="D2217" s="76">
        <v>1402</v>
      </c>
      <c r="E2217" s="77">
        <v>20.52</v>
      </c>
      <c r="F2217" s="95">
        <v>68</v>
      </c>
    </row>
    <row r="2218" spans="1:6">
      <c r="A2218" s="74" t="s">
        <v>207</v>
      </c>
      <c r="B2218" s="74" t="s">
        <v>138</v>
      </c>
      <c r="C2218" s="75" t="s">
        <v>3032</v>
      </c>
      <c r="D2218" s="76">
        <v>1391</v>
      </c>
      <c r="E2218" s="77">
        <v>12.4</v>
      </c>
      <c r="F2218" s="95">
        <v>112</v>
      </c>
    </row>
    <row r="2219" spans="1:6">
      <c r="A2219" s="74" t="s">
        <v>207</v>
      </c>
      <c r="B2219" s="74" t="s">
        <v>138</v>
      </c>
      <c r="C2219" s="75" t="s">
        <v>3033</v>
      </c>
      <c r="D2219" s="76">
        <v>1346</v>
      </c>
      <c r="E2219" s="77">
        <v>8.5</v>
      </c>
      <c r="F2219" s="95">
        <v>158</v>
      </c>
    </row>
    <row r="2220" spans="1:6">
      <c r="A2220" s="74" t="s">
        <v>207</v>
      </c>
      <c r="B2220" s="74" t="s">
        <v>138</v>
      </c>
      <c r="C2220" s="75" t="s">
        <v>3034</v>
      </c>
      <c r="D2220" s="76">
        <v>1309</v>
      </c>
      <c r="E2220" s="77">
        <v>28.31</v>
      </c>
      <c r="F2220" s="95">
        <v>46</v>
      </c>
    </row>
    <row r="2221" spans="1:6">
      <c r="A2221" s="74" t="s">
        <v>207</v>
      </c>
      <c r="B2221" s="74" t="s">
        <v>138</v>
      </c>
      <c r="C2221" s="75" t="s">
        <v>3035</v>
      </c>
      <c r="D2221" s="76">
        <v>1307</v>
      </c>
      <c r="E2221" s="77">
        <v>18.850000000000001</v>
      </c>
      <c r="F2221" s="95">
        <v>69</v>
      </c>
    </row>
    <row r="2222" spans="1:6">
      <c r="A2222" s="74" t="s">
        <v>207</v>
      </c>
      <c r="B2222" s="74" t="s">
        <v>138</v>
      </c>
      <c r="C2222" s="75" t="s">
        <v>3036</v>
      </c>
      <c r="D2222" s="76">
        <v>1269</v>
      </c>
      <c r="E2222" s="77">
        <v>16.84</v>
      </c>
      <c r="F2222" s="95">
        <v>75</v>
      </c>
    </row>
    <row r="2223" spans="1:6">
      <c r="A2223" s="74" t="s">
        <v>207</v>
      </c>
      <c r="B2223" s="74" t="s">
        <v>138</v>
      </c>
      <c r="C2223" s="75" t="s">
        <v>3037</v>
      </c>
      <c r="D2223" s="76">
        <v>1230</v>
      </c>
      <c r="E2223" s="77">
        <v>10.119999999999999</v>
      </c>
      <c r="F2223" s="95">
        <v>121</v>
      </c>
    </row>
    <row r="2224" spans="1:6">
      <c r="A2224" s="74" t="s">
        <v>207</v>
      </c>
      <c r="B2224" s="74" t="s">
        <v>138</v>
      </c>
      <c r="C2224" s="75" t="s">
        <v>3038</v>
      </c>
      <c r="D2224" s="76">
        <v>1155</v>
      </c>
      <c r="E2224" s="77">
        <v>19.52</v>
      </c>
      <c r="F2224" s="95">
        <v>59</v>
      </c>
    </row>
    <row r="2225" spans="1:6">
      <c r="A2225" s="74" t="s">
        <v>207</v>
      </c>
      <c r="B2225" s="74" t="s">
        <v>138</v>
      </c>
      <c r="C2225" s="75" t="s">
        <v>3039</v>
      </c>
      <c r="D2225" s="76">
        <v>1097</v>
      </c>
      <c r="E2225" s="77">
        <v>12.08</v>
      </c>
      <c r="F2225" s="95">
        <v>91</v>
      </c>
    </row>
    <row r="2226" spans="1:6">
      <c r="A2226" s="74" t="s">
        <v>207</v>
      </c>
      <c r="B2226" s="74" t="s">
        <v>138</v>
      </c>
      <c r="C2226" s="75" t="s">
        <v>3040</v>
      </c>
      <c r="D2226" s="76">
        <v>1073</v>
      </c>
      <c r="E2226" s="77">
        <v>10.78</v>
      </c>
      <c r="F2226" s="95">
        <v>100</v>
      </c>
    </row>
    <row r="2227" spans="1:6">
      <c r="A2227" s="74" t="s">
        <v>207</v>
      </c>
      <c r="B2227" s="74" t="s">
        <v>138</v>
      </c>
      <c r="C2227" s="75" t="s">
        <v>3041</v>
      </c>
      <c r="D2227" s="77">
        <v>952</v>
      </c>
      <c r="E2227" s="77">
        <v>9.57</v>
      </c>
      <c r="F2227" s="95">
        <v>99</v>
      </c>
    </row>
    <row r="2228" spans="1:6">
      <c r="A2228" s="74" t="s">
        <v>207</v>
      </c>
      <c r="B2228" s="74" t="s">
        <v>138</v>
      </c>
      <c r="C2228" s="75" t="s">
        <v>3042</v>
      </c>
      <c r="D2228" s="77">
        <v>941</v>
      </c>
      <c r="E2228" s="77">
        <v>17.989999999999998</v>
      </c>
      <c r="F2228" s="95">
        <v>52</v>
      </c>
    </row>
    <row r="2229" spans="1:6">
      <c r="A2229" s="74" t="s">
        <v>207</v>
      </c>
      <c r="B2229" s="74" t="s">
        <v>138</v>
      </c>
      <c r="C2229" s="75" t="s">
        <v>3043</v>
      </c>
      <c r="D2229" s="77">
        <v>922</v>
      </c>
      <c r="E2229" s="77">
        <v>13.72</v>
      </c>
      <c r="F2229" s="95">
        <v>67</v>
      </c>
    </row>
    <row r="2230" spans="1:6">
      <c r="A2230" s="74" t="s">
        <v>207</v>
      </c>
      <c r="B2230" s="74" t="s">
        <v>138</v>
      </c>
      <c r="C2230" s="75" t="s">
        <v>3044</v>
      </c>
      <c r="D2230" s="77">
        <v>875</v>
      </c>
      <c r="E2230" s="77">
        <v>8.3000000000000007</v>
      </c>
      <c r="F2230" s="95">
        <v>105</v>
      </c>
    </row>
    <row r="2231" spans="1:6">
      <c r="A2231" s="74" t="s">
        <v>207</v>
      </c>
      <c r="B2231" s="74" t="s">
        <v>138</v>
      </c>
      <c r="C2231" s="75" t="s">
        <v>3045</v>
      </c>
      <c r="D2231" s="77">
        <v>861</v>
      </c>
      <c r="E2231" s="77">
        <v>16.22</v>
      </c>
      <c r="F2231" s="95">
        <v>53</v>
      </c>
    </row>
    <row r="2232" spans="1:6">
      <c r="A2232" s="74" t="s">
        <v>207</v>
      </c>
      <c r="B2232" s="74" t="s">
        <v>138</v>
      </c>
      <c r="C2232" s="75" t="s">
        <v>3046</v>
      </c>
      <c r="D2232" s="77">
        <v>853</v>
      </c>
      <c r="E2232" s="77">
        <v>15.29</v>
      </c>
      <c r="F2232" s="95">
        <v>56</v>
      </c>
    </row>
    <row r="2233" spans="1:6">
      <c r="A2233" s="74" t="s">
        <v>207</v>
      </c>
      <c r="B2233" s="74" t="s">
        <v>138</v>
      </c>
      <c r="C2233" s="75" t="s">
        <v>3047</v>
      </c>
      <c r="D2233" s="77">
        <v>775</v>
      </c>
      <c r="E2233" s="77">
        <v>7.65</v>
      </c>
      <c r="F2233" s="95">
        <v>101</v>
      </c>
    </row>
    <row r="2234" spans="1:6">
      <c r="A2234" s="74" t="s">
        <v>207</v>
      </c>
      <c r="B2234" s="74" t="s">
        <v>138</v>
      </c>
      <c r="C2234" s="75" t="s">
        <v>3048</v>
      </c>
      <c r="D2234" s="77">
        <v>751</v>
      </c>
      <c r="E2234" s="77">
        <v>12.92</v>
      </c>
      <c r="F2234" s="95">
        <v>58</v>
      </c>
    </row>
    <row r="2235" spans="1:6">
      <c r="A2235" s="74" t="s">
        <v>207</v>
      </c>
      <c r="B2235" s="74" t="s">
        <v>138</v>
      </c>
      <c r="C2235" s="75" t="s">
        <v>3049</v>
      </c>
      <c r="D2235" s="77">
        <v>740</v>
      </c>
      <c r="E2235" s="77">
        <v>12.38</v>
      </c>
      <c r="F2235" s="95">
        <v>60</v>
      </c>
    </row>
    <row r="2236" spans="1:6">
      <c r="A2236" s="74" t="s">
        <v>207</v>
      </c>
      <c r="B2236" s="74" t="s">
        <v>138</v>
      </c>
      <c r="C2236" s="75" t="s">
        <v>3050</v>
      </c>
      <c r="D2236" s="77">
        <v>706</v>
      </c>
      <c r="E2236" s="77">
        <v>26.19</v>
      </c>
      <c r="F2236" s="95">
        <v>27</v>
      </c>
    </row>
    <row r="2237" spans="1:6">
      <c r="A2237" s="74" t="s">
        <v>207</v>
      </c>
      <c r="B2237" s="74" t="s">
        <v>138</v>
      </c>
      <c r="C2237" s="75" t="s">
        <v>3051</v>
      </c>
      <c r="D2237" s="77">
        <v>691</v>
      </c>
      <c r="E2237" s="77">
        <v>10.35</v>
      </c>
      <c r="F2237" s="95">
        <v>67</v>
      </c>
    </row>
    <row r="2238" spans="1:6">
      <c r="A2238" s="74" t="s">
        <v>207</v>
      </c>
      <c r="B2238" s="74" t="s">
        <v>138</v>
      </c>
      <c r="C2238" s="75" t="s">
        <v>3052</v>
      </c>
      <c r="D2238" s="77">
        <v>679</v>
      </c>
      <c r="E2238" s="77">
        <v>5.38</v>
      </c>
      <c r="F2238" s="95">
        <v>126</v>
      </c>
    </row>
    <row r="2239" spans="1:6">
      <c r="A2239" s="74" t="s">
        <v>207</v>
      </c>
      <c r="B2239" s="74" t="s">
        <v>138</v>
      </c>
      <c r="C2239" s="75" t="s">
        <v>3053</v>
      </c>
      <c r="D2239" s="77">
        <v>598</v>
      </c>
      <c r="E2239" s="77">
        <v>10.37</v>
      </c>
      <c r="F2239" s="95">
        <v>58</v>
      </c>
    </row>
    <row r="2240" spans="1:6">
      <c r="A2240" s="74" t="s">
        <v>207</v>
      </c>
      <c r="B2240" s="74" t="s">
        <v>138</v>
      </c>
      <c r="C2240" s="75" t="s">
        <v>3054</v>
      </c>
      <c r="D2240" s="77">
        <v>448</v>
      </c>
      <c r="E2240" s="77">
        <v>5.66</v>
      </c>
      <c r="F2240" s="95">
        <v>79</v>
      </c>
    </row>
    <row r="2241" spans="1:6">
      <c r="A2241" s="74" t="s">
        <v>207</v>
      </c>
      <c r="B2241" s="74" t="s">
        <v>138</v>
      </c>
      <c r="C2241" s="75" t="s">
        <v>3055</v>
      </c>
      <c r="D2241" s="77">
        <v>444</v>
      </c>
      <c r="E2241" s="77">
        <v>40.5</v>
      </c>
      <c r="F2241" s="95">
        <v>11</v>
      </c>
    </row>
    <row r="2242" spans="1:6">
      <c r="A2242" s="74" t="s">
        <v>207</v>
      </c>
      <c r="B2242" s="74" t="s">
        <v>138</v>
      </c>
      <c r="C2242" s="75" t="s">
        <v>3056</v>
      </c>
      <c r="D2242" s="77">
        <v>436</v>
      </c>
      <c r="E2242" s="77">
        <v>31.75</v>
      </c>
      <c r="F2242" s="95">
        <v>14</v>
      </c>
    </row>
    <row r="2243" spans="1:6">
      <c r="A2243" s="74" t="s">
        <v>207</v>
      </c>
      <c r="B2243" s="74" t="s">
        <v>138</v>
      </c>
      <c r="C2243" s="75" t="s">
        <v>3057</v>
      </c>
      <c r="D2243" s="77">
        <v>364</v>
      </c>
      <c r="E2243" s="77">
        <v>11.09</v>
      </c>
      <c r="F2243" s="95">
        <v>33</v>
      </c>
    </row>
    <row r="2244" spans="1:6">
      <c r="A2244" s="74" t="s">
        <v>207</v>
      </c>
      <c r="B2244" s="74" t="s">
        <v>138</v>
      </c>
      <c r="C2244" s="75" t="s">
        <v>3058</v>
      </c>
      <c r="D2244" s="77">
        <v>352</v>
      </c>
      <c r="E2244" s="77">
        <v>31.45</v>
      </c>
      <c r="F2244" s="95">
        <v>11</v>
      </c>
    </row>
    <row r="2245" spans="1:6">
      <c r="A2245" s="74" t="s">
        <v>207</v>
      </c>
      <c r="B2245" s="74" t="s">
        <v>138</v>
      </c>
      <c r="C2245" s="75" t="s">
        <v>3059</v>
      </c>
      <c r="D2245" s="77">
        <v>337</v>
      </c>
      <c r="E2245" s="77">
        <v>20.36</v>
      </c>
      <c r="F2245" s="95">
        <v>17</v>
      </c>
    </row>
    <row r="2246" spans="1:6">
      <c r="A2246" s="74" t="s">
        <v>207</v>
      </c>
      <c r="B2246" s="74" t="s">
        <v>138</v>
      </c>
      <c r="C2246" s="75" t="s">
        <v>3060</v>
      </c>
      <c r="D2246" s="77">
        <v>325</v>
      </c>
      <c r="E2246" s="77">
        <v>7.37</v>
      </c>
      <c r="F2246" s="95">
        <v>44</v>
      </c>
    </row>
    <row r="2247" spans="1:6">
      <c r="A2247" s="74" t="s">
        <v>207</v>
      </c>
      <c r="B2247" s="74" t="s">
        <v>138</v>
      </c>
      <c r="C2247" s="75" t="s">
        <v>3061</v>
      </c>
      <c r="D2247" s="77">
        <v>298</v>
      </c>
      <c r="E2247" s="77">
        <v>16.72</v>
      </c>
      <c r="F2247" s="95">
        <v>18</v>
      </c>
    </row>
    <row r="2248" spans="1:6">
      <c r="A2248" s="74" t="s">
        <v>207</v>
      </c>
      <c r="B2248" s="74" t="s">
        <v>138</v>
      </c>
      <c r="C2248" s="75" t="s">
        <v>3062</v>
      </c>
      <c r="D2248" s="77">
        <v>259</v>
      </c>
      <c r="E2248" s="77">
        <v>52.94</v>
      </c>
      <c r="F2248" s="95">
        <v>4.8899999999999997</v>
      </c>
    </row>
    <row r="2249" spans="1:6">
      <c r="A2249" s="74" t="s">
        <v>207</v>
      </c>
      <c r="B2249" s="74" t="s">
        <v>138</v>
      </c>
      <c r="C2249" s="75" t="s">
        <v>3063</v>
      </c>
      <c r="D2249" s="77">
        <v>255</v>
      </c>
      <c r="E2249" s="77">
        <v>8.41</v>
      </c>
      <c r="F2249" s="95">
        <v>30</v>
      </c>
    </row>
    <row r="2250" spans="1:6">
      <c r="A2250" s="74" t="s">
        <v>207</v>
      </c>
      <c r="B2250" s="74" t="s">
        <v>138</v>
      </c>
      <c r="C2250" s="75" t="s">
        <v>3064</v>
      </c>
      <c r="D2250" s="77">
        <v>217</v>
      </c>
      <c r="E2250" s="77">
        <v>17.760000000000002</v>
      </c>
      <c r="F2250" s="95">
        <v>12</v>
      </c>
    </row>
    <row r="2251" spans="1:6">
      <c r="A2251" s="74" t="s">
        <v>207</v>
      </c>
      <c r="B2251" s="74" t="s">
        <v>138</v>
      </c>
      <c r="C2251" s="75" t="s">
        <v>3065</v>
      </c>
      <c r="D2251" s="77">
        <v>182</v>
      </c>
      <c r="E2251" s="77">
        <v>15.84</v>
      </c>
      <c r="F2251" s="95">
        <v>11</v>
      </c>
    </row>
    <row r="2252" spans="1:6">
      <c r="A2252" s="74" t="s">
        <v>207</v>
      </c>
      <c r="B2252" s="74" t="s">
        <v>138</v>
      </c>
      <c r="C2252" s="75" t="s">
        <v>3066</v>
      </c>
      <c r="D2252" s="77">
        <v>175</v>
      </c>
      <c r="E2252" s="77">
        <v>11.16</v>
      </c>
      <c r="F2252" s="95">
        <v>16</v>
      </c>
    </row>
    <row r="2253" spans="1:6">
      <c r="A2253" s="74" t="s">
        <v>207</v>
      </c>
      <c r="B2253" s="74" t="s">
        <v>138</v>
      </c>
      <c r="C2253" s="75" t="s">
        <v>3067</v>
      </c>
      <c r="D2253" s="77">
        <v>161</v>
      </c>
      <c r="E2253" s="77">
        <v>12.54</v>
      </c>
      <c r="F2253" s="95">
        <v>13</v>
      </c>
    </row>
    <row r="2254" spans="1:6">
      <c r="A2254" s="74" t="s">
        <v>207</v>
      </c>
      <c r="B2254" s="74" t="s">
        <v>139</v>
      </c>
      <c r="C2254" s="75" t="s">
        <v>3068</v>
      </c>
      <c r="D2254" s="76">
        <v>67681</v>
      </c>
      <c r="E2254" s="77">
        <v>406.23</v>
      </c>
      <c r="F2254" s="95">
        <v>167</v>
      </c>
    </row>
    <row r="2255" spans="1:6">
      <c r="A2255" s="74" t="s">
        <v>207</v>
      </c>
      <c r="B2255" s="74" t="s">
        <v>139</v>
      </c>
      <c r="C2255" s="75" t="s">
        <v>3069</v>
      </c>
      <c r="D2255" s="76">
        <v>16240</v>
      </c>
      <c r="E2255" s="77">
        <v>279.33999999999997</v>
      </c>
      <c r="F2255" s="95">
        <v>58</v>
      </c>
    </row>
    <row r="2256" spans="1:6">
      <c r="A2256" s="74" t="s">
        <v>207</v>
      </c>
      <c r="B2256" s="74" t="s">
        <v>139</v>
      </c>
      <c r="C2256" s="75" t="s">
        <v>3070</v>
      </c>
      <c r="D2256" s="76">
        <v>16171</v>
      </c>
      <c r="E2256" s="77">
        <v>84.22</v>
      </c>
      <c r="F2256" s="95">
        <v>192</v>
      </c>
    </row>
    <row r="2257" spans="1:6">
      <c r="A2257" s="74" t="s">
        <v>207</v>
      </c>
      <c r="B2257" s="74" t="s">
        <v>139</v>
      </c>
      <c r="C2257" s="75" t="s">
        <v>3071</v>
      </c>
      <c r="D2257" s="76">
        <v>13978</v>
      </c>
      <c r="E2257" s="77">
        <v>113.77</v>
      </c>
      <c r="F2257" s="95">
        <v>123</v>
      </c>
    </row>
    <row r="2258" spans="1:6">
      <c r="A2258" s="74" t="s">
        <v>207</v>
      </c>
      <c r="B2258" s="74" t="s">
        <v>139</v>
      </c>
      <c r="C2258" s="75" t="s">
        <v>3072</v>
      </c>
      <c r="D2258" s="76">
        <v>13387</v>
      </c>
      <c r="E2258" s="77">
        <v>104.93</v>
      </c>
      <c r="F2258" s="95">
        <v>128</v>
      </c>
    </row>
    <row r="2259" spans="1:6">
      <c r="A2259" s="74" t="s">
        <v>207</v>
      </c>
      <c r="B2259" s="74" t="s">
        <v>139</v>
      </c>
      <c r="C2259" s="75" t="s">
        <v>3073</v>
      </c>
      <c r="D2259" s="76">
        <v>9494</v>
      </c>
      <c r="E2259" s="77">
        <v>83.71</v>
      </c>
      <c r="F2259" s="95">
        <v>113</v>
      </c>
    </row>
    <row r="2260" spans="1:6">
      <c r="A2260" s="74" t="s">
        <v>207</v>
      </c>
      <c r="B2260" s="74" t="s">
        <v>139</v>
      </c>
      <c r="C2260" s="75" t="s">
        <v>3074</v>
      </c>
      <c r="D2260" s="76">
        <v>8965</v>
      </c>
      <c r="E2260" s="77">
        <v>189.63</v>
      </c>
      <c r="F2260" s="95">
        <v>47</v>
      </c>
    </row>
    <row r="2261" spans="1:6">
      <c r="A2261" s="74" t="s">
        <v>207</v>
      </c>
      <c r="B2261" s="74" t="s">
        <v>139</v>
      </c>
      <c r="C2261" s="75" t="s">
        <v>3075</v>
      </c>
      <c r="D2261" s="76">
        <v>8842</v>
      </c>
      <c r="E2261" s="77">
        <v>69.56</v>
      </c>
      <c r="F2261" s="95">
        <v>127</v>
      </c>
    </row>
    <row r="2262" spans="1:6">
      <c r="A2262" s="74" t="s">
        <v>207</v>
      </c>
      <c r="B2262" s="74" t="s">
        <v>139</v>
      </c>
      <c r="C2262" s="75" t="s">
        <v>3076</v>
      </c>
      <c r="D2262" s="76">
        <v>8533</v>
      </c>
      <c r="E2262" s="77">
        <v>52.53</v>
      </c>
      <c r="F2262" s="95">
        <v>162</v>
      </c>
    </row>
    <row r="2263" spans="1:6">
      <c r="A2263" s="74" t="s">
        <v>207</v>
      </c>
      <c r="B2263" s="74" t="s">
        <v>139</v>
      </c>
      <c r="C2263" s="75" t="s">
        <v>3077</v>
      </c>
      <c r="D2263" s="76">
        <v>8364</v>
      </c>
      <c r="E2263" s="77">
        <v>208.69</v>
      </c>
      <c r="F2263" s="95">
        <v>40</v>
      </c>
    </row>
    <row r="2264" spans="1:6">
      <c r="A2264" s="74" t="s">
        <v>207</v>
      </c>
      <c r="B2264" s="74" t="s">
        <v>139</v>
      </c>
      <c r="C2264" s="75" t="s">
        <v>3078</v>
      </c>
      <c r="D2264" s="76">
        <v>8275</v>
      </c>
      <c r="E2264" s="77">
        <v>34.79</v>
      </c>
      <c r="F2264" s="95">
        <v>238</v>
      </c>
    </row>
    <row r="2265" spans="1:6">
      <c r="A2265" s="74" t="s">
        <v>207</v>
      </c>
      <c r="B2265" s="74" t="s">
        <v>139</v>
      </c>
      <c r="C2265" s="75" t="s">
        <v>3079</v>
      </c>
      <c r="D2265" s="76">
        <v>8174</v>
      </c>
      <c r="E2265" s="77">
        <v>78.540000000000006</v>
      </c>
      <c r="F2265" s="95">
        <v>104</v>
      </c>
    </row>
    <row r="2266" spans="1:6">
      <c r="A2266" s="74" t="s">
        <v>207</v>
      </c>
      <c r="B2266" s="74" t="s">
        <v>139</v>
      </c>
      <c r="C2266" s="75" t="s">
        <v>3080</v>
      </c>
      <c r="D2266" s="76">
        <v>6663</v>
      </c>
      <c r="E2266" s="77">
        <v>60.94</v>
      </c>
      <c r="F2266" s="95">
        <v>109</v>
      </c>
    </row>
    <row r="2267" spans="1:6">
      <c r="A2267" s="74" t="s">
        <v>207</v>
      </c>
      <c r="B2267" s="74" t="s">
        <v>139</v>
      </c>
      <c r="C2267" s="75" t="s">
        <v>3081</v>
      </c>
      <c r="D2267" s="76">
        <v>6442</v>
      </c>
      <c r="E2267" s="77">
        <v>40.97</v>
      </c>
      <c r="F2267" s="95">
        <v>157</v>
      </c>
    </row>
    <row r="2268" spans="1:6">
      <c r="A2268" s="74" t="s">
        <v>207</v>
      </c>
      <c r="B2268" s="74" t="s">
        <v>139</v>
      </c>
      <c r="C2268" s="75" t="s">
        <v>3082</v>
      </c>
      <c r="D2268" s="76">
        <v>5434</v>
      </c>
      <c r="E2268" s="77">
        <v>131.61000000000001</v>
      </c>
      <c r="F2268" s="95">
        <v>41</v>
      </c>
    </row>
    <row r="2269" spans="1:6">
      <c r="A2269" s="74" t="s">
        <v>207</v>
      </c>
      <c r="B2269" s="74" t="s">
        <v>139</v>
      </c>
      <c r="C2269" s="75" t="s">
        <v>3083</v>
      </c>
      <c r="D2269" s="76">
        <v>5366</v>
      </c>
      <c r="E2269" s="77">
        <v>57.58</v>
      </c>
      <c r="F2269" s="95">
        <v>93</v>
      </c>
    </row>
    <row r="2270" spans="1:6">
      <c r="A2270" s="74" t="s">
        <v>207</v>
      </c>
      <c r="B2270" s="74" t="s">
        <v>139</v>
      </c>
      <c r="C2270" s="75" t="s">
        <v>3084</v>
      </c>
      <c r="D2270" s="76">
        <v>5286</v>
      </c>
      <c r="E2270" s="77">
        <v>124.04</v>
      </c>
      <c r="F2270" s="95">
        <v>43</v>
      </c>
    </row>
    <row r="2271" spans="1:6">
      <c r="A2271" s="74" t="s">
        <v>207</v>
      </c>
      <c r="B2271" s="74" t="s">
        <v>139</v>
      </c>
      <c r="C2271" s="75" t="s">
        <v>3085</v>
      </c>
      <c r="D2271" s="76">
        <v>5244</v>
      </c>
      <c r="E2271" s="77">
        <v>30.14</v>
      </c>
      <c r="F2271" s="95">
        <v>174</v>
      </c>
    </row>
    <row r="2272" spans="1:6">
      <c r="A2272" s="74" t="s">
        <v>207</v>
      </c>
      <c r="B2272" s="74" t="s">
        <v>139</v>
      </c>
      <c r="C2272" s="75" t="s">
        <v>3086</v>
      </c>
      <c r="D2272" s="76">
        <v>4791</v>
      </c>
      <c r="E2272" s="77">
        <v>37.549999999999997</v>
      </c>
      <c r="F2272" s="95">
        <v>128</v>
      </c>
    </row>
    <row r="2273" spans="1:6">
      <c r="A2273" s="74" t="s">
        <v>207</v>
      </c>
      <c r="B2273" s="74" t="s">
        <v>139</v>
      </c>
      <c r="C2273" s="75" t="s">
        <v>3087</v>
      </c>
      <c r="D2273" s="76">
        <v>4637</v>
      </c>
      <c r="E2273" s="77">
        <v>10.68</v>
      </c>
      <c r="F2273" s="95">
        <v>434</v>
      </c>
    </row>
    <row r="2274" spans="1:6">
      <c r="A2274" s="74" t="s">
        <v>207</v>
      </c>
      <c r="B2274" s="74" t="s">
        <v>139</v>
      </c>
      <c r="C2274" s="75" t="s">
        <v>3088</v>
      </c>
      <c r="D2274" s="76">
        <v>4511</v>
      </c>
      <c r="E2274" s="77">
        <v>20.53</v>
      </c>
      <c r="F2274" s="95">
        <v>220</v>
      </c>
    </row>
    <row r="2275" spans="1:6">
      <c r="A2275" s="74" t="s">
        <v>207</v>
      </c>
      <c r="B2275" s="74" t="s">
        <v>139</v>
      </c>
      <c r="C2275" s="75" t="s">
        <v>3089</v>
      </c>
      <c r="D2275" s="76">
        <v>4008</v>
      </c>
      <c r="E2275" s="77">
        <v>28.96</v>
      </c>
      <c r="F2275" s="95">
        <v>138</v>
      </c>
    </row>
    <row r="2276" spans="1:6">
      <c r="A2276" s="74" t="s">
        <v>207</v>
      </c>
      <c r="B2276" s="74" t="s">
        <v>139</v>
      </c>
      <c r="C2276" s="75" t="s">
        <v>3090</v>
      </c>
      <c r="D2276" s="76">
        <v>3917</v>
      </c>
      <c r="E2276" s="77">
        <v>63.57</v>
      </c>
      <c r="F2276" s="95">
        <v>62</v>
      </c>
    </row>
    <row r="2277" spans="1:6">
      <c r="A2277" s="74" t="s">
        <v>207</v>
      </c>
      <c r="B2277" s="74" t="s">
        <v>139</v>
      </c>
      <c r="C2277" s="75" t="s">
        <v>3091</v>
      </c>
      <c r="D2277" s="76">
        <v>3819</v>
      </c>
      <c r="E2277" s="77">
        <v>19.309999999999999</v>
      </c>
      <c r="F2277" s="95">
        <v>198</v>
      </c>
    </row>
    <row r="2278" spans="1:6">
      <c r="A2278" s="74" t="s">
        <v>207</v>
      </c>
      <c r="B2278" s="74" t="s">
        <v>139</v>
      </c>
      <c r="C2278" s="75" t="s">
        <v>3092</v>
      </c>
      <c r="D2278" s="76">
        <v>3738</v>
      </c>
      <c r="E2278" s="77">
        <v>33.03</v>
      </c>
      <c r="F2278" s="95">
        <v>113</v>
      </c>
    </row>
    <row r="2279" spans="1:6">
      <c r="A2279" s="74" t="s">
        <v>207</v>
      </c>
      <c r="B2279" s="74" t="s">
        <v>139</v>
      </c>
      <c r="C2279" s="75" t="s">
        <v>3093</v>
      </c>
      <c r="D2279" s="76">
        <v>3597</v>
      </c>
      <c r="E2279" s="77">
        <v>72.81</v>
      </c>
      <c r="F2279" s="95">
        <v>49</v>
      </c>
    </row>
    <row r="2280" spans="1:6">
      <c r="A2280" s="74" t="s">
        <v>207</v>
      </c>
      <c r="B2280" s="74" t="s">
        <v>139</v>
      </c>
      <c r="C2280" s="75" t="s">
        <v>3094</v>
      </c>
      <c r="D2280" s="76">
        <v>3395</v>
      </c>
      <c r="E2280" s="77">
        <v>33.54</v>
      </c>
      <c r="F2280" s="95">
        <v>101</v>
      </c>
    </row>
    <row r="2281" spans="1:6">
      <c r="A2281" s="74" t="s">
        <v>207</v>
      </c>
      <c r="B2281" s="74" t="s">
        <v>139</v>
      </c>
      <c r="C2281" s="75" t="s">
        <v>3095</v>
      </c>
      <c r="D2281" s="76">
        <v>3255</v>
      </c>
      <c r="E2281" s="77">
        <v>92.92</v>
      </c>
      <c r="F2281" s="95">
        <v>35</v>
      </c>
    </row>
    <row r="2282" spans="1:6">
      <c r="A2282" s="74" t="s">
        <v>207</v>
      </c>
      <c r="B2282" s="74" t="s">
        <v>139</v>
      </c>
      <c r="C2282" s="75" t="s">
        <v>3096</v>
      </c>
      <c r="D2282" s="76">
        <v>3019</v>
      </c>
      <c r="E2282" s="77">
        <v>20.85</v>
      </c>
      <c r="F2282" s="95">
        <v>145</v>
      </c>
    </row>
    <row r="2283" spans="1:6">
      <c r="A2283" s="74" t="s">
        <v>207</v>
      </c>
      <c r="B2283" s="74" t="s">
        <v>139</v>
      </c>
      <c r="C2283" s="75" t="s">
        <v>3097</v>
      </c>
      <c r="D2283" s="76">
        <v>2842</v>
      </c>
      <c r="E2283" s="77">
        <v>43.5</v>
      </c>
      <c r="F2283" s="95">
        <v>65</v>
      </c>
    </row>
    <row r="2284" spans="1:6">
      <c r="A2284" s="74" t="s">
        <v>207</v>
      </c>
      <c r="B2284" s="74" t="s">
        <v>139</v>
      </c>
      <c r="C2284" s="75" t="s">
        <v>3098</v>
      </c>
      <c r="D2284" s="76">
        <v>2816</v>
      </c>
      <c r="E2284" s="77">
        <v>37.17</v>
      </c>
      <c r="F2284" s="95">
        <v>76</v>
      </c>
    </row>
    <row r="2285" spans="1:6">
      <c r="A2285" s="74" t="s">
        <v>207</v>
      </c>
      <c r="B2285" s="74" t="s">
        <v>139</v>
      </c>
      <c r="C2285" s="75" t="s">
        <v>3099</v>
      </c>
      <c r="D2285" s="76">
        <v>2605</v>
      </c>
      <c r="E2285" s="77">
        <v>33.42</v>
      </c>
      <c r="F2285" s="95">
        <v>78</v>
      </c>
    </row>
    <row r="2286" spans="1:6">
      <c r="A2286" s="74" t="s">
        <v>207</v>
      </c>
      <c r="B2286" s="74" t="s">
        <v>139</v>
      </c>
      <c r="C2286" s="75" t="s">
        <v>3100</v>
      </c>
      <c r="D2286" s="76">
        <v>2594</v>
      </c>
      <c r="E2286" s="77">
        <v>23.92</v>
      </c>
      <c r="F2286" s="95">
        <v>108</v>
      </c>
    </row>
    <row r="2287" spans="1:6">
      <c r="A2287" s="74" t="s">
        <v>207</v>
      </c>
      <c r="B2287" s="74" t="s">
        <v>139</v>
      </c>
      <c r="C2287" s="75" t="s">
        <v>3101</v>
      </c>
      <c r="D2287" s="76">
        <v>2548</v>
      </c>
      <c r="E2287" s="77">
        <v>15.45</v>
      </c>
      <c r="F2287" s="95">
        <v>165</v>
      </c>
    </row>
    <row r="2288" spans="1:6">
      <c r="A2288" s="74" t="s">
        <v>207</v>
      </c>
      <c r="B2288" s="74" t="s">
        <v>139</v>
      </c>
      <c r="C2288" s="75" t="s">
        <v>3102</v>
      </c>
      <c r="D2288" s="76">
        <v>2319</v>
      </c>
      <c r="E2288" s="77">
        <v>19.89</v>
      </c>
      <c r="F2288" s="95">
        <v>117</v>
      </c>
    </row>
    <row r="2289" spans="1:6">
      <c r="A2289" s="74" t="s">
        <v>207</v>
      </c>
      <c r="B2289" s="74" t="s">
        <v>139</v>
      </c>
      <c r="C2289" s="75" t="s">
        <v>3103</v>
      </c>
      <c r="D2289" s="76">
        <v>2259</v>
      </c>
      <c r="E2289" s="77">
        <v>104.95</v>
      </c>
      <c r="F2289" s="95">
        <v>22</v>
      </c>
    </row>
    <row r="2290" spans="1:6">
      <c r="A2290" s="74" t="s">
        <v>207</v>
      </c>
      <c r="B2290" s="74" t="s">
        <v>139</v>
      </c>
      <c r="C2290" s="75" t="s">
        <v>3104</v>
      </c>
      <c r="D2290" s="76">
        <v>2218</v>
      </c>
      <c r="E2290" s="77">
        <v>44.31</v>
      </c>
      <c r="F2290" s="95">
        <v>50</v>
      </c>
    </row>
    <row r="2291" spans="1:6">
      <c r="A2291" s="74" t="s">
        <v>207</v>
      </c>
      <c r="B2291" s="74" t="s">
        <v>139</v>
      </c>
      <c r="C2291" s="75" t="s">
        <v>3105</v>
      </c>
      <c r="D2291" s="76">
        <v>2204</v>
      </c>
      <c r="E2291" s="77">
        <v>29.1</v>
      </c>
      <c r="F2291" s="95">
        <v>76</v>
      </c>
    </row>
    <row r="2292" spans="1:6">
      <c r="A2292" s="74" t="s">
        <v>207</v>
      </c>
      <c r="B2292" s="74" t="s">
        <v>139</v>
      </c>
      <c r="C2292" s="75" t="s">
        <v>3106</v>
      </c>
      <c r="D2292" s="76">
        <v>2150</v>
      </c>
      <c r="E2292" s="77">
        <v>25.68</v>
      </c>
      <c r="F2292" s="95">
        <v>84</v>
      </c>
    </row>
    <row r="2293" spans="1:6">
      <c r="A2293" s="74" t="s">
        <v>207</v>
      </c>
      <c r="B2293" s="74" t="s">
        <v>139</v>
      </c>
      <c r="C2293" s="75" t="s">
        <v>3107</v>
      </c>
      <c r="D2293" s="76">
        <v>2107</v>
      </c>
      <c r="E2293" s="77">
        <v>26.74</v>
      </c>
      <c r="F2293" s="95">
        <v>79</v>
      </c>
    </row>
    <row r="2294" spans="1:6">
      <c r="A2294" s="74" t="s">
        <v>207</v>
      </c>
      <c r="B2294" s="74" t="s">
        <v>139</v>
      </c>
      <c r="C2294" s="75" t="s">
        <v>3108</v>
      </c>
      <c r="D2294" s="76">
        <v>1972</v>
      </c>
      <c r="E2294" s="77">
        <v>26.61</v>
      </c>
      <c r="F2294" s="95">
        <v>74</v>
      </c>
    </row>
    <row r="2295" spans="1:6">
      <c r="A2295" s="74" t="s">
        <v>207</v>
      </c>
      <c r="B2295" s="74" t="s">
        <v>139</v>
      </c>
      <c r="C2295" s="75" t="s">
        <v>3109</v>
      </c>
      <c r="D2295" s="76">
        <v>1971</v>
      </c>
      <c r="E2295" s="77">
        <v>17.41</v>
      </c>
      <c r="F2295" s="95">
        <v>113</v>
      </c>
    </row>
    <row r="2296" spans="1:6">
      <c r="A2296" s="74" t="s">
        <v>207</v>
      </c>
      <c r="B2296" s="74" t="s">
        <v>139</v>
      </c>
      <c r="C2296" s="75" t="s">
        <v>3110</v>
      </c>
      <c r="D2296" s="76">
        <v>1966</v>
      </c>
      <c r="E2296" s="77">
        <v>86.14</v>
      </c>
      <c r="F2296" s="95">
        <v>23</v>
      </c>
    </row>
    <row r="2297" spans="1:6">
      <c r="A2297" s="74" t="s">
        <v>207</v>
      </c>
      <c r="B2297" s="74" t="s">
        <v>139</v>
      </c>
      <c r="C2297" s="75" t="s">
        <v>3111</v>
      </c>
      <c r="D2297" s="76">
        <v>1795</v>
      </c>
      <c r="E2297" s="77">
        <v>39.65</v>
      </c>
      <c r="F2297" s="95">
        <v>45</v>
      </c>
    </row>
    <row r="2298" spans="1:6">
      <c r="A2298" s="74" t="s">
        <v>207</v>
      </c>
      <c r="B2298" s="74" t="s">
        <v>139</v>
      </c>
      <c r="C2298" s="75" t="s">
        <v>3112</v>
      </c>
      <c r="D2298" s="76">
        <v>1694</v>
      </c>
      <c r="E2298" s="77">
        <v>61.29</v>
      </c>
      <c r="F2298" s="95">
        <v>28</v>
      </c>
    </row>
    <row r="2299" spans="1:6">
      <c r="A2299" s="74" t="s">
        <v>207</v>
      </c>
      <c r="B2299" s="74" t="s">
        <v>139</v>
      </c>
      <c r="C2299" s="75" t="s">
        <v>3113</v>
      </c>
      <c r="D2299" s="76">
        <v>1572</v>
      </c>
      <c r="E2299" s="77">
        <v>32.96</v>
      </c>
      <c r="F2299" s="95">
        <v>48</v>
      </c>
    </row>
    <row r="2300" spans="1:6">
      <c r="A2300" s="74" t="s">
        <v>207</v>
      </c>
      <c r="B2300" s="74" t="s">
        <v>139</v>
      </c>
      <c r="C2300" s="75" t="s">
        <v>3114</v>
      </c>
      <c r="D2300" s="76">
        <v>1466</v>
      </c>
      <c r="E2300" s="77">
        <v>52.38</v>
      </c>
      <c r="F2300" s="95">
        <v>28</v>
      </c>
    </row>
    <row r="2301" spans="1:6">
      <c r="A2301" s="74" t="s">
        <v>207</v>
      </c>
      <c r="B2301" s="74" t="s">
        <v>139</v>
      </c>
      <c r="C2301" s="75" t="s">
        <v>3115</v>
      </c>
      <c r="D2301" s="76">
        <v>1323</v>
      </c>
      <c r="E2301" s="77">
        <v>43.81</v>
      </c>
      <c r="F2301" s="95">
        <v>30</v>
      </c>
    </row>
    <row r="2302" spans="1:6">
      <c r="A2302" s="74" t="s">
        <v>207</v>
      </c>
      <c r="B2302" s="74" t="s">
        <v>139</v>
      </c>
      <c r="C2302" s="75" t="s">
        <v>3116</v>
      </c>
      <c r="D2302" s="76">
        <v>1308</v>
      </c>
      <c r="E2302" s="77">
        <v>23.82</v>
      </c>
      <c r="F2302" s="95">
        <v>55</v>
      </c>
    </row>
    <row r="2303" spans="1:6">
      <c r="A2303" s="74" t="s">
        <v>207</v>
      </c>
      <c r="B2303" s="74" t="s">
        <v>139</v>
      </c>
      <c r="C2303" s="75" t="s">
        <v>3117</v>
      </c>
      <c r="D2303" s="76">
        <v>1268</v>
      </c>
      <c r="E2303" s="77">
        <v>12.17</v>
      </c>
      <c r="F2303" s="95">
        <v>104</v>
      </c>
    </row>
    <row r="2304" spans="1:6">
      <c r="A2304" s="74" t="s">
        <v>207</v>
      </c>
      <c r="B2304" s="74" t="s">
        <v>139</v>
      </c>
      <c r="C2304" s="75" t="s">
        <v>3118</v>
      </c>
      <c r="D2304" s="76">
        <v>1253</v>
      </c>
      <c r="E2304" s="77">
        <v>5.28</v>
      </c>
      <c r="F2304" s="95">
        <v>237</v>
      </c>
    </row>
    <row r="2305" spans="1:6">
      <c r="A2305" s="74" t="s">
        <v>207</v>
      </c>
      <c r="B2305" s="74" t="s">
        <v>139</v>
      </c>
      <c r="C2305" s="75" t="s">
        <v>3119</v>
      </c>
      <c r="D2305" s="76">
        <v>1142</v>
      </c>
      <c r="E2305" s="77">
        <v>37.200000000000003</v>
      </c>
      <c r="F2305" s="95">
        <v>31</v>
      </c>
    </row>
    <row r="2306" spans="1:6">
      <c r="A2306" s="74" t="s">
        <v>207</v>
      </c>
      <c r="B2306" s="74" t="s">
        <v>139</v>
      </c>
      <c r="C2306" s="75" t="s">
        <v>3120</v>
      </c>
      <c r="D2306" s="76">
        <v>1069</v>
      </c>
      <c r="E2306" s="77">
        <v>37.56</v>
      </c>
      <c r="F2306" s="95">
        <v>28</v>
      </c>
    </row>
    <row r="2307" spans="1:6">
      <c r="A2307" s="74" t="s">
        <v>207</v>
      </c>
      <c r="B2307" s="74" t="s">
        <v>139</v>
      </c>
      <c r="C2307" s="75" t="s">
        <v>3121</v>
      </c>
      <c r="D2307" s="77">
        <v>976</v>
      </c>
      <c r="E2307" s="77">
        <v>24.51</v>
      </c>
      <c r="F2307" s="95">
        <v>40</v>
      </c>
    </row>
    <row r="2308" spans="1:6">
      <c r="A2308" s="74" t="s">
        <v>207</v>
      </c>
      <c r="B2308" s="74" t="s">
        <v>139</v>
      </c>
      <c r="C2308" s="75" t="s">
        <v>3122</v>
      </c>
      <c r="D2308" s="77">
        <v>910</v>
      </c>
      <c r="E2308" s="77">
        <v>7.63</v>
      </c>
      <c r="F2308" s="95">
        <v>119</v>
      </c>
    </row>
    <row r="2309" spans="1:6">
      <c r="A2309" s="74" t="s">
        <v>207</v>
      </c>
      <c r="B2309" s="74" t="s">
        <v>139</v>
      </c>
      <c r="C2309" s="75" t="s">
        <v>3123</v>
      </c>
      <c r="D2309" s="77">
        <v>895</v>
      </c>
      <c r="E2309" s="77">
        <v>16.690000000000001</v>
      </c>
      <c r="F2309" s="95">
        <v>54</v>
      </c>
    </row>
    <row r="2310" spans="1:6">
      <c r="A2310" s="74" t="s">
        <v>207</v>
      </c>
      <c r="B2310" s="74" t="s">
        <v>139</v>
      </c>
      <c r="C2310" s="75" t="s">
        <v>3124</v>
      </c>
      <c r="D2310" s="77">
        <v>855</v>
      </c>
      <c r="E2310" s="77">
        <v>21.87</v>
      </c>
      <c r="F2310" s="95">
        <v>39</v>
      </c>
    </row>
    <row r="2311" spans="1:6">
      <c r="A2311" s="74" t="s">
        <v>207</v>
      </c>
      <c r="B2311" s="74" t="s">
        <v>139</v>
      </c>
      <c r="C2311" s="75" t="s">
        <v>3125</v>
      </c>
      <c r="D2311" s="77">
        <v>811</v>
      </c>
      <c r="E2311" s="77">
        <v>22.43</v>
      </c>
      <c r="F2311" s="95">
        <v>36</v>
      </c>
    </row>
    <row r="2312" spans="1:6">
      <c r="A2312" s="74" t="s">
        <v>207</v>
      </c>
      <c r="B2312" s="74" t="s">
        <v>139</v>
      </c>
      <c r="C2312" s="75" t="s">
        <v>3126</v>
      </c>
      <c r="D2312" s="77">
        <v>573</v>
      </c>
      <c r="E2312" s="77">
        <v>42.02</v>
      </c>
      <c r="F2312" s="95">
        <v>14</v>
      </c>
    </row>
    <row r="2313" spans="1:6">
      <c r="A2313" s="74" t="s">
        <v>207</v>
      </c>
      <c r="B2313" s="74" t="s">
        <v>139</v>
      </c>
      <c r="C2313" s="75" t="s">
        <v>3127</v>
      </c>
      <c r="D2313" s="77">
        <v>323</v>
      </c>
      <c r="E2313" s="77">
        <v>14.73</v>
      </c>
      <c r="F2313" s="95">
        <v>22</v>
      </c>
    </row>
    <row r="2314" spans="1:6">
      <c r="A2314" s="74" t="s">
        <v>208</v>
      </c>
      <c r="B2314" s="74" t="s">
        <v>141</v>
      </c>
      <c r="C2314" s="75" t="s">
        <v>3128</v>
      </c>
      <c r="D2314" s="76">
        <v>578000</v>
      </c>
      <c r="E2314" s="77">
        <v>240.29</v>
      </c>
      <c r="F2314" s="96">
        <v>2405</v>
      </c>
    </row>
    <row r="2315" spans="1:6">
      <c r="A2315" s="74" t="s">
        <v>208</v>
      </c>
      <c r="B2315" s="74" t="s">
        <v>141</v>
      </c>
      <c r="C2315" s="75" t="s">
        <v>3129</v>
      </c>
      <c r="D2315" s="76">
        <v>29692</v>
      </c>
      <c r="E2315" s="77">
        <v>33.61</v>
      </c>
      <c r="F2315" s="95">
        <v>883</v>
      </c>
    </row>
    <row r="2316" spans="1:6">
      <c r="A2316" s="74" t="s">
        <v>208</v>
      </c>
      <c r="B2316" s="74" t="s">
        <v>141</v>
      </c>
      <c r="C2316" s="75" t="s">
        <v>3130</v>
      </c>
      <c r="D2316" s="76">
        <v>27537</v>
      </c>
      <c r="E2316" s="77">
        <v>12.23</v>
      </c>
      <c r="F2316" s="96">
        <v>2251</v>
      </c>
    </row>
    <row r="2317" spans="1:6">
      <c r="A2317" s="74" t="s">
        <v>208</v>
      </c>
      <c r="B2317" s="74" t="s">
        <v>141</v>
      </c>
      <c r="C2317" s="75" t="s">
        <v>3131</v>
      </c>
      <c r="D2317" s="76">
        <v>18169</v>
      </c>
      <c r="E2317" s="77">
        <v>33.619999999999997</v>
      </c>
      <c r="F2317" s="95">
        <v>540</v>
      </c>
    </row>
    <row r="2318" spans="1:6">
      <c r="A2318" s="74" t="s">
        <v>208</v>
      </c>
      <c r="B2318" s="74" t="s">
        <v>141</v>
      </c>
      <c r="C2318" s="75" t="s">
        <v>3132</v>
      </c>
      <c r="D2318" s="76">
        <v>12566</v>
      </c>
      <c r="E2318" s="77">
        <v>13.88</v>
      </c>
      <c r="F2318" s="95">
        <v>906</v>
      </c>
    </row>
    <row r="2319" spans="1:6">
      <c r="A2319" s="74" t="s">
        <v>208</v>
      </c>
      <c r="B2319" s="74" t="s">
        <v>141</v>
      </c>
      <c r="C2319" s="75" t="s">
        <v>3133</v>
      </c>
      <c r="D2319" s="76">
        <v>11416</v>
      </c>
      <c r="E2319" s="77">
        <v>24.3</v>
      </c>
      <c r="F2319" s="95">
        <v>470</v>
      </c>
    </row>
    <row r="2320" spans="1:6">
      <c r="A2320" s="74" t="s">
        <v>208</v>
      </c>
      <c r="B2320" s="74" t="s">
        <v>141</v>
      </c>
      <c r="C2320" s="75" t="s">
        <v>3134</v>
      </c>
      <c r="D2320" s="76">
        <v>9632</v>
      </c>
      <c r="E2320" s="77">
        <v>9.77</v>
      </c>
      <c r="F2320" s="95">
        <v>986</v>
      </c>
    </row>
    <row r="2321" spans="1:6">
      <c r="A2321" s="74" t="s">
        <v>208</v>
      </c>
      <c r="B2321" s="74" t="s">
        <v>141</v>
      </c>
      <c r="C2321" s="75" t="s">
        <v>3135</v>
      </c>
      <c r="D2321" s="76">
        <v>9024</v>
      </c>
      <c r="E2321" s="77">
        <v>10.039999999999999</v>
      </c>
      <c r="F2321" s="95">
        <v>898</v>
      </c>
    </row>
    <row r="2322" spans="1:6">
      <c r="A2322" s="74" t="s">
        <v>208</v>
      </c>
      <c r="B2322" s="74" t="s">
        <v>141</v>
      </c>
      <c r="C2322" s="75" t="s">
        <v>3136</v>
      </c>
      <c r="D2322" s="76">
        <v>8938</v>
      </c>
      <c r="E2322" s="77">
        <v>20.72</v>
      </c>
      <c r="F2322" s="95">
        <v>431</v>
      </c>
    </row>
    <row r="2323" spans="1:6">
      <c r="A2323" s="74" t="s">
        <v>208</v>
      </c>
      <c r="B2323" s="74" t="s">
        <v>141</v>
      </c>
      <c r="C2323" s="75" t="s">
        <v>3137</v>
      </c>
      <c r="D2323" s="76">
        <v>7777</v>
      </c>
      <c r="E2323" s="77">
        <v>26.2</v>
      </c>
      <c r="F2323" s="95">
        <v>297</v>
      </c>
    </row>
    <row r="2324" spans="1:6">
      <c r="A2324" s="74" t="s">
        <v>208</v>
      </c>
      <c r="B2324" s="74" t="s">
        <v>141</v>
      </c>
      <c r="C2324" s="75" t="s">
        <v>3138</v>
      </c>
      <c r="D2324" s="76">
        <v>6868</v>
      </c>
      <c r="E2324" s="77">
        <v>27.82</v>
      </c>
      <c r="F2324" s="95">
        <v>247</v>
      </c>
    </row>
    <row r="2325" spans="1:6">
      <c r="A2325" s="74" t="s">
        <v>208</v>
      </c>
      <c r="B2325" s="74" t="s">
        <v>141</v>
      </c>
      <c r="C2325" s="75" t="s">
        <v>3139</v>
      </c>
      <c r="D2325" s="76">
        <v>6728</v>
      </c>
      <c r="E2325" s="77">
        <v>25.91</v>
      </c>
      <c r="F2325" s="95">
        <v>260</v>
      </c>
    </row>
    <row r="2326" spans="1:6">
      <c r="A2326" s="74" t="s">
        <v>208</v>
      </c>
      <c r="B2326" s="74" t="s">
        <v>141</v>
      </c>
      <c r="C2326" s="75" t="s">
        <v>3140</v>
      </c>
      <c r="D2326" s="76">
        <v>5838</v>
      </c>
      <c r="E2326" s="77">
        <v>21.9</v>
      </c>
      <c r="F2326" s="95">
        <v>267</v>
      </c>
    </row>
    <row r="2327" spans="1:6">
      <c r="A2327" s="74" t="s">
        <v>208</v>
      </c>
      <c r="B2327" s="74" t="s">
        <v>141</v>
      </c>
      <c r="C2327" s="75" t="s">
        <v>3141</v>
      </c>
      <c r="D2327" s="76">
        <v>5683</v>
      </c>
      <c r="E2327" s="77">
        <v>9.08</v>
      </c>
      <c r="F2327" s="95">
        <v>626</v>
      </c>
    </row>
    <row r="2328" spans="1:6">
      <c r="A2328" s="74" t="s">
        <v>208</v>
      </c>
      <c r="B2328" s="74" t="s">
        <v>141</v>
      </c>
      <c r="C2328" s="75" t="s">
        <v>3142</v>
      </c>
      <c r="D2328" s="76">
        <v>5490</v>
      </c>
      <c r="E2328" s="77">
        <v>17.059999999999999</v>
      </c>
      <c r="F2328" s="95">
        <v>322</v>
      </c>
    </row>
    <row r="2329" spans="1:6">
      <c r="A2329" s="74" t="s">
        <v>208</v>
      </c>
      <c r="B2329" s="74" t="s">
        <v>141</v>
      </c>
      <c r="C2329" s="75" t="s">
        <v>3143</v>
      </c>
      <c r="D2329" s="76">
        <v>5241</v>
      </c>
      <c r="E2329" s="77">
        <v>10.07</v>
      </c>
      <c r="F2329" s="95">
        <v>521</v>
      </c>
    </row>
    <row r="2330" spans="1:6">
      <c r="A2330" s="74" t="s">
        <v>208</v>
      </c>
      <c r="B2330" s="74" t="s">
        <v>141</v>
      </c>
      <c r="C2330" s="75" t="s">
        <v>3144</v>
      </c>
      <c r="D2330" s="76">
        <v>4522</v>
      </c>
      <c r="E2330" s="77">
        <v>4.42</v>
      </c>
      <c r="F2330" s="96">
        <v>1022</v>
      </c>
    </row>
    <row r="2331" spans="1:6">
      <c r="A2331" s="74" t="s">
        <v>208</v>
      </c>
      <c r="B2331" s="74" t="s">
        <v>141</v>
      </c>
      <c r="C2331" s="75" t="s">
        <v>3145</v>
      </c>
      <c r="D2331" s="76">
        <v>4295</v>
      </c>
      <c r="E2331" s="77">
        <v>30.11</v>
      </c>
      <c r="F2331" s="95">
        <v>143</v>
      </c>
    </row>
    <row r="2332" spans="1:6">
      <c r="A2332" s="74" t="s">
        <v>208</v>
      </c>
      <c r="B2332" s="74" t="s">
        <v>141</v>
      </c>
      <c r="C2332" s="75" t="s">
        <v>3146</v>
      </c>
      <c r="D2332" s="76">
        <v>4033</v>
      </c>
      <c r="E2332" s="77">
        <v>13.07</v>
      </c>
      <c r="F2332" s="95">
        <v>309</v>
      </c>
    </row>
    <row r="2333" spans="1:6">
      <c r="A2333" s="74" t="s">
        <v>208</v>
      </c>
      <c r="B2333" s="74" t="s">
        <v>141</v>
      </c>
      <c r="C2333" s="75" t="s">
        <v>3147</v>
      </c>
      <c r="D2333" s="76">
        <v>3756</v>
      </c>
      <c r="E2333" s="77">
        <v>30.7</v>
      </c>
      <c r="F2333" s="95">
        <v>122</v>
      </c>
    </row>
    <row r="2334" spans="1:6">
      <c r="A2334" s="74" t="s">
        <v>208</v>
      </c>
      <c r="B2334" s="74" t="s">
        <v>141</v>
      </c>
      <c r="C2334" s="75" t="s">
        <v>3148</v>
      </c>
      <c r="D2334" s="76">
        <v>3740</v>
      </c>
      <c r="E2334" s="77">
        <v>8.4600000000000009</v>
      </c>
      <c r="F2334" s="95">
        <v>442</v>
      </c>
    </row>
    <row r="2335" spans="1:6">
      <c r="A2335" s="74" t="s">
        <v>208</v>
      </c>
      <c r="B2335" s="74" t="s">
        <v>141</v>
      </c>
      <c r="C2335" s="75" t="s">
        <v>3149</v>
      </c>
      <c r="D2335" s="76">
        <v>3656</v>
      </c>
      <c r="E2335" s="77">
        <v>29.44</v>
      </c>
      <c r="F2335" s="95">
        <v>124</v>
      </c>
    </row>
    <row r="2336" spans="1:6">
      <c r="A2336" s="74" t="s">
        <v>208</v>
      </c>
      <c r="B2336" s="74" t="s">
        <v>141</v>
      </c>
      <c r="C2336" s="75" t="s">
        <v>3150</v>
      </c>
      <c r="D2336" s="76">
        <v>3580</v>
      </c>
      <c r="E2336" s="77">
        <v>16.27</v>
      </c>
      <c r="F2336" s="95">
        <v>220</v>
      </c>
    </row>
    <row r="2337" spans="1:6">
      <c r="A2337" s="74" t="s">
        <v>208</v>
      </c>
      <c r="B2337" s="74" t="s">
        <v>141</v>
      </c>
      <c r="C2337" s="75" t="s">
        <v>3151</v>
      </c>
      <c r="D2337" s="76">
        <v>3164</v>
      </c>
      <c r="E2337" s="77">
        <v>8.07</v>
      </c>
      <c r="F2337" s="95">
        <v>392</v>
      </c>
    </row>
    <row r="2338" spans="1:6">
      <c r="A2338" s="74" t="s">
        <v>208</v>
      </c>
      <c r="B2338" s="74" t="s">
        <v>141</v>
      </c>
      <c r="C2338" s="75" t="s">
        <v>3152</v>
      </c>
      <c r="D2338" s="76">
        <v>3067</v>
      </c>
      <c r="E2338" s="77">
        <v>21.74</v>
      </c>
      <c r="F2338" s="95">
        <v>141</v>
      </c>
    </row>
    <row r="2339" spans="1:6">
      <c r="A2339" s="74" t="s">
        <v>208</v>
      </c>
      <c r="B2339" s="74" t="s">
        <v>141</v>
      </c>
      <c r="C2339" s="75" t="s">
        <v>3153</v>
      </c>
      <c r="D2339" s="76">
        <v>2854</v>
      </c>
      <c r="E2339" s="77">
        <v>23.74</v>
      </c>
      <c r="F2339" s="95">
        <v>120</v>
      </c>
    </row>
    <row r="2340" spans="1:6">
      <c r="A2340" s="74" t="s">
        <v>208</v>
      </c>
      <c r="B2340" s="74" t="s">
        <v>141</v>
      </c>
      <c r="C2340" s="75" t="s">
        <v>3154</v>
      </c>
      <c r="D2340" s="76">
        <v>2763</v>
      </c>
      <c r="E2340" s="77">
        <v>15.61</v>
      </c>
      <c r="F2340" s="95">
        <v>177</v>
      </c>
    </row>
    <row r="2341" spans="1:6">
      <c r="A2341" s="74" t="s">
        <v>208</v>
      </c>
      <c r="B2341" s="74" t="s">
        <v>141</v>
      </c>
      <c r="C2341" s="75" t="s">
        <v>3155</v>
      </c>
      <c r="D2341" s="76">
        <v>2664</v>
      </c>
      <c r="E2341" s="77">
        <v>16.93</v>
      </c>
      <c r="F2341" s="95">
        <v>157</v>
      </c>
    </row>
    <row r="2342" spans="1:6">
      <c r="A2342" s="74" t="s">
        <v>208</v>
      </c>
      <c r="B2342" s="74" t="s">
        <v>141</v>
      </c>
      <c r="C2342" s="75" t="s">
        <v>3156</v>
      </c>
      <c r="D2342" s="76">
        <v>2659</v>
      </c>
      <c r="E2342" s="77">
        <v>16.28</v>
      </c>
      <c r="F2342" s="95">
        <v>163</v>
      </c>
    </row>
    <row r="2343" spans="1:6">
      <c r="A2343" s="74" t="s">
        <v>208</v>
      </c>
      <c r="B2343" s="74" t="s">
        <v>141</v>
      </c>
      <c r="C2343" s="75" t="s">
        <v>3157</v>
      </c>
      <c r="D2343" s="76">
        <v>2651</v>
      </c>
      <c r="E2343" s="77">
        <v>47.59</v>
      </c>
      <c r="F2343" s="95">
        <v>56</v>
      </c>
    </row>
    <row r="2344" spans="1:6">
      <c r="A2344" s="74" t="s">
        <v>208</v>
      </c>
      <c r="B2344" s="74" t="s">
        <v>141</v>
      </c>
      <c r="C2344" s="75" t="s">
        <v>3158</v>
      </c>
      <c r="D2344" s="76">
        <v>2622</v>
      </c>
      <c r="E2344" s="77">
        <v>41.58</v>
      </c>
      <c r="F2344" s="95">
        <v>63</v>
      </c>
    </row>
    <row r="2345" spans="1:6">
      <c r="A2345" s="74" t="s">
        <v>208</v>
      </c>
      <c r="B2345" s="74" t="s">
        <v>141</v>
      </c>
      <c r="C2345" s="75" t="s">
        <v>3159</v>
      </c>
      <c r="D2345" s="76">
        <v>2508</v>
      </c>
      <c r="E2345" s="77">
        <v>10.93</v>
      </c>
      <c r="F2345" s="95">
        <v>229</v>
      </c>
    </row>
    <row r="2346" spans="1:6">
      <c r="A2346" s="74" t="s">
        <v>208</v>
      </c>
      <c r="B2346" s="74" t="s">
        <v>141</v>
      </c>
      <c r="C2346" s="75" t="s">
        <v>3160</v>
      </c>
      <c r="D2346" s="76">
        <v>2505</v>
      </c>
      <c r="E2346" s="77">
        <v>3.56</v>
      </c>
      <c r="F2346" s="95">
        <v>704</v>
      </c>
    </row>
    <row r="2347" spans="1:6">
      <c r="A2347" s="74" t="s">
        <v>208</v>
      </c>
      <c r="B2347" s="74" t="s">
        <v>141</v>
      </c>
      <c r="C2347" s="75" t="s">
        <v>3161</v>
      </c>
      <c r="D2347" s="76">
        <v>2466</v>
      </c>
      <c r="E2347" s="77">
        <v>16.27</v>
      </c>
      <c r="F2347" s="95">
        <v>152</v>
      </c>
    </row>
    <row r="2348" spans="1:6">
      <c r="A2348" s="74" t="s">
        <v>208</v>
      </c>
      <c r="B2348" s="74" t="s">
        <v>141</v>
      </c>
      <c r="C2348" s="75" t="s">
        <v>3162</v>
      </c>
      <c r="D2348" s="76">
        <v>2441</v>
      </c>
      <c r="E2348" s="77">
        <v>11.28</v>
      </c>
      <c r="F2348" s="95">
        <v>216</v>
      </c>
    </row>
    <row r="2349" spans="1:6">
      <c r="A2349" s="74" t="s">
        <v>208</v>
      </c>
      <c r="B2349" s="74" t="s">
        <v>141</v>
      </c>
      <c r="C2349" s="75" t="s">
        <v>3163</v>
      </c>
      <c r="D2349" s="76">
        <v>2425</v>
      </c>
      <c r="E2349" s="77">
        <v>9.7100000000000009</v>
      </c>
      <c r="F2349" s="95">
        <v>250</v>
      </c>
    </row>
    <row r="2350" spans="1:6">
      <c r="A2350" s="74" t="s">
        <v>208</v>
      </c>
      <c r="B2350" s="74" t="s">
        <v>141</v>
      </c>
      <c r="C2350" s="75" t="s">
        <v>3164</v>
      </c>
      <c r="D2350" s="76">
        <v>2424</v>
      </c>
      <c r="E2350" s="77">
        <v>7.79</v>
      </c>
      <c r="F2350" s="95">
        <v>311</v>
      </c>
    </row>
    <row r="2351" spans="1:6">
      <c r="A2351" s="74" t="s">
        <v>208</v>
      </c>
      <c r="B2351" s="74" t="s">
        <v>141</v>
      </c>
      <c r="C2351" s="75" t="s">
        <v>3165</v>
      </c>
      <c r="D2351" s="76">
        <v>2260</v>
      </c>
      <c r="E2351" s="77">
        <v>63.52</v>
      </c>
      <c r="F2351" s="95">
        <v>36</v>
      </c>
    </row>
    <row r="2352" spans="1:6">
      <c r="A2352" s="74" t="s">
        <v>208</v>
      </c>
      <c r="B2352" s="74" t="s">
        <v>141</v>
      </c>
      <c r="C2352" s="75" t="s">
        <v>3166</v>
      </c>
      <c r="D2352" s="76">
        <v>2228</v>
      </c>
      <c r="E2352" s="77">
        <v>60.02</v>
      </c>
      <c r="F2352" s="95">
        <v>37</v>
      </c>
    </row>
    <row r="2353" spans="1:6">
      <c r="A2353" s="74" t="s">
        <v>208</v>
      </c>
      <c r="B2353" s="74" t="s">
        <v>141</v>
      </c>
      <c r="C2353" s="75" t="s">
        <v>3167</v>
      </c>
      <c r="D2353" s="76">
        <v>2165</v>
      </c>
      <c r="E2353" s="77">
        <v>9.6300000000000008</v>
      </c>
      <c r="F2353" s="95">
        <v>225</v>
      </c>
    </row>
    <row r="2354" spans="1:6">
      <c r="A2354" s="74" t="s">
        <v>208</v>
      </c>
      <c r="B2354" s="74" t="s">
        <v>141</v>
      </c>
      <c r="C2354" s="75" t="s">
        <v>3168</v>
      </c>
      <c r="D2354" s="76">
        <v>2016</v>
      </c>
      <c r="E2354" s="77">
        <v>80.510000000000005</v>
      </c>
      <c r="F2354" s="95">
        <v>25</v>
      </c>
    </row>
    <row r="2355" spans="1:6">
      <c r="A2355" s="74" t="s">
        <v>208</v>
      </c>
      <c r="B2355" s="74" t="s">
        <v>141</v>
      </c>
      <c r="C2355" s="75" t="s">
        <v>3169</v>
      </c>
      <c r="D2355" s="76">
        <v>2005</v>
      </c>
      <c r="E2355" s="77">
        <v>47.73</v>
      </c>
      <c r="F2355" s="95">
        <v>42</v>
      </c>
    </row>
    <row r="2356" spans="1:6">
      <c r="A2356" s="74" t="s">
        <v>208</v>
      </c>
      <c r="B2356" s="74" t="s">
        <v>141</v>
      </c>
      <c r="C2356" s="75" t="s">
        <v>3170</v>
      </c>
      <c r="D2356" s="76">
        <v>1875</v>
      </c>
      <c r="E2356" s="77">
        <v>20.53</v>
      </c>
      <c r="F2356" s="95">
        <v>91</v>
      </c>
    </row>
    <row r="2357" spans="1:6">
      <c r="A2357" s="74" t="s">
        <v>208</v>
      </c>
      <c r="B2357" s="74" t="s">
        <v>141</v>
      </c>
      <c r="C2357" s="75" t="s">
        <v>3171</v>
      </c>
      <c r="D2357" s="76">
        <v>1598</v>
      </c>
      <c r="E2357" s="77">
        <v>29.75</v>
      </c>
      <c r="F2357" s="95">
        <v>54</v>
      </c>
    </row>
    <row r="2358" spans="1:6">
      <c r="A2358" s="74" t="s">
        <v>208</v>
      </c>
      <c r="B2358" s="74" t="s">
        <v>141</v>
      </c>
      <c r="C2358" s="75" t="s">
        <v>3172</v>
      </c>
      <c r="D2358" s="76">
        <v>1517</v>
      </c>
      <c r="E2358" s="77">
        <v>25.51</v>
      </c>
      <c r="F2358" s="95">
        <v>59</v>
      </c>
    </row>
    <row r="2359" spans="1:6">
      <c r="A2359" s="74" t="s">
        <v>208</v>
      </c>
      <c r="B2359" s="74" t="s">
        <v>141</v>
      </c>
      <c r="C2359" s="75" t="s">
        <v>3173</v>
      </c>
      <c r="D2359" s="76">
        <v>1509</v>
      </c>
      <c r="E2359" s="77">
        <v>28.65</v>
      </c>
      <c r="F2359" s="95">
        <v>53</v>
      </c>
    </row>
    <row r="2360" spans="1:6">
      <c r="A2360" s="74" t="s">
        <v>208</v>
      </c>
      <c r="B2360" s="74" t="s">
        <v>141</v>
      </c>
      <c r="C2360" s="75" t="s">
        <v>3174</v>
      </c>
      <c r="D2360" s="76">
        <v>1477</v>
      </c>
      <c r="E2360" s="77">
        <v>47.97</v>
      </c>
      <c r="F2360" s="95">
        <v>31</v>
      </c>
    </row>
    <row r="2361" spans="1:6">
      <c r="A2361" s="74" t="s">
        <v>208</v>
      </c>
      <c r="B2361" s="74" t="s">
        <v>141</v>
      </c>
      <c r="C2361" s="75" t="s">
        <v>3175</v>
      </c>
      <c r="D2361" s="76">
        <v>1086</v>
      </c>
      <c r="E2361" s="77">
        <v>54.78</v>
      </c>
      <c r="F2361" s="95">
        <v>20</v>
      </c>
    </row>
    <row r="2362" spans="1:6">
      <c r="A2362" s="74" t="s">
        <v>208</v>
      </c>
      <c r="B2362" s="74" t="s">
        <v>141</v>
      </c>
      <c r="C2362" s="75" t="s">
        <v>3176</v>
      </c>
      <c r="D2362" s="77">
        <v>951</v>
      </c>
      <c r="E2362" s="77">
        <v>104.72</v>
      </c>
      <c r="F2362" s="95">
        <v>9.08</v>
      </c>
    </row>
    <row r="2363" spans="1:6">
      <c r="A2363" s="74" t="s">
        <v>208</v>
      </c>
      <c r="B2363" s="74" t="s">
        <v>141</v>
      </c>
      <c r="C2363" s="75" t="s">
        <v>3177</v>
      </c>
      <c r="D2363" s="77">
        <v>857</v>
      </c>
      <c r="E2363" s="77">
        <v>30.24</v>
      </c>
      <c r="F2363" s="95">
        <v>28</v>
      </c>
    </row>
    <row r="2364" spans="1:6">
      <c r="A2364" s="74" t="s">
        <v>208</v>
      </c>
      <c r="B2364" s="74" t="s">
        <v>141</v>
      </c>
      <c r="C2364" s="75" t="s">
        <v>3178</v>
      </c>
      <c r="D2364" s="77">
        <v>782</v>
      </c>
      <c r="E2364" s="77">
        <v>34.67</v>
      </c>
      <c r="F2364" s="95">
        <v>23</v>
      </c>
    </row>
    <row r="2365" spans="1:6">
      <c r="A2365" s="74" t="s">
        <v>208</v>
      </c>
      <c r="B2365" s="74" t="s">
        <v>141</v>
      </c>
      <c r="C2365" s="75" t="s">
        <v>3179</v>
      </c>
      <c r="D2365" s="77">
        <v>601</v>
      </c>
      <c r="E2365" s="77">
        <v>7.14</v>
      </c>
      <c r="F2365" s="95">
        <v>84</v>
      </c>
    </row>
    <row r="2366" spans="1:6">
      <c r="A2366" s="74" t="s">
        <v>208</v>
      </c>
      <c r="B2366" s="74" t="s">
        <v>141</v>
      </c>
      <c r="C2366" s="75" t="s">
        <v>3180</v>
      </c>
      <c r="D2366" s="77">
        <v>537</v>
      </c>
      <c r="E2366" s="77">
        <v>15.99</v>
      </c>
      <c r="F2366" s="95">
        <v>34</v>
      </c>
    </row>
    <row r="2367" spans="1:6">
      <c r="A2367" s="74" t="s">
        <v>208</v>
      </c>
      <c r="B2367" s="74" t="s">
        <v>141</v>
      </c>
      <c r="C2367" s="75" t="s">
        <v>3181</v>
      </c>
      <c r="D2367" s="77">
        <v>527</v>
      </c>
      <c r="E2367" s="77">
        <v>11.73</v>
      </c>
      <c r="F2367" s="95">
        <v>45</v>
      </c>
    </row>
    <row r="2368" spans="1:6">
      <c r="A2368" s="74" t="s">
        <v>208</v>
      </c>
      <c r="B2368" s="74" t="s">
        <v>141</v>
      </c>
      <c r="C2368" s="75" t="s">
        <v>3182</v>
      </c>
      <c r="D2368" s="77">
        <v>525</v>
      </c>
      <c r="E2368" s="77">
        <v>24.54</v>
      </c>
      <c r="F2368" s="95">
        <v>21</v>
      </c>
    </row>
    <row r="2369" spans="1:6">
      <c r="A2369" s="74" t="s">
        <v>208</v>
      </c>
      <c r="B2369" s="74" t="s">
        <v>141</v>
      </c>
      <c r="C2369" s="75" t="s">
        <v>3183</v>
      </c>
      <c r="D2369" s="77">
        <v>508</v>
      </c>
      <c r="E2369" s="77">
        <v>44.09</v>
      </c>
      <c r="F2369" s="95">
        <v>12</v>
      </c>
    </row>
    <row r="2370" spans="1:6">
      <c r="A2370" s="74" t="s">
        <v>208</v>
      </c>
      <c r="B2370" s="74" t="s">
        <v>141</v>
      </c>
      <c r="C2370" s="75" t="s">
        <v>3184</v>
      </c>
      <c r="D2370" s="77">
        <v>459</v>
      </c>
      <c r="E2370" s="77">
        <v>16.62</v>
      </c>
      <c r="F2370" s="95">
        <v>28</v>
      </c>
    </row>
    <row r="2371" spans="1:6">
      <c r="A2371" s="74" t="s">
        <v>208</v>
      </c>
      <c r="B2371" s="74" t="s">
        <v>141</v>
      </c>
      <c r="C2371" s="75" t="s">
        <v>3185</v>
      </c>
      <c r="D2371" s="77">
        <v>436</v>
      </c>
      <c r="E2371" s="77">
        <v>17.72</v>
      </c>
      <c r="F2371" s="95">
        <v>25</v>
      </c>
    </row>
    <row r="2372" spans="1:6">
      <c r="A2372" s="74" t="s">
        <v>208</v>
      </c>
      <c r="B2372" s="74" t="s">
        <v>141</v>
      </c>
      <c r="C2372" s="75" t="s">
        <v>3186</v>
      </c>
      <c r="D2372" s="77">
        <v>387</v>
      </c>
      <c r="E2372" s="77">
        <v>2.5299999999999998</v>
      </c>
      <c r="F2372" s="95">
        <v>153</v>
      </c>
    </row>
    <row r="2373" spans="1:6">
      <c r="A2373" s="74" t="s">
        <v>208</v>
      </c>
      <c r="B2373" s="74" t="s">
        <v>141</v>
      </c>
      <c r="C2373" s="75" t="s">
        <v>3187</v>
      </c>
      <c r="D2373" s="77">
        <v>380</v>
      </c>
      <c r="E2373" s="77">
        <v>33.43</v>
      </c>
      <c r="F2373" s="95">
        <v>11</v>
      </c>
    </row>
    <row r="2374" spans="1:6">
      <c r="A2374" s="74" t="s">
        <v>208</v>
      </c>
      <c r="B2374" s="74" t="s">
        <v>141</v>
      </c>
      <c r="C2374" s="75" t="s">
        <v>3188</v>
      </c>
      <c r="D2374" s="77">
        <v>261</v>
      </c>
      <c r="E2374" s="77">
        <v>16.16</v>
      </c>
      <c r="F2374" s="95">
        <v>16</v>
      </c>
    </row>
    <row r="2375" spans="1:6">
      <c r="A2375" s="74" t="s">
        <v>208</v>
      </c>
      <c r="B2375" s="74" t="s">
        <v>141</v>
      </c>
      <c r="C2375" s="75" t="s">
        <v>3189</v>
      </c>
      <c r="D2375" s="77">
        <v>258</v>
      </c>
      <c r="E2375" s="77">
        <v>8</v>
      </c>
      <c r="F2375" s="95">
        <v>32</v>
      </c>
    </row>
    <row r="2376" spans="1:6">
      <c r="A2376" s="74" t="s">
        <v>208</v>
      </c>
      <c r="B2376" s="74" t="s">
        <v>141</v>
      </c>
      <c r="C2376" s="75" t="s">
        <v>3190</v>
      </c>
      <c r="D2376" s="77">
        <v>225</v>
      </c>
      <c r="E2376" s="77">
        <v>17.68</v>
      </c>
      <c r="F2376" s="95">
        <v>13</v>
      </c>
    </row>
    <row r="2377" spans="1:6">
      <c r="A2377" s="74" t="s">
        <v>208</v>
      </c>
      <c r="B2377" s="74" t="s">
        <v>141</v>
      </c>
      <c r="C2377" s="75" t="s">
        <v>3191</v>
      </c>
      <c r="D2377" s="77">
        <v>141</v>
      </c>
      <c r="E2377" s="77">
        <v>16.93</v>
      </c>
      <c r="F2377" s="95">
        <v>8.33</v>
      </c>
    </row>
    <row r="2378" spans="1:6">
      <c r="A2378" s="74" t="s">
        <v>208</v>
      </c>
      <c r="B2378" s="74" t="s">
        <v>141</v>
      </c>
      <c r="C2378" s="75" t="s">
        <v>3192</v>
      </c>
      <c r="D2378" s="77">
        <v>88</v>
      </c>
      <c r="E2378" s="77">
        <v>18.88</v>
      </c>
      <c r="F2378" s="95">
        <v>4.66</v>
      </c>
    </row>
    <row r="2379" spans="1:6">
      <c r="A2379" s="74" t="s">
        <v>208</v>
      </c>
      <c r="B2379" s="74" t="s">
        <v>141</v>
      </c>
      <c r="C2379" s="75" t="s">
        <v>3193</v>
      </c>
      <c r="D2379" s="77">
        <v>65</v>
      </c>
      <c r="E2379" s="77">
        <v>11.25</v>
      </c>
      <c r="F2379" s="95">
        <v>5.78</v>
      </c>
    </row>
    <row r="2380" spans="1:6">
      <c r="A2380" s="74" t="s">
        <v>208</v>
      </c>
      <c r="B2380" s="74" t="s">
        <v>141</v>
      </c>
      <c r="C2380" s="75" t="s">
        <v>3194</v>
      </c>
      <c r="D2380" s="77">
        <v>62</v>
      </c>
      <c r="E2380" s="77">
        <v>12.81</v>
      </c>
      <c r="F2380" s="95">
        <v>4.84</v>
      </c>
    </row>
    <row r="2381" spans="1:6">
      <c r="A2381" s="74" t="s">
        <v>208</v>
      </c>
      <c r="B2381" s="74" t="s">
        <v>142</v>
      </c>
      <c r="C2381" s="75" t="s">
        <v>3195</v>
      </c>
      <c r="D2381" s="76">
        <v>54598</v>
      </c>
      <c r="E2381" s="77">
        <v>55.96</v>
      </c>
      <c r="F2381" s="95">
        <v>976</v>
      </c>
    </row>
    <row r="2382" spans="1:6">
      <c r="A2382" s="74" t="s">
        <v>208</v>
      </c>
      <c r="B2382" s="74" t="s">
        <v>142</v>
      </c>
      <c r="C2382" s="75" t="s">
        <v>3196</v>
      </c>
      <c r="D2382" s="76">
        <v>42450</v>
      </c>
      <c r="E2382" s="77">
        <v>45.38</v>
      </c>
      <c r="F2382" s="95">
        <v>935</v>
      </c>
    </row>
    <row r="2383" spans="1:6">
      <c r="A2383" s="74" t="s">
        <v>208</v>
      </c>
      <c r="B2383" s="74" t="s">
        <v>142</v>
      </c>
      <c r="C2383" s="75" t="s">
        <v>3197</v>
      </c>
      <c r="D2383" s="76">
        <v>24087</v>
      </c>
      <c r="E2383" s="77">
        <v>53.73</v>
      </c>
      <c r="F2383" s="95">
        <v>448</v>
      </c>
    </row>
    <row r="2384" spans="1:6">
      <c r="A2384" s="74" t="s">
        <v>208</v>
      </c>
      <c r="B2384" s="74" t="s">
        <v>142</v>
      </c>
      <c r="C2384" s="75" t="s">
        <v>3198</v>
      </c>
      <c r="D2384" s="76">
        <v>13916</v>
      </c>
      <c r="E2384" s="77">
        <v>31.36</v>
      </c>
      <c r="F2384" s="95">
        <v>444</v>
      </c>
    </row>
    <row r="2385" spans="1:6">
      <c r="A2385" s="74" t="s">
        <v>208</v>
      </c>
      <c r="B2385" s="74" t="s">
        <v>142</v>
      </c>
      <c r="C2385" s="75" t="s">
        <v>3199</v>
      </c>
      <c r="D2385" s="76">
        <v>10428</v>
      </c>
      <c r="E2385" s="77">
        <v>10.65</v>
      </c>
      <c r="F2385" s="95">
        <v>980</v>
      </c>
    </row>
    <row r="2386" spans="1:6">
      <c r="A2386" s="74" t="s">
        <v>208</v>
      </c>
      <c r="B2386" s="74" t="s">
        <v>142</v>
      </c>
      <c r="C2386" s="75" t="s">
        <v>3200</v>
      </c>
      <c r="D2386" s="76">
        <v>6988</v>
      </c>
      <c r="E2386" s="77">
        <v>3.68</v>
      </c>
      <c r="F2386" s="96">
        <v>1898</v>
      </c>
    </row>
    <row r="2387" spans="1:6">
      <c r="A2387" s="74" t="s">
        <v>208</v>
      </c>
      <c r="B2387" s="74" t="s">
        <v>142</v>
      </c>
      <c r="C2387" s="75" t="s">
        <v>3201</v>
      </c>
      <c r="D2387" s="76">
        <v>5833</v>
      </c>
      <c r="E2387" s="77">
        <v>6.67</v>
      </c>
      <c r="F2387" s="95">
        <v>874</v>
      </c>
    </row>
    <row r="2388" spans="1:6">
      <c r="A2388" s="74" t="s">
        <v>208</v>
      </c>
      <c r="B2388" s="74" t="s">
        <v>142</v>
      </c>
      <c r="C2388" s="75" t="s">
        <v>3202</v>
      </c>
      <c r="D2388" s="76">
        <v>5566</v>
      </c>
      <c r="E2388" s="77">
        <v>17.940000000000001</v>
      </c>
      <c r="F2388" s="95">
        <v>310</v>
      </c>
    </row>
    <row r="2389" spans="1:6">
      <c r="A2389" s="74" t="s">
        <v>208</v>
      </c>
      <c r="B2389" s="74" t="s">
        <v>142</v>
      </c>
      <c r="C2389" s="75" t="s">
        <v>3203</v>
      </c>
      <c r="D2389" s="76">
        <v>3274</v>
      </c>
      <c r="E2389" s="77">
        <v>5.45</v>
      </c>
      <c r="F2389" s="95">
        <v>601</v>
      </c>
    </row>
    <row r="2390" spans="1:6">
      <c r="A2390" s="74" t="s">
        <v>208</v>
      </c>
      <c r="B2390" s="74" t="s">
        <v>142</v>
      </c>
      <c r="C2390" s="75" t="s">
        <v>3204</v>
      </c>
      <c r="D2390" s="76">
        <v>3104</v>
      </c>
      <c r="E2390" s="77">
        <v>10.85</v>
      </c>
      <c r="F2390" s="95">
        <v>286</v>
      </c>
    </row>
    <row r="2391" spans="1:6">
      <c r="A2391" s="74" t="s">
        <v>208</v>
      </c>
      <c r="B2391" s="74" t="s">
        <v>142</v>
      </c>
      <c r="C2391" s="75" t="s">
        <v>3205</v>
      </c>
      <c r="D2391" s="76">
        <v>2824</v>
      </c>
      <c r="E2391" s="77">
        <v>2.0699999999999998</v>
      </c>
      <c r="F2391" s="96">
        <v>1363</v>
      </c>
    </row>
    <row r="2392" spans="1:6">
      <c r="A2392" s="74" t="s">
        <v>208</v>
      </c>
      <c r="B2392" s="74" t="s">
        <v>142</v>
      </c>
      <c r="C2392" s="75" t="s">
        <v>3206</v>
      </c>
      <c r="D2392" s="76">
        <v>2302</v>
      </c>
      <c r="E2392" s="77">
        <v>13.31</v>
      </c>
      <c r="F2392" s="95">
        <v>173</v>
      </c>
    </row>
    <row r="2393" spans="1:6">
      <c r="A2393" s="74" t="s">
        <v>208</v>
      </c>
      <c r="B2393" s="74" t="s">
        <v>142</v>
      </c>
      <c r="C2393" s="75" t="s">
        <v>3207</v>
      </c>
      <c r="D2393" s="76">
        <v>2245</v>
      </c>
      <c r="E2393" s="77">
        <v>6.11</v>
      </c>
      <c r="F2393" s="95">
        <v>367</v>
      </c>
    </row>
    <row r="2394" spans="1:6">
      <c r="A2394" s="74" t="s">
        <v>208</v>
      </c>
      <c r="B2394" s="74" t="s">
        <v>142</v>
      </c>
      <c r="C2394" s="75" t="s">
        <v>3208</v>
      </c>
      <c r="D2394" s="76">
        <v>2131</v>
      </c>
      <c r="E2394" s="77">
        <v>2.69</v>
      </c>
      <c r="F2394" s="95">
        <v>793</v>
      </c>
    </row>
    <row r="2395" spans="1:6">
      <c r="A2395" s="74" t="s">
        <v>208</v>
      </c>
      <c r="B2395" s="74" t="s">
        <v>142</v>
      </c>
      <c r="C2395" s="75" t="s">
        <v>3209</v>
      </c>
      <c r="D2395" s="76">
        <v>2082</v>
      </c>
      <c r="E2395" s="77">
        <v>20.28</v>
      </c>
      <c r="F2395" s="95">
        <v>103</v>
      </c>
    </row>
    <row r="2396" spans="1:6">
      <c r="A2396" s="74" t="s">
        <v>208</v>
      </c>
      <c r="B2396" s="74" t="s">
        <v>142</v>
      </c>
      <c r="C2396" s="75" t="s">
        <v>3210</v>
      </c>
      <c r="D2396" s="76">
        <v>1361</v>
      </c>
      <c r="E2396" s="77">
        <v>40.51</v>
      </c>
      <c r="F2396" s="95">
        <v>34</v>
      </c>
    </row>
    <row r="2397" spans="1:6">
      <c r="A2397" s="74" t="s">
        <v>208</v>
      </c>
      <c r="B2397" s="74" t="s">
        <v>142</v>
      </c>
      <c r="C2397" s="75" t="s">
        <v>3211</v>
      </c>
      <c r="D2397" s="76">
        <v>1360</v>
      </c>
      <c r="E2397" s="77">
        <v>19.8</v>
      </c>
      <c r="F2397" s="95">
        <v>69</v>
      </c>
    </row>
    <row r="2398" spans="1:6">
      <c r="A2398" s="74" t="s">
        <v>208</v>
      </c>
      <c r="B2398" s="74" t="s">
        <v>142</v>
      </c>
      <c r="C2398" s="75" t="s">
        <v>3212</v>
      </c>
      <c r="D2398" s="76">
        <v>1311</v>
      </c>
      <c r="E2398" s="77">
        <v>5.88</v>
      </c>
      <c r="F2398" s="95">
        <v>223</v>
      </c>
    </row>
    <row r="2399" spans="1:6">
      <c r="A2399" s="74" t="s">
        <v>208</v>
      </c>
      <c r="B2399" s="74" t="s">
        <v>142</v>
      </c>
      <c r="C2399" s="75" t="s">
        <v>3213</v>
      </c>
      <c r="D2399" s="76">
        <v>1285</v>
      </c>
      <c r="E2399" s="77">
        <v>4.3099999999999996</v>
      </c>
      <c r="F2399" s="95">
        <v>298</v>
      </c>
    </row>
    <row r="2400" spans="1:6">
      <c r="A2400" s="74" t="s">
        <v>208</v>
      </c>
      <c r="B2400" s="74" t="s">
        <v>142</v>
      </c>
      <c r="C2400" s="75" t="s">
        <v>3214</v>
      </c>
      <c r="D2400" s="76">
        <v>1269</v>
      </c>
      <c r="E2400" s="77">
        <v>1.29</v>
      </c>
      <c r="F2400" s="95">
        <v>985</v>
      </c>
    </row>
    <row r="2401" spans="1:6">
      <c r="A2401" s="74" t="s">
        <v>208</v>
      </c>
      <c r="B2401" s="74" t="s">
        <v>142</v>
      </c>
      <c r="C2401" s="75" t="s">
        <v>3215</v>
      </c>
      <c r="D2401" s="76">
        <v>1253</v>
      </c>
      <c r="E2401" s="77">
        <v>9.39</v>
      </c>
      <c r="F2401" s="95">
        <v>133</v>
      </c>
    </row>
    <row r="2402" spans="1:6">
      <c r="A2402" s="74" t="s">
        <v>208</v>
      </c>
      <c r="B2402" s="74" t="s">
        <v>142</v>
      </c>
      <c r="C2402" s="75" t="s">
        <v>3216</v>
      </c>
      <c r="D2402" s="76">
        <v>1249</v>
      </c>
      <c r="E2402" s="77">
        <v>7.86</v>
      </c>
      <c r="F2402" s="95">
        <v>159</v>
      </c>
    </row>
    <row r="2403" spans="1:6">
      <c r="A2403" s="74" t="s">
        <v>208</v>
      </c>
      <c r="B2403" s="74" t="s">
        <v>142</v>
      </c>
      <c r="C2403" s="75" t="s">
        <v>3217</v>
      </c>
      <c r="D2403" s="76">
        <v>1170</v>
      </c>
      <c r="E2403" s="77">
        <v>31.79</v>
      </c>
      <c r="F2403" s="95">
        <v>37</v>
      </c>
    </row>
    <row r="2404" spans="1:6">
      <c r="A2404" s="74" t="s">
        <v>208</v>
      </c>
      <c r="B2404" s="74" t="s">
        <v>142</v>
      </c>
      <c r="C2404" s="75" t="s">
        <v>3218</v>
      </c>
      <c r="D2404" s="76">
        <v>1146</v>
      </c>
      <c r="E2404" s="77">
        <v>3.59</v>
      </c>
      <c r="F2404" s="95">
        <v>320</v>
      </c>
    </row>
    <row r="2405" spans="1:6">
      <c r="A2405" s="74" t="s">
        <v>208</v>
      </c>
      <c r="B2405" s="74" t="s">
        <v>142</v>
      </c>
      <c r="C2405" s="75" t="s">
        <v>3219</v>
      </c>
      <c r="D2405" s="76">
        <v>1132</v>
      </c>
      <c r="E2405" s="77">
        <v>11.91</v>
      </c>
      <c r="F2405" s="95">
        <v>95</v>
      </c>
    </row>
    <row r="2406" spans="1:6">
      <c r="A2406" s="74" t="s">
        <v>208</v>
      </c>
      <c r="B2406" s="74" t="s">
        <v>142</v>
      </c>
      <c r="C2406" s="75" t="s">
        <v>3220</v>
      </c>
      <c r="D2406" s="76">
        <v>1114</v>
      </c>
      <c r="E2406" s="77">
        <v>16.100000000000001</v>
      </c>
      <c r="F2406" s="95">
        <v>69</v>
      </c>
    </row>
    <row r="2407" spans="1:6">
      <c r="A2407" s="74" t="s">
        <v>208</v>
      </c>
      <c r="B2407" s="74" t="s">
        <v>142</v>
      </c>
      <c r="C2407" s="75" t="s">
        <v>3221</v>
      </c>
      <c r="D2407" s="76">
        <v>1015</v>
      </c>
      <c r="E2407" s="77">
        <v>3.47</v>
      </c>
      <c r="F2407" s="95">
        <v>293</v>
      </c>
    </row>
    <row r="2408" spans="1:6">
      <c r="A2408" s="74" t="s">
        <v>208</v>
      </c>
      <c r="B2408" s="74" t="s">
        <v>142</v>
      </c>
      <c r="C2408" s="75" t="s">
        <v>3222</v>
      </c>
      <c r="D2408" s="77">
        <v>854</v>
      </c>
      <c r="E2408" s="77">
        <v>5.38</v>
      </c>
      <c r="F2408" s="95">
        <v>159</v>
      </c>
    </row>
    <row r="2409" spans="1:6">
      <c r="A2409" s="74" t="s">
        <v>208</v>
      </c>
      <c r="B2409" s="74" t="s">
        <v>142</v>
      </c>
      <c r="C2409" s="75" t="s">
        <v>3223</v>
      </c>
      <c r="D2409" s="77">
        <v>849</v>
      </c>
      <c r="E2409" s="77">
        <v>20.3</v>
      </c>
      <c r="F2409" s="95">
        <v>42</v>
      </c>
    </row>
    <row r="2410" spans="1:6">
      <c r="A2410" s="74" t="s">
        <v>208</v>
      </c>
      <c r="B2410" s="74" t="s">
        <v>142</v>
      </c>
      <c r="C2410" s="75" t="s">
        <v>3224</v>
      </c>
      <c r="D2410" s="77">
        <v>842</v>
      </c>
      <c r="E2410" s="77">
        <v>23.44</v>
      </c>
      <c r="F2410" s="95">
        <v>36</v>
      </c>
    </row>
    <row r="2411" spans="1:6">
      <c r="A2411" s="74" t="s">
        <v>208</v>
      </c>
      <c r="B2411" s="74" t="s">
        <v>142</v>
      </c>
      <c r="C2411" s="75" t="s">
        <v>3225</v>
      </c>
      <c r="D2411" s="77">
        <v>795</v>
      </c>
      <c r="E2411" s="77">
        <v>53.23</v>
      </c>
      <c r="F2411" s="95">
        <v>15</v>
      </c>
    </row>
    <row r="2412" spans="1:6">
      <c r="A2412" s="74" t="s">
        <v>208</v>
      </c>
      <c r="B2412" s="74" t="s">
        <v>142</v>
      </c>
      <c r="C2412" s="75" t="s">
        <v>3226</v>
      </c>
      <c r="D2412" s="77">
        <v>791</v>
      </c>
      <c r="E2412" s="77">
        <v>2.52</v>
      </c>
      <c r="F2412" s="95">
        <v>314</v>
      </c>
    </row>
    <row r="2413" spans="1:6">
      <c r="A2413" s="74" t="s">
        <v>208</v>
      </c>
      <c r="B2413" s="74" t="s">
        <v>142</v>
      </c>
      <c r="C2413" s="75" t="s">
        <v>3227</v>
      </c>
      <c r="D2413" s="77">
        <v>707</v>
      </c>
      <c r="E2413" s="77">
        <v>8.33</v>
      </c>
      <c r="F2413" s="95">
        <v>85</v>
      </c>
    </row>
    <row r="2414" spans="1:6">
      <c r="A2414" s="74" t="s">
        <v>208</v>
      </c>
      <c r="B2414" s="74" t="s">
        <v>142</v>
      </c>
      <c r="C2414" s="75" t="s">
        <v>3228</v>
      </c>
      <c r="D2414" s="77">
        <v>703</v>
      </c>
      <c r="E2414" s="77">
        <v>27.21</v>
      </c>
      <c r="F2414" s="95">
        <v>26</v>
      </c>
    </row>
    <row r="2415" spans="1:6">
      <c r="A2415" s="74" t="s">
        <v>208</v>
      </c>
      <c r="B2415" s="74" t="s">
        <v>142</v>
      </c>
      <c r="C2415" s="75" t="s">
        <v>3229</v>
      </c>
      <c r="D2415" s="77">
        <v>675</v>
      </c>
      <c r="E2415" s="77">
        <v>12.35</v>
      </c>
      <c r="F2415" s="95">
        <v>55</v>
      </c>
    </row>
    <row r="2416" spans="1:6">
      <c r="A2416" s="74" t="s">
        <v>208</v>
      </c>
      <c r="B2416" s="74" t="s">
        <v>142</v>
      </c>
      <c r="C2416" s="75" t="s">
        <v>3230</v>
      </c>
      <c r="D2416" s="77">
        <v>624</v>
      </c>
      <c r="E2416" s="77">
        <v>19.940000000000001</v>
      </c>
      <c r="F2416" s="95">
        <v>31</v>
      </c>
    </row>
    <row r="2417" spans="1:6">
      <c r="A2417" s="74" t="s">
        <v>208</v>
      </c>
      <c r="B2417" s="74" t="s">
        <v>142</v>
      </c>
      <c r="C2417" s="75" t="s">
        <v>3231</v>
      </c>
      <c r="D2417" s="77">
        <v>603</v>
      </c>
      <c r="E2417" s="77">
        <v>58.05</v>
      </c>
      <c r="F2417" s="95">
        <v>10</v>
      </c>
    </row>
    <row r="2418" spans="1:6">
      <c r="A2418" s="74" t="s">
        <v>208</v>
      </c>
      <c r="B2418" s="74" t="s">
        <v>142</v>
      </c>
      <c r="C2418" s="75" t="s">
        <v>3232</v>
      </c>
      <c r="D2418" s="77">
        <v>591</v>
      </c>
      <c r="E2418" s="77">
        <v>3.88</v>
      </c>
      <c r="F2418" s="95">
        <v>152</v>
      </c>
    </row>
    <row r="2419" spans="1:6">
      <c r="A2419" s="74" t="s">
        <v>208</v>
      </c>
      <c r="B2419" s="74" t="s">
        <v>142</v>
      </c>
      <c r="C2419" s="75" t="s">
        <v>3233</v>
      </c>
      <c r="D2419" s="77">
        <v>580</v>
      </c>
      <c r="E2419" s="77">
        <v>13.51</v>
      </c>
      <c r="F2419" s="95">
        <v>43</v>
      </c>
    </row>
    <row r="2420" spans="1:6">
      <c r="A2420" s="74" t="s">
        <v>208</v>
      </c>
      <c r="B2420" s="74" t="s">
        <v>142</v>
      </c>
      <c r="C2420" s="75" t="s">
        <v>3234</v>
      </c>
      <c r="D2420" s="77">
        <v>545</v>
      </c>
      <c r="E2420" s="77">
        <v>10.86</v>
      </c>
      <c r="F2420" s="95">
        <v>50</v>
      </c>
    </row>
    <row r="2421" spans="1:6">
      <c r="A2421" s="74" t="s">
        <v>208</v>
      </c>
      <c r="B2421" s="74" t="s">
        <v>142</v>
      </c>
      <c r="C2421" s="75" t="s">
        <v>3235</v>
      </c>
      <c r="D2421" s="77">
        <v>522</v>
      </c>
      <c r="E2421" s="77">
        <v>4.09</v>
      </c>
      <c r="F2421" s="95">
        <v>128</v>
      </c>
    </row>
    <row r="2422" spans="1:6">
      <c r="A2422" s="74" t="s">
        <v>208</v>
      </c>
      <c r="B2422" s="74" t="s">
        <v>142</v>
      </c>
      <c r="C2422" s="75" t="s">
        <v>3236</v>
      </c>
      <c r="D2422" s="77">
        <v>517</v>
      </c>
      <c r="E2422" s="77">
        <v>30</v>
      </c>
      <c r="F2422" s="95">
        <v>17</v>
      </c>
    </row>
    <row r="2423" spans="1:6">
      <c r="A2423" s="74" t="s">
        <v>208</v>
      </c>
      <c r="B2423" s="74" t="s">
        <v>142</v>
      </c>
      <c r="C2423" s="75" t="s">
        <v>3237</v>
      </c>
      <c r="D2423" s="77">
        <v>475</v>
      </c>
      <c r="E2423" s="77">
        <v>14.8</v>
      </c>
      <c r="F2423" s="95">
        <v>32</v>
      </c>
    </row>
    <row r="2424" spans="1:6">
      <c r="A2424" s="74" t="s">
        <v>208</v>
      </c>
      <c r="B2424" s="74" t="s">
        <v>142</v>
      </c>
      <c r="C2424" s="75" t="s">
        <v>3238</v>
      </c>
      <c r="D2424" s="77">
        <v>474</v>
      </c>
      <c r="E2424" s="77">
        <v>9.52</v>
      </c>
      <c r="F2424" s="95">
        <v>50</v>
      </c>
    </row>
    <row r="2425" spans="1:6">
      <c r="A2425" s="74" t="s">
        <v>208</v>
      </c>
      <c r="B2425" s="74" t="s">
        <v>142</v>
      </c>
      <c r="C2425" s="75" t="s">
        <v>3239</v>
      </c>
      <c r="D2425" s="77">
        <v>458</v>
      </c>
      <c r="E2425" s="77">
        <v>10.220000000000001</v>
      </c>
      <c r="F2425" s="95">
        <v>45</v>
      </c>
    </row>
    <row r="2426" spans="1:6">
      <c r="A2426" s="74" t="s">
        <v>208</v>
      </c>
      <c r="B2426" s="74" t="s">
        <v>142</v>
      </c>
      <c r="C2426" s="75" t="s">
        <v>3240</v>
      </c>
      <c r="D2426" s="77">
        <v>431</v>
      </c>
      <c r="E2426" s="77">
        <v>25.94</v>
      </c>
      <c r="F2426" s="95">
        <v>17</v>
      </c>
    </row>
    <row r="2427" spans="1:6">
      <c r="A2427" s="74" t="s">
        <v>208</v>
      </c>
      <c r="B2427" s="74" t="s">
        <v>142</v>
      </c>
      <c r="C2427" s="75" t="s">
        <v>3241</v>
      </c>
      <c r="D2427" s="77">
        <v>398</v>
      </c>
      <c r="E2427" s="77">
        <v>11.15</v>
      </c>
      <c r="F2427" s="95">
        <v>36</v>
      </c>
    </row>
    <row r="2428" spans="1:6">
      <c r="A2428" s="74" t="s">
        <v>208</v>
      </c>
      <c r="B2428" s="74" t="s">
        <v>142</v>
      </c>
      <c r="C2428" s="75" t="s">
        <v>3242</v>
      </c>
      <c r="D2428" s="77">
        <v>392</v>
      </c>
      <c r="E2428" s="77">
        <v>14.63</v>
      </c>
      <c r="F2428" s="95">
        <v>27</v>
      </c>
    </row>
    <row r="2429" spans="1:6">
      <c r="A2429" s="74" t="s">
        <v>208</v>
      </c>
      <c r="B2429" s="74" t="s">
        <v>142</v>
      </c>
      <c r="C2429" s="75" t="s">
        <v>3243</v>
      </c>
      <c r="D2429" s="77">
        <v>364</v>
      </c>
      <c r="E2429" s="77">
        <v>67.61</v>
      </c>
      <c r="F2429" s="95">
        <v>5.38</v>
      </c>
    </row>
    <row r="2430" spans="1:6">
      <c r="A2430" s="74" t="s">
        <v>208</v>
      </c>
      <c r="B2430" s="74" t="s">
        <v>142</v>
      </c>
      <c r="C2430" s="75" t="s">
        <v>3244</v>
      </c>
      <c r="D2430" s="77">
        <v>336</v>
      </c>
      <c r="E2430" s="77">
        <v>24.32</v>
      </c>
      <c r="F2430" s="95">
        <v>14</v>
      </c>
    </row>
    <row r="2431" spans="1:6">
      <c r="A2431" s="74" t="s">
        <v>208</v>
      </c>
      <c r="B2431" s="74" t="s">
        <v>142</v>
      </c>
      <c r="C2431" s="75" t="s">
        <v>3245</v>
      </c>
      <c r="D2431" s="77">
        <v>322</v>
      </c>
      <c r="E2431" s="77">
        <v>9.14</v>
      </c>
      <c r="F2431" s="95">
        <v>35</v>
      </c>
    </row>
    <row r="2432" spans="1:6">
      <c r="A2432" s="74" t="s">
        <v>208</v>
      </c>
      <c r="B2432" s="74" t="s">
        <v>142</v>
      </c>
      <c r="C2432" s="75" t="s">
        <v>3246</v>
      </c>
      <c r="D2432" s="77">
        <v>321</v>
      </c>
      <c r="E2432" s="77">
        <v>37.369999999999997</v>
      </c>
      <c r="F2432" s="95">
        <v>8.59</v>
      </c>
    </row>
    <row r="2433" spans="1:6">
      <c r="A2433" s="74" t="s">
        <v>208</v>
      </c>
      <c r="B2433" s="74" t="s">
        <v>142</v>
      </c>
      <c r="C2433" s="75" t="s">
        <v>3247</v>
      </c>
      <c r="D2433" s="77">
        <v>294</v>
      </c>
      <c r="E2433" s="77">
        <v>4.87</v>
      </c>
      <c r="F2433" s="95">
        <v>60</v>
      </c>
    </row>
    <row r="2434" spans="1:6">
      <c r="A2434" s="74" t="s">
        <v>208</v>
      </c>
      <c r="B2434" s="74" t="s">
        <v>142</v>
      </c>
      <c r="C2434" s="75" t="s">
        <v>3248</v>
      </c>
      <c r="D2434" s="77">
        <v>291</v>
      </c>
      <c r="E2434" s="77">
        <v>15.29</v>
      </c>
      <c r="F2434" s="95">
        <v>19</v>
      </c>
    </row>
    <row r="2435" spans="1:6">
      <c r="A2435" s="74" t="s">
        <v>208</v>
      </c>
      <c r="B2435" s="74" t="s">
        <v>142</v>
      </c>
      <c r="C2435" s="75" t="s">
        <v>3249</v>
      </c>
      <c r="D2435" s="77">
        <v>291</v>
      </c>
      <c r="E2435" s="77">
        <v>7.9</v>
      </c>
      <c r="F2435" s="95">
        <v>37</v>
      </c>
    </row>
    <row r="2436" spans="1:6">
      <c r="A2436" s="74" t="s">
        <v>208</v>
      </c>
      <c r="B2436" s="74" t="s">
        <v>142</v>
      </c>
      <c r="C2436" s="75" t="s">
        <v>3250</v>
      </c>
      <c r="D2436" s="77">
        <v>280</v>
      </c>
      <c r="E2436" s="77">
        <v>25.93</v>
      </c>
      <c r="F2436" s="95">
        <v>11</v>
      </c>
    </row>
    <row r="2437" spans="1:6">
      <c r="A2437" s="74" t="s">
        <v>208</v>
      </c>
      <c r="B2437" s="74" t="s">
        <v>142</v>
      </c>
      <c r="C2437" s="75" t="s">
        <v>3251</v>
      </c>
      <c r="D2437" s="77">
        <v>273</v>
      </c>
      <c r="E2437" s="77">
        <v>8.86</v>
      </c>
      <c r="F2437" s="95">
        <v>31</v>
      </c>
    </row>
    <row r="2438" spans="1:6">
      <c r="A2438" s="74" t="s">
        <v>208</v>
      </c>
      <c r="B2438" s="74" t="s">
        <v>142</v>
      </c>
      <c r="C2438" s="75" t="s">
        <v>3252</v>
      </c>
      <c r="D2438" s="77">
        <v>271</v>
      </c>
      <c r="E2438" s="77">
        <v>4.47</v>
      </c>
      <c r="F2438" s="95">
        <v>61</v>
      </c>
    </row>
    <row r="2439" spans="1:6">
      <c r="A2439" s="74" t="s">
        <v>208</v>
      </c>
      <c r="B2439" s="74" t="s">
        <v>142</v>
      </c>
      <c r="C2439" s="75" t="s">
        <v>3253</v>
      </c>
      <c r="D2439" s="77">
        <v>270</v>
      </c>
      <c r="E2439" s="77">
        <v>10.46</v>
      </c>
      <c r="F2439" s="95">
        <v>26</v>
      </c>
    </row>
    <row r="2440" spans="1:6">
      <c r="A2440" s="74" t="s">
        <v>208</v>
      </c>
      <c r="B2440" s="74" t="s">
        <v>142</v>
      </c>
      <c r="C2440" s="75" t="s">
        <v>3254</v>
      </c>
      <c r="D2440" s="77">
        <v>236</v>
      </c>
      <c r="E2440" s="77">
        <v>1.93</v>
      </c>
      <c r="F2440" s="95">
        <v>123</v>
      </c>
    </row>
    <row r="2441" spans="1:6">
      <c r="A2441" s="74" t="s">
        <v>208</v>
      </c>
      <c r="B2441" s="74" t="s">
        <v>142</v>
      </c>
      <c r="C2441" s="75" t="s">
        <v>3255</v>
      </c>
      <c r="D2441" s="77">
        <v>207</v>
      </c>
      <c r="E2441" s="77">
        <v>13.84</v>
      </c>
      <c r="F2441" s="95">
        <v>15</v>
      </c>
    </row>
    <row r="2442" spans="1:6">
      <c r="A2442" s="74" t="s">
        <v>208</v>
      </c>
      <c r="B2442" s="74" t="s">
        <v>142</v>
      </c>
      <c r="C2442" s="75" t="s">
        <v>3256</v>
      </c>
      <c r="D2442" s="77">
        <v>196</v>
      </c>
      <c r="E2442" s="77">
        <v>40.56</v>
      </c>
      <c r="F2442" s="95">
        <v>4.83</v>
      </c>
    </row>
    <row r="2443" spans="1:6">
      <c r="A2443" s="74" t="s">
        <v>208</v>
      </c>
      <c r="B2443" s="74" t="s">
        <v>142</v>
      </c>
      <c r="C2443" s="75" t="s">
        <v>3257</v>
      </c>
      <c r="D2443" s="77">
        <v>180</v>
      </c>
      <c r="E2443" s="77">
        <v>30.69</v>
      </c>
      <c r="F2443" s="95">
        <v>5.86</v>
      </c>
    </row>
    <row r="2444" spans="1:6">
      <c r="A2444" s="74" t="s">
        <v>208</v>
      </c>
      <c r="B2444" s="74" t="s">
        <v>142</v>
      </c>
      <c r="C2444" s="75" t="s">
        <v>3258</v>
      </c>
      <c r="D2444" s="77">
        <v>156</v>
      </c>
      <c r="E2444" s="77">
        <v>10.06</v>
      </c>
      <c r="F2444" s="95">
        <v>16</v>
      </c>
    </row>
    <row r="2445" spans="1:6">
      <c r="A2445" s="74" t="s">
        <v>208</v>
      </c>
      <c r="B2445" s="74" t="s">
        <v>142</v>
      </c>
      <c r="C2445" s="75" t="s">
        <v>3259</v>
      </c>
      <c r="D2445" s="77">
        <v>123</v>
      </c>
      <c r="E2445" s="77">
        <v>10.029999999999999</v>
      </c>
      <c r="F2445" s="95">
        <v>12</v>
      </c>
    </row>
    <row r="2446" spans="1:6">
      <c r="A2446" s="74" t="s">
        <v>208</v>
      </c>
      <c r="B2446" s="74" t="s">
        <v>142</v>
      </c>
      <c r="C2446" s="75" t="s">
        <v>3260</v>
      </c>
      <c r="D2446" s="77">
        <v>110</v>
      </c>
      <c r="E2446" s="77">
        <v>10.09</v>
      </c>
      <c r="F2446" s="95">
        <v>11</v>
      </c>
    </row>
    <row r="2447" spans="1:6">
      <c r="A2447" s="74" t="s">
        <v>208</v>
      </c>
      <c r="B2447" s="74" t="s">
        <v>3261</v>
      </c>
      <c r="C2447" s="75" t="s">
        <v>3262</v>
      </c>
      <c r="D2447" s="76">
        <v>93229</v>
      </c>
      <c r="E2447" s="77">
        <v>51.39</v>
      </c>
      <c r="F2447" s="96">
        <v>1814</v>
      </c>
    </row>
    <row r="2448" spans="1:6">
      <c r="A2448" s="74" t="s">
        <v>208</v>
      </c>
      <c r="B2448" s="74" t="s">
        <v>3261</v>
      </c>
      <c r="C2448" s="75" t="s">
        <v>3263</v>
      </c>
      <c r="D2448" s="76">
        <v>22104</v>
      </c>
      <c r="E2448" s="77">
        <v>34.520000000000003</v>
      </c>
      <c r="F2448" s="95">
        <v>640</v>
      </c>
    </row>
    <row r="2449" spans="1:6">
      <c r="A2449" s="74" t="s">
        <v>208</v>
      </c>
      <c r="B2449" s="74" t="s">
        <v>3261</v>
      </c>
      <c r="C2449" s="75" t="s">
        <v>3264</v>
      </c>
      <c r="D2449" s="76">
        <v>10509</v>
      </c>
      <c r="E2449" s="77">
        <v>16.54</v>
      </c>
      <c r="F2449" s="95">
        <v>635</v>
      </c>
    </row>
    <row r="2450" spans="1:6">
      <c r="A2450" s="74" t="s">
        <v>208</v>
      </c>
      <c r="B2450" s="74" t="s">
        <v>3261</v>
      </c>
      <c r="C2450" s="75" t="s">
        <v>3265</v>
      </c>
      <c r="D2450" s="76">
        <v>10053</v>
      </c>
      <c r="E2450" s="77">
        <v>16.010000000000002</v>
      </c>
      <c r="F2450" s="95">
        <v>628</v>
      </c>
    </row>
    <row r="2451" spans="1:6">
      <c r="A2451" s="74" t="s">
        <v>208</v>
      </c>
      <c r="B2451" s="74" t="s">
        <v>3261</v>
      </c>
      <c r="C2451" s="75" t="s">
        <v>3266</v>
      </c>
      <c r="D2451" s="76">
        <v>9901</v>
      </c>
      <c r="E2451" s="77">
        <v>13.85</v>
      </c>
      <c r="F2451" s="95">
        <v>715</v>
      </c>
    </row>
    <row r="2452" spans="1:6">
      <c r="A2452" s="74" t="s">
        <v>208</v>
      </c>
      <c r="B2452" s="74" t="s">
        <v>3261</v>
      </c>
      <c r="C2452" s="75" t="s">
        <v>3267</v>
      </c>
      <c r="D2452" s="76">
        <v>8387</v>
      </c>
      <c r="E2452" s="77">
        <v>13.86</v>
      </c>
      <c r="F2452" s="95">
        <v>605</v>
      </c>
    </row>
    <row r="2453" spans="1:6">
      <c r="A2453" s="74" t="s">
        <v>208</v>
      </c>
      <c r="B2453" s="74" t="s">
        <v>3261</v>
      </c>
      <c r="C2453" s="75" t="s">
        <v>3268</v>
      </c>
      <c r="D2453" s="76">
        <v>8381</v>
      </c>
      <c r="E2453" s="77">
        <v>15.02</v>
      </c>
      <c r="F2453" s="95">
        <v>558</v>
      </c>
    </row>
    <row r="2454" spans="1:6">
      <c r="A2454" s="74" t="s">
        <v>208</v>
      </c>
      <c r="B2454" s="74" t="s">
        <v>3261</v>
      </c>
      <c r="C2454" s="75" t="s">
        <v>3269</v>
      </c>
      <c r="D2454" s="76">
        <v>7733</v>
      </c>
      <c r="E2454" s="77">
        <v>14.57</v>
      </c>
      <c r="F2454" s="95">
        <v>531</v>
      </c>
    </row>
    <row r="2455" spans="1:6">
      <c r="A2455" s="74" t="s">
        <v>208</v>
      </c>
      <c r="B2455" s="74" t="s">
        <v>3261</v>
      </c>
      <c r="C2455" s="75" t="s">
        <v>3270</v>
      </c>
      <c r="D2455" s="76">
        <v>7347</v>
      </c>
      <c r="E2455" s="77">
        <v>18.37</v>
      </c>
      <c r="F2455" s="95">
        <v>400</v>
      </c>
    </row>
    <row r="2456" spans="1:6">
      <c r="A2456" s="74" t="s">
        <v>208</v>
      </c>
      <c r="B2456" s="74" t="s">
        <v>3261</v>
      </c>
      <c r="C2456" s="75" t="s">
        <v>3271</v>
      </c>
      <c r="D2456" s="76">
        <v>6317</v>
      </c>
      <c r="E2456" s="77">
        <v>23.27</v>
      </c>
      <c r="F2456" s="95">
        <v>271</v>
      </c>
    </row>
    <row r="2457" spans="1:6">
      <c r="A2457" s="74" t="s">
        <v>208</v>
      </c>
      <c r="B2457" s="74" t="s">
        <v>3261</v>
      </c>
      <c r="C2457" s="75" t="s">
        <v>3272</v>
      </c>
      <c r="D2457" s="76">
        <v>5388</v>
      </c>
      <c r="E2457" s="77">
        <v>36.81</v>
      </c>
      <c r="F2457" s="95">
        <v>146</v>
      </c>
    </row>
    <row r="2458" spans="1:6">
      <c r="A2458" s="74" t="s">
        <v>208</v>
      </c>
      <c r="B2458" s="74" t="s">
        <v>3261</v>
      </c>
      <c r="C2458" s="75" t="s">
        <v>3273</v>
      </c>
      <c r="D2458" s="76">
        <v>4316</v>
      </c>
      <c r="E2458" s="77">
        <v>14.17</v>
      </c>
      <c r="F2458" s="95">
        <v>305</v>
      </c>
    </row>
    <row r="2459" spans="1:6">
      <c r="A2459" s="74" t="s">
        <v>208</v>
      </c>
      <c r="B2459" s="74" t="s">
        <v>3261</v>
      </c>
      <c r="C2459" s="75" t="s">
        <v>3274</v>
      </c>
      <c r="D2459" s="76">
        <v>3625</v>
      </c>
      <c r="E2459" s="77">
        <v>37.76</v>
      </c>
      <c r="F2459" s="95">
        <v>96</v>
      </c>
    </row>
    <row r="2460" spans="1:6">
      <c r="A2460" s="74" t="s">
        <v>208</v>
      </c>
      <c r="B2460" s="74" t="s">
        <v>3261</v>
      </c>
      <c r="C2460" s="75" t="s">
        <v>3275</v>
      </c>
      <c r="D2460" s="76">
        <v>3510</v>
      </c>
      <c r="E2460" s="77">
        <v>7.66</v>
      </c>
      <c r="F2460" s="95">
        <v>458</v>
      </c>
    </row>
    <row r="2461" spans="1:6">
      <c r="A2461" s="74" t="s">
        <v>208</v>
      </c>
      <c r="B2461" s="74" t="s">
        <v>3261</v>
      </c>
      <c r="C2461" s="75" t="s">
        <v>3276</v>
      </c>
      <c r="D2461" s="76">
        <v>2350</v>
      </c>
      <c r="E2461" s="77">
        <v>34.950000000000003</v>
      </c>
      <c r="F2461" s="95">
        <v>67</v>
      </c>
    </row>
    <row r="2462" spans="1:6">
      <c r="A2462" s="74" t="s">
        <v>208</v>
      </c>
      <c r="B2462" s="74" t="s">
        <v>3261</v>
      </c>
      <c r="C2462" s="75" t="s">
        <v>3277</v>
      </c>
      <c r="D2462" s="76">
        <v>1903</v>
      </c>
      <c r="E2462" s="77">
        <v>137.59</v>
      </c>
      <c r="F2462" s="95">
        <v>14</v>
      </c>
    </row>
    <row r="2463" spans="1:6">
      <c r="A2463" s="74" t="s">
        <v>208</v>
      </c>
      <c r="B2463" s="74" t="s">
        <v>3261</v>
      </c>
      <c r="C2463" s="75" t="s">
        <v>3278</v>
      </c>
      <c r="D2463" s="76">
        <v>1483</v>
      </c>
      <c r="E2463" s="77">
        <v>10.27</v>
      </c>
      <c r="F2463" s="95">
        <v>144</v>
      </c>
    </row>
    <row r="2464" spans="1:6">
      <c r="A2464" s="74" t="s">
        <v>208</v>
      </c>
      <c r="B2464" s="74" t="s">
        <v>3261</v>
      </c>
      <c r="C2464" s="75" t="s">
        <v>3279</v>
      </c>
      <c r="D2464" s="76">
        <v>1409</v>
      </c>
      <c r="E2464" s="77">
        <v>10.94</v>
      </c>
      <c r="F2464" s="95">
        <v>129</v>
      </c>
    </row>
    <row r="2465" spans="1:6">
      <c r="A2465" s="74" t="s">
        <v>208</v>
      </c>
      <c r="B2465" s="74" t="s">
        <v>3261</v>
      </c>
      <c r="C2465" s="75" t="s">
        <v>3280</v>
      </c>
      <c r="D2465" s="76">
        <v>1355</v>
      </c>
      <c r="E2465" s="77">
        <v>67.78</v>
      </c>
      <c r="F2465" s="95">
        <v>20</v>
      </c>
    </row>
    <row r="2466" spans="1:6">
      <c r="A2466" s="74" t="s">
        <v>208</v>
      </c>
      <c r="B2466" s="74" t="s">
        <v>3261</v>
      </c>
      <c r="C2466" s="75" t="s">
        <v>3281</v>
      </c>
      <c r="D2466" s="76">
        <v>1346</v>
      </c>
      <c r="E2466" s="77">
        <v>14.09</v>
      </c>
      <c r="F2466" s="95">
        <v>96</v>
      </c>
    </row>
    <row r="2467" spans="1:6">
      <c r="A2467" s="74" t="s">
        <v>208</v>
      </c>
      <c r="B2467" s="74" t="s">
        <v>3261</v>
      </c>
      <c r="C2467" s="75" t="s">
        <v>3282</v>
      </c>
      <c r="D2467" s="76">
        <v>1284</v>
      </c>
      <c r="E2467" s="77">
        <v>11.9</v>
      </c>
      <c r="F2467" s="95">
        <v>108</v>
      </c>
    </row>
    <row r="2468" spans="1:6">
      <c r="A2468" s="74" t="s">
        <v>208</v>
      </c>
      <c r="B2468" s="74" t="s">
        <v>3261</v>
      </c>
      <c r="C2468" s="75" t="s">
        <v>3283</v>
      </c>
      <c r="D2468" s="76">
        <v>1085</v>
      </c>
      <c r="E2468" s="77">
        <v>33.75</v>
      </c>
      <c r="F2468" s="95">
        <v>32</v>
      </c>
    </row>
    <row r="2469" spans="1:6">
      <c r="A2469" s="74" t="s">
        <v>208</v>
      </c>
      <c r="B2469" s="74" t="s">
        <v>3261</v>
      </c>
      <c r="C2469" s="75" t="s">
        <v>3284</v>
      </c>
      <c r="D2469" s="77">
        <v>901</v>
      </c>
      <c r="E2469" s="77">
        <v>27.34</v>
      </c>
      <c r="F2469" s="95">
        <v>33</v>
      </c>
    </row>
    <row r="2470" spans="1:6">
      <c r="A2470" s="74" t="s">
        <v>208</v>
      </c>
      <c r="B2470" s="74" t="s">
        <v>3261</v>
      </c>
      <c r="C2470" s="75" t="s">
        <v>3285</v>
      </c>
      <c r="D2470" s="77">
        <v>829</v>
      </c>
      <c r="E2470" s="77">
        <v>9.19</v>
      </c>
      <c r="F2470" s="95">
        <v>90</v>
      </c>
    </row>
    <row r="2471" spans="1:6">
      <c r="A2471" s="74" t="s">
        <v>208</v>
      </c>
      <c r="B2471" s="74" t="s">
        <v>3261</v>
      </c>
      <c r="C2471" s="75" t="s">
        <v>3286</v>
      </c>
      <c r="D2471" s="77">
        <v>800</v>
      </c>
      <c r="E2471" s="77">
        <v>12.3</v>
      </c>
      <c r="F2471" s="95">
        <v>65</v>
      </c>
    </row>
    <row r="2472" spans="1:6">
      <c r="A2472" s="74" t="s">
        <v>208</v>
      </c>
      <c r="B2472" s="74" t="s">
        <v>3261</v>
      </c>
      <c r="C2472" s="75" t="s">
        <v>3287</v>
      </c>
      <c r="D2472" s="77">
        <v>686</v>
      </c>
      <c r="E2472" s="77">
        <v>32.659999999999997</v>
      </c>
      <c r="F2472" s="95">
        <v>21</v>
      </c>
    </row>
    <row r="2473" spans="1:6">
      <c r="A2473" s="74" t="s">
        <v>208</v>
      </c>
      <c r="B2473" s="74" t="s">
        <v>3261</v>
      </c>
      <c r="C2473" s="75" t="s">
        <v>3288</v>
      </c>
      <c r="D2473" s="77">
        <v>645</v>
      </c>
      <c r="E2473" s="77">
        <v>19.260000000000002</v>
      </c>
      <c r="F2473" s="95">
        <v>33</v>
      </c>
    </row>
    <row r="2474" spans="1:6">
      <c r="A2474" s="74" t="s">
        <v>208</v>
      </c>
      <c r="B2474" s="74" t="s">
        <v>3261</v>
      </c>
      <c r="C2474" s="75" t="s">
        <v>3289</v>
      </c>
      <c r="D2474" s="77">
        <v>603</v>
      </c>
      <c r="E2474" s="77">
        <v>45.43</v>
      </c>
      <c r="F2474" s="95">
        <v>13</v>
      </c>
    </row>
    <row r="2475" spans="1:6">
      <c r="A2475" s="74" t="s">
        <v>208</v>
      </c>
      <c r="B2475" s="74" t="s">
        <v>3261</v>
      </c>
      <c r="C2475" s="75" t="s">
        <v>3290</v>
      </c>
      <c r="D2475" s="77">
        <v>556</v>
      </c>
      <c r="E2475" s="77">
        <v>17.75</v>
      </c>
      <c r="F2475" s="95">
        <v>31</v>
      </c>
    </row>
    <row r="2476" spans="1:6">
      <c r="A2476" s="74" t="s">
        <v>208</v>
      </c>
      <c r="B2476" s="74" t="s">
        <v>3261</v>
      </c>
      <c r="C2476" s="75" t="s">
        <v>3291</v>
      </c>
      <c r="D2476" s="77">
        <v>527</v>
      </c>
      <c r="E2476" s="77">
        <v>31.79</v>
      </c>
      <c r="F2476" s="95">
        <v>17</v>
      </c>
    </row>
    <row r="2477" spans="1:6">
      <c r="A2477" s="74" t="s">
        <v>208</v>
      </c>
      <c r="B2477" s="74" t="s">
        <v>3261</v>
      </c>
      <c r="C2477" s="75" t="s">
        <v>3292</v>
      </c>
      <c r="D2477" s="77">
        <v>507</v>
      </c>
      <c r="E2477" s="77">
        <v>28.7</v>
      </c>
      <c r="F2477" s="95">
        <v>18</v>
      </c>
    </row>
    <row r="2478" spans="1:6">
      <c r="A2478" s="74" t="s">
        <v>208</v>
      </c>
      <c r="B2478" s="74" t="s">
        <v>3261</v>
      </c>
      <c r="C2478" s="75" t="s">
        <v>3293</v>
      </c>
      <c r="D2478" s="77">
        <v>487</v>
      </c>
      <c r="E2478" s="77">
        <v>21.86</v>
      </c>
      <c r="F2478" s="95">
        <v>22</v>
      </c>
    </row>
    <row r="2479" spans="1:6">
      <c r="A2479" s="74" t="s">
        <v>208</v>
      </c>
      <c r="B2479" s="74" t="s">
        <v>749</v>
      </c>
      <c r="C2479" s="75" t="s">
        <v>3294</v>
      </c>
      <c r="D2479" s="76">
        <v>60442</v>
      </c>
      <c r="E2479" s="77">
        <v>65.319999999999993</v>
      </c>
      <c r="F2479" s="95">
        <v>925</v>
      </c>
    </row>
    <row r="2480" spans="1:6">
      <c r="A2480" s="74" t="s">
        <v>208</v>
      </c>
      <c r="B2480" s="74" t="s">
        <v>749</v>
      </c>
      <c r="C2480" s="75" t="s">
        <v>3295</v>
      </c>
      <c r="D2480" s="76">
        <v>24091</v>
      </c>
      <c r="E2480" s="77">
        <v>36.58</v>
      </c>
      <c r="F2480" s="95">
        <v>659</v>
      </c>
    </row>
    <row r="2481" spans="1:6">
      <c r="A2481" s="74" t="s">
        <v>208</v>
      </c>
      <c r="B2481" s="74" t="s">
        <v>749</v>
      </c>
      <c r="C2481" s="75" t="s">
        <v>3296</v>
      </c>
      <c r="D2481" s="76">
        <v>13005</v>
      </c>
      <c r="E2481" s="77">
        <v>100.4</v>
      </c>
      <c r="F2481" s="95">
        <v>130</v>
      </c>
    </row>
    <row r="2482" spans="1:6">
      <c r="A2482" s="74" t="s">
        <v>208</v>
      </c>
      <c r="B2482" s="74" t="s">
        <v>749</v>
      </c>
      <c r="C2482" s="75" t="s">
        <v>3297</v>
      </c>
      <c r="D2482" s="76">
        <v>12993</v>
      </c>
      <c r="E2482" s="77">
        <v>48</v>
      </c>
      <c r="F2482" s="95">
        <v>271</v>
      </c>
    </row>
    <row r="2483" spans="1:6">
      <c r="A2483" s="74" t="s">
        <v>208</v>
      </c>
      <c r="B2483" s="74" t="s">
        <v>749</v>
      </c>
      <c r="C2483" s="75" t="s">
        <v>3298</v>
      </c>
      <c r="D2483" s="76">
        <v>11540</v>
      </c>
      <c r="E2483" s="77">
        <v>35.53</v>
      </c>
      <c r="F2483" s="95">
        <v>325</v>
      </c>
    </row>
    <row r="2484" spans="1:6">
      <c r="A2484" s="74" t="s">
        <v>208</v>
      </c>
      <c r="B2484" s="74" t="s">
        <v>749</v>
      </c>
      <c r="C2484" s="75" t="s">
        <v>3299</v>
      </c>
      <c r="D2484" s="76">
        <v>11108</v>
      </c>
      <c r="E2484" s="77">
        <v>13.48</v>
      </c>
      <c r="F2484" s="95">
        <v>824</v>
      </c>
    </row>
    <row r="2485" spans="1:6">
      <c r="A2485" s="74" t="s">
        <v>208</v>
      </c>
      <c r="B2485" s="74" t="s">
        <v>749</v>
      </c>
      <c r="C2485" s="75" t="s">
        <v>3300</v>
      </c>
      <c r="D2485" s="76">
        <v>10749</v>
      </c>
      <c r="E2485" s="77">
        <v>17.25</v>
      </c>
      <c r="F2485" s="95">
        <v>623</v>
      </c>
    </row>
    <row r="2486" spans="1:6">
      <c r="A2486" s="74" t="s">
        <v>208</v>
      </c>
      <c r="B2486" s="74" t="s">
        <v>749</v>
      </c>
      <c r="C2486" s="75" t="s">
        <v>3301</v>
      </c>
      <c r="D2486" s="76">
        <v>9882</v>
      </c>
      <c r="E2486" s="77">
        <v>28.68</v>
      </c>
      <c r="F2486" s="95">
        <v>345</v>
      </c>
    </row>
    <row r="2487" spans="1:6">
      <c r="A2487" s="74" t="s">
        <v>208</v>
      </c>
      <c r="B2487" s="74" t="s">
        <v>749</v>
      </c>
      <c r="C2487" s="75" t="s">
        <v>3302</v>
      </c>
      <c r="D2487" s="76">
        <v>8731</v>
      </c>
      <c r="E2487" s="77">
        <v>9.8800000000000008</v>
      </c>
      <c r="F2487" s="95">
        <v>884</v>
      </c>
    </row>
    <row r="2488" spans="1:6">
      <c r="A2488" s="74" t="s">
        <v>208</v>
      </c>
      <c r="B2488" s="74" t="s">
        <v>749</v>
      </c>
      <c r="C2488" s="75" t="s">
        <v>3303</v>
      </c>
      <c r="D2488" s="76">
        <v>8316</v>
      </c>
      <c r="E2488" s="77">
        <v>23.79</v>
      </c>
      <c r="F2488" s="95">
        <v>350</v>
      </c>
    </row>
    <row r="2489" spans="1:6">
      <c r="A2489" s="74" t="s">
        <v>208</v>
      </c>
      <c r="B2489" s="74" t="s">
        <v>749</v>
      </c>
      <c r="C2489" s="75" t="s">
        <v>3304</v>
      </c>
      <c r="D2489" s="76">
        <v>7500</v>
      </c>
      <c r="E2489" s="77">
        <v>31.8</v>
      </c>
      <c r="F2489" s="95">
        <v>236</v>
      </c>
    </row>
    <row r="2490" spans="1:6">
      <c r="A2490" s="74" t="s">
        <v>208</v>
      </c>
      <c r="B2490" s="74" t="s">
        <v>749</v>
      </c>
      <c r="C2490" s="75" t="s">
        <v>3305</v>
      </c>
      <c r="D2490" s="76">
        <v>7053</v>
      </c>
      <c r="E2490" s="77">
        <v>49.92</v>
      </c>
      <c r="F2490" s="95">
        <v>141</v>
      </c>
    </row>
    <row r="2491" spans="1:6">
      <c r="A2491" s="74" t="s">
        <v>208</v>
      </c>
      <c r="B2491" s="74" t="s">
        <v>749</v>
      </c>
      <c r="C2491" s="75" t="s">
        <v>3306</v>
      </c>
      <c r="D2491" s="76">
        <v>5549</v>
      </c>
      <c r="E2491" s="77">
        <v>11.15</v>
      </c>
      <c r="F2491" s="95">
        <v>498</v>
      </c>
    </row>
    <row r="2492" spans="1:6">
      <c r="A2492" s="74" t="s">
        <v>208</v>
      </c>
      <c r="B2492" s="74" t="s">
        <v>749</v>
      </c>
      <c r="C2492" s="75" t="s">
        <v>3307</v>
      </c>
      <c r="D2492" s="76">
        <v>5477</v>
      </c>
      <c r="E2492" s="77">
        <v>10.4</v>
      </c>
      <c r="F2492" s="95">
        <v>527</v>
      </c>
    </row>
    <row r="2493" spans="1:6">
      <c r="A2493" s="74" t="s">
        <v>208</v>
      </c>
      <c r="B2493" s="74" t="s">
        <v>749</v>
      </c>
      <c r="C2493" s="75" t="s">
        <v>3308</v>
      </c>
      <c r="D2493" s="76">
        <v>5356</v>
      </c>
      <c r="E2493" s="77">
        <v>3.25</v>
      </c>
      <c r="F2493" s="96">
        <v>1650</v>
      </c>
    </row>
    <row r="2494" spans="1:6">
      <c r="A2494" s="74" t="s">
        <v>208</v>
      </c>
      <c r="B2494" s="74" t="s">
        <v>749</v>
      </c>
      <c r="C2494" s="75" t="s">
        <v>3309</v>
      </c>
      <c r="D2494" s="76">
        <v>5131</v>
      </c>
      <c r="E2494" s="77">
        <v>9.56</v>
      </c>
      <c r="F2494" s="95">
        <v>537</v>
      </c>
    </row>
    <row r="2495" spans="1:6">
      <c r="A2495" s="74" t="s">
        <v>208</v>
      </c>
      <c r="B2495" s="74" t="s">
        <v>749</v>
      </c>
      <c r="C2495" s="75" t="s">
        <v>3310</v>
      </c>
      <c r="D2495" s="76">
        <v>4690</v>
      </c>
      <c r="E2495" s="77">
        <v>5.39</v>
      </c>
      <c r="F2495" s="95">
        <v>870</v>
      </c>
    </row>
    <row r="2496" spans="1:6">
      <c r="A2496" s="74" t="s">
        <v>208</v>
      </c>
      <c r="B2496" s="74" t="s">
        <v>749</v>
      </c>
      <c r="C2496" s="75" t="s">
        <v>3311</v>
      </c>
      <c r="D2496" s="76">
        <v>3677</v>
      </c>
      <c r="E2496" s="77">
        <v>8.02</v>
      </c>
      <c r="F2496" s="95">
        <v>458</v>
      </c>
    </row>
    <row r="2497" spans="1:6">
      <c r="A2497" s="74" t="s">
        <v>208</v>
      </c>
      <c r="B2497" s="74" t="s">
        <v>749</v>
      </c>
      <c r="C2497" s="75" t="s">
        <v>3312</v>
      </c>
      <c r="D2497" s="76">
        <v>3418</v>
      </c>
      <c r="E2497" s="77">
        <v>18.96</v>
      </c>
      <c r="F2497" s="95">
        <v>180</v>
      </c>
    </row>
    <row r="2498" spans="1:6">
      <c r="A2498" s="74" t="s">
        <v>208</v>
      </c>
      <c r="B2498" s="74" t="s">
        <v>749</v>
      </c>
      <c r="C2498" s="75" t="s">
        <v>3313</v>
      </c>
      <c r="D2498" s="76">
        <v>3349</v>
      </c>
      <c r="E2498" s="77">
        <v>15.96</v>
      </c>
      <c r="F2498" s="95">
        <v>210</v>
      </c>
    </row>
    <row r="2499" spans="1:6">
      <c r="A2499" s="74" t="s">
        <v>208</v>
      </c>
      <c r="B2499" s="74" t="s">
        <v>749</v>
      </c>
      <c r="C2499" s="75" t="s">
        <v>3314</v>
      </c>
      <c r="D2499" s="76">
        <v>2986</v>
      </c>
      <c r="E2499" s="77">
        <v>43.68</v>
      </c>
      <c r="F2499" s="95">
        <v>68</v>
      </c>
    </row>
    <row r="2500" spans="1:6">
      <c r="A2500" s="74" t="s">
        <v>208</v>
      </c>
      <c r="B2500" s="74" t="s">
        <v>749</v>
      </c>
      <c r="C2500" s="75" t="s">
        <v>3315</v>
      </c>
      <c r="D2500" s="76">
        <v>2676</v>
      </c>
      <c r="E2500" s="77">
        <v>15.89</v>
      </c>
      <c r="F2500" s="95">
        <v>168</v>
      </c>
    </row>
    <row r="2501" spans="1:6">
      <c r="A2501" s="74" t="s">
        <v>208</v>
      </c>
      <c r="B2501" s="74" t="s">
        <v>749</v>
      </c>
      <c r="C2501" s="75" t="s">
        <v>3316</v>
      </c>
      <c r="D2501" s="76">
        <v>2655</v>
      </c>
      <c r="E2501" s="77">
        <v>18.97</v>
      </c>
      <c r="F2501" s="95">
        <v>140</v>
      </c>
    </row>
    <row r="2502" spans="1:6">
      <c r="A2502" s="74" t="s">
        <v>208</v>
      </c>
      <c r="B2502" s="74" t="s">
        <v>749</v>
      </c>
      <c r="C2502" s="75" t="s">
        <v>3317</v>
      </c>
      <c r="D2502" s="76">
        <v>2632</v>
      </c>
      <c r="E2502" s="77">
        <v>9.67</v>
      </c>
      <c r="F2502" s="95">
        <v>272</v>
      </c>
    </row>
    <row r="2503" spans="1:6">
      <c r="A2503" s="74" t="s">
        <v>208</v>
      </c>
      <c r="B2503" s="74" t="s">
        <v>749</v>
      </c>
      <c r="C2503" s="75" t="s">
        <v>3318</v>
      </c>
      <c r="D2503" s="76">
        <v>2549</v>
      </c>
      <c r="E2503" s="77">
        <v>9.4499999999999993</v>
      </c>
      <c r="F2503" s="95">
        <v>270</v>
      </c>
    </row>
    <row r="2504" spans="1:6">
      <c r="A2504" s="74" t="s">
        <v>208</v>
      </c>
      <c r="B2504" s="74" t="s">
        <v>749</v>
      </c>
      <c r="C2504" s="75" t="s">
        <v>3319</v>
      </c>
      <c r="D2504" s="76">
        <v>2474</v>
      </c>
      <c r="E2504" s="77">
        <v>8.35</v>
      </c>
      <c r="F2504" s="95">
        <v>296</v>
      </c>
    </row>
    <row r="2505" spans="1:6">
      <c r="A2505" s="74" t="s">
        <v>208</v>
      </c>
      <c r="B2505" s="74" t="s">
        <v>749</v>
      </c>
      <c r="C2505" s="75" t="s">
        <v>3320</v>
      </c>
      <c r="D2505" s="76">
        <v>2166</v>
      </c>
      <c r="E2505" s="77">
        <v>2.73</v>
      </c>
      <c r="F2505" s="95">
        <v>793</v>
      </c>
    </row>
    <row r="2506" spans="1:6">
      <c r="A2506" s="74" t="s">
        <v>208</v>
      </c>
      <c r="B2506" s="74" t="s">
        <v>749</v>
      </c>
      <c r="C2506" s="75" t="s">
        <v>3321</v>
      </c>
      <c r="D2506" s="76">
        <v>2128</v>
      </c>
      <c r="E2506" s="77">
        <v>12.27</v>
      </c>
      <c r="F2506" s="95">
        <v>173</v>
      </c>
    </row>
    <row r="2507" spans="1:6">
      <c r="A2507" s="74" t="s">
        <v>208</v>
      </c>
      <c r="B2507" s="74" t="s">
        <v>749</v>
      </c>
      <c r="C2507" s="75" t="s">
        <v>3322</v>
      </c>
      <c r="D2507" s="76">
        <v>2008</v>
      </c>
      <c r="E2507" s="77">
        <v>11.3</v>
      </c>
      <c r="F2507" s="95">
        <v>178</v>
      </c>
    </row>
    <row r="2508" spans="1:6">
      <c r="A2508" s="74" t="s">
        <v>208</v>
      </c>
      <c r="B2508" s="74" t="s">
        <v>749</v>
      </c>
      <c r="C2508" s="75" t="s">
        <v>3323</v>
      </c>
      <c r="D2508" s="76">
        <v>1974</v>
      </c>
      <c r="E2508" s="77">
        <v>66.819999999999993</v>
      </c>
      <c r="F2508" s="95">
        <v>30</v>
      </c>
    </row>
    <row r="2509" spans="1:6">
      <c r="A2509" s="74" t="s">
        <v>208</v>
      </c>
      <c r="B2509" s="74" t="s">
        <v>749</v>
      </c>
      <c r="C2509" s="75" t="s">
        <v>3324</v>
      </c>
      <c r="D2509" s="76">
        <v>1778</v>
      </c>
      <c r="E2509" s="77">
        <v>2.72</v>
      </c>
      <c r="F2509" s="95">
        <v>653</v>
      </c>
    </row>
    <row r="2510" spans="1:6">
      <c r="A2510" s="74" t="s">
        <v>208</v>
      </c>
      <c r="B2510" s="74" t="s">
        <v>749</v>
      </c>
      <c r="C2510" s="75" t="s">
        <v>3325</v>
      </c>
      <c r="D2510" s="76">
        <v>1742</v>
      </c>
      <c r="E2510" s="77">
        <v>100.66</v>
      </c>
      <c r="F2510" s="95">
        <v>17</v>
      </c>
    </row>
    <row r="2511" spans="1:6">
      <c r="A2511" s="74" t="s">
        <v>208</v>
      </c>
      <c r="B2511" s="74" t="s">
        <v>749</v>
      </c>
      <c r="C2511" s="75" t="s">
        <v>3326</v>
      </c>
      <c r="D2511" s="76">
        <v>1695</v>
      </c>
      <c r="E2511" s="77">
        <v>20.6</v>
      </c>
      <c r="F2511" s="95">
        <v>82</v>
      </c>
    </row>
    <row r="2512" spans="1:6">
      <c r="A2512" s="74" t="s">
        <v>208</v>
      </c>
      <c r="B2512" s="74" t="s">
        <v>749</v>
      </c>
      <c r="C2512" s="75" t="s">
        <v>3327</v>
      </c>
      <c r="D2512" s="76">
        <v>1589</v>
      </c>
      <c r="E2512" s="77">
        <v>9.66</v>
      </c>
      <c r="F2512" s="95">
        <v>165</v>
      </c>
    </row>
    <row r="2513" spans="1:6">
      <c r="A2513" s="74" t="s">
        <v>208</v>
      </c>
      <c r="B2513" s="74" t="s">
        <v>749</v>
      </c>
      <c r="C2513" s="75" t="s">
        <v>3328</v>
      </c>
      <c r="D2513" s="76">
        <v>1455</v>
      </c>
      <c r="E2513" s="77">
        <v>62.74</v>
      </c>
      <c r="F2513" s="95">
        <v>23</v>
      </c>
    </row>
    <row r="2514" spans="1:6">
      <c r="A2514" s="74" t="s">
        <v>208</v>
      </c>
      <c r="B2514" s="74" t="s">
        <v>749</v>
      </c>
      <c r="C2514" s="75" t="s">
        <v>3329</v>
      </c>
      <c r="D2514" s="76">
        <v>1245</v>
      </c>
      <c r="E2514" s="77">
        <v>8.0299999999999994</v>
      </c>
      <c r="F2514" s="95">
        <v>155</v>
      </c>
    </row>
    <row r="2515" spans="1:6">
      <c r="A2515" s="74" t="s">
        <v>208</v>
      </c>
      <c r="B2515" s="74" t="s">
        <v>749</v>
      </c>
      <c r="C2515" s="75" t="s">
        <v>3330</v>
      </c>
      <c r="D2515" s="76">
        <v>1094</v>
      </c>
      <c r="E2515" s="77">
        <v>31.73</v>
      </c>
      <c r="F2515" s="95">
        <v>34</v>
      </c>
    </row>
    <row r="2516" spans="1:6">
      <c r="A2516" s="74" t="s">
        <v>208</v>
      </c>
      <c r="B2516" s="74" t="s">
        <v>749</v>
      </c>
      <c r="C2516" s="75" t="s">
        <v>3331</v>
      </c>
      <c r="D2516" s="76">
        <v>1090</v>
      </c>
      <c r="E2516" s="77">
        <v>3.69</v>
      </c>
      <c r="F2516" s="95">
        <v>295</v>
      </c>
    </row>
    <row r="2517" spans="1:6">
      <c r="A2517" s="74" t="s">
        <v>208</v>
      </c>
      <c r="B2517" s="74" t="s">
        <v>749</v>
      </c>
      <c r="C2517" s="75" t="s">
        <v>3332</v>
      </c>
      <c r="D2517" s="76">
        <v>1075</v>
      </c>
      <c r="E2517" s="77">
        <v>12.41</v>
      </c>
      <c r="F2517" s="95">
        <v>87</v>
      </c>
    </row>
    <row r="2518" spans="1:6">
      <c r="A2518" s="74" t="s">
        <v>208</v>
      </c>
      <c r="B2518" s="74" t="s">
        <v>749</v>
      </c>
      <c r="C2518" s="75" t="s">
        <v>3333</v>
      </c>
      <c r="D2518" s="77">
        <v>991</v>
      </c>
      <c r="E2518" s="77">
        <v>17.22</v>
      </c>
      <c r="F2518" s="95">
        <v>58</v>
      </c>
    </row>
    <row r="2519" spans="1:6">
      <c r="A2519" s="74" t="s">
        <v>208</v>
      </c>
      <c r="B2519" s="74" t="s">
        <v>749</v>
      </c>
      <c r="C2519" s="75" t="s">
        <v>3334</v>
      </c>
      <c r="D2519" s="77">
        <v>975</v>
      </c>
      <c r="E2519" s="77">
        <v>19.57</v>
      </c>
      <c r="F2519" s="95">
        <v>50</v>
      </c>
    </row>
    <row r="2520" spans="1:6">
      <c r="A2520" s="74" t="s">
        <v>208</v>
      </c>
      <c r="B2520" s="74" t="s">
        <v>749</v>
      </c>
      <c r="C2520" s="75" t="s">
        <v>3335</v>
      </c>
      <c r="D2520" s="77">
        <v>926</v>
      </c>
      <c r="E2520" s="77">
        <v>21.33</v>
      </c>
      <c r="F2520" s="95">
        <v>43</v>
      </c>
    </row>
    <row r="2521" spans="1:6">
      <c r="A2521" s="74" t="s">
        <v>208</v>
      </c>
      <c r="B2521" s="74" t="s">
        <v>749</v>
      </c>
      <c r="C2521" s="75" t="s">
        <v>3336</v>
      </c>
      <c r="D2521" s="77">
        <v>901</v>
      </c>
      <c r="E2521" s="77">
        <v>17.309999999999999</v>
      </c>
      <c r="F2521" s="95">
        <v>52</v>
      </c>
    </row>
    <row r="2522" spans="1:6">
      <c r="A2522" s="74" t="s">
        <v>208</v>
      </c>
      <c r="B2522" s="74" t="s">
        <v>749</v>
      </c>
      <c r="C2522" s="75" t="s">
        <v>3337</v>
      </c>
      <c r="D2522" s="77">
        <v>830</v>
      </c>
      <c r="E2522" s="77">
        <v>8.76</v>
      </c>
      <c r="F2522" s="95">
        <v>95</v>
      </c>
    </row>
    <row r="2523" spans="1:6">
      <c r="A2523" s="74" t="s">
        <v>208</v>
      </c>
      <c r="B2523" s="74" t="s">
        <v>749</v>
      </c>
      <c r="C2523" s="75" t="s">
        <v>3338</v>
      </c>
      <c r="D2523" s="77">
        <v>819</v>
      </c>
      <c r="E2523" s="77">
        <v>39.22</v>
      </c>
      <c r="F2523" s="95">
        <v>21</v>
      </c>
    </row>
    <row r="2524" spans="1:6">
      <c r="A2524" s="74" t="s">
        <v>208</v>
      </c>
      <c r="B2524" s="74" t="s">
        <v>749</v>
      </c>
      <c r="C2524" s="75" t="s">
        <v>3339</v>
      </c>
      <c r="D2524" s="77">
        <v>818</v>
      </c>
      <c r="E2524" s="77">
        <v>24.95</v>
      </c>
      <c r="F2524" s="95">
        <v>33</v>
      </c>
    </row>
    <row r="2525" spans="1:6">
      <c r="A2525" s="74" t="s">
        <v>208</v>
      </c>
      <c r="B2525" s="74" t="s">
        <v>749</v>
      </c>
      <c r="C2525" s="75" t="s">
        <v>3340</v>
      </c>
      <c r="D2525" s="77">
        <v>808</v>
      </c>
      <c r="E2525" s="77">
        <v>17.809999999999999</v>
      </c>
      <c r="F2525" s="95">
        <v>45</v>
      </c>
    </row>
    <row r="2526" spans="1:6">
      <c r="A2526" s="74" t="s">
        <v>208</v>
      </c>
      <c r="B2526" s="74" t="s">
        <v>749</v>
      </c>
      <c r="C2526" s="75" t="s">
        <v>3341</v>
      </c>
      <c r="D2526" s="77">
        <v>806</v>
      </c>
      <c r="E2526" s="77">
        <v>30.45</v>
      </c>
      <c r="F2526" s="95">
        <v>26</v>
      </c>
    </row>
    <row r="2527" spans="1:6">
      <c r="A2527" s="74" t="s">
        <v>208</v>
      </c>
      <c r="B2527" s="74" t="s">
        <v>749</v>
      </c>
      <c r="C2527" s="75" t="s">
        <v>3342</v>
      </c>
      <c r="D2527" s="77">
        <v>761</v>
      </c>
      <c r="E2527" s="77">
        <v>17.71</v>
      </c>
      <c r="F2527" s="95">
        <v>43</v>
      </c>
    </row>
    <row r="2528" spans="1:6">
      <c r="A2528" s="74" t="s">
        <v>208</v>
      </c>
      <c r="B2528" s="74" t="s">
        <v>749</v>
      </c>
      <c r="C2528" s="75" t="s">
        <v>3343</v>
      </c>
      <c r="D2528" s="77">
        <v>753</v>
      </c>
      <c r="E2528" s="77">
        <v>29.79</v>
      </c>
      <c r="F2528" s="95">
        <v>25</v>
      </c>
    </row>
    <row r="2529" spans="1:6">
      <c r="A2529" s="74" t="s">
        <v>208</v>
      </c>
      <c r="B2529" s="74" t="s">
        <v>749</v>
      </c>
      <c r="C2529" s="75" t="s">
        <v>3344</v>
      </c>
      <c r="D2529" s="77">
        <v>726</v>
      </c>
      <c r="E2529" s="77">
        <v>24.23</v>
      </c>
      <c r="F2529" s="95">
        <v>30</v>
      </c>
    </row>
    <row r="2530" spans="1:6">
      <c r="A2530" s="74" t="s">
        <v>208</v>
      </c>
      <c r="B2530" s="74" t="s">
        <v>749</v>
      </c>
      <c r="C2530" s="75" t="s">
        <v>3345</v>
      </c>
      <c r="D2530" s="77">
        <v>707</v>
      </c>
      <c r="E2530" s="77">
        <v>31.17</v>
      </c>
      <c r="F2530" s="95">
        <v>23</v>
      </c>
    </row>
    <row r="2531" spans="1:6">
      <c r="A2531" s="74" t="s">
        <v>208</v>
      </c>
      <c r="B2531" s="74" t="s">
        <v>749</v>
      </c>
      <c r="C2531" s="75" t="s">
        <v>3346</v>
      </c>
      <c r="D2531" s="77">
        <v>631</v>
      </c>
      <c r="E2531" s="77">
        <v>8.65</v>
      </c>
      <c r="F2531" s="95">
        <v>73</v>
      </c>
    </row>
    <row r="2532" spans="1:6">
      <c r="A2532" s="74" t="s">
        <v>208</v>
      </c>
      <c r="B2532" s="74" t="s">
        <v>749</v>
      </c>
      <c r="C2532" s="75" t="s">
        <v>3347</v>
      </c>
      <c r="D2532" s="77">
        <v>610</v>
      </c>
      <c r="E2532" s="77">
        <v>6.09</v>
      </c>
      <c r="F2532" s="95">
        <v>100</v>
      </c>
    </row>
    <row r="2533" spans="1:6">
      <c r="A2533" s="74" t="s">
        <v>208</v>
      </c>
      <c r="B2533" s="74" t="s">
        <v>749</v>
      </c>
      <c r="C2533" s="75" t="s">
        <v>3348</v>
      </c>
      <c r="D2533" s="77">
        <v>564</v>
      </c>
      <c r="E2533" s="77">
        <v>19.600000000000001</v>
      </c>
      <c r="F2533" s="95">
        <v>29</v>
      </c>
    </row>
    <row r="2534" spans="1:6">
      <c r="A2534" s="74" t="s">
        <v>208</v>
      </c>
      <c r="B2534" s="74" t="s">
        <v>749</v>
      </c>
      <c r="C2534" s="75" t="s">
        <v>3349</v>
      </c>
      <c r="D2534" s="77">
        <v>540</v>
      </c>
      <c r="E2534" s="77">
        <v>11.27</v>
      </c>
      <c r="F2534" s="95">
        <v>48</v>
      </c>
    </row>
    <row r="2535" spans="1:6">
      <c r="A2535" s="74" t="s">
        <v>208</v>
      </c>
      <c r="B2535" s="74" t="s">
        <v>749</v>
      </c>
      <c r="C2535" s="75" t="s">
        <v>3350</v>
      </c>
      <c r="D2535" s="77">
        <v>507</v>
      </c>
      <c r="E2535" s="77">
        <v>19.3</v>
      </c>
      <c r="F2535" s="95">
        <v>26</v>
      </c>
    </row>
    <row r="2536" spans="1:6">
      <c r="A2536" s="74" t="s">
        <v>208</v>
      </c>
      <c r="B2536" s="74" t="s">
        <v>749</v>
      </c>
      <c r="C2536" s="75" t="s">
        <v>3351</v>
      </c>
      <c r="D2536" s="77">
        <v>467</v>
      </c>
      <c r="E2536" s="77">
        <v>28.17</v>
      </c>
      <c r="F2536" s="95">
        <v>17</v>
      </c>
    </row>
    <row r="2537" spans="1:6">
      <c r="A2537" s="74" t="s">
        <v>208</v>
      </c>
      <c r="B2537" s="74" t="s">
        <v>749</v>
      </c>
      <c r="C2537" s="75" t="s">
        <v>3352</v>
      </c>
      <c r="D2537" s="77">
        <v>432</v>
      </c>
      <c r="E2537" s="77">
        <v>19.7</v>
      </c>
      <c r="F2537" s="95">
        <v>22</v>
      </c>
    </row>
    <row r="2538" spans="1:6">
      <c r="A2538" s="74" t="s">
        <v>208</v>
      </c>
      <c r="B2538" s="74" t="s">
        <v>749</v>
      </c>
      <c r="C2538" s="75" t="s">
        <v>3353</v>
      </c>
      <c r="D2538" s="77">
        <v>365</v>
      </c>
      <c r="E2538" s="77">
        <v>9.92</v>
      </c>
      <c r="F2538" s="95">
        <v>37</v>
      </c>
    </row>
    <row r="2539" spans="1:6">
      <c r="A2539" s="74" t="s">
        <v>208</v>
      </c>
      <c r="B2539" s="74" t="s">
        <v>749</v>
      </c>
      <c r="C2539" s="75" t="s">
        <v>3354</v>
      </c>
      <c r="D2539" s="77">
        <v>359</v>
      </c>
      <c r="E2539" s="77">
        <v>22.47</v>
      </c>
      <c r="F2539" s="95">
        <v>16</v>
      </c>
    </row>
    <row r="2540" spans="1:6">
      <c r="A2540" s="74" t="s">
        <v>208</v>
      </c>
      <c r="B2540" s="74" t="s">
        <v>749</v>
      </c>
      <c r="C2540" s="75" t="s">
        <v>3355</v>
      </c>
      <c r="D2540" s="77">
        <v>319</v>
      </c>
      <c r="E2540" s="77">
        <v>14.7</v>
      </c>
      <c r="F2540" s="95">
        <v>22</v>
      </c>
    </row>
    <row r="2541" spans="1:6">
      <c r="A2541" s="74" t="s">
        <v>208</v>
      </c>
      <c r="B2541" s="74" t="s">
        <v>749</v>
      </c>
      <c r="C2541" s="75" t="s">
        <v>3356</v>
      </c>
      <c r="D2541" s="77">
        <v>311</v>
      </c>
      <c r="E2541" s="77">
        <v>10.81</v>
      </c>
      <c r="F2541" s="95">
        <v>29</v>
      </c>
    </row>
    <row r="2542" spans="1:6">
      <c r="A2542" s="74" t="s">
        <v>208</v>
      </c>
      <c r="B2542" s="74" t="s">
        <v>749</v>
      </c>
      <c r="C2542" s="75" t="s">
        <v>3357</v>
      </c>
      <c r="D2542" s="77">
        <v>227</v>
      </c>
      <c r="E2542" s="77">
        <v>16.73</v>
      </c>
      <c r="F2542" s="95">
        <v>14</v>
      </c>
    </row>
    <row r="2543" spans="1:6">
      <c r="A2543" s="74" t="s">
        <v>208</v>
      </c>
      <c r="B2543" s="74" t="s">
        <v>749</v>
      </c>
      <c r="C2543" s="75" t="s">
        <v>3358</v>
      </c>
      <c r="D2543" s="77">
        <v>214</v>
      </c>
      <c r="E2543" s="77">
        <v>8.23</v>
      </c>
      <c r="F2543" s="95">
        <v>26</v>
      </c>
    </row>
    <row r="2544" spans="1:6">
      <c r="A2544" s="74" t="s">
        <v>208</v>
      </c>
      <c r="B2544" s="74" t="s">
        <v>749</v>
      </c>
      <c r="C2544" s="75" t="s">
        <v>3359</v>
      </c>
      <c r="D2544" s="77">
        <v>189</v>
      </c>
      <c r="E2544" s="77">
        <v>22.18</v>
      </c>
      <c r="F2544" s="95">
        <v>8.52</v>
      </c>
    </row>
    <row r="2545" spans="1:6">
      <c r="A2545" s="74" t="s">
        <v>208</v>
      </c>
      <c r="B2545" s="74" t="s">
        <v>749</v>
      </c>
      <c r="C2545" s="75" t="s">
        <v>3360</v>
      </c>
      <c r="D2545" s="77">
        <v>187</v>
      </c>
      <c r="E2545" s="77">
        <v>10.29</v>
      </c>
      <c r="F2545" s="95">
        <v>18</v>
      </c>
    </row>
    <row r="2546" spans="1:6">
      <c r="A2546" s="74" t="s">
        <v>208</v>
      </c>
      <c r="B2546" s="74" t="s">
        <v>749</v>
      </c>
      <c r="C2546" s="75" t="s">
        <v>3361</v>
      </c>
      <c r="D2546" s="77">
        <v>146</v>
      </c>
      <c r="E2546" s="77">
        <v>16.14</v>
      </c>
      <c r="F2546" s="95">
        <v>9.0399999999999991</v>
      </c>
    </row>
    <row r="2547" spans="1:6">
      <c r="A2547" s="74" t="s">
        <v>208</v>
      </c>
      <c r="B2547" s="74" t="s">
        <v>749</v>
      </c>
      <c r="C2547" s="75" t="s">
        <v>3362</v>
      </c>
      <c r="D2547" s="77">
        <v>107</v>
      </c>
      <c r="E2547" s="77">
        <v>7.85</v>
      </c>
      <c r="F2547" s="95">
        <v>14</v>
      </c>
    </row>
    <row r="2548" spans="1:6">
      <c r="A2548" s="74" t="s">
        <v>209</v>
      </c>
      <c r="B2548" s="74" t="s">
        <v>97</v>
      </c>
      <c r="C2548" s="75" t="s">
        <v>3363</v>
      </c>
      <c r="D2548" s="76">
        <v>121639</v>
      </c>
      <c r="E2548" s="77">
        <v>40.159999999999997</v>
      </c>
      <c r="F2548" s="96">
        <v>3029</v>
      </c>
    </row>
    <row r="2549" spans="1:6">
      <c r="A2549" s="74" t="s">
        <v>209</v>
      </c>
      <c r="B2549" s="74" t="s">
        <v>97</v>
      </c>
      <c r="C2549" s="75" t="s">
        <v>95</v>
      </c>
      <c r="D2549" s="76">
        <v>30092</v>
      </c>
      <c r="E2549" s="77">
        <v>32.22</v>
      </c>
      <c r="F2549" s="95">
        <v>934</v>
      </c>
    </row>
    <row r="2550" spans="1:6">
      <c r="A2550" s="74" t="s">
        <v>209</v>
      </c>
      <c r="B2550" s="74" t="s">
        <v>97</v>
      </c>
      <c r="C2550" s="75" t="s">
        <v>3364</v>
      </c>
      <c r="D2550" s="76">
        <v>25385</v>
      </c>
      <c r="E2550" s="77">
        <v>12.53</v>
      </c>
      <c r="F2550" s="96">
        <v>2026</v>
      </c>
    </row>
    <row r="2551" spans="1:6">
      <c r="A2551" s="74" t="s">
        <v>209</v>
      </c>
      <c r="B2551" s="74" t="s">
        <v>97</v>
      </c>
      <c r="C2551" s="75" t="s">
        <v>3365</v>
      </c>
      <c r="D2551" s="76">
        <v>23610</v>
      </c>
      <c r="E2551" s="77">
        <v>11.81</v>
      </c>
      <c r="F2551" s="96">
        <v>2000</v>
      </c>
    </row>
    <row r="2552" spans="1:6">
      <c r="A2552" s="74" t="s">
        <v>209</v>
      </c>
      <c r="B2552" s="74" t="s">
        <v>97</v>
      </c>
      <c r="C2552" s="75" t="s">
        <v>3366</v>
      </c>
      <c r="D2552" s="76">
        <v>20625</v>
      </c>
      <c r="E2552" s="77">
        <v>19.38</v>
      </c>
      <c r="F2552" s="96">
        <v>1064</v>
      </c>
    </row>
    <row r="2553" spans="1:6">
      <c r="A2553" s="74" t="s">
        <v>209</v>
      </c>
      <c r="B2553" s="74" t="s">
        <v>97</v>
      </c>
      <c r="C2553" s="75" t="s">
        <v>3367</v>
      </c>
      <c r="D2553" s="76">
        <v>17805</v>
      </c>
      <c r="E2553" s="77">
        <v>31.81</v>
      </c>
      <c r="F2553" s="95">
        <v>560</v>
      </c>
    </row>
    <row r="2554" spans="1:6">
      <c r="A2554" s="74" t="s">
        <v>209</v>
      </c>
      <c r="B2554" s="74" t="s">
        <v>97</v>
      </c>
      <c r="C2554" s="75" t="s">
        <v>3368</v>
      </c>
      <c r="D2554" s="76">
        <v>16259</v>
      </c>
      <c r="E2554" s="77">
        <v>33.39</v>
      </c>
      <c r="F2554" s="95">
        <v>487</v>
      </c>
    </row>
    <row r="2555" spans="1:6">
      <c r="A2555" s="74" t="s">
        <v>209</v>
      </c>
      <c r="B2555" s="74" t="s">
        <v>97</v>
      </c>
      <c r="C2555" s="75" t="s">
        <v>3369</v>
      </c>
      <c r="D2555" s="76">
        <v>13655</v>
      </c>
      <c r="E2555" s="77">
        <v>13.68</v>
      </c>
      <c r="F2555" s="95">
        <v>998</v>
      </c>
    </row>
    <row r="2556" spans="1:6">
      <c r="A2556" s="74" t="s">
        <v>209</v>
      </c>
      <c r="B2556" s="74" t="s">
        <v>97</v>
      </c>
      <c r="C2556" s="75" t="s">
        <v>3370</v>
      </c>
      <c r="D2556" s="76">
        <v>13234</v>
      </c>
      <c r="E2556" s="77">
        <v>9.3699999999999992</v>
      </c>
      <c r="F2556" s="96">
        <v>1412</v>
      </c>
    </row>
    <row r="2557" spans="1:6">
      <c r="A2557" s="74" t="s">
        <v>209</v>
      </c>
      <c r="B2557" s="74" t="s">
        <v>97</v>
      </c>
      <c r="C2557" s="75" t="s">
        <v>3371</v>
      </c>
      <c r="D2557" s="76">
        <v>12555</v>
      </c>
      <c r="E2557" s="77">
        <v>7.59</v>
      </c>
      <c r="F2557" s="96">
        <v>1655</v>
      </c>
    </row>
    <row r="2558" spans="1:6">
      <c r="A2558" s="74" t="s">
        <v>209</v>
      </c>
      <c r="B2558" s="74" t="s">
        <v>97</v>
      </c>
      <c r="C2558" s="75" t="s">
        <v>3372</v>
      </c>
      <c r="D2558" s="76">
        <v>11579</v>
      </c>
      <c r="E2558" s="77">
        <v>4.59</v>
      </c>
      <c r="F2558" s="96">
        <v>2525</v>
      </c>
    </row>
    <row r="2559" spans="1:6">
      <c r="A2559" s="74" t="s">
        <v>209</v>
      </c>
      <c r="B2559" s="74" t="s">
        <v>97</v>
      </c>
      <c r="C2559" s="75" t="s">
        <v>3373</v>
      </c>
      <c r="D2559" s="76">
        <v>11526</v>
      </c>
      <c r="E2559" s="77">
        <v>15.24</v>
      </c>
      <c r="F2559" s="95">
        <v>757</v>
      </c>
    </row>
    <row r="2560" spans="1:6">
      <c r="A2560" s="74" t="s">
        <v>209</v>
      </c>
      <c r="B2560" s="74" t="s">
        <v>97</v>
      </c>
      <c r="C2560" s="75" t="s">
        <v>3374</v>
      </c>
      <c r="D2560" s="76">
        <v>11184</v>
      </c>
      <c r="E2560" s="77">
        <v>18.52</v>
      </c>
      <c r="F2560" s="95">
        <v>604</v>
      </c>
    </row>
    <row r="2561" spans="1:6">
      <c r="A2561" s="74" t="s">
        <v>209</v>
      </c>
      <c r="B2561" s="74" t="s">
        <v>97</v>
      </c>
      <c r="C2561" s="75" t="s">
        <v>3375</v>
      </c>
      <c r="D2561" s="76">
        <v>10890</v>
      </c>
      <c r="E2561" s="77">
        <v>8.49</v>
      </c>
      <c r="F2561" s="96">
        <v>1283</v>
      </c>
    </row>
    <row r="2562" spans="1:6">
      <c r="A2562" s="74" t="s">
        <v>209</v>
      </c>
      <c r="B2562" s="74" t="s">
        <v>97</v>
      </c>
      <c r="C2562" s="75" t="s">
        <v>3376</v>
      </c>
      <c r="D2562" s="76">
        <v>10647</v>
      </c>
      <c r="E2562" s="77">
        <v>22.05</v>
      </c>
      <c r="F2562" s="95">
        <v>483</v>
      </c>
    </row>
    <row r="2563" spans="1:6">
      <c r="A2563" s="74" t="s">
        <v>209</v>
      </c>
      <c r="B2563" s="74" t="s">
        <v>97</v>
      </c>
      <c r="C2563" s="75" t="s">
        <v>3377</v>
      </c>
      <c r="D2563" s="76">
        <v>10432</v>
      </c>
      <c r="E2563" s="77">
        <v>10.15</v>
      </c>
      <c r="F2563" s="96">
        <v>1027</v>
      </c>
    </row>
    <row r="2564" spans="1:6">
      <c r="A2564" s="74" t="s">
        <v>209</v>
      </c>
      <c r="B2564" s="74" t="s">
        <v>97</v>
      </c>
      <c r="C2564" s="75" t="s">
        <v>3378</v>
      </c>
      <c r="D2564" s="76">
        <v>10085</v>
      </c>
      <c r="E2564" s="77">
        <v>6.15</v>
      </c>
      <c r="F2564" s="96">
        <v>1640</v>
      </c>
    </row>
    <row r="2565" spans="1:6">
      <c r="A2565" s="74" t="s">
        <v>209</v>
      </c>
      <c r="B2565" s="74" t="s">
        <v>97</v>
      </c>
      <c r="C2565" s="75" t="s">
        <v>3379</v>
      </c>
      <c r="D2565" s="76">
        <v>10011</v>
      </c>
      <c r="E2565" s="77">
        <v>10.69</v>
      </c>
      <c r="F2565" s="95">
        <v>937</v>
      </c>
    </row>
    <row r="2566" spans="1:6">
      <c r="A2566" s="74" t="s">
        <v>209</v>
      </c>
      <c r="B2566" s="74" t="s">
        <v>97</v>
      </c>
      <c r="C2566" s="75" t="s">
        <v>3380</v>
      </c>
      <c r="D2566" s="76">
        <v>9984</v>
      </c>
      <c r="E2566" s="77">
        <v>14.78</v>
      </c>
      <c r="F2566" s="95">
        <v>676</v>
      </c>
    </row>
    <row r="2567" spans="1:6">
      <c r="A2567" s="74" t="s">
        <v>209</v>
      </c>
      <c r="B2567" s="74" t="s">
        <v>97</v>
      </c>
      <c r="C2567" s="75" t="s">
        <v>3381</v>
      </c>
      <c r="D2567" s="76">
        <v>9765</v>
      </c>
      <c r="E2567" s="77">
        <v>13.51</v>
      </c>
      <c r="F2567" s="95">
        <v>723</v>
      </c>
    </row>
    <row r="2568" spans="1:6">
      <c r="A2568" s="74" t="s">
        <v>209</v>
      </c>
      <c r="B2568" s="74" t="s">
        <v>97</v>
      </c>
      <c r="C2568" s="75" t="s">
        <v>3382</v>
      </c>
      <c r="D2568" s="76">
        <v>9139</v>
      </c>
      <c r="E2568" s="77">
        <v>12.25</v>
      </c>
      <c r="F2568" s="95">
        <v>746</v>
      </c>
    </row>
    <row r="2569" spans="1:6">
      <c r="A2569" s="74" t="s">
        <v>209</v>
      </c>
      <c r="B2569" s="74" t="s">
        <v>97</v>
      </c>
      <c r="C2569" s="75" t="s">
        <v>3383</v>
      </c>
      <c r="D2569" s="76">
        <v>9063</v>
      </c>
      <c r="E2569" s="77">
        <v>18.670000000000002</v>
      </c>
      <c r="F2569" s="95">
        <v>486</v>
      </c>
    </row>
    <row r="2570" spans="1:6">
      <c r="A2570" s="74" t="s">
        <v>209</v>
      </c>
      <c r="B2570" s="74" t="s">
        <v>97</v>
      </c>
      <c r="C2570" s="75" t="s">
        <v>3384</v>
      </c>
      <c r="D2570" s="76">
        <v>8883</v>
      </c>
      <c r="E2570" s="77">
        <v>35.21</v>
      </c>
      <c r="F2570" s="95">
        <v>252</v>
      </c>
    </row>
    <row r="2571" spans="1:6">
      <c r="A2571" s="74" t="s">
        <v>209</v>
      </c>
      <c r="B2571" s="74" t="s">
        <v>97</v>
      </c>
      <c r="C2571" s="75" t="s">
        <v>3385</v>
      </c>
      <c r="D2571" s="76">
        <v>8777</v>
      </c>
      <c r="E2571" s="77">
        <v>3.48</v>
      </c>
      <c r="F2571" s="96">
        <v>2519</v>
      </c>
    </row>
    <row r="2572" spans="1:6">
      <c r="A2572" s="74" t="s">
        <v>209</v>
      </c>
      <c r="B2572" s="74" t="s">
        <v>97</v>
      </c>
      <c r="C2572" s="75" t="s">
        <v>3386</v>
      </c>
      <c r="D2572" s="76">
        <v>8739</v>
      </c>
      <c r="E2572" s="77">
        <v>14.95</v>
      </c>
      <c r="F2572" s="95">
        <v>584</v>
      </c>
    </row>
    <row r="2573" spans="1:6">
      <c r="A2573" s="74" t="s">
        <v>209</v>
      </c>
      <c r="B2573" s="74" t="s">
        <v>97</v>
      </c>
      <c r="C2573" s="75" t="s">
        <v>3387</v>
      </c>
      <c r="D2573" s="76">
        <v>8607</v>
      </c>
      <c r="E2573" s="77">
        <v>26.19</v>
      </c>
      <c r="F2573" s="95">
        <v>329</v>
      </c>
    </row>
    <row r="2574" spans="1:6">
      <c r="A2574" s="74" t="s">
        <v>209</v>
      </c>
      <c r="B2574" s="74" t="s">
        <v>97</v>
      </c>
      <c r="C2574" s="75" t="s">
        <v>3388</v>
      </c>
      <c r="D2574" s="76">
        <v>8562</v>
      </c>
      <c r="E2574" s="77">
        <v>5.54</v>
      </c>
      <c r="F2574" s="96">
        <v>1547</v>
      </c>
    </row>
    <row r="2575" spans="1:6">
      <c r="A2575" s="74" t="s">
        <v>209</v>
      </c>
      <c r="B2575" s="74" t="s">
        <v>97</v>
      </c>
      <c r="C2575" s="75" t="s">
        <v>3389</v>
      </c>
      <c r="D2575" s="76">
        <v>8333</v>
      </c>
      <c r="E2575" s="77">
        <v>8.33</v>
      </c>
      <c r="F2575" s="96">
        <v>1000</v>
      </c>
    </row>
    <row r="2576" spans="1:6">
      <c r="A2576" s="74" t="s">
        <v>209</v>
      </c>
      <c r="B2576" s="74" t="s">
        <v>97</v>
      </c>
      <c r="C2576" s="75" t="s">
        <v>3390</v>
      </c>
      <c r="D2576" s="76">
        <v>8294</v>
      </c>
      <c r="E2576" s="77">
        <v>5.35</v>
      </c>
      <c r="F2576" s="96">
        <v>1549</v>
      </c>
    </row>
    <row r="2577" spans="1:6">
      <c r="A2577" s="74" t="s">
        <v>209</v>
      </c>
      <c r="B2577" s="74" t="s">
        <v>97</v>
      </c>
      <c r="C2577" s="75" t="s">
        <v>3391</v>
      </c>
      <c r="D2577" s="76">
        <v>8188</v>
      </c>
      <c r="E2577" s="77">
        <v>6.04</v>
      </c>
      <c r="F2577" s="96">
        <v>1355</v>
      </c>
    </row>
    <row r="2578" spans="1:6">
      <c r="A2578" s="74" t="s">
        <v>209</v>
      </c>
      <c r="B2578" s="74" t="s">
        <v>97</v>
      </c>
      <c r="C2578" s="75" t="s">
        <v>3392</v>
      </c>
      <c r="D2578" s="76">
        <v>8158</v>
      </c>
      <c r="E2578" s="77">
        <v>5.78</v>
      </c>
      <c r="F2578" s="96">
        <v>1411</v>
      </c>
    </row>
    <row r="2579" spans="1:6">
      <c r="A2579" s="74" t="s">
        <v>209</v>
      </c>
      <c r="B2579" s="74" t="s">
        <v>97</v>
      </c>
      <c r="C2579" s="75" t="s">
        <v>3393</v>
      </c>
      <c r="D2579" s="76">
        <v>8070</v>
      </c>
      <c r="E2579" s="77">
        <v>7.34</v>
      </c>
      <c r="F2579" s="96">
        <v>1099</v>
      </c>
    </row>
    <row r="2580" spans="1:6">
      <c r="A2580" s="74" t="s">
        <v>209</v>
      </c>
      <c r="B2580" s="74" t="s">
        <v>97</v>
      </c>
      <c r="C2580" s="75" t="s">
        <v>3394</v>
      </c>
      <c r="D2580" s="76">
        <v>8062</v>
      </c>
      <c r="E2580" s="77">
        <v>4.13</v>
      </c>
      <c r="F2580" s="96">
        <v>1951</v>
      </c>
    </row>
    <row r="2581" spans="1:6">
      <c r="A2581" s="74" t="s">
        <v>209</v>
      </c>
      <c r="B2581" s="74" t="s">
        <v>97</v>
      </c>
      <c r="C2581" s="75" t="s">
        <v>3395</v>
      </c>
      <c r="D2581" s="76">
        <v>8024</v>
      </c>
      <c r="E2581" s="77">
        <v>10.79</v>
      </c>
      <c r="F2581" s="95">
        <v>743</v>
      </c>
    </row>
    <row r="2582" spans="1:6">
      <c r="A2582" s="74" t="s">
        <v>209</v>
      </c>
      <c r="B2582" s="74" t="s">
        <v>97</v>
      </c>
      <c r="C2582" s="75" t="s">
        <v>3396</v>
      </c>
      <c r="D2582" s="76">
        <v>7852</v>
      </c>
      <c r="E2582" s="77">
        <v>4.1399999999999997</v>
      </c>
      <c r="F2582" s="96">
        <v>1897</v>
      </c>
    </row>
    <row r="2583" spans="1:6">
      <c r="A2583" s="74" t="s">
        <v>209</v>
      </c>
      <c r="B2583" s="74" t="s">
        <v>97</v>
      </c>
      <c r="C2583" s="75" t="s">
        <v>3397</v>
      </c>
      <c r="D2583" s="76">
        <v>7597</v>
      </c>
      <c r="E2583" s="77">
        <v>4.29</v>
      </c>
      <c r="F2583" s="96">
        <v>1770</v>
      </c>
    </row>
    <row r="2584" spans="1:6">
      <c r="A2584" s="74" t="s">
        <v>209</v>
      </c>
      <c r="B2584" s="74" t="s">
        <v>97</v>
      </c>
      <c r="C2584" s="75" t="s">
        <v>3398</v>
      </c>
      <c r="D2584" s="76">
        <v>7563</v>
      </c>
      <c r="E2584" s="77">
        <v>3.82</v>
      </c>
      <c r="F2584" s="96">
        <v>1979</v>
      </c>
    </row>
    <row r="2585" spans="1:6">
      <c r="A2585" s="74" t="s">
        <v>209</v>
      </c>
      <c r="B2585" s="74" t="s">
        <v>97</v>
      </c>
      <c r="C2585" s="75" t="s">
        <v>3399</v>
      </c>
      <c r="D2585" s="76">
        <v>7534</v>
      </c>
      <c r="E2585" s="77">
        <v>4.7</v>
      </c>
      <c r="F2585" s="96">
        <v>1601</v>
      </c>
    </row>
    <row r="2586" spans="1:6">
      <c r="A2586" s="74" t="s">
        <v>209</v>
      </c>
      <c r="B2586" s="74" t="s">
        <v>97</v>
      </c>
      <c r="C2586" s="75" t="s">
        <v>3400</v>
      </c>
      <c r="D2586" s="76">
        <v>7470</v>
      </c>
      <c r="E2586" s="77">
        <v>3.64</v>
      </c>
      <c r="F2586" s="96">
        <v>2051</v>
      </c>
    </row>
    <row r="2587" spans="1:6">
      <c r="A2587" s="74" t="s">
        <v>209</v>
      </c>
      <c r="B2587" s="74" t="s">
        <v>97</v>
      </c>
      <c r="C2587" s="75" t="s">
        <v>3401</v>
      </c>
      <c r="D2587" s="76">
        <v>7411</v>
      </c>
      <c r="E2587" s="77">
        <v>9.94</v>
      </c>
      <c r="F2587" s="95">
        <v>746</v>
      </c>
    </row>
    <row r="2588" spans="1:6">
      <c r="A2588" s="74" t="s">
        <v>209</v>
      </c>
      <c r="B2588" s="74" t="s">
        <v>97</v>
      </c>
      <c r="C2588" s="75" t="s">
        <v>3402</v>
      </c>
      <c r="D2588" s="76">
        <v>6825</v>
      </c>
      <c r="E2588" s="77">
        <v>8.66</v>
      </c>
      <c r="F2588" s="95">
        <v>788</v>
      </c>
    </row>
    <row r="2589" spans="1:6">
      <c r="A2589" s="74" t="s">
        <v>209</v>
      </c>
      <c r="B2589" s="74" t="s">
        <v>97</v>
      </c>
      <c r="C2589" s="75" t="s">
        <v>3403</v>
      </c>
      <c r="D2589" s="76">
        <v>6821</v>
      </c>
      <c r="E2589" s="77">
        <v>8.48</v>
      </c>
      <c r="F2589" s="95">
        <v>805</v>
      </c>
    </row>
    <row r="2590" spans="1:6">
      <c r="A2590" s="74" t="s">
        <v>209</v>
      </c>
      <c r="B2590" s="74" t="s">
        <v>97</v>
      </c>
      <c r="C2590" s="75" t="s">
        <v>3404</v>
      </c>
      <c r="D2590" s="76">
        <v>6780</v>
      </c>
      <c r="E2590" s="77">
        <v>4.5999999999999996</v>
      </c>
      <c r="F2590" s="96">
        <v>1473</v>
      </c>
    </row>
    <row r="2591" spans="1:6">
      <c r="A2591" s="74" t="s">
        <v>209</v>
      </c>
      <c r="B2591" s="74" t="s">
        <v>97</v>
      </c>
      <c r="C2591" s="75" t="s">
        <v>3405</v>
      </c>
      <c r="D2591" s="76">
        <v>6756</v>
      </c>
      <c r="E2591" s="77">
        <v>6.66</v>
      </c>
      <c r="F2591" s="96">
        <v>1014</v>
      </c>
    </row>
    <row r="2592" spans="1:6">
      <c r="A2592" s="74" t="s">
        <v>209</v>
      </c>
      <c r="B2592" s="74" t="s">
        <v>97</v>
      </c>
      <c r="C2592" s="75" t="s">
        <v>3406</v>
      </c>
      <c r="D2592" s="76">
        <v>6683</v>
      </c>
      <c r="E2592" s="77">
        <v>6.47</v>
      </c>
      <c r="F2592" s="96">
        <v>1033</v>
      </c>
    </row>
    <row r="2593" spans="1:6">
      <c r="A2593" s="74" t="s">
        <v>209</v>
      </c>
      <c r="B2593" s="74" t="s">
        <v>97</v>
      </c>
      <c r="C2593" s="75" t="s">
        <v>3407</v>
      </c>
      <c r="D2593" s="76">
        <v>6667</v>
      </c>
      <c r="E2593" s="77">
        <v>6.49</v>
      </c>
      <c r="F2593" s="96">
        <v>1028</v>
      </c>
    </row>
    <row r="2594" spans="1:6">
      <c r="A2594" s="74" t="s">
        <v>209</v>
      </c>
      <c r="B2594" s="74" t="s">
        <v>97</v>
      </c>
      <c r="C2594" s="75" t="s">
        <v>3408</v>
      </c>
      <c r="D2594" s="76">
        <v>6519</v>
      </c>
      <c r="E2594" s="77">
        <v>2.52</v>
      </c>
      <c r="F2594" s="96">
        <v>2587</v>
      </c>
    </row>
    <row r="2595" spans="1:6">
      <c r="A2595" s="74" t="s">
        <v>209</v>
      </c>
      <c r="B2595" s="74" t="s">
        <v>97</v>
      </c>
      <c r="C2595" s="75" t="s">
        <v>3409</v>
      </c>
      <c r="D2595" s="76">
        <v>6460</v>
      </c>
      <c r="E2595" s="77">
        <v>8.74</v>
      </c>
      <c r="F2595" s="95">
        <v>739</v>
      </c>
    </row>
    <row r="2596" spans="1:6">
      <c r="A2596" s="74" t="s">
        <v>209</v>
      </c>
      <c r="B2596" s="74" t="s">
        <v>97</v>
      </c>
      <c r="C2596" s="75" t="s">
        <v>3410</v>
      </c>
      <c r="D2596" s="76">
        <v>6318</v>
      </c>
      <c r="E2596" s="77">
        <v>7.82</v>
      </c>
      <c r="F2596" s="95">
        <v>808</v>
      </c>
    </row>
    <row r="2597" spans="1:6">
      <c r="A2597" s="74" t="s">
        <v>209</v>
      </c>
      <c r="B2597" s="74" t="s">
        <v>97</v>
      </c>
      <c r="C2597" s="75" t="s">
        <v>3411</v>
      </c>
      <c r="D2597" s="76">
        <v>6309</v>
      </c>
      <c r="E2597" s="77">
        <v>8.59</v>
      </c>
      <c r="F2597" s="95">
        <v>734</v>
      </c>
    </row>
    <row r="2598" spans="1:6">
      <c r="A2598" s="74" t="s">
        <v>209</v>
      </c>
      <c r="B2598" s="74" t="s">
        <v>97</v>
      </c>
      <c r="C2598" s="75" t="s">
        <v>3412</v>
      </c>
      <c r="D2598" s="76">
        <v>6295</v>
      </c>
      <c r="E2598" s="77">
        <v>10.61</v>
      </c>
      <c r="F2598" s="95">
        <v>593</v>
      </c>
    </row>
    <row r="2599" spans="1:6">
      <c r="A2599" s="74" t="s">
        <v>209</v>
      </c>
      <c r="B2599" s="74" t="s">
        <v>97</v>
      </c>
      <c r="C2599" s="75" t="s">
        <v>3413</v>
      </c>
      <c r="D2599" s="76">
        <v>6176</v>
      </c>
      <c r="E2599" s="77">
        <v>4.21</v>
      </c>
      <c r="F2599" s="96">
        <v>1468</v>
      </c>
    </row>
    <row r="2600" spans="1:6">
      <c r="A2600" s="74" t="s">
        <v>209</v>
      </c>
      <c r="B2600" s="74" t="s">
        <v>97</v>
      </c>
      <c r="C2600" s="75" t="s">
        <v>3414</v>
      </c>
      <c r="D2600" s="76">
        <v>6173</v>
      </c>
      <c r="E2600" s="77">
        <v>10.59</v>
      </c>
      <c r="F2600" s="95">
        <v>583</v>
      </c>
    </row>
    <row r="2601" spans="1:6">
      <c r="A2601" s="74" t="s">
        <v>209</v>
      </c>
      <c r="B2601" s="74" t="s">
        <v>97</v>
      </c>
      <c r="C2601" s="75" t="s">
        <v>3415</v>
      </c>
      <c r="D2601" s="76">
        <v>6108</v>
      </c>
      <c r="E2601" s="77">
        <v>6.88</v>
      </c>
      <c r="F2601" s="95">
        <v>887</v>
      </c>
    </row>
    <row r="2602" spans="1:6">
      <c r="A2602" s="74" t="s">
        <v>209</v>
      </c>
      <c r="B2602" s="74" t="s">
        <v>97</v>
      </c>
      <c r="C2602" s="75" t="s">
        <v>3416</v>
      </c>
      <c r="D2602" s="76">
        <v>6022</v>
      </c>
      <c r="E2602" s="77">
        <v>3.6</v>
      </c>
      <c r="F2602" s="96">
        <v>1673</v>
      </c>
    </row>
    <row r="2603" spans="1:6">
      <c r="A2603" s="74" t="s">
        <v>209</v>
      </c>
      <c r="B2603" s="74" t="s">
        <v>97</v>
      </c>
      <c r="C2603" s="75" t="s">
        <v>3417</v>
      </c>
      <c r="D2603" s="76">
        <v>6013</v>
      </c>
      <c r="E2603" s="77">
        <v>15.08</v>
      </c>
      <c r="F2603" s="95">
        <v>399</v>
      </c>
    </row>
    <row r="2604" spans="1:6">
      <c r="A2604" s="74" t="s">
        <v>209</v>
      </c>
      <c r="B2604" s="74" t="s">
        <v>97</v>
      </c>
      <c r="C2604" s="75" t="s">
        <v>3418</v>
      </c>
      <c r="D2604" s="76">
        <v>6008</v>
      </c>
      <c r="E2604" s="77">
        <v>12.11</v>
      </c>
      <c r="F2604" s="95">
        <v>496</v>
      </c>
    </row>
    <row r="2605" spans="1:6">
      <c r="A2605" s="74" t="s">
        <v>209</v>
      </c>
      <c r="B2605" s="74" t="s">
        <v>97</v>
      </c>
      <c r="C2605" s="75" t="s">
        <v>3419</v>
      </c>
      <c r="D2605" s="76">
        <v>5956</v>
      </c>
      <c r="E2605" s="77">
        <v>4.0599999999999996</v>
      </c>
      <c r="F2605" s="96">
        <v>1466</v>
      </c>
    </row>
    <row r="2606" spans="1:6">
      <c r="A2606" s="74" t="s">
        <v>209</v>
      </c>
      <c r="B2606" s="74" t="s">
        <v>97</v>
      </c>
      <c r="C2606" s="75" t="s">
        <v>3420</v>
      </c>
      <c r="D2606" s="76">
        <v>5824</v>
      </c>
      <c r="E2606" s="77">
        <v>5.25</v>
      </c>
      <c r="F2606" s="96">
        <v>1110</v>
      </c>
    </row>
    <row r="2607" spans="1:6">
      <c r="A2607" s="74" t="s">
        <v>209</v>
      </c>
      <c r="B2607" s="74" t="s">
        <v>97</v>
      </c>
      <c r="C2607" s="75" t="s">
        <v>3421</v>
      </c>
      <c r="D2607" s="76">
        <v>5802</v>
      </c>
      <c r="E2607" s="77">
        <v>9.61</v>
      </c>
      <c r="F2607" s="95">
        <v>604</v>
      </c>
    </row>
    <row r="2608" spans="1:6">
      <c r="A2608" s="74" t="s">
        <v>209</v>
      </c>
      <c r="B2608" s="74" t="s">
        <v>97</v>
      </c>
      <c r="C2608" s="75" t="s">
        <v>3422</v>
      </c>
      <c r="D2608" s="76">
        <v>5756</v>
      </c>
      <c r="E2608" s="77">
        <v>10.79</v>
      </c>
      <c r="F2608" s="95">
        <v>533</v>
      </c>
    </row>
    <row r="2609" spans="1:6">
      <c r="A2609" s="74" t="s">
        <v>209</v>
      </c>
      <c r="B2609" s="74" t="s">
        <v>97</v>
      </c>
      <c r="C2609" s="75" t="s">
        <v>3423</v>
      </c>
      <c r="D2609" s="76">
        <v>5674</v>
      </c>
      <c r="E2609" s="77">
        <v>4.7300000000000004</v>
      </c>
      <c r="F2609" s="96">
        <v>1199</v>
      </c>
    </row>
    <row r="2610" spans="1:6">
      <c r="A2610" s="74" t="s">
        <v>209</v>
      </c>
      <c r="B2610" s="74" t="s">
        <v>97</v>
      </c>
      <c r="C2610" s="75" t="s">
        <v>3424</v>
      </c>
      <c r="D2610" s="76">
        <v>5627</v>
      </c>
      <c r="E2610" s="77">
        <v>4.99</v>
      </c>
      <c r="F2610" s="96">
        <v>1127</v>
      </c>
    </row>
    <row r="2611" spans="1:6">
      <c r="A2611" s="74" t="s">
        <v>209</v>
      </c>
      <c r="B2611" s="74" t="s">
        <v>97</v>
      </c>
      <c r="C2611" s="75" t="s">
        <v>3425</v>
      </c>
      <c r="D2611" s="76">
        <v>5560</v>
      </c>
      <c r="E2611" s="77">
        <v>5.31</v>
      </c>
      <c r="F2611" s="96">
        <v>1048</v>
      </c>
    </row>
    <row r="2612" spans="1:6">
      <c r="A2612" s="74" t="s">
        <v>209</v>
      </c>
      <c r="B2612" s="74" t="s">
        <v>97</v>
      </c>
      <c r="C2612" s="75" t="s">
        <v>3426</v>
      </c>
      <c r="D2612" s="76">
        <v>5538</v>
      </c>
      <c r="E2612" s="77">
        <v>2</v>
      </c>
      <c r="F2612" s="96">
        <v>2769</v>
      </c>
    </row>
    <row r="2613" spans="1:6">
      <c r="A2613" s="74" t="s">
        <v>209</v>
      </c>
      <c r="B2613" s="74" t="s">
        <v>97</v>
      </c>
      <c r="C2613" s="75" t="s">
        <v>3427</v>
      </c>
      <c r="D2613" s="76">
        <v>5386</v>
      </c>
      <c r="E2613" s="77">
        <v>29.03</v>
      </c>
      <c r="F2613" s="95">
        <v>186</v>
      </c>
    </row>
    <row r="2614" spans="1:6">
      <c r="A2614" s="74" t="s">
        <v>209</v>
      </c>
      <c r="B2614" s="74" t="s">
        <v>97</v>
      </c>
      <c r="C2614" s="75" t="s">
        <v>3428</v>
      </c>
      <c r="D2614" s="76">
        <v>5375</v>
      </c>
      <c r="E2614" s="77">
        <v>15.67</v>
      </c>
      <c r="F2614" s="95">
        <v>343</v>
      </c>
    </row>
    <row r="2615" spans="1:6">
      <c r="A2615" s="74" t="s">
        <v>209</v>
      </c>
      <c r="B2615" s="74" t="s">
        <v>97</v>
      </c>
      <c r="C2615" s="75" t="s">
        <v>3429</v>
      </c>
      <c r="D2615" s="76">
        <v>5324</v>
      </c>
      <c r="E2615" s="77">
        <v>18.02</v>
      </c>
      <c r="F2615" s="95">
        <v>295</v>
      </c>
    </row>
    <row r="2616" spans="1:6">
      <c r="A2616" s="74" t="s">
        <v>209</v>
      </c>
      <c r="B2616" s="74" t="s">
        <v>97</v>
      </c>
      <c r="C2616" s="75" t="s">
        <v>3430</v>
      </c>
      <c r="D2616" s="76">
        <v>5300</v>
      </c>
      <c r="E2616" s="77">
        <v>5.18</v>
      </c>
      <c r="F2616" s="96">
        <v>1023</v>
      </c>
    </row>
    <row r="2617" spans="1:6">
      <c r="A2617" s="74" t="s">
        <v>209</v>
      </c>
      <c r="B2617" s="74" t="s">
        <v>97</v>
      </c>
      <c r="C2617" s="75" t="s">
        <v>3431</v>
      </c>
      <c r="D2617" s="76">
        <v>5193</v>
      </c>
      <c r="E2617" s="77">
        <v>7.92</v>
      </c>
      <c r="F2617" s="95">
        <v>655</v>
      </c>
    </row>
    <row r="2618" spans="1:6">
      <c r="A2618" s="74" t="s">
        <v>209</v>
      </c>
      <c r="B2618" s="74" t="s">
        <v>97</v>
      </c>
      <c r="C2618" s="75" t="s">
        <v>3432</v>
      </c>
      <c r="D2618" s="76">
        <v>5176</v>
      </c>
      <c r="E2618" s="77">
        <v>9.73</v>
      </c>
      <c r="F2618" s="95">
        <v>532</v>
      </c>
    </row>
    <row r="2619" spans="1:6">
      <c r="A2619" s="74" t="s">
        <v>209</v>
      </c>
      <c r="B2619" s="74" t="s">
        <v>97</v>
      </c>
      <c r="C2619" s="75" t="s">
        <v>3433</v>
      </c>
      <c r="D2619" s="76">
        <v>5172</v>
      </c>
      <c r="E2619" s="77">
        <v>5.7</v>
      </c>
      <c r="F2619" s="95">
        <v>908</v>
      </c>
    </row>
    <row r="2620" spans="1:6">
      <c r="A2620" s="74" t="s">
        <v>209</v>
      </c>
      <c r="B2620" s="74" t="s">
        <v>97</v>
      </c>
      <c r="C2620" s="75" t="s">
        <v>3434</v>
      </c>
      <c r="D2620" s="76">
        <v>5151</v>
      </c>
      <c r="E2620" s="77">
        <v>5.77</v>
      </c>
      <c r="F2620" s="95">
        <v>892</v>
      </c>
    </row>
    <row r="2621" spans="1:6">
      <c r="A2621" s="74" t="s">
        <v>209</v>
      </c>
      <c r="B2621" s="74" t="s">
        <v>97</v>
      </c>
      <c r="C2621" s="75" t="s">
        <v>3435</v>
      </c>
      <c r="D2621" s="76">
        <v>5068</v>
      </c>
      <c r="E2621" s="77">
        <v>8.3000000000000007</v>
      </c>
      <c r="F2621" s="95">
        <v>610</v>
      </c>
    </row>
    <row r="2622" spans="1:6">
      <c r="A2622" s="74" t="s">
        <v>209</v>
      </c>
      <c r="B2622" s="74" t="s">
        <v>97</v>
      </c>
      <c r="C2622" s="75" t="s">
        <v>3436</v>
      </c>
      <c r="D2622" s="76">
        <v>5018</v>
      </c>
      <c r="E2622" s="77">
        <v>14.41</v>
      </c>
      <c r="F2622" s="95">
        <v>348</v>
      </c>
    </row>
    <row r="2623" spans="1:6">
      <c r="A2623" s="74" t="s">
        <v>209</v>
      </c>
      <c r="B2623" s="74" t="s">
        <v>97</v>
      </c>
      <c r="C2623" s="75" t="s">
        <v>3437</v>
      </c>
      <c r="D2623" s="76">
        <v>4999</v>
      </c>
      <c r="E2623" s="77">
        <v>11.1</v>
      </c>
      <c r="F2623" s="95">
        <v>450</v>
      </c>
    </row>
    <row r="2624" spans="1:6">
      <c r="A2624" s="74" t="s">
        <v>209</v>
      </c>
      <c r="B2624" s="74" t="s">
        <v>97</v>
      </c>
      <c r="C2624" s="75" t="s">
        <v>3438</v>
      </c>
      <c r="D2624" s="76">
        <v>4943</v>
      </c>
      <c r="E2624" s="77">
        <v>2.2799999999999998</v>
      </c>
      <c r="F2624" s="96">
        <v>2166</v>
      </c>
    </row>
    <row r="2625" spans="1:6">
      <c r="A2625" s="74" t="s">
        <v>209</v>
      </c>
      <c r="B2625" s="74" t="s">
        <v>97</v>
      </c>
      <c r="C2625" s="75" t="s">
        <v>3439</v>
      </c>
      <c r="D2625" s="76">
        <v>4849</v>
      </c>
      <c r="E2625" s="77">
        <v>4.3499999999999996</v>
      </c>
      <c r="F2625" s="96">
        <v>1115</v>
      </c>
    </row>
    <row r="2626" spans="1:6">
      <c r="A2626" s="74" t="s">
        <v>209</v>
      </c>
      <c r="B2626" s="74" t="s">
        <v>97</v>
      </c>
      <c r="C2626" s="75" t="s">
        <v>3440</v>
      </c>
      <c r="D2626" s="76">
        <v>4806</v>
      </c>
      <c r="E2626" s="77">
        <v>22.95</v>
      </c>
      <c r="F2626" s="95">
        <v>209</v>
      </c>
    </row>
    <row r="2627" spans="1:6">
      <c r="A2627" s="74" t="s">
        <v>209</v>
      </c>
      <c r="B2627" s="74" t="s">
        <v>97</v>
      </c>
      <c r="C2627" s="75" t="s">
        <v>3441</v>
      </c>
      <c r="D2627" s="76">
        <v>4765</v>
      </c>
      <c r="E2627" s="77">
        <v>31.03</v>
      </c>
      <c r="F2627" s="95">
        <v>154</v>
      </c>
    </row>
    <row r="2628" spans="1:6">
      <c r="A2628" s="74" t="s">
        <v>209</v>
      </c>
      <c r="B2628" s="74" t="s">
        <v>97</v>
      </c>
      <c r="C2628" s="75" t="s">
        <v>3442</v>
      </c>
      <c r="D2628" s="76">
        <v>4738</v>
      </c>
      <c r="E2628" s="77">
        <v>6.82</v>
      </c>
      <c r="F2628" s="95">
        <v>695</v>
      </c>
    </row>
    <row r="2629" spans="1:6">
      <c r="A2629" s="74" t="s">
        <v>209</v>
      </c>
      <c r="B2629" s="74" t="s">
        <v>97</v>
      </c>
      <c r="C2629" s="75" t="s">
        <v>3443</v>
      </c>
      <c r="D2629" s="76">
        <v>4695</v>
      </c>
      <c r="E2629" s="77">
        <v>4.59</v>
      </c>
      <c r="F2629" s="96">
        <v>1023</v>
      </c>
    </row>
    <row r="2630" spans="1:6">
      <c r="A2630" s="74" t="s">
        <v>209</v>
      </c>
      <c r="B2630" s="74" t="s">
        <v>97</v>
      </c>
      <c r="C2630" s="75" t="s">
        <v>3444</v>
      </c>
      <c r="D2630" s="76">
        <v>4687</v>
      </c>
      <c r="E2630" s="77">
        <v>5.98</v>
      </c>
      <c r="F2630" s="95">
        <v>783</v>
      </c>
    </row>
    <row r="2631" spans="1:6">
      <c r="A2631" s="74" t="s">
        <v>209</v>
      </c>
      <c r="B2631" s="74" t="s">
        <v>97</v>
      </c>
      <c r="C2631" s="75" t="s">
        <v>3445</v>
      </c>
      <c r="D2631" s="76">
        <v>4630</v>
      </c>
      <c r="E2631" s="77">
        <v>8.1999999999999993</v>
      </c>
      <c r="F2631" s="95">
        <v>565</v>
      </c>
    </row>
    <row r="2632" spans="1:6">
      <c r="A2632" s="74" t="s">
        <v>209</v>
      </c>
      <c r="B2632" s="74" t="s">
        <v>97</v>
      </c>
      <c r="C2632" s="75" t="s">
        <v>3446</v>
      </c>
      <c r="D2632" s="76">
        <v>4587</v>
      </c>
      <c r="E2632" s="77">
        <v>15.69</v>
      </c>
      <c r="F2632" s="95">
        <v>292</v>
      </c>
    </row>
    <row r="2633" spans="1:6">
      <c r="A2633" s="74" t="s">
        <v>209</v>
      </c>
      <c r="B2633" s="74" t="s">
        <v>97</v>
      </c>
      <c r="C2633" s="75" t="s">
        <v>3447</v>
      </c>
      <c r="D2633" s="76">
        <v>4533</v>
      </c>
      <c r="E2633" s="77">
        <v>9.4600000000000009</v>
      </c>
      <c r="F2633" s="95">
        <v>479</v>
      </c>
    </row>
    <row r="2634" spans="1:6">
      <c r="A2634" s="74" t="s">
        <v>209</v>
      </c>
      <c r="B2634" s="74" t="s">
        <v>97</v>
      </c>
      <c r="C2634" s="75" t="s">
        <v>3448</v>
      </c>
      <c r="D2634" s="76">
        <v>4516</v>
      </c>
      <c r="E2634" s="77">
        <v>5.0199999999999996</v>
      </c>
      <c r="F2634" s="95">
        <v>899</v>
      </c>
    </row>
    <row r="2635" spans="1:6">
      <c r="A2635" s="74" t="s">
        <v>209</v>
      </c>
      <c r="B2635" s="74" t="s">
        <v>97</v>
      </c>
      <c r="C2635" s="75" t="s">
        <v>3449</v>
      </c>
      <c r="D2635" s="76">
        <v>4492</v>
      </c>
      <c r="E2635" s="77">
        <v>17.8</v>
      </c>
      <c r="F2635" s="95">
        <v>252</v>
      </c>
    </row>
    <row r="2636" spans="1:6">
      <c r="A2636" s="74" t="s">
        <v>209</v>
      </c>
      <c r="B2636" s="74" t="s">
        <v>97</v>
      </c>
      <c r="C2636" s="75" t="s">
        <v>3450</v>
      </c>
      <c r="D2636" s="76">
        <v>4488</v>
      </c>
      <c r="E2636" s="77">
        <v>13.96</v>
      </c>
      <c r="F2636" s="95">
        <v>321</v>
      </c>
    </row>
    <row r="2637" spans="1:6">
      <c r="A2637" s="74" t="s">
        <v>209</v>
      </c>
      <c r="B2637" s="74" t="s">
        <v>97</v>
      </c>
      <c r="C2637" s="75" t="s">
        <v>3451</v>
      </c>
      <c r="D2637" s="76">
        <v>4438</v>
      </c>
      <c r="E2637" s="77">
        <v>3.21</v>
      </c>
      <c r="F2637" s="96">
        <v>1385</v>
      </c>
    </row>
    <row r="2638" spans="1:6">
      <c r="A2638" s="74" t="s">
        <v>209</v>
      </c>
      <c r="B2638" s="74" t="s">
        <v>97</v>
      </c>
      <c r="C2638" s="75" t="s">
        <v>3452</v>
      </c>
      <c r="D2638" s="76">
        <v>4421</v>
      </c>
      <c r="E2638" s="77">
        <v>6.69</v>
      </c>
      <c r="F2638" s="95">
        <v>661</v>
      </c>
    </row>
    <row r="2639" spans="1:6">
      <c r="A2639" s="74" t="s">
        <v>209</v>
      </c>
      <c r="B2639" s="74" t="s">
        <v>97</v>
      </c>
      <c r="C2639" s="75" t="s">
        <v>3453</v>
      </c>
      <c r="D2639" s="76">
        <v>4419</v>
      </c>
      <c r="E2639" s="77">
        <v>6.45</v>
      </c>
      <c r="F2639" s="95">
        <v>686</v>
      </c>
    </row>
    <row r="2640" spans="1:6">
      <c r="A2640" s="74" t="s">
        <v>209</v>
      </c>
      <c r="B2640" s="74" t="s">
        <v>97</v>
      </c>
      <c r="C2640" s="75" t="s">
        <v>3454</v>
      </c>
      <c r="D2640" s="76">
        <v>4358</v>
      </c>
      <c r="E2640" s="77">
        <v>6.55</v>
      </c>
      <c r="F2640" s="95">
        <v>665</v>
      </c>
    </row>
    <row r="2641" spans="1:6">
      <c r="A2641" s="74" t="s">
        <v>209</v>
      </c>
      <c r="B2641" s="74" t="s">
        <v>97</v>
      </c>
      <c r="C2641" s="75" t="s">
        <v>3455</v>
      </c>
      <c r="D2641" s="76">
        <v>4319</v>
      </c>
      <c r="E2641" s="77">
        <v>3.8</v>
      </c>
      <c r="F2641" s="96">
        <v>1138</v>
      </c>
    </row>
    <row r="2642" spans="1:6">
      <c r="A2642" s="74" t="s">
        <v>209</v>
      </c>
      <c r="B2642" s="74" t="s">
        <v>97</v>
      </c>
      <c r="C2642" s="75" t="s">
        <v>3456</v>
      </c>
      <c r="D2642" s="76">
        <v>4293</v>
      </c>
      <c r="E2642" s="77">
        <v>31.44</v>
      </c>
      <c r="F2642" s="95">
        <v>137</v>
      </c>
    </row>
    <row r="2643" spans="1:6">
      <c r="A2643" s="74" t="s">
        <v>209</v>
      </c>
      <c r="B2643" s="74" t="s">
        <v>97</v>
      </c>
      <c r="C2643" s="75" t="s">
        <v>3457</v>
      </c>
      <c r="D2643" s="76">
        <v>4263</v>
      </c>
      <c r="E2643" s="77">
        <v>8.6</v>
      </c>
      <c r="F2643" s="95">
        <v>496</v>
      </c>
    </row>
    <row r="2644" spans="1:6">
      <c r="A2644" s="74" t="s">
        <v>209</v>
      </c>
      <c r="B2644" s="74" t="s">
        <v>97</v>
      </c>
      <c r="C2644" s="75" t="s">
        <v>3458</v>
      </c>
      <c r="D2644" s="76">
        <v>4262</v>
      </c>
      <c r="E2644" s="77">
        <v>6.72</v>
      </c>
      <c r="F2644" s="95">
        <v>634</v>
      </c>
    </row>
    <row r="2645" spans="1:6">
      <c r="A2645" s="74" t="s">
        <v>209</v>
      </c>
      <c r="B2645" s="74" t="s">
        <v>97</v>
      </c>
      <c r="C2645" s="75" t="s">
        <v>3459</v>
      </c>
      <c r="D2645" s="76">
        <v>4250</v>
      </c>
      <c r="E2645" s="77">
        <v>7.07</v>
      </c>
      <c r="F2645" s="95">
        <v>601</v>
      </c>
    </row>
    <row r="2646" spans="1:6">
      <c r="A2646" s="74" t="s">
        <v>209</v>
      </c>
      <c r="B2646" s="74" t="s">
        <v>97</v>
      </c>
      <c r="C2646" s="75" t="s">
        <v>3460</v>
      </c>
      <c r="D2646" s="76">
        <v>4171</v>
      </c>
      <c r="E2646" s="77">
        <v>24.53</v>
      </c>
      <c r="F2646" s="95">
        <v>170</v>
      </c>
    </row>
    <row r="2647" spans="1:6">
      <c r="A2647" s="74" t="s">
        <v>209</v>
      </c>
      <c r="B2647" s="74" t="s">
        <v>97</v>
      </c>
      <c r="C2647" s="75" t="s">
        <v>3461</v>
      </c>
      <c r="D2647" s="76">
        <v>4117</v>
      </c>
      <c r="E2647" s="77">
        <v>10.17</v>
      </c>
      <c r="F2647" s="95">
        <v>405</v>
      </c>
    </row>
    <row r="2648" spans="1:6">
      <c r="A2648" s="74" t="s">
        <v>209</v>
      </c>
      <c r="B2648" s="74" t="s">
        <v>97</v>
      </c>
      <c r="C2648" s="75" t="s">
        <v>3462</v>
      </c>
      <c r="D2648" s="76">
        <v>4109</v>
      </c>
      <c r="E2648" s="77">
        <v>12.94</v>
      </c>
      <c r="F2648" s="95">
        <v>317</v>
      </c>
    </row>
    <row r="2649" spans="1:6">
      <c r="A2649" s="74" t="s">
        <v>209</v>
      </c>
      <c r="B2649" s="74" t="s">
        <v>97</v>
      </c>
      <c r="C2649" s="75" t="s">
        <v>3463</v>
      </c>
      <c r="D2649" s="76">
        <v>4082</v>
      </c>
      <c r="E2649" s="77">
        <v>2.16</v>
      </c>
      <c r="F2649" s="96">
        <v>1893</v>
      </c>
    </row>
    <row r="2650" spans="1:6">
      <c r="A2650" s="74" t="s">
        <v>209</v>
      </c>
      <c r="B2650" s="74" t="s">
        <v>97</v>
      </c>
      <c r="C2650" s="75" t="s">
        <v>3464</v>
      </c>
      <c r="D2650" s="76">
        <v>4063</v>
      </c>
      <c r="E2650" s="77">
        <v>2.09</v>
      </c>
      <c r="F2650" s="96">
        <v>1947</v>
      </c>
    </row>
    <row r="2651" spans="1:6">
      <c r="A2651" s="74" t="s">
        <v>209</v>
      </c>
      <c r="B2651" s="74" t="s">
        <v>97</v>
      </c>
      <c r="C2651" s="75" t="s">
        <v>3465</v>
      </c>
      <c r="D2651" s="76">
        <v>4031</v>
      </c>
      <c r="E2651" s="77">
        <v>7.11</v>
      </c>
      <c r="F2651" s="95">
        <v>567</v>
      </c>
    </row>
    <row r="2652" spans="1:6">
      <c r="A2652" s="74" t="s">
        <v>209</v>
      </c>
      <c r="B2652" s="74" t="s">
        <v>97</v>
      </c>
      <c r="C2652" s="75" t="s">
        <v>3466</v>
      </c>
      <c r="D2652" s="76">
        <v>4002</v>
      </c>
      <c r="E2652" s="77">
        <v>3.07</v>
      </c>
      <c r="F2652" s="96">
        <v>1304</v>
      </c>
    </row>
    <row r="2653" spans="1:6">
      <c r="A2653" s="74" t="s">
        <v>209</v>
      </c>
      <c r="B2653" s="74" t="s">
        <v>97</v>
      </c>
      <c r="C2653" s="75" t="s">
        <v>3467</v>
      </c>
      <c r="D2653" s="76">
        <v>3891</v>
      </c>
      <c r="E2653" s="77">
        <v>16.43</v>
      </c>
      <c r="F2653" s="95">
        <v>237</v>
      </c>
    </row>
    <row r="2654" spans="1:6">
      <c r="A2654" s="74" t="s">
        <v>209</v>
      </c>
      <c r="B2654" s="74" t="s">
        <v>97</v>
      </c>
      <c r="C2654" s="75" t="s">
        <v>3468</v>
      </c>
      <c r="D2654" s="76">
        <v>3875</v>
      </c>
      <c r="E2654" s="77">
        <v>4.62</v>
      </c>
      <c r="F2654" s="95">
        <v>839</v>
      </c>
    </row>
    <row r="2655" spans="1:6">
      <c r="A2655" s="74" t="s">
        <v>209</v>
      </c>
      <c r="B2655" s="74" t="s">
        <v>97</v>
      </c>
      <c r="C2655" s="75" t="s">
        <v>3469</v>
      </c>
      <c r="D2655" s="76">
        <v>3866</v>
      </c>
      <c r="E2655" s="77">
        <v>15.81</v>
      </c>
      <c r="F2655" s="95">
        <v>245</v>
      </c>
    </row>
    <row r="2656" spans="1:6">
      <c r="A2656" s="74" t="s">
        <v>209</v>
      </c>
      <c r="B2656" s="74" t="s">
        <v>97</v>
      </c>
      <c r="C2656" s="75" t="s">
        <v>3470</v>
      </c>
      <c r="D2656" s="76">
        <v>3816</v>
      </c>
      <c r="E2656" s="77">
        <v>4.54</v>
      </c>
      <c r="F2656" s="95">
        <v>840</v>
      </c>
    </row>
    <row r="2657" spans="1:6">
      <c r="A2657" s="74" t="s">
        <v>209</v>
      </c>
      <c r="B2657" s="74" t="s">
        <v>97</v>
      </c>
      <c r="C2657" s="75" t="s">
        <v>3471</v>
      </c>
      <c r="D2657" s="76">
        <v>3765</v>
      </c>
      <c r="E2657" s="77">
        <v>5.53</v>
      </c>
      <c r="F2657" s="95">
        <v>681</v>
      </c>
    </row>
    <row r="2658" spans="1:6">
      <c r="A2658" s="74" t="s">
        <v>209</v>
      </c>
      <c r="B2658" s="74" t="s">
        <v>97</v>
      </c>
      <c r="C2658" s="75" t="s">
        <v>3472</v>
      </c>
      <c r="D2658" s="76">
        <v>3497</v>
      </c>
      <c r="E2658" s="77">
        <v>3.41</v>
      </c>
      <c r="F2658" s="96">
        <v>1024</v>
      </c>
    </row>
    <row r="2659" spans="1:6">
      <c r="A2659" s="74" t="s">
        <v>209</v>
      </c>
      <c r="B2659" s="74" t="s">
        <v>97</v>
      </c>
      <c r="C2659" s="75" t="s">
        <v>3473</v>
      </c>
      <c r="D2659" s="76">
        <v>3474</v>
      </c>
      <c r="E2659" s="77">
        <v>5.55</v>
      </c>
      <c r="F2659" s="95">
        <v>626</v>
      </c>
    </row>
    <row r="2660" spans="1:6">
      <c r="A2660" s="74" t="s">
        <v>209</v>
      </c>
      <c r="B2660" s="74" t="s">
        <v>97</v>
      </c>
      <c r="C2660" s="75" t="s">
        <v>3474</v>
      </c>
      <c r="D2660" s="76">
        <v>3458</v>
      </c>
      <c r="E2660" s="77">
        <v>54.44</v>
      </c>
      <c r="F2660" s="95">
        <v>64</v>
      </c>
    </row>
    <row r="2661" spans="1:6">
      <c r="A2661" s="74" t="s">
        <v>209</v>
      </c>
      <c r="B2661" s="74" t="s">
        <v>97</v>
      </c>
      <c r="C2661" s="75" t="s">
        <v>3475</v>
      </c>
      <c r="D2661" s="76">
        <v>3436</v>
      </c>
      <c r="E2661" s="77">
        <v>7.04</v>
      </c>
      <c r="F2661" s="95">
        <v>488</v>
      </c>
    </row>
    <row r="2662" spans="1:6">
      <c r="A2662" s="74" t="s">
        <v>209</v>
      </c>
      <c r="B2662" s="74" t="s">
        <v>97</v>
      </c>
      <c r="C2662" s="75" t="s">
        <v>3476</v>
      </c>
      <c r="D2662" s="76">
        <v>3435</v>
      </c>
      <c r="E2662" s="77">
        <v>21.07</v>
      </c>
      <c r="F2662" s="95">
        <v>163</v>
      </c>
    </row>
    <row r="2663" spans="1:6">
      <c r="A2663" s="74" t="s">
        <v>209</v>
      </c>
      <c r="B2663" s="74" t="s">
        <v>97</v>
      </c>
      <c r="C2663" s="75" t="s">
        <v>3477</v>
      </c>
      <c r="D2663" s="76">
        <v>3419</v>
      </c>
      <c r="E2663" s="77">
        <v>42.5</v>
      </c>
      <c r="F2663" s="95">
        <v>80</v>
      </c>
    </row>
    <row r="2664" spans="1:6">
      <c r="A2664" s="74" t="s">
        <v>209</v>
      </c>
      <c r="B2664" s="74" t="s">
        <v>97</v>
      </c>
      <c r="C2664" s="75" t="s">
        <v>3478</v>
      </c>
      <c r="D2664" s="76">
        <v>3391</v>
      </c>
      <c r="E2664" s="77">
        <v>5.22</v>
      </c>
      <c r="F2664" s="95">
        <v>649</v>
      </c>
    </row>
    <row r="2665" spans="1:6">
      <c r="A2665" s="74" t="s">
        <v>209</v>
      </c>
      <c r="B2665" s="74" t="s">
        <v>97</v>
      </c>
      <c r="C2665" s="75" t="s">
        <v>3479</v>
      </c>
      <c r="D2665" s="76">
        <v>3377</v>
      </c>
      <c r="E2665" s="77">
        <v>10.38</v>
      </c>
      <c r="F2665" s="95">
        <v>325</v>
      </c>
    </row>
    <row r="2666" spans="1:6">
      <c r="A2666" s="74" t="s">
        <v>209</v>
      </c>
      <c r="B2666" s="74" t="s">
        <v>97</v>
      </c>
      <c r="C2666" s="75" t="s">
        <v>3480</v>
      </c>
      <c r="D2666" s="76">
        <v>3288</v>
      </c>
      <c r="E2666" s="77">
        <v>1.82</v>
      </c>
      <c r="F2666" s="96">
        <v>1811</v>
      </c>
    </row>
    <row r="2667" spans="1:6">
      <c r="A2667" s="74" t="s">
        <v>209</v>
      </c>
      <c r="B2667" s="74" t="s">
        <v>97</v>
      </c>
      <c r="C2667" s="75" t="s">
        <v>3481</v>
      </c>
      <c r="D2667" s="76">
        <v>3258</v>
      </c>
      <c r="E2667" s="77">
        <v>9.73</v>
      </c>
      <c r="F2667" s="95">
        <v>335</v>
      </c>
    </row>
    <row r="2668" spans="1:6">
      <c r="A2668" s="74" t="s">
        <v>209</v>
      </c>
      <c r="B2668" s="74" t="s">
        <v>97</v>
      </c>
      <c r="C2668" s="75" t="s">
        <v>3482</v>
      </c>
      <c r="D2668" s="76">
        <v>3251</v>
      </c>
      <c r="E2668" s="77">
        <v>13.62</v>
      </c>
      <c r="F2668" s="95">
        <v>239</v>
      </c>
    </row>
    <row r="2669" spans="1:6">
      <c r="A2669" s="74" t="s">
        <v>209</v>
      </c>
      <c r="B2669" s="74" t="s">
        <v>97</v>
      </c>
      <c r="C2669" s="75" t="s">
        <v>3483</v>
      </c>
      <c r="D2669" s="76">
        <v>3132</v>
      </c>
      <c r="E2669" s="77">
        <v>5.42</v>
      </c>
      <c r="F2669" s="95">
        <v>578</v>
      </c>
    </row>
    <row r="2670" spans="1:6">
      <c r="A2670" s="74" t="s">
        <v>209</v>
      </c>
      <c r="B2670" s="74" t="s">
        <v>97</v>
      </c>
      <c r="C2670" s="75" t="s">
        <v>3484</v>
      </c>
      <c r="D2670" s="76">
        <v>3119</v>
      </c>
      <c r="E2670" s="77">
        <v>7.87</v>
      </c>
      <c r="F2670" s="95">
        <v>396</v>
      </c>
    </row>
    <row r="2671" spans="1:6">
      <c r="A2671" s="74" t="s">
        <v>209</v>
      </c>
      <c r="B2671" s="74" t="s">
        <v>97</v>
      </c>
      <c r="C2671" s="75" t="s">
        <v>3485</v>
      </c>
      <c r="D2671" s="76">
        <v>3072</v>
      </c>
      <c r="E2671" s="77">
        <v>8.7799999999999994</v>
      </c>
      <c r="F2671" s="95">
        <v>350</v>
      </c>
    </row>
    <row r="2672" spans="1:6">
      <c r="A2672" s="74" t="s">
        <v>209</v>
      </c>
      <c r="B2672" s="74" t="s">
        <v>97</v>
      </c>
      <c r="C2672" s="75" t="s">
        <v>3486</v>
      </c>
      <c r="D2672" s="76">
        <v>2991</v>
      </c>
      <c r="E2672" s="77">
        <v>6.11</v>
      </c>
      <c r="F2672" s="95">
        <v>490</v>
      </c>
    </row>
    <row r="2673" spans="1:6">
      <c r="A2673" s="74" t="s">
        <v>209</v>
      </c>
      <c r="B2673" s="74" t="s">
        <v>97</v>
      </c>
      <c r="C2673" s="75" t="s">
        <v>3487</v>
      </c>
      <c r="D2673" s="76">
        <v>2987</v>
      </c>
      <c r="E2673" s="77">
        <v>1.06</v>
      </c>
      <c r="F2673" s="96">
        <v>2818</v>
      </c>
    </row>
    <row r="2674" spans="1:6">
      <c r="A2674" s="74" t="s">
        <v>209</v>
      </c>
      <c r="B2674" s="74" t="s">
        <v>97</v>
      </c>
      <c r="C2674" s="75" t="s">
        <v>3488</v>
      </c>
      <c r="D2674" s="76">
        <v>2960</v>
      </c>
      <c r="E2674" s="77">
        <v>6.92</v>
      </c>
      <c r="F2674" s="95">
        <v>428</v>
      </c>
    </row>
    <row r="2675" spans="1:6">
      <c r="A2675" s="74" t="s">
        <v>209</v>
      </c>
      <c r="B2675" s="74" t="s">
        <v>97</v>
      </c>
      <c r="C2675" s="75" t="s">
        <v>3489</v>
      </c>
      <c r="D2675" s="76">
        <v>2847</v>
      </c>
      <c r="E2675" s="77">
        <v>4.05</v>
      </c>
      <c r="F2675" s="95">
        <v>703</v>
      </c>
    </row>
    <row r="2676" spans="1:6">
      <c r="A2676" s="74" t="s">
        <v>209</v>
      </c>
      <c r="B2676" s="74" t="s">
        <v>97</v>
      </c>
      <c r="C2676" s="75" t="s">
        <v>3490</v>
      </c>
      <c r="D2676" s="76">
        <v>2820</v>
      </c>
      <c r="E2676" s="77">
        <v>1.71</v>
      </c>
      <c r="F2676" s="96">
        <v>1652</v>
      </c>
    </row>
    <row r="2677" spans="1:6">
      <c r="A2677" s="74" t="s">
        <v>209</v>
      </c>
      <c r="B2677" s="74" t="s">
        <v>97</v>
      </c>
      <c r="C2677" s="75" t="s">
        <v>3491</v>
      </c>
      <c r="D2677" s="76">
        <v>2760</v>
      </c>
      <c r="E2677" s="77">
        <v>6.43</v>
      </c>
      <c r="F2677" s="95">
        <v>429</v>
      </c>
    </row>
    <row r="2678" spans="1:6">
      <c r="A2678" s="74" t="s">
        <v>209</v>
      </c>
      <c r="B2678" s="74" t="s">
        <v>97</v>
      </c>
      <c r="C2678" s="75" t="s">
        <v>3492</v>
      </c>
      <c r="D2678" s="76">
        <v>2725</v>
      </c>
      <c r="E2678" s="77">
        <v>22.28</v>
      </c>
      <c r="F2678" s="95">
        <v>122</v>
      </c>
    </row>
    <row r="2679" spans="1:6">
      <c r="A2679" s="74" t="s">
        <v>209</v>
      </c>
      <c r="B2679" s="74" t="s">
        <v>97</v>
      </c>
      <c r="C2679" s="75" t="s">
        <v>3493</v>
      </c>
      <c r="D2679" s="76">
        <v>2711</v>
      </c>
      <c r="E2679" s="77">
        <v>9.31</v>
      </c>
      <c r="F2679" s="95">
        <v>291</v>
      </c>
    </row>
    <row r="2680" spans="1:6">
      <c r="A2680" s="74" t="s">
        <v>209</v>
      </c>
      <c r="B2680" s="74" t="s">
        <v>97</v>
      </c>
      <c r="C2680" s="75" t="s">
        <v>3494</v>
      </c>
      <c r="D2680" s="76">
        <v>2639</v>
      </c>
      <c r="E2680" s="77">
        <v>7.65</v>
      </c>
      <c r="F2680" s="95">
        <v>345</v>
      </c>
    </row>
    <row r="2681" spans="1:6">
      <c r="A2681" s="74" t="s">
        <v>209</v>
      </c>
      <c r="B2681" s="74" t="s">
        <v>97</v>
      </c>
      <c r="C2681" s="75" t="s">
        <v>3495</v>
      </c>
      <c r="D2681" s="76">
        <v>2545</v>
      </c>
      <c r="E2681" s="77">
        <v>6.97</v>
      </c>
      <c r="F2681" s="95">
        <v>365</v>
      </c>
    </row>
    <row r="2682" spans="1:6">
      <c r="A2682" s="74" t="s">
        <v>209</v>
      </c>
      <c r="B2682" s="74" t="s">
        <v>97</v>
      </c>
      <c r="C2682" s="75" t="s">
        <v>3496</v>
      </c>
      <c r="D2682" s="76">
        <v>2527</v>
      </c>
      <c r="E2682" s="77">
        <v>9.57</v>
      </c>
      <c r="F2682" s="95">
        <v>264</v>
      </c>
    </row>
    <row r="2683" spans="1:6">
      <c r="A2683" s="74" t="s">
        <v>209</v>
      </c>
      <c r="B2683" s="74" t="s">
        <v>97</v>
      </c>
      <c r="C2683" s="75" t="s">
        <v>3497</v>
      </c>
      <c r="D2683" s="76">
        <v>2493</v>
      </c>
      <c r="E2683" s="77">
        <v>5.85</v>
      </c>
      <c r="F2683" s="95">
        <v>426</v>
      </c>
    </row>
    <row r="2684" spans="1:6">
      <c r="A2684" s="74" t="s">
        <v>209</v>
      </c>
      <c r="B2684" s="74" t="s">
        <v>97</v>
      </c>
      <c r="C2684" s="75" t="s">
        <v>3498</v>
      </c>
      <c r="D2684" s="76">
        <v>2478</v>
      </c>
      <c r="E2684" s="77">
        <v>2.69</v>
      </c>
      <c r="F2684" s="95">
        <v>921</v>
      </c>
    </row>
    <row r="2685" spans="1:6">
      <c r="A2685" s="74" t="s">
        <v>209</v>
      </c>
      <c r="B2685" s="74" t="s">
        <v>97</v>
      </c>
      <c r="C2685" s="75" t="s">
        <v>3499</v>
      </c>
      <c r="D2685" s="76">
        <v>2415</v>
      </c>
      <c r="E2685" s="77">
        <v>3.8</v>
      </c>
      <c r="F2685" s="95">
        <v>636</v>
      </c>
    </row>
    <row r="2686" spans="1:6">
      <c r="A2686" s="74" t="s">
        <v>209</v>
      </c>
      <c r="B2686" s="74" t="s">
        <v>97</v>
      </c>
      <c r="C2686" s="75" t="s">
        <v>3500</v>
      </c>
      <c r="D2686" s="76">
        <v>2385</v>
      </c>
      <c r="E2686" s="77">
        <v>6.14</v>
      </c>
      <c r="F2686" s="95">
        <v>388</v>
      </c>
    </row>
    <row r="2687" spans="1:6">
      <c r="A2687" s="74" t="s">
        <v>209</v>
      </c>
      <c r="B2687" s="74" t="s">
        <v>97</v>
      </c>
      <c r="C2687" s="75" t="s">
        <v>3501</v>
      </c>
      <c r="D2687" s="76">
        <v>2370</v>
      </c>
      <c r="E2687" s="77">
        <v>3.28</v>
      </c>
      <c r="F2687" s="95">
        <v>724</v>
      </c>
    </row>
    <row r="2688" spans="1:6">
      <c r="A2688" s="74" t="s">
        <v>209</v>
      </c>
      <c r="B2688" s="74" t="s">
        <v>97</v>
      </c>
      <c r="C2688" s="75" t="s">
        <v>3502</v>
      </c>
      <c r="D2688" s="76">
        <v>2229</v>
      </c>
      <c r="E2688" s="77">
        <v>12.61</v>
      </c>
      <c r="F2688" s="95">
        <v>177</v>
      </c>
    </row>
    <row r="2689" spans="1:6">
      <c r="A2689" s="74" t="s">
        <v>209</v>
      </c>
      <c r="B2689" s="74" t="s">
        <v>97</v>
      </c>
      <c r="C2689" s="75" t="s">
        <v>3503</v>
      </c>
      <c r="D2689" s="76">
        <v>2126</v>
      </c>
      <c r="E2689" s="77">
        <v>8.9700000000000006</v>
      </c>
      <c r="F2689" s="95">
        <v>237</v>
      </c>
    </row>
    <row r="2690" spans="1:6">
      <c r="A2690" s="74" t="s">
        <v>209</v>
      </c>
      <c r="B2690" s="74" t="s">
        <v>97</v>
      </c>
      <c r="C2690" s="75" t="s">
        <v>3504</v>
      </c>
      <c r="D2690" s="76">
        <v>2097</v>
      </c>
      <c r="E2690" s="77">
        <v>5.24</v>
      </c>
      <c r="F2690" s="95">
        <v>401</v>
      </c>
    </row>
    <row r="2691" spans="1:6">
      <c r="A2691" s="74" t="s">
        <v>209</v>
      </c>
      <c r="B2691" s="74" t="s">
        <v>97</v>
      </c>
      <c r="C2691" s="75" t="s">
        <v>3505</v>
      </c>
      <c r="D2691" s="76">
        <v>2066</v>
      </c>
      <c r="E2691" s="77">
        <v>27.34</v>
      </c>
      <c r="F2691" s="95">
        <v>76</v>
      </c>
    </row>
    <row r="2692" spans="1:6">
      <c r="A2692" s="74" t="s">
        <v>209</v>
      </c>
      <c r="B2692" s="74" t="s">
        <v>97</v>
      </c>
      <c r="C2692" s="75" t="s">
        <v>3506</v>
      </c>
      <c r="D2692" s="76">
        <v>2039</v>
      </c>
      <c r="E2692" s="77">
        <v>1.23</v>
      </c>
      <c r="F2692" s="96">
        <v>1661</v>
      </c>
    </row>
    <row r="2693" spans="1:6">
      <c r="A2693" s="74" t="s">
        <v>209</v>
      </c>
      <c r="B2693" s="74" t="s">
        <v>97</v>
      </c>
      <c r="C2693" s="75" t="s">
        <v>3507</v>
      </c>
      <c r="D2693" s="76">
        <v>2035</v>
      </c>
      <c r="E2693" s="77">
        <v>6.53</v>
      </c>
      <c r="F2693" s="95">
        <v>312</v>
      </c>
    </row>
    <row r="2694" spans="1:6">
      <c r="A2694" s="74" t="s">
        <v>209</v>
      </c>
      <c r="B2694" s="74" t="s">
        <v>97</v>
      </c>
      <c r="C2694" s="75" t="s">
        <v>3508</v>
      </c>
      <c r="D2694" s="76">
        <v>2026</v>
      </c>
      <c r="E2694" s="77">
        <v>11.17</v>
      </c>
      <c r="F2694" s="95">
        <v>181</v>
      </c>
    </row>
    <row r="2695" spans="1:6">
      <c r="A2695" s="74" t="s">
        <v>209</v>
      </c>
      <c r="B2695" s="74" t="s">
        <v>97</v>
      </c>
      <c r="C2695" s="75" t="s">
        <v>3509</v>
      </c>
      <c r="D2695" s="76">
        <v>1999</v>
      </c>
      <c r="E2695" s="77">
        <v>4.1500000000000004</v>
      </c>
      <c r="F2695" s="95">
        <v>482</v>
      </c>
    </row>
    <row r="2696" spans="1:6">
      <c r="A2696" s="74" t="s">
        <v>209</v>
      </c>
      <c r="B2696" s="74" t="s">
        <v>97</v>
      </c>
      <c r="C2696" s="75" t="s">
        <v>3510</v>
      </c>
      <c r="D2696" s="76">
        <v>1984</v>
      </c>
      <c r="E2696" s="77">
        <v>2.0699999999999998</v>
      </c>
      <c r="F2696" s="95">
        <v>956</v>
      </c>
    </row>
    <row r="2697" spans="1:6">
      <c r="A2697" s="74" t="s">
        <v>209</v>
      </c>
      <c r="B2697" s="74" t="s">
        <v>97</v>
      </c>
      <c r="C2697" s="75" t="s">
        <v>3511</v>
      </c>
      <c r="D2697" s="76">
        <v>1932</v>
      </c>
      <c r="E2697" s="77">
        <v>7.35</v>
      </c>
      <c r="F2697" s="95">
        <v>263</v>
      </c>
    </row>
    <row r="2698" spans="1:6">
      <c r="A2698" s="74" t="s">
        <v>209</v>
      </c>
      <c r="B2698" s="74" t="s">
        <v>97</v>
      </c>
      <c r="C2698" s="75" t="s">
        <v>3512</v>
      </c>
      <c r="D2698" s="76">
        <v>1857</v>
      </c>
      <c r="E2698" s="77">
        <v>10.96</v>
      </c>
      <c r="F2698" s="95">
        <v>169</v>
      </c>
    </row>
    <row r="2699" spans="1:6">
      <c r="A2699" s="74" t="s">
        <v>209</v>
      </c>
      <c r="B2699" s="74" t="s">
        <v>97</v>
      </c>
      <c r="C2699" s="75" t="s">
        <v>3513</v>
      </c>
      <c r="D2699" s="76">
        <v>1849</v>
      </c>
      <c r="E2699" s="77">
        <v>5.16</v>
      </c>
      <c r="F2699" s="95">
        <v>358</v>
      </c>
    </row>
    <row r="2700" spans="1:6">
      <c r="A2700" s="74" t="s">
        <v>209</v>
      </c>
      <c r="B2700" s="74" t="s">
        <v>97</v>
      </c>
      <c r="C2700" s="75" t="s">
        <v>3514</v>
      </c>
      <c r="D2700" s="76">
        <v>1800</v>
      </c>
      <c r="E2700" s="77">
        <v>5.59</v>
      </c>
      <c r="F2700" s="95">
        <v>322</v>
      </c>
    </row>
    <row r="2701" spans="1:6">
      <c r="A2701" s="74" t="s">
        <v>209</v>
      </c>
      <c r="B2701" s="74" t="s">
        <v>97</v>
      </c>
      <c r="C2701" s="75" t="s">
        <v>3515</v>
      </c>
      <c r="D2701" s="76">
        <v>1794</v>
      </c>
      <c r="E2701" s="77">
        <v>11.76</v>
      </c>
      <c r="F2701" s="95">
        <v>153</v>
      </c>
    </row>
    <row r="2702" spans="1:6">
      <c r="A2702" s="74" t="s">
        <v>209</v>
      </c>
      <c r="B2702" s="74" t="s">
        <v>97</v>
      </c>
      <c r="C2702" s="75" t="s">
        <v>3516</v>
      </c>
      <c r="D2702" s="76">
        <v>1792</v>
      </c>
      <c r="E2702" s="77">
        <v>4.4800000000000004</v>
      </c>
      <c r="F2702" s="95">
        <v>400</v>
      </c>
    </row>
    <row r="2703" spans="1:6">
      <c r="A2703" s="74" t="s">
        <v>209</v>
      </c>
      <c r="B2703" s="74" t="s">
        <v>97</v>
      </c>
      <c r="C2703" s="75" t="s">
        <v>3517</v>
      </c>
      <c r="D2703" s="76">
        <v>1746</v>
      </c>
      <c r="E2703" s="77">
        <v>3.04</v>
      </c>
      <c r="F2703" s="95">
        <v>574</v>
      </c>
    </row>
    <row r="2704" spans="1:6">
      <c r="A2704" s="74" t="s">
        <v>209</v>
      </c>
      <c r="B2704" s="74" t="s">
        <v>97</v>
      </c>
      <c r="C2704" s="75" t="s">
        <v>3518</v>
      </c>
      <c r="D2704" s="76">
        <v>1722</v>
      </c>
      <c r="E2704" s="77">
        <v>10.119999999999999</v>
      </c>
      <c r="F2704" s="95">
        <v>170</v>
      </c>
    </row>
    <row r="2705" spans="1:6">
      <c r="A2705" s="74" t="s">
        <v>209</v>
      </c>
      <c r="B2705" s="74" t="s">
        <v>97</v>
      </c>
      <c r="C2705" s="75" t="s">
        <v>3519</v>
      </c>
      <c r="D2705" s="76">
        <v>1664</v>
      </c>
      <c r="E2705" s="77">
        <v>6.75</v>
      </c>
      <c r="F2705" s="95">
        <v>247</v>
      </c>
    </row>
    <row r="2706" spans="1:6">
      <c r="A2706" s="74" t="s">
        <v>209</v>
      </c>
      <c r="B2706" s="74" t="s">
        <v>97</v>
      </c>
      <c r="C2706" s="75" t="s">
        <v>3520</v>
      </c>
      <c r="D2706" s="76">
        <v>1661</v>
      </c>
      <c r="E2706" s="77">
        <v>2.02</v>
      </c>
      <c r="F2706" s="95">
        <v>820</v>
      </c>
    </row>
    <row r="2707" spans="1:6">
      <c r="A2707" s="74" t="s">
        <v>209</v>
      </c>
      <c r="B2707" s="74" t="s">
        <v>97</v>
      </c>
      <c r="C2707" s="75" t="s">
        <v>3521</v>
      </c>
      <c r="D2707" s="76">
        <v>1610</v>
      </c>
      <c r="E2707" s="77">
        <v>3.29</v>
      </c>
      <c r="F2707" s="95">
        <v>490</v>
      </c>
    </row>
    <row r="2708" spans="1:6">
      <c r="A2708" s="74" t="s">
        <v>209</v>
      </c>
      <c r="B2708" s="74" t="s">
        <v>97</v>
      </c>
      <c r="C2708" s="75" t="s">
        <v>3522</v>
      </c>
      <c r="D2708" s="76">
        <v>1605</v>
      </c>
      <c r="E2708" s="77">
        <v>14.07</v>
      </c>
      <c r="F2708" s="95">
        <v>114</v>
      </c>
    </row>
    <row r="2709" spans="1:6">
      <c r="A2709" s="74" t="s">
        <v>209</v>
      </c>
      <c r="B2709" s="74" t="s">
        <v>97</v>
      </c>
      <c r="C2709" s="75" t="s">
        <v>3523</v>
      </c>
      <c r="D2709" s="76">
        <v>1554</v>
      </c>
      <c r="E2709" s="77">
        <v>10</v>
      </c>
      <c r="F2709" s="95">
        <v>155</v>
      </c>
    </row>
    <row r="2710" spans="1:6">
      <c r="A2710" s="74" t="s">
        <v>209</v>
      </c>
      <c r="B2710" s="74" t="s">
        <v>97</v>
      </c>
      <c r="C2710" s="75" t="s">
        <v>3524</v>
      </c>
      <c r="D2710" s="76">
        <v>1458</v>
      </c>
      <c r="E2710" s="77">
        <v>41</v>
      </c>
      <c r="F2710" s="95">
        <v>36</v>
      </c>
    </row>
    <row r="2711" spans="1:6">
      <c r="A2711" s="74" t="s">
        <v>209</v>
      </c>
      <c r="B2711" s="74" t="s">
        <v>97</v>
      </c>
      <c r="C2711" s="75" t="s">
        <v>3525</v>
      </c>
      <c r="D2711" s="76">
        <v>1457</v>
      </c>
      <c r="E2711" s="77">
        <v>3.13</v>
      </c>
      <c r="F2711" s="95">
        <v>466</v>
      </c>
    </row>
    <row r="2712" spans="1:6">
      <c r="A2712" s="74" t="s">
        <v>209</v>
      </c>
      <c r="B2712" s="74" t="s">
        <v>97</v>
      </c>
      <c r="C2712" s="75" t="s">
        <v>3526</v>
      </c>
      <c r="D2712" s="76">
        <v>1436</v>
      </c>
      <c r="E2712" s="77">
        <v>2.7</v>
      </c>
      <c r="F2712" s="95">
        <v>531</v>
      </c>
    </row>
    <row r="2713" spans="1:6">
      <c r="A2713" s="74" t="s">
        <v>209</v>
      </c>
      <c r="B2713" s="74" t="s">
        <v>97</v>
      </c>
      <c r="C2713" s="75" t="s">
        <v>3527</v>
      </c>
      <c r="D2713" s="76">
        <v>1386</v>
      </c>
      <c r="E2713" s="77">
        <v>5.86</v>
      </c>
      <c r="F2713" s="95">
        <v>236</v>
      </c>
    </row>
    <row r="2714" spans="1:6">
      <c r="A2714" s="74" t="s">
        <v>209</v>
      </c>
      <c r="B2714" s="74" t="s">
        <v>97</v>
      </c>
      <c r="C2714" s="75" t="s">
        <v>3528</v>
      </c>
      <c r="D2714" s="76">
        <v>1384</v>
      </c>
      <c r="E2714" s="77">
        <v>7.35</v>
      </c>
      <c r="F2714" s="95">
        <v>188</v>
      </c>
    </row>
    <row r="2715" spans="1:6">
      <c r="A2715" s="74" t="s">
        <v>209</v>
      </c>
      <c r="B2715" s="74" t="s">
        <v>97</v>
      </c>
      <c r="C2715" s="75" t="s">
        <v>3529</v>
      </c>
      <c r="D2715" s="76">
        <v>1354</v>
      </c>
      <c r="E2715" s="77">
        <v>3.76</v>
      </c>
      <c r="F2715" s="95">
        <v>360</v>
      </c>
    </row>
    <row r="2716" spans="1:6">
      <c r="A2716" s="74" t="s">
        <v>209</v>
      </c>
      <c r="B2716" s="74" t="s">
        <v>97</v>
      </c>
      <c r="C2716" s="75" t="s">
        <v>3530</v>
      </c>
      <c r="D2716" s="76">
        <v>1299</v>
      </c>
      <c r="E2716" s="77">
        <v>2.59</v>
      </c>
      <c r="F2716" s="95">
        <v>502</v>
      </c>
    </row>
    <row r="2717" spans="1:6">
      <c r="A2717" s="74" t="s">
        <v>209</v>
      </c>
      <c r="B2717" s="74" t="s">
        <v>97</v>
      </c>
      <c r="C2717" s="75" t="s">
        <v>3531</v>
      </c>
      <c r="D2717" s="76">
        <v>1293</v>
      </c>
      <c r="E2717" s="77">
        <v>5.04</v>
      </c>
      <c r="F2717" s="95">
        <v>257</v>
      </c>
    </row>
    <row r="2718" spans="1:6">
      <c r="A2718" s="74" t="s">
        <v>209</v>
      </c>
      <c r="B2718" s="74" t="s">
        <v>97</v>
      </c>
      <c r="C2718" s="75" t="s">
        <v>3532</v>
      </c>
      <c r="D2718" s="76">
        <v>1241</v>
      </c>
      <c r="E2718" s="77">
        <v>4.68</v>
      </c>
      <c r="F2718" s="95">
        <v>265</v>
      </c>
    </row>
    <row r="2719" spans="1:6">
      <c r="A2719" s="74" t="s">
        <v>209</v>
      </c>
      <c r="B2719" s="74" t="s">
        <v>97</v>
      </c>
      <c r="C2719" s="75" t="s">
        <v>3533</v>
      </c>
      <c r="D2719" s="76">
        <v>1229</v>
      </c>
      <c r="E2719" s="77">
        <v>7.21</v>
      </c>
      <c r="F2719" s="95">
        <v>170</v>
      </c>
    </row>
    <row r="2720" spans="1:6">
      <c r="A2720" s="74" t="s">
        <v>209</v>
      </c>
      <c r="B2720" s="74" t="s">
        <v>97</v>
      </c>
      <c r="C2720" s="75" t="s">
        <v>3534</v>
      </c>
      <c r="D2720" s="76">
        <v>1205</v>
      </c>
      <c r="E2720" s="77">
        <v>6.77</v>
      </c>
      <c r="F2720" s="95">
        <v>178</v>
      </c>
    </row>
    <row r="2721" spans="1:6">
      <c r="A2721" s="74" t="s">
        <v>209</v>
      </c>
      <c r="B2721" s="74" t="s">
        <v>97</v>
      </c>
      <c r="C2721" s="75" t="s">
        <v>3535</v>
      </c>
      <c r="D2721" s="76">
        <v>1201</v>
      </c>
      <c r="E2721" s="77">
        <v>20.07</v>
      </c>
      <c r="F2721" s="95">
        <v>60</v>
      </c>
    </row>
    <row r="2722" spans="1:6">
      <c r="A2722" s="74" t="s">
        <v>209</v>
      </c>
      <c r="B2722" s="74" t="s">
        <v>97</v>
      </c>
      <c r="C2722" s="75" t="s">
        <v>3536</v>
      </c>
      <c r="D2722" s="76">
        <v>1177</v>
      </c>
      <c r="E2722" s="77">
        <v>1.83</v>
      </c>
      <c r="F2722" s="95">
        <v>643</v>
      </c>
    </row>
    <row r="2723" spans="1:6">
      <c r="A2723" s="74" t="s">
        <v>209</v>
      </c>
      <c r="B2723" s="74" t="s">
        <v>97</v>
      </c>
      <c r="C2723" s="75" t="s">
        <v>3537</v>
      </c>
      <c r="D2723" s="76">
        <v>1157</v>
      </c>
      <c r="E2723" s="77">
        <v>63.97</v>
      </c>
      <c r="F2723" s="95">
        <v>18</v>
      </c>
    </row>
    <row r="2724" spans="1:6">
      <c r="A2724" s="74" t="s">
        <v>209</v>
      </c>
      <c r="B2724" s="74" t="s">
        <v>97</v>
      </c>
      <c r="C2724" s="75" t="s">
        <v>3538</v>
      </c>
      <c r="D2724" s="76">
        <v>1148</v>
      </c>
      <c r="E2724" s="77">
        <v>8.75</v>
      </c>
      <c r="F2724" s="95">
        <v>131</v>
      </c>
    </row>
    <row r="2725" spans="1:6">
      <c r="A2725" s="74" t="s">
        <v>209</v>
      </c>
      <c r="B2725" s="74" t="s">
        <v>97</v>
      </c>
      <c r="C2725" s="75" t="s">
        <v>3539</v>
      </c>
      <c r="D2725" s="76">
        <v>1137</v>
      </c>
      <c r="E2725" s="77">
        <v>5.45</v>
      </c>
      <c r="F2725" s="95">
        <v>209</v>
      </c>
    </row>
    <row r="2726" spans="1:6">
      <c r="A2726" s="74" t="s">
        <v>209</v>
      </c>
      <c r="B2726" s="74" t="s">
        <v>97</v>
      </c>
      <c r="C2726" s="75" t="s">
        <v>3540</v>
      </c>
      <c r="D2726" s="76">
        <v>1130</v>
      </c>
      <c r="E2726" s="77">
        <v>4.29</v>
      </c>
      <c r="F2726" s="95">
        <v>264</v>
      </c>
    </row>
    <row r="2727" spans="1:6">
      <c r="A2727" s="74" t="s">
        <v>209</v>
      </c>
      <c r="B2727" s="74" t="s">
        <v>97</v>
      </c>
      <c r="C2727" s="75" t="s">
        <v>3541</v>
      </c>
      <c r="D2727" s="76">
        <v>1120</v>
      </c>
      <c r="E2727" s="77">
        <v>18.63</v>
      </c>
      <c r="F2727" s="95">
        <v>60</v>
      </c>
    </row>
    <row r="2728" spans="1:6">
      <c r="A2728" s="74" t="s">
        <v>209</v>
      </c>
      <c r="B2728" s="74" t="s">
        <v>97</v>
      </c>
      <c r="C2728" s="75" t="s">
        <v>3542</v>
      </c>
      <c r="D2728" s="76">
        <v>1112</v>
      </c>
      <c r="E2728" s="77">
        <v>17.63</v>
      </c>
      <c r="F2728" s="95">
        <v>63</v>
      </c>
    </row>
    <row r="2729" spans="1:6">
      <c r="A2729" s="74" t="s">
        <v>209</v>
      </c>
      <c r="B2729" s="74" t="s">
        <v>97</v>
      </c>
      <c r="C2729" s="75" t="s">
        <v>3543</v>
      </c>
      <c r="D2729" s="76">
        <v>1082</v>
      </c>
      <c r="E2729" s="77">
        <v>10.62</v>
      </c>
      <c r="F2729" s="95">
        <v>102</v>
      </c>
    </row>
    <row r="2730" spans="1:6">
      <c r="A2730" s="74" t="s">
        <v>209</v>
      </c>
      <c r="B2730" s="74" t="s">
        <v>97</v>
      </c>
      <c r="C2730" s="75" t="s">
        <v>3544</v>
      </c>
      <c r="D2730" s="76">
        <v>1068</v>
      </c>
      <c r="E2730" s="77">
        <v>3.83</v>
      </c>
      <c r="F2730" s="95">
        <v>279</v>
      </c>
    </row>
    <row r="2731" spans="1:6">
      <c r="A2731" s="74" t="s">
        <v>209</v>
      </c>
      <c r="B2731" s="74" t="s">
        <v>97</v>
      </c>
      <c r="C2731" s="75" t="s">
        <v>3545</v>
      </c>
      <c r="D2731" s="76">
        <v>1065</v>
      </c>
      <c r="E2731" s="77">
        <v>1.55</v>
      </c>
      <c r="F2731" s="95">
        <v>689</v>
      </c>
    </row>
    <row r="2732" spans="1:6">
      <c r="A2732" s="74" t="s">
        <v>209</v>
      </c>
      <c r="B2732" s="74" t="s">
        <v>97</v>
      </c>
      <c r="C2732" s="75" t="s">
        <v>3546</v>
      </c>
      <c r="D2732" s="76">
        <v>1032</v>
      </c>
      <c r="E2732" s="77">
        <v>96.89</v>
      </c>
      <c r="F2732" s="95">
        <v>11</v>
      </c>
    </row>
    <row r="2733" spans="1:6">
      <c r="A2733" s="74" t="s">
        <v>209</v>
      </c>
      <c r="B2733" s="74" t="s">
        <v>97</v>
      </c>
      <c r="C2733" s="75" t="s">
        <v>3547</v>
      </c>
      <c r="D2733" s="76">
        <v>1010</v>
      </c>
      <c r="E2733" s="77">
        <v>1.97</v>
      </c>
      <c r="F2733" s="95">
        <v>512</v>
      </c>
    </row>
    <row r="2734" spans="1:6">
      <c r="A2734" s="74" t="s">
        <v>209</v>
      </c>
      <c r="B2734" s="74" t="s">
        <v>97</v>
      </c>
      <c r="C2734" s="75" t="s">
        <v>3548</v>
      </c>
      <c r="D2734" s="76">
        <v>1008</v>
      </c>
      <c r="E2734" s="77">
        <v>32.89</v>
      </c>
      <c r="F2734" s="95">
        <v>31</v>
      </c>
    </row>
    <row r="2735" spans="1:6">
      <c r="A2735" s="74" t="s">
        <v>209</v>
      </c>
      <c r="B2735" s="74" t="s">
        <v>97</v>
      </c>
      <c r="C2735" s="75" t="s">
        <v>3549</v>
      </c>
      <c r="D2735" s="77">
        <v>992</v>
      </c>
      <c r="E2735" s="77">
        <v>25.13</v>
      </c>
      <c r="F2735" s="95">
        <v>39</v>
      </c>
    </row>
    <row r="2736" spans="1:6">
      <c r="A2736" s="74" t="s">
        <v>209</v>
      </c>
      <c r="B2736" s="74" t="s">
        <v>97</v>
      </c>
      <c r="C2736" s="75" t="s">
        <v>3550</v>
      </c>
      <c r="D2736" s="77">
        <v>986</v>
      </c>
      <c r="E2736" s="77">
        <v>7.09</v>
      </c>
      <c r="F2736" s="95">
        <v>139</v>
      </c>
    </row>
    <row r="2737" spans="1:6">
      <c r="A2737" s="74" t="s">
        <v>209</v>
      </c>
      <c r="B2737" s="74" t="s">
        <v>97</v>
      </c>
      <c r="C2737" s="75" t="s">
        <v>3551</v>
      </c>
      <c r="D2737" s="77">
        <v>925</v>
      </c>
      <c r="E2737" s="77">
        <v>4.5</v>
      </c>
      <c r="F2737" s="95">
        <v>205</v>
      </c>
    </row>
    <row r="2738" spans="1:6">
      <c r="A2738" s="74" t="s">
        <v>209</v>
      </c>
      <c r="B2738" s="74" t="s">
        <v>97</v>
      </c>
      <c r="C2738" s="75" t="s">
        <v>3552</v>
      </c>
      <c r="D2738" s="77">
        <v>922</v>
      </c>
      <c r="E2738" s="77">
        <v>8.52</v>
      </c>
      <c r="F2738" s="95">
        <v>108</v>
      </c>
    </row>
    <row r="2739" spans="1:6">
      <c r="A2739" s="74" t="s">
        <v>209</v>
      </c>
      <c r="B2739" s="74" t="s">
        <v>97</v>
      </c>
      <c r="C2739" s="75" t="s">
        <v>3553</v>
      </c>
      <c r="D2739" s="77">
        <v>914</v>
      </c>
      <c r="E2739" s="77">
        <v>6.03</v>
      </c>
      <c r="F2739" s="95">
        <v>152</v>
      </c>
    </row>
    <row r="2740" spans="1:6">
      <c r="A2740" s="74" t="s">
        <v>209</v>
      </c>
      <c r="B2740" s="74" t="s">
        <v>97</v>
      </c>
      <c r="C2740" s="75" t="s">
        <v>3554</v>
      </c>
      <c r="D2740" s="77">
        <v>912</v>
      </c>
      <c r="E2740" s="77">
        <v>7.78</v>
      </c>
      <c r="F2740" s="95">
        <v>117</v>
      </c>
    </row>
    <row r="2741" spans="1:6">
      <c r="A2741" s="74" t="s">
        <v>209</v>
      </c>
      <c r="B2741" s="74" t="s">
        <v>97</v>
      </c>
      <c r="C2741" s="75" t="s">
        <v>3555</v>
      </c>
      <c r="D2741" s="77">
        <v>908</v>
      </c>
      <c r="E2741" s="77">
        <v>11.78</v>
      </c>
      <c r="F2741" s="95">
        <v>77</v>
      </c>
    </row>
    <row r="2742" spans="1:6">
      <c r="A2742" s="74" t="s">
        <v>209</v>
      </c>
      <c r="B2742" s="74" t="s">
        <v>97</v>
      </c>
      <c r="C2742" s="75" t="s">
        <v>3556</v>
      </c>
      <c r="D2742" s="77">
        <v>908</v>
      </c>
      <c r="E2742" s="77">
        <v>19.559999999999999</v>
      </c>
      <c r="F2742" s="95">
        <v>46</v>
      </c>
    </row>
    <row r="2743" spans="1:6">
      <c r="A2743" s="74" t="s">
        <v>209</v>
      </c>
      <c r="B2743" s="74" t="s">
        <v>97</v>
      </c>
      <c r="C2743" s="75" t="s">
        <v>3557</v>
      </c>
      <c r="D2743" s="77">
        <v>900</v>
      </c>
      <c r="E2743" s="77">
        <v>12.3</v>
      </c>
      <c r="F2743" s="95">
        <v>73</v>
      </c>
    </row>
    <row r="2744" spans="1:6">
      <c r="A2744" s="74" t="s">
        <v>209</v>
      </c>
      <c r="B2744" s="74" t="s">
        <v>97</v>
      </c>
      <c r="C2744" s="75" t="s">
        <v>3558</v>
      </c>
      <c r="D2744" s="77">
        <v>896</v>
      </c>
      <c r="E2744" s="77">
        <v>3.48</v>
      </c>
      <c r="F2744" s="95">
        <v>257</v>
      </c>
    </row>
    <row r="2745" spans="1:6">
      <c r="A2745" s="74" t="s">
        <v>209</v>
      </c>
      <c r="B2745" s="74" t="s">
        <v>97</v>
      </c>
      <c r="C2745" s="75" t="s">
        <v>3559</v>
      </c>
      <c r="D2745" s="77">
        <v>855</v>
      </c>
      <c r="E2745" s="77">
        <v>5.2</v>
      </c>
      <c r="F2745" s="95">
        <v>165</v>
      </c>
    </row>
    <row r="2746" spans="1:6">
      <c r="A2746" s="74" t="s">
        <v>209</v>
      </c>
      <c r="B2746" s="74" t="s">
        <v>97</v>
      </c>
      <c r="C2746" s="75" t="s">
        <v>3560</v>
      </c>
      <c r="D2746" s="77">
        <v>822</v>
      </c>
      <c r="E2746" s="77">
        <v>9.23</v>
      </c>
      <c r="F2746" s="95">
        <v>89</v>
      </c>
    </row>
    <row r="2747" spans="1:6">
      <c r="A2747" s="74" t="s">
        <v>209</v>
      </c>
      <c r="B2747" s="74" t="s">
        <v>97</v>
      </c>
      <c r="C2747" s="75" t="s">
        <v>3561</v>
      </c>
      <c r="D2747" s="77">
        <v>812</v>
      </c>
      <c r="E2747" s="77">
        <v>3.79</v>
      </c>
      <c r="F2747" s="95">
        <v>214</v>
      </c>
    </row>
    <row r="2748" spans="1:6">
      <c r="A2748" s="74" t="s">
        <v>209</v>
      </c>
      <c r="B2748" s="74" t="s">
        <v>97</v>
      </c>
      <c r="C2748" s="75" t="s">
        <v>3562</v>
      </c>
      <c r="D2748" s="77">
        <v>767</v>
      </c>
      <c r="E2748" s="77">
        <v>5.07</v>
      </c>
      <c r="F2748" s="95">
        <v>151</v>
      </c>
    </row>
    <row r="2749" spans="1:6">
      <c r="A2749" s="74" t="s">
        <v>209</v>
      </c>
      <c r="B2749" s="74" t="s">
        <v>97</v>
      </c>
      <c r="C2749" s="75" t="s">
        <v>3563</v>
      </c>
      <c r="D2749" s="77">
        <v>725</v>
      </c>
      <c r="E2749" s="77">
        <v>4.2699999999999996</v>
      </c>
      <c r="F2749" s="95">
        <v>170</v>
      </c>
    </row>
    <row r="2750" spans="1:6">
      <c r="A2750" s="74" t="s">
        <v>209</v>
      </c>
      <c r="B2750" s="74" t="s">
        <v>97</v>
      </c>
      <c r="C2750" s="75" t="s">
        <v>3564</v>
      </c>
      <c r="D2750" s="77">
        <v>722</v>
      </c>
      <c r="E2750" s="77">
        <v>12.94</v>
      </c>
      <c r="F2750" s="95">
        <v>56</v>
      </c>
    </row>
    <row r="2751" spans="1:6">
      <c r="A2751" s="74" t="s">
        <v>209</v>
      </c>
      <c r="B2751" s="74" t="s">
        <v>97</v>
      </c>
      <c r="C2751" s="75" t="s">
        <v>3565</v>
      </c>
      <c r="D2751" s="77">
        <v>711</v>
      </c>
      <c r="E2751" s="77">
        <v>26.19</v>
      </c>
      <c r="F2751" s="95">
        <v>27</v>
      </c>
    </row>
    <row r="2752" spans="1:6">
      <c r="A2752" s="74" t="s">
        <v>209</v>
      </c>
      <c r="B2752" s="74" t="s">
        <v>97</v>
      </c>
      <c r="C2752" s="75" t="s">
        <v>3566</v>
      </c>
      <c r="D2752" s="77">
        <v>698</v>
      </c>
      <c r="E2752" s="77">
        <v>7.98</v>
      </c>
      <c r="F2752" s="95">
        <v>87</v>
      </c>
    </row>
    <row r="2753" spans="1:6">
      <c r="A2753" s="74" t="s">
        <v>209</v>
      </c>
      <c r="B2753" s="74" t="s">
        <v>97</v>
      </c>
      <c r="C2753" s="75" t="s">
        <v>3567</v>
      </c>
      <c r="D2753" s="77">
        <v>692</v>
      </c>
      <c r="E2753" s="77">
        <v>5.47</v>
      </c>
      <c r="F2753" s="95">
        <v>127</v>
      </c>
    </row>
    <row r="2754" spans="1:6">
      <c r="A2754" s="74" t="s">
        <v>209</v>
      </c>
      <c r="B2754" s="74" t="s">
        <v>97</v>
      </c>
      <c r="C2754" s="75" t="s">
        <v>3568</v>
      </c>
      <c r="D2754" s="77">
        <v>668</v>
      </c>
      <c r="E2754" s="77">
        <v>8.32</v>
      </c>
      <c r="F2754" s="95">
        <v>80</v>
      </c>
    </row>
    <row r="2755" spans="1:6">
      <c r="A2755" s="74" t="s">
        <v>209</v>
      </c>
      <c r="B2755" s="74" t="s">
        <v>97</v>
      </c>
      <c r="C2755" s="75" t="s">
        <v>3569</v>
      </c>
      <c r="D2755" s="77">
        <v>654</v>
      </c>
      <c r="E2755" s="77">
        <v>5.0599999999999996</v>
      </c>
      <c r="F2755" s="95">
        <v>129</v>
      </c>
    </row>
    <row r="2756" spans="1:6">
      <c r="A2756" s="74" t="s">
        <v>209</v>
      </c>
      <c r="B2756" s="74" t="s">
        <v>97</v>
      </c>
      <c r="C2756" s="75" t="s">
        <v>3570</v>
      </c>
      <c r="D2756" s="77">
        <v>606</v>
      </c>
      <c r="E2756" s="77">
        <v>12.94</v>
      </c>
      <c r="F2756" s="95">
        <v>47</v>
      </c>
    </row>
    <row r="2757" spans="1:6">
      <c r="A2757" s="74" t="s">
        <v>209</v>
      </c>
      <c r="B2757" s="74" t="s">
        <v>97</v>
      </c>
      <c r="C2757" s="75" t="s">
        <v>3571</v>
      </c>
      <c r="D2757" s="77">
        <v>604</v>
      </c>
      <c r="E2757" s="77">
        <v>6.67</v>
      </c>
      <c r="F2757" s="95">
        <v>91</v>
      </c>
    </row>
    <row r="2758" spans="1:6">
      <c r="A2758" s="74" t="s">
        <v>209</v>
      </c>
      <c r="B2758" s="74" t="s">
        <v>97</v>
      </c>
      <c r="C2758" s="75" t="s">
        <v>3572</v>
      </c>
      <c r="D2758" s="77">
        <v>601</v>
      </c>
      <c r="E2758" s="77">
        <v>31.89</v>
      </c>
      <c r="F2758" s="95">
        <v>19</v>
      </c>
    </row>
    <row r="2759" spans="1:6">
      <c r="A2759" s="74" t="s">
        <v>209</v>
      </c>
      <c r="B2759" s="74" t="s">
        <v>97</v>
      </c>
      <c r="C2759" s="75" t="s">
        <v>3573</v>
      </c>
      <c r="D2759" s="77">
        <v>598</v>
      </c>
      <c r="E2759" s="77">
        <v>12.74</v>
      </c>
      <c r="F2759" s="95">
        <v>47</v>
      </c>
    </row>
    <row r="2760" spans="1:6">
      <c r="A2760" s="74" t="s">
        <v>209</v>
      </c>
      <c r="B2760" s="74" t="s">
        <v>97</v>
      </c>
      <c r="C2760" s="75" t="s">
        <v>3574</v>
      </c>
      <c r="D2760" s="77">
        <v>588</v>
      </c>
      <c r="E2760" s="77">
        <v>18.66</v>
      </c>
      <c r="F2760" s="95">
        <v>32</v>
      </c>
    </row>
    <row r="2761" spans="1:6">
      <c r="A2761" s="74" t="s">
        <v>209</v>
      </c>
      <c r="B2761" s="74" t="s">
        <v>97</v>
      </c>
      <c r="C2761" s="75" t="s">
        <v>3575</v>
      </c>
      <c r="D2761" s="77">
        <v>587</v>
      </c>
      <c r="E2761" s="77">
        <v>10.93</v>
      </c>
      <c r="F2761" s="95">
        <v>54</v>
      </c>
    </row>
    <row r="2762" spans="1:6">
      <c r="A2762" s="74" t="s">
        <v>209</v>
      </c>
      <c r="B2762" s="74" t="s">
        <v>97</v>
      </c>
      <c r="C2762" s="75" t="s">
        <v>3576</v>
      </c>
      <c r="D2762" s="77">
        <v>580</v>
      </c>
      <c r="E2762" s="77">
        <v>12.31</v>
      </c>
      <c r="F2762" s="95">
        <v>47</v>
      </c>
    </row>
    <row r="2763" spans="1:6">
      <c r="A2763" s="74" t="s">
        <v>209</v>
      </c>
      <c r="B2763" s="74" t="s">
        <v>97</v>
      </c>
      <c r="C2763" s="75" t="s">
        <v>3577</v>
      </c>
      <c r="D2763" s="77">
        <v>576</v>
      </c>
      <c r="E2763" s="77">
        <v>4.21</v>
      </c>
      <c r="F2763" s="95">
        <v>137</v>
      </c>
    </row>
    <row r="2764" spans="1:6">
      <c r="A2764" s="74" t="s">
        <v>209</v>
      </c>
      <c r="B2764" s="74" t="s">
        <v>97</v>
      </c>
      <c r="C2764" s="75" t="s">
        <v>3578</v>
      </c>
      <c r="D2764" s="77">
        <v>563</v>
      </c>
      <c r="E2764" s="77">
        <v>8.49</v>
      </c>
      <c r="F2764" s="95">
        <v>66</v>
      </c>
    </row>
    <row r="2765" spans="1:6">
      <c r="A2765" s="74" t="s">
        <v>209</v>
      </c>
      <c r="B2765" s="74" t="s">
        <v>97</v>
      </c>
      <c r="C2765" s="75" t="s">
        <v>3579</v>
      </c>
      <c r="D2765" s="77">
        <v>545</v>
      </c>
      <c r="E2765" s="77">
        <v>47.13</v>
      </c>
      <c r="F2765" s="95">
        <v>12</v>
      </c>
    </row>
    <row r="2766" spans="1:6">
      <c r="A2766" s="74" t="s">
        <v>209</v>
      </c>
      <c r="B2766" s="74" t="s">
        <v>97</v>
      </c>
      <c r="C2766" s="75" t="s">
        <v>3580</v>
      </c>
      <c r="D2766" s="77">
        <v>542</v>
      </c>
      <c r="E2766" s="77">
        <v>13.8</v>
      </c>
      <c r="F2766" s="95">
        <v>39</v>
      </c>
    </row>
    <row r="2767" spans="1:6">
      <c r="A2767" s="74" t="s">
        <v>209</v>
      </c>
      <c r="B2767" s="74" t="s">
        <v>97</v>
      </c>
      <c r="C2767" s="75" t="s">
        <v>3581</v>
      </c>
      <c r="D2767" s="77">
        <v>497</v>
      </c>
      <c r="E2767" s="77">
        <v>7.9</v>
      </c>
      <c r="F2767" s="95">
        <v>63</v>
      </c>
    </row>
    <row r="2768" spans="1:6">
      <c r="A2768" s="74" t="s">
        <v>209</v>
      </c>
      <c r="B2768" s="74" t="s">
        <v>97</v>
      </c>
      <c r="C2768" s="75" t="s">
        <v>3582</v>
      </c>
      <c r="D2768" s="77">
        <v>429</v>
      </c>
      <c r="E2768" s="77">
        <v>25.39</v>
      </c>
      <c r="F2768" s="95">
        <v>17</v>
      </c>
    </row>
    <row r="2769" spans="1:6">
      <c r="A2769" s="74" t="s">
        <v>209</v>
      </c>
      <c r="B2769" s="74" t="s">
        <v>97</v>
      </c>
      <c r="C2769" s="75" t="s">
        <v>3583</v>
      </c>
      <c r="D2769" s="77">
        <v>389</v>
      </c>
      <c r="E2769" s="77">
        <v>17.29</v>
      </c>
      <c r="F2769" s="95">
        <v>22</v>
      </c>
    </row>
    <row r="2770" spans="1:6">
      <c r="A2770" s="74" t="s">
        <v>209</v>
      </c>
      <c r="B2770" s="74" t="s">
        <v>97</v>
      </c>
      <c r="C2770" s="75" t="s">
        <v>3584</v>
      </c>
      <c r="D2770" s="77">
        <v>387</v>
      </c>
      <c r="E2770" s="77">
        <v>24.24</v>
      </c>
      <c r="F2770" s="95">
        <v>16</v>
      </c>
    </row>
    <row r="2771" spans="1:6">
      <c r="A2771" s="74" t="s">
        <v>209</v>
      </c>
      <c r="B2771" s="74" t="s">
        <v>97</v>
      </c>
      <c r="C2771" s="75" t="s">
        <v>3585</v>
      </c>
      <c r="D2771" s="77">
        <v>352</v>
      </c>
      <c r="E2771" s="77">
        <v>9.82</v>
      </c>
      <c r="F2771" s="95">
        <v>36</v>
      </c>
    </row>
    <row r="2772" spans="1:6">
      <c r="A2772" s="74" t="s">
        <v>209</v>
      </c>
      <c r="B2772" s="74" t="s">
        <v>97</v>
      </c>
      <c r="C2772" s="75" t="s">
        <v>3586</v>
      </c>
      <c r="D2772" s="77">
        <v>304</v>
      </c>
      <c r="E2772" s="77">
        <v>44.15</v>
      </c>
      <c r="F2772" s="95">
        <v>6.88</v>
      </c>
    </row>
    <row r="2773" spans="1:6">
      <c r="A2773" s="74" t="s">
        <v>209</v>
      </c>
      <c r="B2773" s="74" t="s">
        <v>97</v>
      </c>
      <c r="C2773" s="75" t="s">
        <v>3587</v>
      </c>
      <c r="D2773" s="77">
        <v>300</v>
      </c>
      <c r="E2773" s="77">
        <v>9.25</v>
      </c>
      <c r="F2773" s="95">
        <v>32</v>
      </c>
    </row>
    <row r="2774" spans="1:6">
      <c r="A2774" s="74" t="s">
        <v>209</v>
      </c>
      <c r="B2774" s="74" t="s">
        <v>97</v>
      </c>
      <c r="C2774" s="75" t="s">
        <v>3588</v>
      </c>
      <c r="D2774" s="77">
        <v>267</v>
      </c>
      <c r="E2774" s="77">
        <v>30.9</v>
      </c>
      <c r="F2774" s="95">
        <v>8.64</v>
      </c>
    </row>
    <row r="2775" spans="1:6">
      <c r="A2775" s="74" t="s">
        <v>209</v>
      </c>
      <c r="B2775" s="74" t="s">
        <v>97</v>
      </c>
      <c r="C2775" s="75" t="s">
        <v>3589</v>
      </c>
      <c r="D2775" s="77">
        <v>238</v>
      </c>
      <c r="E2775" s="77">
        <v>9.41</v>
      </c>
      <c r="F2775" s="95">
        <v>25</v>
      </c>
    </row>
    <row r="2776" spans="1:6">
      <c r="A2776" s="74" t="s">
        <v>209</v>
      </c>
      <c r="B2776" s="74" t="s">
        <v>97</v>
      </c>
      <c r="C2776" s="75" t="s">
        <v>3590</v>
      </c>
      <c r="D2776" s="77">
        <v>212</v>
      </c>
      <c r="E2776" s="77">
        <v>2.23</v>
      </c>
      <c r="F2776" s="95">
        <v>95</v>
      </c>
    </row>
    <row r="2777" spans="1:6">
      <c r="A2777" s="74" t="s">
        <v>209</v>
      </c>
      <c r="B2777" s="74" t="s">
        <v>97</v>
      </c>
      <c r="C2777" s="75" t="s">
        <v>3591</v>
      </c>
      <c r="D2777" s="77">
        <v>210</v>
      </c>
      <c r="E2777" s="77">
        <v>4.28</v>
      </c>
      <c r="F2777" s="95">
        <v>49</v>
      </c>
    </row>
    <row r="2778" spans="1:6">
      <c r="A2778" s="74" t="s">
        <v>209</v>
      </c>
      <c r="B2778" s="74" t="s">
        <v>97</v>
      </c>
      <c r="C2778" s="75" t="s">
        <v>3592</v>
      </c>
      <c r="D2778" s="77">
        <v>207</v>
      </c>
      <c r="E2778" s="77">
        <v>19.29</v>
      </c>
      <c r="F2778" s="95">
        <v>11</v>
      </c>
    </row>
    <row r="2779" spans="1:6">
      <c r="A2779" s="74" t="s">
        <v>209</v>
      </c>
      <c r="B2779" s="74" t="s">
        <v>97</v>
      </c>
      <c r="C2779" s="75" t="s">
        <v>3593</v>
      </c>
      <c r="D2779" s="77">
        <v>205</v>
      </c>
      <c r="E2779" s="77">
        <v>6.36</v>
      </c>
      <c r="F2779" s="95">
        <v>32</v>
      </c>
    </row>
    <row r="2780" spans="1:6">
      <c r="A2780" s="74" t="s">
        <v>209</v>
      </c>
      <c r="B2780" s="74" t="s">
        <v>97</v>
      </c>
      <c r="C2780" s="75" t="s">
        <v>3594</v>
      </c>
      <c r="D2780" s="77">
        <v>186</v>
      </c>
      <c r="E2780" s="77">
        <v>16.14</v>
      </c>
      <c r="F2780" s="95">
        <v>12</v>
      </c>
    </row>
    <row r="2781" spans="1:6">
      <c r="A2781" s="74" t="s">
        <v>209</v>
      </c>
      <c r="B2781" s="74" t="s">
        <v>97</v>
      </c>
      <c r="C2781" s="75" t="s">
        <v>3595</v>
      </c>
      <c r="D2781" s="77">
        <v>181</v>
      </c>
      <c r="E2781" s="77">
        <v>10.69</v>
      </c>
      <c r="F2781" s="95">
        <v>17</v>
      </c>
    </row>
    <row r="2782" spans="1:6">
      <c r="A2782" s="74" t="s">
        <v>209</v>
      </c>
      <c r="B2782" s="74" t="s">
        <v>97</v>
      </c>
      <c r="C2782" s="75" t="s">
        <v>3596</v>
      </c>
      <c r="D2782" s="77">
        <v>173</v>
      </c>
      <c r="E2782" s="77">
        <v>12.83</v>
      </c>
      <c r="F2782" s="95">
        <v>13</v>
      </c>
    </row>
    <row r="2783" spans="1:6">
      <c r="A2783" s="74" t="s">
        <v>209</v>
      </c>
      <c r="B2783" s="74" t="s">
        <v>97</v>
      </c>
      <c r="C2783" s="75" t="s">
        <v>3597</v>
      </c>
      <c r="D2783" s="77">
        <v>161</v>
      </c>
      <c r="E2783" s="77">
        <v>18.84</v>
      </c>
      <c r="F2783" s="95">
        <v>8.5500000000000007</v>
      </c>
    </row>
    <row r="2784" spans="1:6">
      <c r="A2784" s="74" t="s">
        <v>209</v>
      </c>
      <c r="B2784" s="74" t="s">
        <v>97</v>
      </c>
      <c r="C2784" s="75" t="s">
        <v>3598</v>
      </c>
      <c r="D2784" s="77">
        <v>148</v>
      </c>
      <c r="E2784" s="77">
        <v>17.329999999999998</v>
      </c>
      <c r="F2784" s="95">
        <v>8.5399999999999991</v>
      </c>
    </row>
    <row r="2785" spans="1:6">
      <c r="A2785" s="74" t="s">
        <v>209</v>
      </c>
      <c r="B2785" s="74" t="s">
        <v>97</v>
      </c>
      <c r="C2785" s="75" t="s">
        <v>3599</v>
      </c>
      <c r="D2785" s="77">
        <v>148</v>
      </c>
      <c r="E2785" s="77">
        <v>15.1</v>
      </c>
      <c r="F2785" s="95">
        <v>9.8000000000000007</v>
      </c>
    </row>
    <row r="2786" spans="1:6">
      <c r="A2786" s="74" t="s">
        <v>209</v>
      </c>
      <c r="B2786" s="74" t="s">
        <v>97</v>
      </c>
      <c r="C2786" s="75" t="s">
        <v>3600</v>
      </c>
      <c r="D2786" s="77">
        <v>134</v>
      </c>
      <c r="E2786" s="77">
        <v>14.76</v>
      </c>
      <c r="F2786" s="95">
        <v>9.08</v>
      </c>
    </row>
    <row r="2787" spans="1:6">
      <c r="A2787" s="74" t="s">
        <v>209</v>
      </c>
      <c r="B2787" s="74" t="s">
        <v>97</v>
      </c>
      <c r="C2787" s="75" t="s">
        <v>3601</v>
      </c>
      <c r="D2787" s="77">
        <v>116</v>
      </c>
      <c r="E2787" s="77">
        <v>8.14</v>
      </c>
      <c r="F2787" s="95">
        <v>14</v>
      </c>
    </row>
    <row r="2788" spans="1:6">
      <c r="A2788" s="74" t="s">
        <v>209</v>
      </c>
      <c r="B2788" s="74" t="s">
        <v>97</v>
      </c>
      <c r="C2788" s="75" t="s">
        <v>3602</v>
      </c>
      <c r="D2788" s="77">
        <v>108</v>
      </c>
      <c r="E2788" s="77">
        <v>13.68</v>
      </c>
      <c r="F2788" s="95">
        <v>7.9</v>
      </c>
    </row>
    <row r="2789" spans="1:6">
      <c r="A2789" s="74" t="s">
        <v>209</v>
      </c>
      <c r="B2789" s="74" t="s">
        <v>97</v>
      </c>
      <c r="C2789" s="75" t="s">
        <v>3603</v>
      </c>
      <c r="D2789" s="77">
        <v>88</v>
      </c>
      <c r="E2789" s="77">
        <v>4.1500000000000004</v>
      </c>
      <c r="F2789" s="95">
        <v>21</v>
      </c>
    </row>
    <row r="2790" spans="1:6">
      <c r="A2790" s="74" t="s">
        <v>209</v>
      </c>
      <c r="B2790" s="74" t="s">
        <v>97</v>
      </c>
      <c r="C2790" s="75" t="s">
        <v>3604</v>
      </c>
      <c r="D2790" s="77">
        <v>75</v>
      </c>
      <c r="E2790" s="77">
        <v>2.2000000000000002</v>
      </c>
      <c r="F2790" s="95">
        <v>34</v>
      </c>
    </row>
    <row r="2791" spans="1:6">
      <c r="A2791" s="74" t="s">
        <v>209</v>
      </c>
      <c r="B2791" s="74" t="s">
        <v>98</v>
      </c>
      <c r="C2791" s="75" t="s">
        <v>3605</v>
      </c>
      <c r="D2791" s="76">
        <v>198536</v>
      </c>
      <c r="E2791" s="77">
        <v>90.34</v>
      </c>
      <c r="F2791" s="96">
        <v>2198</v>
      </c>
    </row>
    <row r="2792" spans="1:6">
      <c r="A2792" s="74" t="s">
        <v>209</v>
      </c>
      <c r="B2792" s="74" t="s">
        <v>98</v>
      </c>
      <c r="C2792" s="75" t="s">
        <v>3606</v>
      </c>
      <c r="D2792" s="76">
        <v>29158</v>
      </c>
      <c r="E2792" s="77">
        <v>59.26</v>
      </c>
      <c r="F2792" s="95">
        <v>492</v>
      </c>
    </row>
    <row r="2793" spans="1:6">
      <c r="A2793" s="74" t="s">
        <v>209</v>
      </c>
      <c r="B2793" s="74" t="s">
        <v>98</v>
      </c>
      <c r="C2793" s="75" t="s">
        <v>3607</v>
      </c>
      <c r="D2793" s="76">
        <v>25902</v>
      </c>
      <c r="E2793" s="77">
        <v>81.66</v>
      </c>
      <c r="F2793" s="95">
        <v>317</v>
      </c>
    </row>
    <row r="2794" spans="1:6">
      <c r="A2794" s="74" t="s">
        <v>209</v>
      </c>
      <c r="B2794" s="74" t="s">
        <v>98</v>
      </c>
      <c r="C2794" s="75" t="s">
        <v>3608</v>
      </c>
      <c r="D2794" s="76">
        <v>22130</v>
      </c>
      <c r="E2794" s="77">
        <v>31.72</v>
      </c>
      <c r="F2794" s="95">
        <v>698</v>
      </c>
    </row>
    <row r="2795" spans="1:6">
      <c r="A2795" s="74" t="s">
        <v>209</v>
      </c>
      <c r="B2795" s="74" t="s">
        <v>98</v>
      </c>
      <c r="C2795" s="75" t="s">
        <v>3609</v>
      </c>
      <c r="D2795" s="76">
        <v>20104</v>
      </c>
      <c r="E2795" s="77">
        <v>23.04</v>
      </c>
      <c r="F2795" s="95">
        <v>873</v>
      </c>
    </row>
    <row r="2796" spans="1:6">
      <c r="A2796" s="74" t="s">
        <v>209</v>
      </c>
      <c r="B2796" s="74" t="s">
        <v>98</v>
      </c>
      <c r="C2796" s="75" t="s">
        <v>3610</v>
      </c>
      <c r="D2796" s="76">
        <v>19320</v>
      </c>
      <c r="E2796" s="77">
        <v>26.09</v>
      </c>
      <c r="F2796" s="95">
        <v>740</v>
      </c>
    </row>
    <row r="2797" spans="1:6">
      <c r="A2797" s="74" t="s">
        <v>209</v>
      </c>
      <c r="B2797" s="74" t="s">
        <v>98</v>
      </c>
      <c r="C2797" s="75" t="s">
        <v>3611</v>
      </c>
      <c r="D2797" s="76">
        <v>19094</v>
      </c>
      <c r="E2797" s="77">
        <v>37.96</v>
      </c>
      <c r="F2797" s="95">
        <v>503</v>
      </c>
    </row>
    <row r="2798" spans="1:6">
      <c r="A2798" s="74" t="s">
        <v>209</v>
      </c>
      <c r="B2798" s="74" t="s">
        <v>98</v>
      </c>
      <c r="C2798" s="75" t="s">
        <v>3612</v>
      </c>
      <c r="D2798" s="76">
        <v>18669</v>
      </c>
      <c r="E2798" s="77">
        <v>60.84</v>
      </c>
      <c r="F2798" s="95">
        <v>307</v>
      </c>
    </row>
    <row r="2799" spans="1:6">
      <c r="A2799" s="74" t="s">
        <v>209</v>
      </c>
      <c r="B2799" s="74" t="s">
        <v>98</v>
      </c>
      <c r="C2799" s="75" t="s">
        <v>3613</v>
      </c>
      <c r="D2799" s="76">
        <v>16739</v>
      </c>
      <c r="E2799" s="77">
        <v>25.09</v>
      </c>
      <c r="F2799" s="95">
        <v>667</v>
      </c>
    </row>
    <row r="2800" spans="1:6">
      <c r="A2800" s="74" t="s">
        <v>209</v>
      </c>
      <c r="B2800" s="74" t="s">
        <v>98</v>
      </c>
      <c r="C2800" s="75" t="s">
        <v>3614</v>
      </c>
      <c r="D2800" s="76">
        <v>16725</v>
      </c>
      <c r="E2800" s="77">
        <v>68.2</v>
      </c>
      <c r="F2800" s="95">
        <v>245</v>
      </c>
    </row>
    <row r="2801" spans="1:6">
      <c r="A2801" s="74" t="s">
        <v>209</v>
      </c>
      <c r="B2801" s="74" t="s">
        <v>98</v>
      </c>
      <c r="C2801" s="75" t="s">
        <v>3615</v>
      </c>
      <c r="D2801" s="76">
        <v>15697</v>
      </c>
      <c r="E2801" s="77">
        <v>19.079999999999998</v>
      </c>
      <c r="F2801" s="95">
        <v>823</v>
      </c>
    </row>
    <row r="2802" spans="1:6">
      <c r="A2802" s="74" t="s">
        <v>209</v>
      </c>
      <c r="B2802" s="74" t="s">
        <v>98</v>
      </c>
      <c r="C2802" s="75" t="s">
        <v>3616</v>
      </c>
      <c r="D2802" s="76">
        <v>15691</v>
      </c>
      <c r="E2802" s="77">
        <v>36.07</v>
      </c>
      <c r="F2802" s="95">
        <v>435</v>
      </c>
    </row>
    <row r="2803" spans="1:6">
      <c r="A2803" s="74" t="s">
        <v>209</v>
      </c>
      <c r="B2803" s="74" t="s">
        <v>98</v>
      </c>
      <c r="C2803" s="75" t="s">
        <v>3617</v>
      </c>
      <c r="D2803" s="76">
        <v>14774</v>
      </c>
      <c r="E2803" s="77">
        <v>9.2899999999999991</v>
      </c>
      <c r="F2803" s="96">
        <v>1590</v>
      </c>
    </row>
    <row r="2804" spans="1:6">
      <c r="A2804" s="74" t="s">
        <v>209</v>
      </c>
      <c r="B2804" s="74" t="s">
        <v>98</v>
      </c>
      <c r="C2804" s="75" t="s">
        <v>3618</v>
      </c>
      <c r="D2804" s="76">
        <v>14249</v>
      </c>
      <c r="E2804" s="77">
        <v>58.45</v>
      </c>
      <c r="F2804" s="95">
        <v>244</v>
      </c>
    </row>
    <row r="2805" spans="1:6">
      <c r="A2805" s="74" t="s">
        <v>209</v>
      </c>
      <c r="B2805" s="74" t="s">
        <v>98</v>
      </c>
      <c r="C2805" s="75" t="s">
        <v>3619</v>
      </c>
      <c r="D2805" s="76">
        <v>13986</v>
      </c>
      <c r="E2805" s="77">
        <v>17.739999999999998</v>
      </c>
      <c r="F2805" s="95">
        <v>789</v>
      </c>
    </row>
    <row r="2806" spans="1:6">
      <c r="A2806" s="74" t="s">
        <v>209</v>
      </c>
      <c r="B2806" s="74" t="s">
        <v>98</v>
      </c>
      <c r="C2806" s="75" t="s">
        <v>3620</v>
      </c>
      <c r="D2806" s="76">
        <v>13551</v>
      </c>
      <c r="E2806" s="77">
        <v>18.21</v>
      </c>
      <c r="F2806" s="95">
        <v>744</v>
      </c>
    </row>
    <row r="2807" spans="1:6">
      <c r="A2807" s="74" t="s">
        <v>209</v>
      </c>
      <c r="B2807" s="74" t="s">
        <v>98</v>
      </c>
      <c r="C2807" s="75" t="s">
        <v>3621</v>
      </c>
      <c r="D2807" s="76">
        <v>13289</v>
      </c>
      <c r="E2807" s="77">
        <v>17.68</v>
      </c>
      <c r="F2807" s="95">
        <v>752</v>
      </c>
    </row>
    <row r="2808" spans="1:6">
      <c r="A2808" s="74" t="s">
        <v>209</v>
      </c>
      <c r="B2808" s="74" t="s">
        <v>98</v>
      </c>
      <c r="C2808" s="75" t="s">
        <v>3622</v>
      </c>
      <c r="D2808" s="76">
        <v>13161</v>
      </c>
      <c r="E2808" s="77">
        <v>27.88</v>
      </c>
      <c r="F2808" s="95">
        <v>472</v>
      </c>
    </row>
    <row r="2809" spans="1:6">
      <c r="A2809" s="74" t="s">
        <v>209</v>
      </c>
      <c r="B2809" s="74" t="s">
        <v>98</v>
      </c>
      <c r="C2809" s="75" t="s">
        <v>3623</v>
      </c>
      <c r="D2809" s="76">
        <v>13096</v>
      </c>
      <c r="E2809" s="77">
        <v>29.84</v>
      </c>
      <c r="F2809" s="95">
        <v>439</v>
      </c>
    </row>
    <row r="2810" spans="1:6">
      <c r="A2810" s="74" t="s">
        <v>209</v>
      </c>
      <c r="B2810" s="74" t="s">
        <v>98</v>
      </c>
      <c r="C2810" s="75" t="s">
        <v>3624</v>
      </c>
      <c r="D2810" s="76">
        <v>12993</v>
      </c>
      <c r="E2810" s="77">
        <v>33.299999999999997</v>
      </c>
      <c r="F2810" s="95">
        <v>390</v>
      </c>
    </row>
    <row r="2811" spans="1:6">
      <c r="A2811" s="74" t="s">
        <v>209</v>
      </c>
      <c r="B2811" s="74" t="s">
        <v>98</v>
      </c>
      <c r="C2811" s="75" t="s">
        <v>3625</v>
      </c>
      <c r="D2811" s="76">
        <v>12637</v>
      </c>
      <c r="E2811" s="77">
        <v>31.35</v>
      </c>
      <c r="F2811" s="95">
        <v>403</v>
      </c>
    </row>
    <row r="2812" spans="1:6">
      <c r="A2812" s="74" t="s">
        <v>209</v>
      </c>
      <c r="B2812" s="74" t="s">
        <v>98</v>
      </c>
      <c r="C2812" s="75" t="s">
        <v>3626</v>
      </c>
      <c r="D2812" s="76">
        <v>12520</v>
      </c>
      <c r="E2812" s="77">
        <v>47.87</v>
      </c>
      <c r="F2812" s="95">
        <v>262</v>
      </c>
    </row>
    <row r="2813" spans="1:6">
      <c r="A2813" s="74" t="s">
        <v>209</v>
      </c>
      <c r="B2813" s="74" t="s">
        <v>98</v>
      </c>
      <c r="C2813" s="75" t="s">
        <v>3627</v>
      </c>
      <c r="D2813" s="76">
        <v>12440</v>
      </c>
      <c r="E2813" s="77">
        <v>15.73</v>
      </c>
      <c r="F2813" s="95">
        <v>791</v>
      </c>
    </row>
    <row r="2814" spans="1:6">
      <c r="A2814" s="74" t="s">
        <v>209</v>
      </c>
      <c r="B2814" s="74" t="s">
        <v>98</v>
      </c>
      <c r="C2814" s="75" t="s">
        <v>3628</v>
      </c>
      <c r="D2814" s="76">
        <v>12369</v>
      </c>
      <c r="E2814" s="77">
        <v>26.44</v>
      </c>
      <c r="F2814" s="95">
        <v>468</v>
      </c>
    </row>
    <row r="2815" spans="1:6">
      <c r="A2815" s="74" t="s">
        <v>209</v>
      </c>
      <c r="B2815" s="74" t="s">
        <v>98</v>
      </c>
      <c r="C2815" s="75" t="s">
        <v>3629</v>
      </c>
      <c r="D2815" s="76">
        <v>12280</v>
      </c>
      <c r="E2815" s="77">
        <v>29.8</v>
      </c>
      <c r="F2815" s="95">
        <v>412</v>
      </c>
    </row>
    <row r="2816" spans="1:6">
      <c r="A2816" s="74" t="s">
        <v>209</v>
      </c>
      <c r="B2816" s="74" t="s">
        <v>98</v>
      </c>
      <c r="C2816" s="75" t="s">
        <v>3630</v>
      </c>
      <c r="D2816" s="76">
        <v>11509</v>
      </c>
      <c r="E2816" s="77">
        <v>26.66</v>
      </c>
      <c r="F2816" s="95">
        <v>432</v>
      </c>
    </row>
    <row r="2817" spans="1:6">
      <c r="A2817" s="74" t="s">
        <v>209</v>
      </c>
      <c r="B2817" s="74" t="s">
        <v>98</v>
      </c>
      <c r="C2817" s="75" t="s">
        <v>3631</v>
      </c>
      <c r="D2817" s="76">
        <v>11496</v>
      </c>
      <c r="E2817" s="77">
        <v>26.2</v>
      </c>
      <c r="F2817" s="95">
        <v>439</v>
      </c>
    </row>
    <row r="2818" spans="1:6">
      <c r="A2818" s="74" t="s">
        <v>209</v>
      </c>
      <c r="B2818" s="74" t="s">
        <v>98</v>
      </c>
      <c r="C2818" s="75" t="s">
        <v>3632</v>
      </c>
      <c r="D2818" s="76">
        <v>10989</v>
      </c>
      <c r="E2818" s="77">
        <v>7.53</v>
      </c>
      <c r="F2818" s="96">
        <v>1460</v>
      </c>
    </row>
    <row r="2819" spans="1:6">
      <c r="A2819" s="74" t="s">
        <v>209</v>
      </c>
      <c r="B2819" s="74" t="s">
        <v>98</v>
      </c>
      <c r="C2819" s="75" t="s">
        <v>3633</v>
      </c>
      <c r="D2819" s="76">
        <v>10961</v>
      </c>
      <c r="E2819" s="77">
        <v>22.34</v>
      </c>
      <c r="F2819" s="95">
        <v>491</v>
      </c>
    </row>
    <row r="2820" spans="1:6">
      <c r="A2820" s="74" t="s">
        <v>209</v>
      </c>
      <c r="B2820" s="74" t="s">
        <v>98</v>
      </c>
      <c r="C2820" s="75" t="s">
        <v>3634</v>
      </c>
      <c r="D2820" s="76">
        <v>10857</v>
      </c>
      <c r="E2820" s="77">
        <v>18.48</v>
      </c>
      <c r="F2820" s="95">
        <v>587</v>
      </c>
    </row>
    <row r="2821" spans="1:6">
      <c r="A2821" s="74" t="s">
        <v>209</v>
      </c>
      <c r="B2821" s="74" t="s">
        <v>98</v>
      </c>
      <c r="C2821" s="75" t="s">
        <v>3635</v>
      </c>
      <c r="D2821" s="76">
        <v>10792</v>
      </c>
      <c r="E2821" s="77">
        <v>14.22</v>
      </c>
      <c r="F2821" s="95">
        <v>759</v>
      </c>
    </row>
    <row r="2822" spans="1:6">
      <c r="A2822" s="74" t="s">
        <v>209</v>
      </c>
      <c r="B2822" s="74" t="s">
        <v>98</v>
      </c>
      <c r="C2822" s="75" t="s">
        <v>3636</v>
      </c>
      <c r="D2822" s="76">
        <v>10790</v>
      </c>
      <c r="E2822" s="77">
        <v>27.21</v>
      </c>
      <c r="F2822" s="95">
        <v>397</v>
      </c>
    </row>
    <row r="2823" spans="1:6">
      <c r="A2823" s="74" t="s">
        <v>209</v>
      </c>
      <c r="B2823" s="74" t="s">
        <v>98</v>
      </c>
      <c r="C2823" s="75" t="s">
        <v>3637</v>
      </c>
      <c r="D2823" s="76">
        <v>10521</v>
      </c>
      <c r="E2823" s="77">
        <v>27.31</v>
      </c>
      <c r="F2823" s="95">
        <v>385</v>
      </c>
    </row>
    <row r="2824" spans="1:6">
      <c r="A2824" s="74" t="s">
        <v>209</v>
      </c>
      <c r="B2824" s="74" t="s">
        <v>98</v>
      </c>
      <c r="C2824" s="75" t="s">
        <v>3638</v>
      </c>
      <c r="D2824" s="76">
        <v>9776</v>
      </c>
      <c r="E2824" s="77">
        <v>12.86</v>
      </c>
      <c r="F2824" s="95">
        <v>760</v>
      </c>
    </row>
    <row r="2825" spans="1:6">
      <c r="A2825" s="74" t="s">
        <v>209</v>
      </c>
      <c r="B2825" s="74" t="s">
        <v>98</v>
      </c>
      <c r="C2825" s="75" t="s">
        <v>3639</v>
      </c>
      <c r="D2825" s="76">
        <v>9472</v>
      </c>
      <c r="E2825" s="77">
        <v>10.6</v>
      </c>
      <c r="F2825" s="95">
        <v>893</v>
      </c>
    </row>
    <row r="2826" spans="1:6">
      <c r="A2826" s="74" t="s">
        <v>209</v>
      </c>
      <c r="B2826" s="74" t="s">
        <v>98</v>
      </c>
      <c r="C2826" s="75" t="s">
        <v>3640</v>
      </c>
      <c r="D2826" s="76">
        <v>9453</v>
      </c>
      <c r="E2826" s="77">
        <v>9.39</v>
      </c>
      <c r="F2826" s="96">
        <v>1007</v>
      </c>
    </row>
    <row r="2827" spans="1:6">
      <c r="A2827" s="74" t="s">
        <v>209</v>
      </c>
      <c r="B2827" s="74" t="s">
        <v>98</v>
      </c>
      <c r="C2827" s="75" t="s">
        <v>3641</v>
      </c>
      <c r="D2827" s="76">
        <v>9277</v>
      </c>
      <c r="E2827" s="77">
        <v>8.42</v>
      </c>
      <c r="F2827" s="96">
        <v>1102</v>
      </c>
    </row>
    <row r="2828" spans="1:6">
      <c r="A2828" s="74" t="s">
        <v>209</v>
      </c>
      <c r="B2828" s="74" t="s">
        <v>98</v>
      </c>
      <c r="C2828" s="75" t="s">
        <v>3642</v>
      </c>
      <c r="D2828" s="76">
        <v>9168</v>
      </c>
      <c r="E2828" s="77">
        <v>28.42</v>
      </c>
      <c r="F2828" s="95">
        <v>323</v>
      </c>
    </row>
    <row r="2829" spans="1:6">
      <c r="A2829" s="74" t="s">
        <v>209</v>
      </c>
      <c r="B2829" s="74" t="s">
        <v>98</v>
      </c>
      <c r="C2829" s="75" t="s">
        <v>3643</v>
      </c>
      <c r="D2829" s="76">
        <v>8921</v>
      </c>
      <c r="E2829" s="77">
        <v>9.84</v>
      </c>
      <c r="F2829" s="95">
        <v>907</v>
      </c>
    </row>
    <row r="2830" spans="1:6">
      <c r="A2830" s="74" t="s">
        <v>209</v>
      </c>
      <c r="B2830" s="74" t="s">
        <v>98</v>
      </c>
      <c r="C2830" s="75" t="s">
        <v>3644</v>
      </c>
      <c r="D2830" s="76">
        <v>8694</v>
      </c>
      <c r="E2830" s="77">
        <v>16.239999999999998</v>
      </c>
      <c r="F2830" s="95">
        <v>535</v>
      </c>
    </row>
    <row r="2831" spans="1:6">
      <c r="A2831" s="74" t="s">
        <v>209</v>
      </c>
      <c r="B2831" s="74" t="s">
        <v>98</v>
      </c>
      <c r="C2831" s="75" t="s">
        <v>3645</v>
      </c>
      <c r="D2831" s="76">
        <v>8664</v>
      </c>
      <c r="E2831" s="77">
        <v>12.05</v>
      </c>
      <c r="F2831" s="95">
        <v>719</v>
      </c>
    </row>
    <row r="2832" spans="1:6">
      <c r="A2832" s="74" t="s">
        <v>209</v>
      </c>
      <c r="B2832" s="74" t="s">
        <v>98</v>
      </c>
      <c r="C2832" s="75" t="s">
        <v>3646</v>
      </c>
      <c r="D2832" s="76">
        <v>8532</v>
      </c>
      <c r="E2832" s="77">
        <v>9.2100000000000009</v>
      </c>
      <c r="F2832" s="95">
        <v>927</v>
      </c>
    </row>
    <row r="2833" spans="1:6">
      <c r="A2833" s="74" t="s">
        <v>209</v>
      </c>
      <c r="B2833" s="74" t="s">
        <v>98</v>
      </c>
      <c r="C2833" s="75" t="s">
        <v>3647</v>
      </c>
      <c r="D2833" s="76">
        <v>8497</v>
      </c>
      <c r="E2833" s="77">
        <v>44.83</v>
      </c>
      <c r="F2833" s="95">
        <v>190</v>
      </c>
    </row>
    <row r="2834" spans="1:6">
      <c r="A2834" s="74" t="s">
        <v>209</v>
      </c>
      <c r="B2834" s="74" t="s">
        <v>98</v>
      </c>
      <c r="C2834" s="75" t="s">
        <v>3648</v>
      </c>
      <c r="D2834" s="76">
        <v>8254</v>
      </c>
      <c r="E2834" s="77">
        <v>26.25</v>
      </c>
      <c r="F2834" s="95">
        <v>314</v>
      </c>
    </row>
    <row r="2835" spans="1:6">
      <c r="A2835" s="74" t="s">
        <v>209</v>
      </c>
      <c r="B2835" s="74" t="s">
        <v>98</v>
      </c>
      <c r="C2835" s="75" t="s">
        <v>3649</v>
      </c>
      <c r="D2835" s="76">
        <v>8190</v>
      </c>
      <c r="E2835" s="77">
        <v>25.76</v>
      </c>
      <c r="F2835" s="95">
        <v>318</v>
      </c>
    </row>
    <row r="2836" spans="1:6">
      <c r="A2836" s="74" t="s">
        <v>209</v>
      </c>
      <c r="B2836" s="74" t="s">
        <v>98</v>
      </c>
      <c r="C2836" s="75" t="s">
        <v>3650</v>
      </c>
      <c r="D2836" s="76">
        <v>8142</v>
      </c>
      <c r="E2836" s="77">
        <v>53.22</v>
      </c>
      <c r="F2836" s="95">
        <v>153</v>
      </c>
    </row>
    <row r="2837" spans="1:6">
      <c r="A2837" s="74" t="s">
        <v>209</v>
      </c>
      <c r="B2837" s="74" t="s">
        <v>98</v>
      </c>
      <c r="C2837" s="75" t="s">
        <v>3651</v>
      </c>
      <c r="D2837" s="76">
        <v>7963</v>
      </c>
      <c r="E2837" s="77">
        <v>49.23</v>
      </c>
      <c r="F2837" s="95">
        <v>162</v>
      </c>
    </row>
    <row r="2838" spans="1:6">
      <c r="A2838" s="74" t="s">
        <v>209</v>
      </c>
      <c r="B2838" s="74" t="s">
        <v>98</v>
      </c>
      <c r="C2838" s="75" t="s">
        <v>3652</v>
      </c>
      <c r="D2838" s="76">
        <v>7881</v>
      </c>
      <c r="E2838" s="77">
        <v>58.17</v>
      </c>
      <c r="F2838" s="95">
        <v>135</v>
      </c>
    </row>
    <row r="2839" spans="1:6">
      <c r="A2839" s="74" t="s">
        <v>209</v>
      </c>
      <c r="B2839" s="74" t="s">
        <v>98</v>
      </c>
      <c r="C2839" s="75" t="s">
        <v>3653</v>
      </c>
      <c r="D2839" s="76">
        <v>7564</v>
      </c>
      <c r="E2839" s="77">
        <v>13.79</v>
      </c>
      <c r="F2839" s="95">
        <v>549</v>
      </c>
    </row>
    <row r="2840" spans="1:6">
      <c r="A2840" s="74" t="s">
        <v>209</v>
      </c>
      <c r="B2840" s="74" t="s">
        <v>98</v>
      </c>
      <c r="C2840" s="75" t="s">
        <v>3654</v>
      </c>
      <c r="D2840" s="76">
        <v>7532</v>
      </c>
      <c r="E2840" s="77">
        <v>6.41</v>
      </c>
      <c r="F2840" s="96">
        <v>1175</v>
      </c>
    </row>
    <row r="2841" spans="1:6">
      <c r="A2841" s="74" t="s">
        <v>209</v>
      </c>
      <c r="B2841" s="74" t="s">
        <v>98</v>
      </c>
      <c r="C2841" s="75" t="s">
        <v>3655</v>
      </c>
      <c r="D2841" s="76">
        <v>7369</v>
      </c>
      <c r="E2841" s="77">
        <v>16.16</v>
      </c>
      <c r="F2841" s="95">
        <v>456</v>
      </c>
    </row>
    <row r="2842" spans="1:6">
      <c r="A2842" s="74" t="s">
        <v>209</v>
      </c>
      <c r="B2842" s="74" t="s">
        <v>98</v>
      </c>
      <c r="C2842" s="75" t="s">
        <v>3656</v>
      </c>
      <c r="D2842" s="76">
        <v>7352</v>
      </c>
      <c r="E2842" s="77">
        <v>13.63</v>
      </c>
      <c r="F2842" s="95">
        <v>539</v>
      </c>
    </row>
    <row r="2843" spans="1:6">
      <c r="A2843" s="74" t="s">
        <v>209</v>
      </c>
      <c r="B2843" s="74" t="s">
        <v>98</v>
      </c>
      <c r="C2843" s="75" t="s">
        <v>3657</v>
      </c>
      <c r="D2843" s="76">
        <v>7188</v>
      </c>
      <c r="E2843" s="77">
        <v>14.29</v>
      </c>
      <c r="F2843" s="95">
        <v>503</v>
      </c>
    </row>
    <row r="2844" spans="1:6">
      <c r="A2844" s="74" t="s">
        <v>209</v>
      </c>
      <c r="B2844" s="74" t="s">
        <v>98</v>
      </c>
      <c r="C2844" s="75" t="s">
        <v>3658</v>
      </c>
      <c r="D2844" s="76">
        <v>7156</v>
      </c>
      <c r="E2844" s="77">
        <v>13.97</v>
      </c>
      <c r="F2844" s="95">
        <v>512</v>
      </c>
    </row>
    <row r="2845" spans="1:6">
      <c r="A2845" s="74" t="s">
        <v>209</v>
      </c>
      <c r="B2845" s="74" t="s">
        <v>98</v>
      </c>
      <c r="C2845" s="75" t="s">
        <v>3659</v>
      </c>
      <c r="D2845" s="76">
        <v>7138</v>
      </c>
      <c r="E2845" s="77">
        <v>29.21</v>
      </c>
      <c r="F2845" s="95">
        <v>244</v>
      </c>
    </row>
    <row r="2846" spans="1:6">
      <c r="A2846" s="74" t="s">
        <v>209</v>
      </c>
      <c r="B2846" s="74" t="s">
        <v>98</v>
      </c>
      <c r="C2846" s="75" t="s">
        <v>3660</v>
      </c>
      <c r="D2846" s="76">
        <v>7068</v>
      </c>
      <c r="E2846" s="77">
        <v>13.39</v>
      </c>
      <c r="F2846" s="95">
        <v>528</v>
      </c>
    </row>
    <row r="2847" spans="1:6">
      <c r="A2847" s="74" t="s">
        <v>209</v>
      </c>
      <c r="B2847" s="74" t="s">
        <v>98</v>
      </c>
      <c r="C2847" s="75" t="s">
        <v>3661</v>
      </c>
      <c r="D2847" s="76">
        <v>6950</v>
      </c>
      <c r="E2847" s="77">
        <v>9.99</v>
      </c>
      <c r="F2847" s="95">
        <v>696</v>
      </c>
    </row>
    <row r="2848" spans="1:6">
      <c r="A2848" s="74" t="s">
        <v>209</v>
      </c>
      <c r="B2848" s="74" t="s">
        <v>98</v>
      </c>
      <c r="C2848" s="75" t="s">
        <v>3662</v>
      </c>
      <c r="D2848" s="76">
        <v>6880</v>
      </c>
      <c r="E2848" s="77">
        <v>11.09</v>
      </c>
      <c r="F2848" s="95">
        <v>621</v>
      </c>
    </row>
    <row r="2849" spans="1:6">
      <c r="A2849" s="74" t="s">
        <v>209</v>
      </c>
      <c r="B2849" s="74" t="s">
        <v>98</v>
      </c>
      <c r="C2849" s="75" t="s">
        <v>3663</v>
      </c>
      <c r="D2849" s="76">
        <v>6578</v>
      </c>
      <c r="E2849" s="77">
        <v>6.14</v>
      </c>
      <c r="F2849" s="96">
        <v>1071</v>
      </c>
    </row>
    <row r="2850" spans="1:6">
      <c r="A2850" s="74" t="s">
        <v>209</v>
      </c>
      <c r="B2850" s="74" t="s">
        <v>98</v>
      </c>
      <c r="C2850" s="75" t="s">
        <v>3664</v>
      </c>
      <c r="D2850" s="76">
        <v>6535</v>
      </c>
      <c r="E2850" s="77">
        <v>13.44</v>
      </c>
      <c r="F2850" s="95">
        <v>486</v>
      </c>
    </row>
    <row r="2851" spans="1:6">
      <c r="A2851" s="74" t="s">
        <v>209</v>
      </c>
      <c r="B2851" s="74" t="s">
        <v>98</v>
      </c>
      <c r="C2851" s="75" t="s">
        <v>3665</v>
      </c>
      <c r="D2851" s="76">
        <v>6295</v>
      </c>
      <c r="E2851" s="77">
        <v>21.45</v>
      </c>
      <c r="F2851" s="95">
        <v>293</v>
      </c>
    </row>
    <row r="2852" spans="1:6">
      <c r="A2852" s="74" t="s">
        <v>209</v>
      </c>
      <c r="B2852" s="74" t="s">
        <v>98</v>
      </c>
      <c r="C2852" s="75" t="s">
        <v>3666</v>
      </c>
      <c r="D2852" s="76">
        <v>5812</v>
      </c>
      <c r="E2852" s="77">
        <v>9.1</v>
      </c>
      <c r="F2852" s="95">
        <v>639</v>
      </c>
    </row>
    <row r="2853" spans="1:6">
      <c r="A2853" s="74" t="s">
        <v>209</v>
      </c>
      <c r="B2853" s="74" t="s">
        <v>98</v>
      </c>
      <c r="C2853" s="75" t="s">
        <v>3667</v>
      </c>
      <c r="D2853" s="76">
        <v>5810</v>
      </c>
      <c r="E2853" s="77">
        <v>9.85</v>
      </c>
      <c r="F2853" s="95">
        <v>590</v>
      </c>
    </row>
    <row r="2854" spans="1:6">
      <c r="A2854" s="74" t="s">
        <v>209</v>
      </c>
      <c r="B2854" s="74" t="s">
        <v>98</v>
      </c>
      <c r="C2854" s="75" t="s">
        <v>3668</v>
      </c>
      <c r="D2854" s="76">
        <v>5622</v>
      </c>
      <c r="E2854" s="77">
        <v>23.32</v>
      </c>
      <c r="F2854" s="95">
        <v>241</v>
      </c>
    </row>
    <row r="2855" spans="1:6">
      <c r="A2855" s="74" t="s">
        <v>209</v>
      </c>
      <c r="B2855" s="74" t="s">
        <v>98</v>
      </c>
      <c r="C2855" s="75" t="s">
        <v>3669</v>
      </c>
      <c r="D2855" s="76">
        <v>5448</v>
      </c>
      <c r="E2855" s="77">
        <v>20.100000000000001</v>
      </c>
      <c r="F2855" s="95">
        <v>271</v>
      </c>
    </row>
    <row r="2856" spans="1:6">
      <c r="A2856" s="74" t="s">
        <v>209</v>
      </c>
      <c r="B2856" s="74" t="s">
        <v>98</v>
      </c>
      <c r="C2856" s="75" t="s">
        <v>3670</v>
      </c>
      <c r="D2856" s="76">
        <v>5402</v>
      </c>
      <c r="E2856" s="77">
        <v>29.53</v>
      </c>
      <c r="F2856" s="95">
        <v>183</v>
      </c>
    </row>
    <row r="2857" spans="1:6">
      <c r="A2857" s="74" t="s">
        <v>209</v>
      </c>
      <c r="B2857" s="74" t="s">
        <v>98</v>
      </c>
      <c r="C2857" s="75" t="s">
        <v>3671</v>
      </c>
      <c r="D2857" s="76">
        <v>5370</v>
      </c>
      <c r="E2857" s="77">
        <v>36.630000000000003</v>
      </c>
      <c r="F2857" s="95">
        <v>147</v>
      </c>
    </row>
    <row r="2858" spans="1:6">
      <c r="A2858" s="74" t="s">
        <v>209</v>
      </c>
      <c r="B2858" s="74" t="s">
        <v>98</v>
      </c>
      <c r="C2858" s="75" t="s">
        <v>3672</v>
      </c>
      <c r="D2858" s="76">
        <v>5225</v>
      </c>
      <c r="E2858" s="77">
        <v>30.31</v>
      </c>
      <c r="F2858" s="95">
        <v>172</v>
      </c>
    </row>
    <row r="2859" spans="1:6">
      <c r="A2859" s="74" t="s">
        <v>209</v>
      </c>
      <c r="B2859" s="74" t="s">
        <v>98</v>
      </c>
      <c r="C2859" s="75" t="s">
        <v>3673</v>
      </c>
      <c r="D2859" s="76">
        <v>5211</v>
      </c>
      <c r="E2859" s="77">
        <v>12.64</v>
      </c>
      <c r="F2859" s="95">
        <v>412</v>
      </c>
    </row>
    <row r="2860" spans="1:6">
      <c r="A2860" s="74" t="s">
        <v>209</v>
      </c>
      <c r="B2860" s="74" t="s">
        <v>98</v>
      </c>
      <c r="C2860" s="75" t="s">
        <v>3674</v>
      </c>
      <c r="D2860" s="76">
        <v>5151</v>
      </c>
      <c r="E2860" s="77">
        <v>29.28</v>
      </c>
      <c r="F2860" s="95">
        <v>176</v>
      </c>
    </row>
    <row r="2861" spans="1:6">
      <c r="A2861" s="74" t="s">
        <v>209</v>
      </c>
      <c r="B2861" s="74" t="s">
        <v>98</v>
      </c>
      <c r="C2861" s="75" t="s">
        <v>3675</v>
      </c>
      <c r="D2861" s="76">
        <v>5147</v>
      </c>
      <c r="E2861" s="77">
        <v>10.52</v>
      </c>
      <c r="F2861" s="95">
        <v>489</v>
      </c>
    </row>
    <row r="2862" spans="1:6">
      <c r="A2862" s="74" t="s">
        <v>209</v>
      </c>
      <c r="B2862" s="74" t="s">
        <v>98</v>
      </c>
      <c r="C2862" s="75" t="s">
        <v>3676</v>
      </c>
      <c r="D2862" s="76">
        <v>4881</v>
      </c>
      <c r="E2862" s="77">
        <v>6.55</v>
      </c>
      <c r="F2862" s="95">
        <v>746</v>
      </c>
    </row>
    <row r="2863" spans="1:6">
      <c r="A2863" s="74" t="s">
        <v>209</v>
      </c>
      <c r="B2863" s="74" t="s">
        <v>98</v>
      </c>
      <c r="C2863" s="75" t="s">
        <v>3677</v>
      </c>
      <c r="D2863" s="76">
        <v>4832</v>
      </c>
      <c r="E2863" s="77">
        <v>6.18</v>
      </c>
      <c r="F2863" s="95">
        <v>782</v>
      </c>
    </row>
    <row r="2864" spans="1:6">
      <c r="A2864" s="74" t="s">
        <v>209</v>
      </c>
      <c r="B2864" s="74" t="s">
        <v>98</v>
      </c>
      <c r="C2864" s="75" t="s">
        <v>3678</v>
      </c>
      <c r="D2864" s="76">
        <v>4815</v>
      </c>
      <c r="E2864" s="77">
        <v>59.94</v>
      </c>
      <c r="F2864" s="95">
        <v>80</v>
      </c>
    </row>
    <row r="2865" spans="1:6">
      <c r="A2865" s="74" t="s">
        <v>209</v>
      </c>
      <c r="B2865" s="74" t="s">
        <v>98</v>
      </c>
      <c r="C2865" s="75" t="s">
        <v>3679</v>
      </c>
      <c r="D2865" s="76">
        <v>4781</v>
      </c>
      <c r="E2865" s="77">
        <v>13.31</v>
      </c>
      <c r="F2865" s="95">
        <v>359</v>
      </c>
    </row>
    <row r="2866" spans="1:6">
      <c r="A2866" s="74" t="s">
        <v>209</v>
      </c>
      <c r="B2866" s="74" t="s">
        <v>98</v>
      </c>
      <c r="C2866" s="75" t="s">
        <v>3680</v>
      </c>
      <c r="D2866" s="76">
        <v>4763</v>
      </c>
      <c r="E2866" s="77">
        <v>6.25</v>
      </c>
      <c r="F2866" s="95">
        <v>762</v>
      </c>
    </row>
    <row r="2867" spans="1:6">
      <c r="A2867" s="74" t="s">
        <v>209</v>
      </c>
      <c r="B2867" s="74" t="s">
        <v>98</v>
      </c>
      <c r="C2867" s="75" t="s">
        <v>3681</v>
      </c>
      <c r="D2867" s="76">
        <v>4741</v>
      </c>
      <c r="E2867" s="77">
        <v>10.95</v>
      </c>
      <c r="F2867" s="95">
        <v>433</v>
      </c>
    </row>
    <row r="2868" spans="1:6">
      <c r="A2868" s="74" t="s">
        <v>209</v>
      </c>
      <c r="B2868" s="74" t="s">
        <v>98</v>
      </c>
      <c r="C2868" s="75" t="s">
        <v>3682</v>
      </c>
      <c r="D2868" s="76">
        <v>4739</v>
      </c>
      <c r="E2868" s="77">
        <v>19.13</v>
      </c>
      <c r="F2868" s="95">
        <v>248</v>
      </c>
    </row>
    <row r="2869" spans="1:6">
      <c r="A2869" s="74" t="s">
        <v>209</v>
      </c>
      <c r="B2869" s="74" t="s">
        <v>98</v>
      </c>
      <c r="C2869" s="75" t="s">
        <v>3683</v>
      </c>
      <c r="D2869" s="76">
        <v>4696</v>
      </c>
      <c r="E2869" s="77">
        <v>14.3</v>
      </c>
      <c r="F2869" s="95">
        <v>328</v>
      </c>
    </row>
    <row r="2870" spans="1:6">
      <c r="A2870" s="74" t="s">
        <v>209</v>
      </c>
      <c r="B2870" s="74" t="s">
        <v>98</v>
      </c>
      <c r="C2870" s="75" t="s">
        <v>3684</v>
      </c>
      <c r="D2870" s="76">
        <v>4684</v>
      </c>
      <c r="E2870" s="77">
        <v>26.81</v>
      </c>
      <c r="F2870" s="95">
        <v>175</v>
      </c>
    </row>
    <row r="2871" spans="1:6">
      <c r="A2871" s="74" t="s">
        <v>209</v>
      </c>
      <c r="B2871" s="74" t="s">
        <v>98</v>
      </c>
      <c r="C2871" s="75" t="s">
        <v>3685</v>
      </c>
      <c r="D2871" s="76">
        <v>4677</v>
      </c>
      <c r="E2871" s="77">
        <v>31.59</v>
      </c>
      <c r="F2871" s="95">
        <v>148</v>
      </c>
    </row>
    <row r="2872" spans="1:6">
      <c r="A2872" s="74" t="s">
        <v>209</v>
      </c>
      <c r="B2872" s="74" t="s">
        <v>98</v>
      </c>
      <c r="C2872" s="75" t="s">
        <v>3686</v>
      </c>
      <c r="D2872" s="76">
        <v>4656</v>
      </c>
      <c r="E2872" s="77">
        <v>13.97</v>
      </c>
      <c r="F2872" s="95">
        <v>333</v>
      </c>
    </row>
    <row r="2873" spans="1:6">
      <c r="A2873" s="74" t="s">
        <v>209</v>
      </c>
      <c r="B2873" s="74" t="s">
        <v>98</v>
      </c>
      <c r="C2873" s="75" t="s">
        <v>3687</v>
      </c>
      <c r="D2873" s="76">
        <v>4643</v>
      </c>
      <c r="E2873" s="77">
        <v>5.27</v>
      </c>
      <c r="F2873" s="95">
        <v>881</v>
      </c>
    </row>
    <row r="2874" spans="1:6">
      <c r="A2874" s="74" t="s">
        <v>209</v>
      </c>
      <c r="B2874" s="74" t="s">
        <v>98</v>
      </c>
      <c r="C2874" s="75" t="s">
        <v>3688</v>
      </c>
      <c r="D2874" s="76">
        <v>4546</v>
      </c>
      <c r="E2874" s="77">
        <v>10.89</v>
      </c>
      <c r="F2874" s="95">
        <v>417</v>
      </c>
    </row>
    <row r="2875" spans="1:6">
      <c r="A2875" s="74" t="s">
        <v>209</v>
      </c>
      <c r="B2875" s="74" t="s">
        <v>98</v>
      </c>
      <c r="C2875" s="75" t="s">
        <v>3689</v>
      </c>
      <c r="D2875" s="76">
        <v>4525</v>
      </c>
      <c r="E2875" s="77">
        <v>88.9</v>
      </c>
      <c r="F2875" s="95">
        <v>51</v>
      </c>
    </row>
    <row r="2876" spans="1:6">
      <c r="A2876" s="74" t="s">
        <v>209</v>
      </c>
      <c r="B2876" s="74" t="s">
        <v>98</v>
      </c>
      <c r="C2876" s="75" t="s">
        <v>3690</v>
      </c>
      <c r="D2876" s="76">
        <v>4515</v>
      </c>
      <c r="E2876" s="77">
        <v>5.82</v>
      </c>
      <c r="F2876" s="95">
        <v>776</v>
      </c>
    </row>
    <row r="2877" spans="1:6">
      <c r="A2877" s="74" t="s">
        <v>209</v>
      </c>
      <c r="B2877" s="74" t="s">
        <v>98</v>
      </c>
      <c r="C2877" s="75" t="s">
        <v>3691</v>
      </c>
      <c r="D2877" s="76">
        <v>4505</v>
      </c>
      <c r="E2877" s="77">
        <v>18.82</v>
      </c>
      <c r="F2877" s="95">
        <v>239</v>
      </c>
    </row>
    <row r="2878" spans="1:6">
      <c r="A2878" s="74" t="s">
        <v>209</v>
      </c>
      <c r="B2878" s="74" t="s">
        <v>98</v>
      </c>
      <c r="C2878" s="75" t="s">
        <v>3692</v>
      </c>
      <c r="D2878" s="76">
        <v>4316</v>
      </c>
      <c r="E2878" s="77">
        <v>12.96</v>
      </c>
      <c r="F2878" s="95">
        <v>333</v>
      </c>
    </row>
    <row r="2879" spans="1:6">
      <c r="A2879" s="74" t="s">
        <v>209</v>
      </c>
      <c r="B2879" s="74" t="s">
        <v>98</v>
      </c>
      <c r="C2879" s="75" t="s">
        <v>3693</v>
      </c>
      <c r="D2879" s="76">
        <v>4289</v>
      </c>
      <c r="E2879" s="77">
        <v>22.74</v>
      </c>
      <c r="F2879" s="95">
        <v>189</v>
      </c>
    </row>
    <row r="2880" spans="1:6">
      <c r="A2880" s="74" t="s">
        <v>209</v>
      </c>
      <c r="B2880" s="74" t="s">
        <v>98</v>
      </c>
      <c r="C2880" s="75" t="s">
        <v>3694</v>
      </c>
      <c r="D2880" s="76">
        <v>4106</v>
      </c>
      <c r="E2880" s="77">
        <v>15.33</v>
      </c>
      <c r="F2880" s="95">
        <v>268</v>
      </c>
    </row>
    <row r="2881" spans="1:6">
      <c r="A2881" s="74" t="s">
        <v>209</v>
      </c>
      <c r="B2881" s="74" t="s">
        <v>98</v>
      </c>
      <c r="C2881" s="75" t="s">
        <v>3695</v>
      </c>
      <c r="D2881" s="76">
        <v>4061</v>
      </c>
      <c r="E2881" s="77">
        <v>23.03</v>
      </c>
      <c r="F2881" s="95">
        <v>176</v>
      </c>
    </row>
    <row r="2882" spans="1:6">
      <c r="A2882" s="74" t="s">
        <v>209</v>
      </c>
      <c r="B2882" s="74" t="s">
        <v>98</v>
      </c>
      <c r="C2882" s="75" t="s">
        <v>3696</v>
      </c>
      <c r="D2882" s="76">
        <v>4000</v>
      </c>
      <c r="E2882" s="77">
        <v>15.44</v>
      </c>
      <c r="F2882" s="95">
        <v>259</v>
      </c>
    </row>
    <row r="2883" spans="1:6">
      <c r="A2883" s="74" t="s">
        <v>209</v>
      </c>
      <c r="B2883" s="74" t="s">
        <v>98</v>
      </c>
      <c r="C2883" s="75" t="s">
        <v>3697</v>
      </c>
      <c r="D2883" s="76">
        <v>3994</v>
      </c>
      <c r="E2883" s="77">
        <v>7.46</v>
      </c>
      <c r="F2883" s="95">
        <v>536</v>
      </c>
    </row>
    <row r="2884" spans="1:6">
      <c r="A2884" s="74" t="s">
        <v>209</v>
      </c>
      <c r="B2884" s="74" t="s">
        <v>98</v>
      </c>
      <c r="C2884" s="75" t="s">
        <v>3698</v>
      </c>
      <c r="D2884" s="76">
        <v>3951</v>
      </c>
      <c r="E2884" s="77">
        <v>18.45</v>
      </c>
      <c r="F2884" s="95">
        <v>214</v>
      </c>
    </row>
    <row r="2885" spans="1:6">
      <c r="A2885" s="74" t="s">
        <v>209</v>
      </c>
      <c r="B2885" s="74" t="s">
        <v>98</v>
      </c>
      <c r="C2885" s="75" t="s">
        <v>3699</v>
      </c>
      <c r="D2885" s="76">
        <v>3845</v>
      </c>
      <c r="E2885" s="77">
        <v>109.21</v>
      </c>
      <c r="F2885" s="95">
        <v>35</v>
      </c>
    </row>
    <row r="2886" spans="1:6">
      <c r="A2886" s="74" t="s">
        <v>209</v>
      </c>
      <c r="B2886" s="74" t="s">
        <v>98</v>
      </c>
      <c r="C2886" s="75" t="s">
        <v>3700</v>
      </c>
      <c r="D2886" s="76">
        <v>3804</v>
      </c>
      <c r="E2886" s="77">
        <v>46.81</v>
      </c>
      <c r="F2886" s="95">
        <v>81</v>
      </c>
    </row>
    <row r="2887" spans="1:6">
      <c r="A2887" s="74" t="s">
        <v>209</v>
      </c>
      <c r="B2887" s="74" t="s">
        <v>98</v>
      </c>
      <c r="C2887" s="75" t="s">
        <v>3701</v>
      </c>
      <c r="D2887" s="76">
        <v>3794</v>
      </c>
      <c r="E2887" s="77">
        <v>12.43</v>
      </c>
      <c r="F2887" s="95">
        <v>305</v>
      </c>
    </row>
    <row r="2888" spans="1:6">
      <c r="A2888" s="74" t="s">
        <v>209</v>
      </c>
      <c r="B2888" s="74" t="s">
        <v>98</v>
      </c>
      <c r="C2888" s="75" t="s">
        <v>3702</v>
      </c>
      <c r="D2888" s="76">
        <v>3760</v>
      </c>
      <c r="E2888" s="77">
        <v>15.27</v>
      </c>
      <c r="F2888" s="95">
        <v>246</v>
      </c>
    </row>
    <row r="2889" spans="1:6">
      <c r="A2889" s="74" t="s">
        <v>209</v>
      </c>
      <c r="B2889" s="74" t="s">
        <v>98</v>
      </c>
      <c r="C2889" s="75" t="s">
        <v>3703</v>
      </c>
      <c r="D2889" s="76">
        <v>3758</v>
      </c>
      <c r="E2889" s="77">
        <v>21.06</v>
      </c>
      <c r="F2889" s="95">
        <v>178</v>
      </c>
    </row>
    <row r="2890" spans="1:6">
      <c r="A2890" s="74" t="s">
        <v>209</v>
      </c>
      <c r="B2890" s="74" t="s">
        <v>98</v>
      </c>
      <c r="C2890" s="75" t="s">
        <v>3704</v>
      </c>
      <c r="D2890" s="76">
        <v>3751</v>
      </c>
      <c r="E2890" s="77">
        <v>10.68</v>
      </c>
      <c r="F2890" s="95">
        <v>351</v>
      </c>
    </row>
    <row r="2891" spans="1:6">
      <c r="A2891" s="74" t="s">
        <v>209</v>
      </c>
      <c r="B2891" s="74" t="s">
        <v>98</v>
      </c>
      <c r="C2891" s="75" t="s">
        <v>3705</v>
      </c>
      <c r="D2891" s="76">
        <v>3660</v>
      </c>
      <c r="E2891" s="77">
        <v>5.61</v>
      </c>
      <c r="F2891" s="95">
        <v>653</v>
      </c>
    </row>
    <row r="2892" spans="1:6">
      <c r="A2892" s="74" t="s">
        <v>209</v>
      </c>
      <c r="B2892" s="74" t="s">
        <v>98</v>
      </c>
      <c r="C2892" s="75" t="s">
        <v>3706</v>
      </c>
      <c r="D2892" s="76">
        <v>3609</v>
      </c>
      <c r="E2892" s="77">
        <v>21.02</v>
      </c>
      <c r="F2892" s="95">
        <v>172</v>
      </c>
    </row>
    <row r="2893" spans="1:6">
      <c r="A2893" s="74" t="s">
        <v>209</v>
      </c>
      <c r="B2893" s="74" t="s">
        <v>98</v>
      </c>
      <c r="C2893" s="75" t="s">
        <v>3707</v>
      </c>
      <c r="D2893" s="76">
        <v>3543</v>
      </c>
      <c r="E2893" s="77">
        <v>11.74</v>
      </c>
      <c r="F2893" s="95">
        <v>302</v>
      </c>
    </row>
    <row r="2894" spans="1:6">
      <c r="A2894" s="74" t="s">
        <v>209</v>
      </c>
      <c r="B2894" s="74" t="s">
        <v>98</v>
      </c>
      <c r="C2894" s="75" t="s">
        <v>3708</v>
      </c>
      <c r="D2894" s="76">
        <v>3523</v>
      </c>
      <c r="E2894" s="77">
        <v>21.33</v>
      </c>
      <c r="F2894" s="95">
        <v>165</v>
      </c>
    </row>
    <row r="2895" spans="1:6">
      <c r="A2895" s="74" t="s">
        <v>209</v>
      </c>
      <c r="B2895" s="74" t="s">
        <v>98</v>
      </c>
      <c r="C2895" s="75" t="s">
        <v>3709</v>
      </c>
      <c r="D2895" s="76">
        <v>3495</v>
      </c>
      <c r="E2895" s="77">
        <v>11.53</v>
      </c>
      <c r="F2895" s="95">
        <v>303</v>
      </c>
    </row>
    <row r="2896" spans="1:6">
      <c r="A2896" s="74" t="s">
        <v>209</v>
      </c>
      <c r="B2896" s="74" t="s">
        <v>98</v>
      </c>
      <c r="C2896" s="75" t="s">
        <v>3710</v>
      </c>
      <c r="D2896" s="76">
        <v>3458</v>
      </c>
      <c r="E2896" s="77">
        <v>10.97</v>
      </c>
      <c r="F2896" s="95">
        <v>315</v>
      </c>
    </row>
    <row r="2897" spans="1:6">
      <c r="A2897" s="74" t="s">
        <v>209</v>
      </c>
      <c r="B2897" s="74" t="s">
        <v>98</v>
      </c>
      <c r="C2897" s="75" t="s">
        <v>3711</v>
      </c>
      <c r="D2897" s="76">
        <v>3427</v>
      </c>
      <c r="E2897" s="77">
        <v>20.22</v>
      </c>
      <c r="F2897" s="95">
        <v>170</v>
      </c>
    </row>
    <row r="2898" spans="1:6">
      <c r="A2898" s="74" t="s">
        <v>209</v>
      </c>
      <c r="B2898" s="74" t="s">
        <v>98</v>
      </c>
      <c r="C2898" s="75" t="s">
        <v>3712</v>
      </c>
      <c r="D2898" s="76">
        <v>3394</v>
      </c>
      <c r="E2898" s="77">
        <v>10.57</v>
      </c>
      <c r="F2898" s="95">
        <v>321</v>
      </c>
    </row>
    <row r="2899" spans="1:6">
      <c r="A2899" s="74" t="s">
        <v>209</v>
      </c>
      <c r="B2899" s="74" t="s">
        <v>98</v>
      </c>
      <c r="C2899" s="75" t="s">
        <v>3713</v>
      </c>
      <c r="D2899" s="76">
        <v>3382</v>
      </c>
      <c r="E2899" s="77">
        <v>21.46</v>
      </c>
      <c r="F2899" s="95">
        <v>158</v>
      </c>
    </row>
    <row r="2900" spans="1:6">
      <c r="A2900" s="74" t="s">
        <v>209</v>
      </c>
      <c r="B2900" s="74" t="s">
        <v>98</v>
      </c>
      <c r="C2900" s="75" t="s">
        <v>3714</v>
      </c>
      <c r="D2900" s="76">
        <v>3347</v>
      </c>
      <c r="E2900" s="77">
        <v>16.59</v>
      </c>
      <c r="F2900" s="95">
        <v>202</v>
      </c>
    </row>
    <row r="2901" spans="1:6">
      <c r="A2901" s="74" t="s">
        <v>209</v>
      </c>
      <c r="B2901" s="74" t="s">
        <v>98</v>
      </c>
      <c r="C2901" s="75" t="s">
        <v>3715</v>
      </c>
      <c r="D2901" s="76">
        <v>3220</v>
      </c>
      <c r="E2901" s="77">
        <v>9.85</v>
      </c>
      <c r="F2901" s="95">
        <v>327</v>
      </c>
    </row>
    <row r="2902" spans="1:6">
      <c r="A2902" s="74" t="s">
        <v>209</v>
      </c>
      <c r="B2902" s="74" t="s">
        <v>98</v>
      </c>
      <c r="C2902" s="75" t="s">
        <v>3716</v>
      </c>
      <c r="D2902" s="76">
        <v>3165</v>
      </c>
      <c r="E2902" s="77">
        <v>23.93</v>
      </c>
      <c r="F2902" s="95">
        <v>132</v>
      </c>
    </row>
    <row r="2903" spans="1:6">
      <c r="A2903" s="74" t="s">
        <v>209</v>
      </c>
      <c r="B2903" s="74" t="s">
        <v>98</v>
      </c>
      <c r="C2903" s="75" t="s">
        <v>3717</v>
      </c>
      <c r="D2903" s="76">
        <v>3150</v>
      </c>
      <c r="E2903" s="77">
        <v>31.46</v>
      </c>
      <c r="F2903" s="95">
        <v>100</v>
      </c>
    </row>
    <row r="2904" spans="1:6">
      <c r="A2904" s="74" t="s">
        <v>209</v>
      </c>
      <c r="B2904" s="74" t="s">
        <v>98</v>
      </c>
      <c r="C2904" s="75" t="s">
        <v>3718</v>
      </c>
      <c r="D2904" s="76">
        <v>3038</v>
      </c>
      <c r="E2904" s="77">
        <v>18.43</v>
      </c>
      <c r="F2904" s="95">
        <v>165</v>
      </c>
    </row>
    <row r="2905" spans="1:6">
      <c r="A2905" s="74" t="s">
        <v>209</v>
      </c>
      <c r="B2905" s="74" t="s">
        <v>98</v>
      </c>
      <c r="C2905" s="75" t="s">
        <v>3719</v>
      </c>
      <c r="D2905" s="76">
        <v>2923</v>
      </c>
      <c r="E2905" s="77">
        <v>17.16</v>
      </c>
      <c r="F2905" s="95">
        <v>170</v>
      </c>
    </row>
    <row r="2906" spans="1:6">
      <c r="A2906" s="74" t="s">
        <v>209</v>
      </c>
      <c r="B2906" s="74" t="s">
        <v>98</v>
      </c>
      <c r="C2906" s="75" t="s">
        <v>3720</v>
      </c>
      <c r="D2906" s="76">
        <v>2823</v>
      </c>
      <c r="E2906" s="77">
        <v>76.75</v>
      </c>
      <c r="F2906" s="95">
        <v>37</v>
      </c>
    </row>
    <row r="2907" spans="1:6">
      <c r="A2907" s="74" t="s">
        <v>209</v>
      </c>
      <c r="B2907" s="74" t="s">
        <v>98</v>
      </c>
      <c r="C2907" s="75" t="s">
        <v>3721</v>
      </c>
      <c r="D2907" s="76">
        <v>2782</v>
      </c>
      <c r="E2907" s="77">
        <v>4.59</v>
      </c>
      <c r="F2907" s="95">
        <v>606</v>
      </c>
    </row>
    <row r="2908" spans="1:6">
      <c r="A2908" s="74" t="s">
        <v>209</v>
      </c>
      <c r="B2908" s="74" t="s">
        <v>98</v>
      </c>
      <c r="C2908" s="75" t="s">
        <v>3722</v>
      </c>
      <c r="D2908" s="76">
        <v>2770</v>
      </c>
      <c r="E2908" s="77">
        <v>11.61</v>
      </c>
      <c r="F2908" s="95">
        <v>239</v>
      </c>
    </row>
    <row r="2909" spans="1:6">
      <c r="A2909" s="74" t="s">
        <v>209</v>
      </c>
      <c r="B2909" s="74" t="s">
        <v>98</v>
      </c>
      <c r="C2909" s="75" t="s">
        <v>3723</v>
      </c>
      <c r="D2909" s="76">
        <v>2742</v>
      </c>
      <c r="E2909" s="77">
        <v>3.31</v>
      </c>
      <c r="F2909" s="95">
        <v>829</v>
      </c>
    </row>
    <row r="2910" spans="1:6">
      <c r="A2910" s="74" t="s">
        <v>209</v>
      </c>
      <c r="B2910" s="74" t="s">
        <v>98</v>
      </c>
      <c r="C2910" s="75" t="s">
        <v>3724</v>
      </c>
      <c r="D2910" s="76">
        <v>2706</v>
      </c>
      <c r="E2910" s="77">
        <v>9.1199999999999992</v>
      </c>
      <c r="F2910" s="95">
        <v>297</v>
      </c>
    </row>
    <row r="2911" spans="1:6">
      <c r="A2911" s="74" t="s">
        <v>209</v>
      </c>
      <c r="B2911" s="74" t="s">
        <v>98</v>
      </c>
      <c r="C2911" s="75" t="s">
        <v>3725</v>
      </c>
      <c r="D2911" s="76">
        <v>2679</v>
      </c>
      <c r="E2911" s="77">
        <v>10.08</v>
      </c>
      <c r="F2911" s="95">
        <v>266</v>
      </c>
    </row>
    <row r="2912" spans="1:6">
      <c r="A2912" s="74" t="s">
        <v>209</v>
      </c>
      <c r="B2912" s="74" t="s">
        <v>98</v>
      </c>
      <c r="C2912" s="75" t="s">
        <v>3726</v>
      </c>
      <c r="D2912" s="76">
        <v>2653</v>
      </c>
      <c r="E2912" s="77">
        <v>21.39</v>
      </c>
      <c r="F2912" s="95">
        <v>124</v>
      </c>
    </row>
    <row r="2913" spans="1:6">
      <c r="A2913" s="74" t="s">
        <v>209</v>
      </c>
      <c r="B2913" s="74" t="s">
        <v>98</v>
      </c>
      <c r="C2913" s="75" t="s">
        <v>3727</v>
      </c>
      <c r="D2913" s="76">
        <v>2628</v>
      </c>
      <c r="E2913" s="77">
        <v>10.5</v>
      </c>
      <c r="F2913" s="95">
        <v>250</v>
      </c>
    </row>
    <row r="2914" spans="1:6">
      <c r="A2914" s="74" t="s">
        <v>209</v>
      </c>
      <c r="B2914" s="74" t="s">
        <v>98</v>
      </c>
      <c r="C2914" s="75" t="s">
        <v>3728</v>
      </c>
      <c r="D2914" s="76">
        <v>2598</v>
      </c>
      <c r="E2914" s="77">
        <v>30.5</v>
      </c>
      <c r="F2914" s="95">
        <v>85</v>
      </c>
    </row>
    <row r="2915" spans="1:6">
      <c r="A2915" s="74" t="s">
        <v>209</v>
      </c>
      <c r="B2915" s="74" t="s">
        <v>98</v>
      </c>
      <c r="C2915" s="75" t="s">
        <v>3729</v>
      </c>
      <c r="D2915" s="76">
        <v>2596</v>
      </c>
      <c r="E2915" s="77">
        <v>14.65</v>
      </c>
      <c r="F2915" s="95">
        <v>177</v>
      </c>
    </row>
    <row r="2916" spans="1:6">
      <c r="A2916" s="74" t="s">
        <v>209</v>
      </c>
      <c r="B2916" s="74" t="s">
        <v>98</v>
      </c>
      <c r="C2916" s="75" t="s">
        <v>3730</v>
      </c>
      <c r="D2916" s="76">
        <v>2510</v>
      </c>
      <c r="E2916" s="77">
        <v>9.1999999999999993</v>
      </c>
      <c r="F2916" s="95">
        <v>273</v>
      </c>
    </row>
    <row r="2917" spans="1:6">
      <c r="A2917" s="74" t="s">
        <v>209</v>
      </c>
      <c r="B2917" s="74" t="s">
        <v>98</v>
      </c>
      <c r="C2917" s="75" t="s">
        <v>3731</v>
      </c>
      <c r="D2917" s="76">
        <v>2489</v>
      </c>
      <c r="E2917" s="77">
        <v>21.92</v>
      </c>
      <c r="F2917" s="95">
        <v>114</v>
      </c>
    </row>
    <row r="2918" spans="1:6">
      <c r="A2918" s="74" t="s">
        <v>209</v>
      </c>
      <c r="B2918" s="74" t="s">
        <v>98</v>
      </c>
      <c r="C2918" s="75" t="s">
        <v>3732</v>
      </c>
      <c r="D2918" s="76">
        <v>2456</v>
      </c>
      <c r="E2918" s="77">
        <v>9.94</v>
      </c>
      <c r="F2918" s="95">
        <v>247</v>
      </c>
    </row>
    <row r="2919" spans="1:6">
      <c r="A2919" s="74" t="s">
        <v>209</v>
      </c>
      <c r="B2919" s="74" t="s">
        <v>98</v>
      </c>
      <c r="C2919" s="75" t="s">
        <v>3733</v>
      </c>
      <c r="D2919" s="76">
        <v>2450</v>
      </c>
      <c r="E2919" s="77">
        <v>13.75</v>
      </c>
      <c r="F2919" s="95">
        <v>178</v>
      </c>
    </row>
    <row r="2920" spans="1:6">
      <c r="A2920" s="74" t="s">
        <v>209</v>
      </c>
      <c r="B2920" s="74" t="s">
        <v>98</v>
      </c>
      <c r="C2920" s="75" t="s">
        <v>3734</v>
      </c>
      <c r="D2920" s="76">
        <v>2448</v>
      </c>
      <c r="E2920" s="77">
        <v>18.11</v>
      </c>
      <c r="F2920" s="95">
        <v>135</v>
      </c>
    </row>
    <row r="2921" spans="1:6">
      <c r="A2921" s="74" t="s">
        <v>209</v>
      </c>
      <c r="B2921" s="74" t="s">
        <v>98</v>
      </c>
      <c r="C2921" s="75" t="s">
        <v>3735</v>
      </c>
      <c r="D2921" s="76">
        <v>2362</v>
      </c>
      <c r="E2921" s="77">
        <v>30.56</v>
      </c>
      <c r="F2921" s="95">
        <v>77</v>
      </c>
    </row>
    <row r="2922" spans="1:6">
      <c r="A2922" s="74" t="s">
        <v>209</v>
      </c>
      <c r="B2922" s="74" t="s">
        <v>98</v>
      </c>
      <c r="C2922" s="75" t="s">
        <v>3736</v>
      </c>
      <c r="D2922" s="76">
        <v>2328</v>
      </c>
      <c r="E2922" s="77">
        <v>9.42</v>
      </c>
      <c r="F2922" s="95">
        <v>247</v>
      </c>
    </row>
    <row r="2923" spans="1:6">
      <c r="A2923" s="74" t="s">
        <v>209</v>
      </c>
      <c r="B2923" s="74" t="s">
        <v>98</v>
      </c>
      <c r="C2923" s="75" t="s">
        <v>3737</v>
      </c>
      <c r="D2923" s="76">
        <v>2304</v>
      </c>
      <c r="E2923" s="77">
        <v>11.34</v>
      </c>
      <c r="F2923" s="95">
        <v>203</v>
      </c>
    </row>
    <row r="2924" spans="1:6">
      <c r="A2924" s="74" t="s">
        <v>209</v>
      </c>
      <c r="B2924" s="74" t="s">
        <v>98</v>
      </c>
      <c r="C2924" s="75" t="s">
        <v>3738</v>
      </c>
      <c r="D2924" s="76">
        <v>2132</v>
      </c>
      <c r="E2924" s="77">
        <v>13.38</v>
      </c>
      <c r="F2924" s="95">
        <v>159</v>
      </c>
    </row>
    <row r="2925" spans="1:6">
      <c r="A2925" s="74" t="s">
        <v>209</v>
      </c>
      <c r="B2925" s="74" t="s">
        <v>98</v>
      </c>
      <c r="C2925" s="75" t="s">
        <v>3739</v>
      </c>
      <c r="D2925" s="76">
        <v>2131</v>
      </c>
      <c r="E2925" s="77">
        <v>17.309999999999999</v>
      </c>
      <c r="F2925" s="95">
        <v>123</v>
      </c>
    </row>
    <row r="2926" spans="1:6">
      <c r="A2926" s="74" t="s">
        <v>209</v>
      </c>
      <c r="B2926" s="74" t="s">
        <v>98</v>
      </c>
      <c r="C2926" s="75" t="s">
        <v>3740</v>
      </c>
      <c r="D2926" s="76">
        <v>2128</v>
      </c>
      <c r="E2926" s="77">
        <v>47.99</v>
      </c>
      <c r="F2926" s="95">
        <v>44</v>
      </c>
    </row>
    <row r="2927" spans="1:6">
      <c r="A2927" s="74" t="s">
        <v>209</v>
      </c>
      <c r="B2927" s="74" t="s">
        <v>98</v>
      </c>
      <c r="C2927" s="75" t="s">
        <v>3741</v>
      </c>
      <c r="D2927" s="76">
        <v>2125</v>
      </c>
      <c r="E2927" s="77">
        <v>8</v>
      </c>
      <c r="F2927" s="95">
        <v>266</v>
      </c>
    </row>
    <row r="2928" spans="1:6">
      <c r="A2928" s="74" t="s">
        <v>209</v>
      </c>
      <c r="B2928" s="74" t="s">
        <v>98</v>
      </c>
      <c r="C2928" s="75" t="s">
        <v>3742</v>
      </c>
      <c r="D2928" s="76">
        <v>2103</v>
      </c>
      <c r="E2928" s="77">
        <v>72.69</v>
      </c>
      <c r="F2928" s="95">
        <v>29</v>
      </c>
    </row>
    <row r="2929" spans="1:6">
      <c r="A2929" s="74" t="s">
        <v>209</v>
      </c>
      <c r="B2929" s="74" t="s">
        <v>98</v>
      </c>
      <c r="C2929" s="75" t="s">
        <v>3743</v>
      </c>
      <c r="D2929" s="76">
        <v>2066</v>
      </c>
      <c r="E2929" s="77">
        <v>53.48</v>
      </c>
      <c r="F2929" s="95">
        <v>39</v>
      </c>
    </row>
    <row r="2930" spans="1:6">
      <c r="A2930" s="74" t="s">
        <v>209</v>
      </c>
      <c r="B2930" s="74" t="s">
        <v>98</v>
      </c>
      <c r="C2930" s="75" t="s">
        <v>3744</v>
      </c>
      <c r="D2930" s="76">
        <v>2055</v>
      </c>
      <c r="E2930" s="77">
        <v>16.02</v>
      </c>
      <c r="F2930" s="95">
        <v>128</v>
      </c>
    </row>
    <row r="2931" spans="1:6">
      <c r="A2931" s="74" t="s">
        <v>209</v>
      </c>
      <c r="B2931" s="74" t="s">
        <v>98</v>
      </c>
      <c r="C2931" s="75" t="s">
        <v>3745</v>
      </c>
      <c r="D2931" s="76">
        <v>2027</v>
      </c>
      <c r="E2931" s="77">
        <v>22.16</v>
      </c>
      <c r="F2931" s="95">
        <v>91</v>
      </c>
    </row>
    <row r="2932" spans="1:6">
      <c r="A2932" s="74" t="s">
        <v>209</v>
      </c>
      <c r="B2932" s="74" t="s">
        <v>98</v>
      </c>
      <c r="C2932" s="75" t="s">
        <v>3746</v>
      </c>
      <c r="D2932" s="76">
        <v>1993</v>
      </c>
      <c r="E2932" s="77">
        <v>6.89</v>
      </c>
      <c r="F2932" s="95">
        <v>289</v>
      </c>
    </row>
    <row r="2933" spans="1:6">
      <c r="A2933" s="74" t="s">
        <v>209</v>
      </c>
      <c r="B2933" s="74" t="s">
        <v>98</v>
      </c>
      <c r="C2933" s="75" t="s">
        <v>3747</v>
      </c>
      <c r="D2933" s="76">
        <v>1978</v>
      </c>
      <c r="E2933" s="77">
        <v>11.22</v>
      </c>
      <c r="F2933" s="95">
        <v>176</v>
      </c>
    </row>
    <row r="2934" spans="1:6">
      <c r="A2934" s="74" t="s">
        <v>209</v>
      </c>
      <c r="B2934" s="74" t="s">
        <v>98</v>
      </c>
      <c r="C2934" s="75" t="s">
        <v>3748</v>
      </c>
      <c r="D2934" s="76">
        <v>1953</v>
      </c>
      <c r="E2934" s="77">
        <v>82.61</v>
      </c>
      <c r="F2934" s="95">
        <v>24</v>
      </c>
    </row>
    <row r="2935" spans="1:6">
      <c r="A2935" s="74" t="s">
        <v>209</v>
      </c>
      <c r="B2935" s="74" t="s">
        <v>98</v>
      </c>
      <c r="C2935" s="75" t="s">
        <v>3749</v>
      </c>
      <c r="D2935" s="76">
        <v>1943</v>
      </c>
      <c r="E2935" s="77">
        <v>10.44</v>
      </c>
      <c r="F2935" s="95">
        <v>186</v>
      </c>
    </row>
    <row r="2936" spans="1:6">
      <c r="A2936" s="74" t="s">
        <v>209</v>
      </c>
      <c r="B2936" s="74" t="s">
        <v>98</v>
      </c>
      <c r="C2936" s="75" t="s">
        <v>3750</v>
      </c>
      <c r="D2936" s="76">
        <v>1916</v>
      </c>
      <c r="E2936" s="77">
        <v>6.54</v>
      </c>
      <c r="F2936" s="95">
        <v>293</v>
      </c>
    </row>
    <row r="2937" spans="1:6">
      <c r="A2937" s="74" t="s">
        <v>209</v>
      </c>
      <c r="B2937" s="74" t="s">
        <v>98</v>
      </c>
      <c r="C2937" s="75" t="s">
        <v>3751</v>
      </c>
      <c r="D2937" s="76">
        <v>1888</v>
      </c>
      <c r="E2937" s="77">
        <v>5.77</v>
      </c>
      <c r="F2937" s="95">
        <v>327</v>
      </c>
    </row>
    <row r="2938" spans="1:6">
      <c r="A2938" s="74" t="s">
        <v>209</v>
      </c>
      <c r="B2938" s="74" t="s">
        <v>98</v>
      </c>
      <c r="C2938" s="75" t="s">
        <v>3752</v>
      </c>
      <c r="D2938" s="76">
        <v>1864</v>
      </c>
      <c r="E2938" s="77">
        <v>32.299999999999997</v>
      </c>
      <c r="F2938" s="95">
        <v>58</v>
      </c>
    </row>
    <row r="2939" spans="1:6">
      <c r="A2939" s="74" t="s">
        <v>209</v>
      </c>
      <c r="B2939" s="74" t="s">
        <v>98</v>
      </c>
      <c r="C2939" s="75" t="s">
        <v>3753</v>
      </c>
      <c r="D2939" s="76">
        <v>1862</v>
      </c>
      <c r="E2939" s="77">
        <v>22.89</v>
      </c>
      <c r="F2939" s="95">
        <v>81</v>
      </c>
    </row>
    <row r="2940" spans="1:6">
      <c r="A2940" s="74" t="s">
        <v>209</v>
      </c>
      <c r="B2940" s="74" t="s">
        <v>98</v>
      </c>
      <c r="C2940" s="75" t="s">
        <v>3754</v>
      </c>
      <c r="D2940" s="76">
        <v>1761</v>
      </c>
      <c r="E2940" s="77">
        <v>100.43</v>
      </c>
      <c r="F2940" s="95">
        <v>18</v>
      </c>
    </row>
    <row r="2941" spans="1:6">
      <c r="A2941" s="74" t="s">
        <v>209</v>
      </c>
      <c r="B2941" s="74" t="s">
        <v>98</v>
      </c>
      <c r="C2941" s="75" t="s">
        <v>3755</v>
      </c>
      <c r="D2941" s="76">
        <v>1747</v>
      </c>
      <c r="E2941" s="77">
        <v>8.49</v>
      </c>
      <c r="F2941" s="95">
        <v>206</v>
      </c>
    </row>
    <row r="2942" spans="1:6">
      <c r="A2942" s="74" t="s">
        <v>209</v>
      </c>
      <c r="B2942" s="74" t="s">
        <v>98</v>
      </c>
      <c r="C2942" s="75" t="s">
        <v>3756</v>
      </c>
      <c r="D2942" s="76">
        <v>1709</v>
      </c>
      <c r="E2942" s="77">
        <v>12.61</v>
      </c>
      <c r="F2942" s="95">
        <v>136</v>
      </c>
    </row>
    <row r="2943" spans="1:6">
      <c r="A2943" s="74" t="s">
        <v>209</v>
      </c>
      <c r="B2943" s="74" t="s">
        <v>98</v>
      </c>
      <c r="C2943" s="75" t="s">
        <v>3757</v>
      </c>
      <c r="D2943" s="76">
        <v>1707</v>
      </c>
      <c r="E2943" s="77">
        <v>8.3800000000000008</v>
      </c>
      <c r="F2943" s="95">
        <v>204</v>
      </c>
    </row>
    <row r="2944" spans="1:6">
      <c r="A2944" s="74" t="s">
        <v>209</v>
      </c>
      <c r="B2944" s="74" t="s">
        <v>98</v>
      </c>
      <c r="C2944" s="75" t="s">
        <v>3758</v>
      </c>
      <c r="D2944" s="76">
        <v>1693</v>
      </c>
      <c r="E2944" s="77">
        <v>21.34</v>
      </c>
      <c r="F2944" s="95">
        <v>79</v>
      </c>
    </row>
    <row r="2945" spans="1:6">
      <c r="A2945" s="74" t="s">
        <v>209</v>
      </c>
      <c r="B2945" s="74" t="s">
        <v>98</v>
      </c>
      <c r="C2945" s="75" t="s">
        <v>3759</v>
      </c>
      <c r="D2945" s="76">
        <v>1687</v>
      </c>
      <c r="E2945" s="77">
        <v>13.55</v>
      </c>
      <c r="F2945" s="95">
        <v>124</v>
      </c>
    </row>
    <row r="2946" spans="1:6">
      <c r="A2946" s="74" t="s">
        <v>209</v>
      </c>
      <c r="B2946" s="74" t="s">
        <v>98</v>
      </c>
      <c r="C2946" s="75" t="s">
        <v>3760</v>
      </c>
      <c r="D2946" s="76">
        <v>1673</v>
      </c>
      <c r="E2946" s="77">
        <v>16.5</v>
      </c>
      <c r="F2946" s="95">
        <v>101</v>
      </c>
    </row>
    <row r="2947" spans="1:6">
      <c r="A2947" s="74" t="s">
        <v>209</v>
      </c>
      <c r="B2947" s="74" t="s">
        <v>98</v>
      </c>
      <c r="C2947" s="75" t="s">
        <v>3761</v>
      </c>
      <c r="D2947" s="76">
        <v>1615</v>
      </c>
      <c r="E2947" s="77">
        <v>15.46</v>
      </c>
      <c r="F2947" s="95">
        <v>104</v>
      </c>
    </row>
    <row r="2948" spans="1:6">
      <c r="A2948" s="74" t="s">
        <v>209</v>
      </c>
      <c r="B2948" s="74" t="s">
        <v>98</v>
      </c>
      <c r="C2948" s="75" t="s">
        <v>3762</v>
      </c>
      <c r="D2948" s="76">
        <v>1557</v>
      </c>
      <c r="E2948" s="77">
        <v>9.93</v>
      </c>
      <c r="F2948" s="95">
        <v>157</v>
      </c>
    </row>
    <row r="2949" spans="1:6">
      <c r="A2949" s="74" t="s">
        <v>209</v>
      </c>
      <c r="B2949" s="74" t="s">
        <v>98</v>
      </c>
      <c r="C2949" s="75" t="s">
        <v>3763</v>
      </c>
      <c r="D2949" s="76">
        <v>1533</v>
      </c>
      <c r="E2949" s="77">
        <v>11.45</v>
      </c>
      <c r="F2949" s="95">
        <v>134</v>
      </c>
    </row>
    <row r="2950" spans="1:6">
      <c r="A2950" s="74" t="s">
        <v>209</v>
      </c>
      <c r="B2950" s="74" t="s">
        <v>98</v>
      </c>
      <c r="C2950" s="75" t="s">
        <v>3764</v>
      </c>
      <c r="D2950" s="76">
        <v>1528</v>
      </c>
      <c r="E2950" s="77">
        <v>9.5500000000000007</v>
      </c>
      <c r="F2950" s="95">
        <v>160</v>
      </c>
    </row>
    <row r="2951" spans="1:6">
      <c r="A2951" s="74" t="s">
        <v>209</v>
      </c>
      <c r="B2951" s="74" t="s">
        <v>98</v>
      </c>
      <c r="C2951" s="75" t="s">
        <v>3765</v>
      </c>
      <c r="D2951" s="76">
        <v>1492</v>
      </c>
      <c r="E2951" s="77">
        <v>21.49</v>
      </c>
      <c r="F2951" s="95">
        <v>69</v>
      </c>
    </row>
    <row r="2952" spans="1:6">
      <c r="A2952" s="74" t="s">
        <v>209</v>
      </c>
      <c r="B2952" s="74" t="s">
        <v>98</v>
      </c>
      <c r="C2952" s="75" t="s">
        <v>3766</v>
      </c>
      <c r="D2952" s="76">
        <v>1472</v>
      </c>
      <c r="E2952" s="77">
        <v>5.0999999999999996</v>
      </c>
      <c r="F2952" s="95">
        <v>289</v>
      </c>
    </row>
    <row r="2953" spans="1:6">
      <c r="A2953" s="74" t="s">
        <v>209</v>
      </c>
      <c r="B2953" s="74" t="s">
        <v>98</v>
      </c>
      <c r="C2953" s="75" t="s">
        <v>3767</v>
      </c>
      <c r="D2953" s="76">
        <v>1444</v>
      </c>
      <c r="E2953" s="77">
        <v>54.15</v>
      </c>
      <c r="F2953" s="95">
        <v>27</v>
      </c>
    </row>
    <row r="2954" spans="1:6">
      <c r="A2954" s="74" t="s">
        <v>209</v>
      </c>
      <c r="B2954" s="74" t="s">
        <v>98</v>
      </c>
      <c r="C2954" s="75" t="s">
        <v>3768</v>
      </c>
      <c r="D2954" s="76">
        <v>1444</v>
      </c>
      <c r="E2954" s="77">
        <v>14.86</v>
      </c>
      <c r="F2954" s="95">
        <v>97</v>
      </c>
    </row>
    <row r="2955" spans="1:6">
      <c r="A2955" s="74" t="s">
        <v>209</v>
      </c>
      <c r="B2955" s="74" t="s">
        <v>98</v>
      </c>
      <c r="C2955" s="75" t="s">
        <v>3769</v>
      </c>
      <c r="D2955" s="76">
        <v>1441</v>
      </c>
      <c r="E2955" s="77">
        <v>14.86</v>
      </c>
      <c r="F2955" s="95">
        <v>97</v>
      </c>
    </row>
    <row r="2956" spans="1:6">
      <c r="A2956" s="74" t="s">
        <v>209</v>
      </c>
      <c r="B2956" s="74" t="s">
        <v>98</v>
      </c>
      <c r="C2956" s="75" t="s">
        <v>3770</v>
      </c>
      <c r="D2956" s="76">
        <v>1430</v>
      </c>
      <c r="E2956" s="77">
        <v>14.47</v>
      </c>
      <c r="F2956" s="95">
        <v>99</v>
      </c>
    </row>
    <row r="2957" spans="1:6">
      <c r="A2957" s="74" t="s">
        <v>209</v>
      </c>
      <c r="B2957" s="74" t="s">
        <v>98</v>
      </c>
      <c r="C2957" s="75" t="s">
        <v>3771</v>
      </c>
      <c r="D2957" s="76">
        <v>1423</v>
      </c>
      <c r="E2957" s="77">
        <v>12.3</v>
      </c>
      <c r="F2957" s="95">
        <v>116</v>
      </c>
    </row>
    <row r="2958" spans="1:6">
      <c r="A2958" s="74" t="s">
        <v>209</v>
      </c>
      <c r="B2958" s="74" t="s">
        <v>98</v>
      </c>
      <c r="C2958" s="75" t="s">
        <v>3772</v>
      </c>
      <c r="D2958" s="76">
        <v>1419</v>
      </c>
      <c r="E2958" s="77">
        <v>13.57</v>
      </c>
      <c r="F2958" s="95">
        <v>105</v>
      </c>
    </row>
    <row r="2959" spans="1:6">
      <c r="A2959" s="74" t="s">
        <v>209</v>
      </c>
      <c r="B2959" s="74" t="s">
        <v>98</v>
      </c>
      <c r="C2959" s="75" t="s">
        <v>3773</v>
      </c>
      <c r="D2959" s="76">
        <v>1416</v>
      </c>
      <c r="E2959" s="77">
        <v>16.87</v>
      </c>
      <c r="F2959" s="95">
        <v>84</v>
      </c>
    </row>
    <row r="2960" spans="1:6">
      <c r="A2960" s="74" t="s">
        <v>209</v>
      </c>
      <c r="B2960" s="74" t="s">
        <v>98</v>
      </c>
      <c r="C2960" s="75" t="s">
        <v>3774</v>
      </c>
      <c r="D2960" s="76">
        <v>1362</v>
      </c>
      <c r="E2960" s="77">
        <v>17.29</v>
      </c>
      <c r="F2960" s="95">
        <v>79</v>
      </c>
    </row>
    <row r="2961" spans="1:6">
      <c r="A2961" s="74" t="s">
        <v>209</v>
      </c>
      <c r="B2961" s="74" t="s">
        <v>98</v>
      </c>
      <c r="C2961" s="75" t="s">
        <v>3775</v>
      </c>
      <c r="D2961" s="76">
        <v>1259</v>
      </c>
      <c r="E2961" s="77">
        <v>60.89</v>
      </c>
      <c r="F2961" s="95">
        <v>21</v>
      </c>
    </row>
    <row r="2962" spans="1:6">
      <c r="A2962" s="74" t="s">
        <v>209</v>
      </c>
      <c r="B2962" s="74" t="s">
        <v>98</v>
      </c>
      <c r="C2962" s="75" t="s">
        <v>3776</v>
      </c>
      <c r="D2962" s="76">
        <v>1251</v>
      </c>
      <c r="E2962" s="77">
        <v>19.809999999999999</v>
      </c>
      <c r="F2962" s="95">
        <v>63</v>
      </c>
    </row>
    <row r="2963" spans="1:6">
      <c r="A2963" s="74" t="s">
        <v>209</v>
      </c>
      <c r="B2963" s="74" t="s">
        <v>98</v>
      </c>
      <c r="C2963" s="75" t="s">
        <v>3777</v>
      </c>
      <c r="D2963" s="76">
        <v>1227</v>
      </c>
      <c r="E2963" s="77">
        <v>45.86</v>
      </c>
      <c r="F2963" s="95">
        <v>27</v>
      </c>
    </row>
    <row r="2964" spans="1:6">
      <c r="A2964" s="74" t="s">
        <v>209</v>
      </c>
      <c r="B2964" s="74" t="s">
        <v>98</v>
      </c>
      <c r="C2964" s="75" t="s">
        <v>3778</v>
      </c>
      <c r="D2964" s="76">
        <v>1176</v>
      </c>
      <c r="E2964" s="77">
        <v>5.49</v>
      </c>
      <c r="F2964" s="95">
        <v>214</v>
      </c>
    </row>
    <row r="2965" spans="1:6">
      <c r="A2965" s="74" t="s">
        <v>209</v>
      </c>
      <c r="B2965" s="74" t="s">
        <v>98</v>
      </c>
      <c r="C2965" s="75" t="s">
        <v>3779</v>
      </c>
      <c r="D2965" s="76">
        <v>1160</v>
      </c>
      <c r="E2965" s="77">
        <v>23.03</v>
      </c>
      <c r="F2965" s="95">
        <v>50</v>
      </c>
    </row>
    <row r="2966" spans="1:6">
      <c r="A2966" s="74" t="s">
        <v>209</v>
      </c>
      <c r="B2966" s="74" t="s">
        <v>98</v>
      </c>
      <c r="C2966" s="75" t="s">
        <v>3780</v>
      </c>
      <c r="D2966" s="76">
        <v>1150</v>
      </c>
      <c r="E2966" s="77">
        <v>11.08</v>
      </c>
      <c r="F2966" s="95">
        <v>104</v>
      </c>
    </row>
    <row r="2967" spans="1:6">
      <c r="A2967" s="74" t="s">
        <v>209</v>
      </c>
      <c r="B2967" s="74" t="s">
        <v>98</v>
      </c>
      <c r="C2967" s="75" t="s">
        <v>3781</v>
      </c>
      <c r="D2967" s="76">
        <v>1110</v>
      </c>
      <c r="E2967" s="77">
        <v>43.26</v>
      </c>
      <c r="F2967" s="95">
        <v>26</v>
      </c>
    </row>
    <row r="2968" spans="1:6">
      <c r="A2968" s="74" t="s">
        <v>209</v>
      </c>
      <c r="B2968" s="74" t="s">
        <v>98</v>
      </c>
      <c r="C2968" s="75" t="s">
        <v>3782</v>
      </c>
      <c r="D2968" s="76">
        <v>1049</v>
      </c>
      <c r="E2968" s="77">
        <v>19.68</v>
      </c>
      <c r="F2968" s="95">
        <v>53</v>
      </c>
    </row>
    <row r="2969" spans="1:6">
      <c r="A2969" s="74" t="s">
        <v>209</v>
      </c>
      <c r="B2969" s="74" t="s">
        <v>98</v>
      </c>
      <c r="C2969" s="75" t="s">
        <v>3783</v>
      </c>
      <c r="D2969" s="77">
        <v>963</v>
      </c>
      <c r="E2969" s="77">
        <v>13.78</v>
      </c>
      <c r="F2969" s="95">
        <v>70</v>
      </c>
    </row>
    <row r="2970" spans="1:6">
      <c r="A2970" s="74" t="s">
        <v>209</v>
      </c>
      <c r="B2970" s="74" t="s">
        <v>98</v>
      </c>
      <c r="C2970" s="75" t="s">
        <v>3784</v>
      </c>
      <c r="D2970" s="77">
        <v>915</v>
      </c>
      <c r="E2970" s="77">
        <v>14.85</v>
      </c>
      <c r="F2970" s="95">
        <v>62</v>
      </c>
    </row>
    <row r="2971" spans="1:6">
      <c r="A2971" s="74" t="s">
        <v>209</v>
      </c>
      <c r="B2971" s="74" t="s">
        <v>98</v>
      </c>
      <c r="C2971" s="75" t="s">
        <v>3785</v>
      </c>
      <c r="D2971" s="77">
        <v>867</v>
      </c>
      <c r="E2971" s="77">
        <v>84.27</v>
      </c>
      <c r="F2971" s="95">
        <v>10</v>
      </c>
    </row>
    <row r="2972" spans="1:6">
      <c r="A2972" s="74" t="s">
        <v>209</v>
      </c>
      <c r="B2972" s="74" t="s">
        <v>98</v>
      </c>
      <c r="C2972" s="75" t="s">
        <v>3786</v>
      </c>
      <c r="D2972" s="77">
        <v>857</v>
      </c>
      <c r="E2972" s="77">
        <v>35.47</v>
      </c>
      <c r="F2972" s="95">
        <v>24</v>
      </c>
    </row>
    <row r="2973" spans="1:6">
      <c r="A2973" s="74" t="s">
        <v>209</v>
      </c>
      <c r="B2973" s="74" t="s">
        <v>98</v>
      </c>
      <c r="C2973" s="75" t="s">
        <v>3787</v>
      </c>
      <c r="D2973" s="77">
        <v>774</v>
      </c>
      <c r="E2973" s="77">
        <v>12.51</v>
      </c>
      <c r="F2973" s="95">
        <v>62</v>
      </c>
    </row>
    <row r="2974" spans="1:6">
      <c r="A2974" s="74" t="s">
        <v>209</v>
      </c>
      <c r="B2974" s="74" t="s">
        <v>98</v>
      </c>
      <c r="C2974" s="75" t="s">
        <v>3788</v>
      </c>
      <c r="D2974" s="77">
        <v>721</v>
      </c>
      <c r="E2974" s="77">
        <v>6.9</v>
      </c>
      <c r="F2974" s="95">
        <v>105</v>
      </c>
    </row>
    <row r="2975" spans="1:6">
      <c r="A2975" s="74" t="s">
        <v>209</v>
      </c>
      <c r="B2975" s="74" t="s">
        <v>98</v>
      </c>
      <c r="C2975" s="75" t="s">
        <v>3789</v>
      </c>
      <c r="D2975" s="77">
        <v>693</v>
      </c>
      <c r="E2975" s="77">
        <v>13.36</v>
      </c>
      <c r="F2975" s="95">
        <v>52</v>
      </c>
    </row>
    <row r="2976" spans="1:6">
      <c r="A2976" s="74" t="s">
        <v>209</v>
      </c>
      <c r="B2976" s="74" t="s">
        <v>98</v>
      </c>
      <c r="C2976" s="75" t="s">
        <v>3790</v>
      </c>
      <c r="D2976" s="77">
        <v>669</v>
      </c>
      <c r="E2976" s="77">
        <v>21.55</v>
      </c>
      <c r="F2976" s="95">
        <v>31</v>
      </c>
    </row>
    <row r="2977" spans="1:6">
      <c r="A2977" s="74" t="s">
        <v>209</v>
      </c>
      <c r="B2977" s="74" t="s">
        <v>98</v>
      </c>
      <c r="C2977" s="75" t="s">
        <v>3791</v>
      </c>
      <c r="D2977" s="77">
        <v>667</v>
      </c>
      <c r="E2977" s="77">
        <v>35.270000000000003</v>
      </c>
      <c r="F2977" s="95">
        <v>19</v>
      </c>
    </row>
    <row r="2978" spans="1:6">
      <c r="A2978" s="74" t="s">
        <v>209</v>
      </c>
      <c r="B2978" s="74" t="s">
        <v>98</v>
      </c>
      <c r="C2978" s="75" t="s">
        <v>3792</v>
      </c>
      <c r="D2978" s="77">
        <v>659</v>
      </c>
      <c r="E2978" s="77">
        <v>18.04</v>
      </c>
      <c r="F2978" s="95">
        <v>37</v>
      </c>
    </row>
    <row r="2979" spans="1:6">
      <c r="A2979" s="74" t="s">
        <v>209</v>
      </c>
      <c r="B2979" s="74" t="s">
        <v>98</v>
      </c>
      <c r="C2979" s="75" t="s">
        <v>3793</v>
      </c>
      <c r="D2979" s="77">
        <v>609</v>
      </c>
      <c r="E2979" s="77">
        <v>30.13</v>
      </c>
      <c r="F2979" s="95">
        <v>20</v>
      </c>
    </row>
    <row r="2980" spans="1:6">
      <c r="A2980" s="74" t="s">
        <v>209</v>
      </c>
      <c r="B2980" s="74" t="s">
        <v>98</v>
      </c>
      <c r="C2980" s="75" t="s">
        <v>3794</v>
      </c>
      <c r="D2980" s="77">
        <v>609</v>
      </c>
      <c r="E2980" s="77">
        <v>6.26</v>
      </c>
      <c r="F2980" s="95">
        <v>97</v>
      </c>
    </row>
    <row r="2981" spans="1:6">
      <c r="A2981" s="74" t="s">
        <v>209</v>
      </c>
      <c r="B2981" s="74" t="s">
        <v>98</v>
      </c>
      <c r="C2981" s="75" t="s">
        <v>3795</v>
      </c>
      <c r="D2981" s="77">
        <v>602</v>
      </c>
      <c r="E2981" s="77">
        <v>11.15</v>
      </c>
      <c r="F2981" s="95">
        <v>54</v>
      </c>
    </row>
    <row r="2982" spans="1:6">
      <c r="A2982" s="74" t="s">
        <v>209</v>
      </c>
      <c r="B2982" s="74" t="s">
        <v>98</v>
      </c>
      <c r="C2982" s="75" t="s">
        <v>3796</v>
      </c>
      <c r="D2982" s="77">
        <v>571</v>
      </c>
      <c r="E2982" s="77">
        <v>3.47</v>
      </c>
      <c r="F2982" s="95">
        <v>165</v>
      </c>
    </row>
    <row r="2983" spans="1:6">
      <c r="A2983" s="74" t="s">
        <v>209</v>
      </c>
      <c r="B2983" s="74" t="s">
        <v>98</v>
      </c>
      <c r="C2983" s="75" t="s">
        <v>3797</v>
      </c>
      <c r="D2983" s="77">
        <v>543</v>
      </c>
      <c r="E2983" s="77">
        <v>20.92</v>
      </c>
      <c r="F2983" s="95">
        <v>26</v>
      </c>
    </row>
    <row r="2984" spans="1:6">
      <c r="A2984" s="74" t="s">
        <v>209</v>
      </c>
      <c r="B2984" s="74" t="s">
        <v>98</v>
      </c>
      <c r="C2984" s="75" t="s">
        <v>3798</v>
      </c>
      <c r="D2984" s="77">
        <v>540</v>
      </c>
      <c r="E2984" s="77">
        <v>24.71</v>
      </c>
      <c r="F2984" s="95">
        <v>22</v>
      </c>
    </row>
    <row r="2985" spans="1:6">
      <c r="A2985" s="74" t="s">
        <v>209</v>
      </c>
      <c r="B2985" s="74" t="s">
        <v>98</v>
      </c>
      <c r="C2985" s="75" t="s">
        <v>3799</v>
      </c>
      <c r="D2985" s="77">
        <v>535</v>
      </c>
      <c r="E2985" s="77">
        <v>31.03</v>
      </c>
      <c r="F2985" s="95">
        <v>17</v>
      </c>
    </row>
    <row r="2986" spans="1:6">
      <c r="A2986" s="74" t="s">
        <v>209</v>
      </c>
      <c r="B2986" s="74" t="s">
        <v>98</v>
      </c>
      <c r="C2986" s="75" t="s">
        <v>3800</v>
      </c>
      <c r="D2986" s="77">
        <v>519</v>
      </c>
      <c r="E2986" s="77">
        <v>17.73</v>
      </c>
      <c r="F2986" s="95">
        <v>29</v>
      </c>
    </row>
    <row r="2987" spans="1:6">
      <c r="A2987" s="74" t="s">
        <v>209</v>
      </c>
      <c r="B2987" s="74" t="s">
        <v>98</v>
      </c>
      <c r="C2987" s="75" t="s">
        <v>3801</v>
      </c>
      <c r="D2987" s="77">
        <v>516</v>
      </c>
      <c r="E2987" s="77">
        <v>31.82</v>
      </c>
      <c r="F2987" s="95">
        <v>16</v>
      </c>
    </row>
    <row r="2988" spans="1:6">
      <c r="A2988" s="74" t="s">
        <v>209</v>
      </c>
      <c r="B2988" s="74" t="s">
        <v>98</v>
      </c>
      <c r="C2988" s="75" t="s">
        <v>3802</v>
      </c>
      <c r="D2988" s="77">
        <v>487</v>
      </c>
      <c r="E2988" s="77">
        <v>23.83</v>
      </c>
      <c r="F2988" s="95">
        <v>20</v>
      </c>
    </row>
    <row r="2989" spans="1:6">
      <c r="A2989" s="74" t="s">
        <v>209</v>
      </c>
      <c r="B2989" s="74" t="s">
        <v>98</v>
      </c>
      <c r="C2989" s="75" t="s">
        <v>3803</v>
      </c>
      <c r="D2989" s="77">
        <v>405</v>
      </c>
      <c r="E2989" s="77">
        <v>23.74</v>
      </c>
      <c r="F2989" s="95">
        <v>17</v>
      </c>
    </row>
    <row r="2990" spans="1:6">
      <c r="A2990" s="74" t="s">
        <v>209</v>
      </c>
      <c r="B2990" s="74" t="s">
        <v>98</v>
      </c>
      <c r="C2990" s="75" t="s">
        <v>3804</v>
      </c>
      <c r="D2990" s="77">
        <v>368</v>
      </c>
      <c r="E2990" s="77">
        <v>19.670000000000002</v>
      </c>
      <c r="F2990" s="95">
        <v>19</v>
      </c>
    </row>
    <row r="2991" spans="1:6">
      <c r="A2991" s="74" t="s">
        <v>209</v>
      </c>
      <c r="B2991" s="74" t="s">
        <v>98</v>
      </c>
      <c r="C2991" s="75" t="s">
        <v>3805</v>
      </c>
      <c r="D2991" s="77">
        <v>353</v>
      </c>
      <c r="E2991" s="77">
        <v>22.95</v>
      </c>
      <c r="F2991" s="95">
        <v>15</v>
      </c>
    </row>
    <row r="2992" spans="1:6">
      <c r="A2992" s="74" t="s">
        <v>209</v>
      </c>
      <c r="B2992" s="74" t="s">
        <v>98</v>
      </c>
      <c r="C2992" s="75" t="s">
        <v>3806</v>
      </c>
      <c r="D2992" s="77">
        <v>185</v>
      </c>
      <c r="E2992" s="77">
        <v>35.869999999999997</v>
      </c>
      <c r="F2992" s="95">
        <v>5.16</v>
      </c>
    </row>
    <row r="2993" spans="1:6">
      <c r="A2993" s="74" t="s">
        <v>209</v>
      </c>
      <c r="B2993" s="74" t="s">
        <v>98</v>
      </c>
      <c r="C2993" s="75" t="s">
        <v>3807</v>
      </c>
      <c r="D2993" s="77">
        <v>179</v>
      </c>
      <c r="E2993" s="77">
        <v>31.12</v>
      </c>
      <c r="F2993" s="95">
        <v>5.75</v>
      </c>
    </row>
    <row r="2994" spans="1:6">
      <c r="A2994" s="74" t="s">
        <v>209</v>
      </c>
      <c r="B2994" s="74" t="s">
        <v>98</v>
      </c>
      <c r="C2994" s="75" t="s">
        <v>3808</v>
      </c>
      <c r="D2994" s="77">
        <v>128</v>
      </c>
      <c r="E2994" s="77">
        <v>4.93</v>
      </c>
      <c r="F2994" s="95">
        <v>26</v>
      </c>
    </row>
    <row r="2995" spans="1:6">
      <c r="A2995" s="74" t="s">
        <v>209</v>
      </c>
      <c r="B2995" s="74" t="s">
        <v>98</v>
      </c>
      <c r="C2995" s="75" t="s">
        <v>3809</v>
      </c>
      <c r="D2995" s="77">
        <v>123</v>
      </c>
      <c r="E2995" s="77">
        <v>19.11</v>
      </c>
      <c r="F2995" s="95">
        <v>6.43</v>
      </c>
    </row>
    <row r="2996" spans="1:6">
      <c r="A2996" s="74" t="s">
        <v>209</v>
      </c>
      <c r="B2996" s="74" t="s">
        <v>100</v>
      </c>
      <c r="C2996" s="75" t="s">
        <v>3810</v>
      </c>
      <c r="D2996" s="76">
        <v>82522</v>
      </c>
      <c r="E2996" s="77">
        <v>37.119999999999997</v>
      </c>
      <c r="F2996" s="96">
        <v>2223</v>
      </c>
    </row>
    <row r="2997" spans="1:6">
      <c r="A2997" s="74" t="s">
        <v>209</v>
      </c>
      <c r="B2997" s="74" t="s">
        <v>100</v>
      </c>
      <c r="C2997" s="75" t="s">
        <v>101</v>
      </c>
      <c r="D2997" s="76">
        <v>40007</v>
      </c>
      <c r="E2997" s="77">
        <v>23.25</v>
      </c>
      <c r="F2997" s="96">
        <v>1720</v>
      </c>
    </row>
    <row r="2998" spans="1:6">
      <c r="A2998" s="74" t="s">
        <v>209</v>
      </c>
      <c r="B2998" s="74" t="s">
        <v>100</v>
      </c>
      <c r="C2998" s="75" t="s">
        <v>3811</v>
      </c>
      <c r="D2998" s="76">
        <v>25191</v>
      </c>
      <c r="E2998" s="77">
        <v>13.8</v>
      </c>
      <c r="F2998" s="96">
        <v>1825</v>
      </c>
    </row>
    <row r="2999" spans="1:6">
      <c r="A2999" s="74" t="s">
        <v>209</v>
      </c>
      <c r="B2999" s="74" t="s">
        <v>100</v>
      </c>
      <c r="C2999" s="75" t="s">
        <v>3812</v>
      </c>
      <c r="D2999" s="76">
        <v>16323</v>
      </c>
      <c r="E2999" s="77">
        <v>17.8</v>
      </c>
      <c r="F2999" s="95">
        <v>917</v>
      </c>
    </row>
    <row r="3000" spans="1:6">
      <c r="A3000" s="74" t="s">
        <v>209</v>
      </c>
      <c r="B3000" s="74" t="s">
        <v>100</v>
      </c>
      <c r="C3000" s="75" t="s">
        <v>3813</v>
      </c>
      <c r="D3000" s="76">
        <v>11682</v>
      </c>
      <c r="E3000" s="77">
        <v>10.96</v>
      </c>
      <c r="F3000" s="96">
        <v>1065</v>
      </c>
    </row>
    <row r="3001" spans="1:6">
      <c r="A3001" s="74" t="s">
        <v>209</v>
      </c>
      <c r="B3001" s="74" t="s">
        <v>100</v>
      </c>
      <c r="C3001" s="75" t="s">
        <v>3814</v>
      </c>
      <c r="D3001" s="76">
        <v>9988</v>
      </c>
      <c r="E3001" s="77">
        <v>9.48</v>
      </c>
      <c r="F3001" s="96">
        <v>1054</v>
      </c>
    </row>
    <row r="3002" spans="1:6">
      <c r="A3002" s="74" t="s">
        <v>209</v>
      </c>
      <c r="B3002" s="74" t="s">
        <v>100</v>
      </c>
      <c r="C3002" s="75" t="s">
        <v>3815</v>
      </c>
      <c r="D3002" s="76">
        <v>9860</v>
      </c>
      <c r="E3002" s="77">
        <v>7.24</v>
      </c>
      <c r="F3002" s="96">
        <v>1362</v>
      </c>
    </row>
    <row r="3003" spans="1:6">
      <c r="A3003" s="74" t="s">
        <v>209</v>
      </c>
      <c r="B3003" s="74" t="s">
        <v>100</v>
      </c>
      <c r="C3003" s="75" t="s">
        <v>3816</v>
      </c>
      <c r="D3003" s="76">
        <v>9846</v>
      </c>
      <c r="E3003" s="77">
        <v>5.93</v>
      </c>
      <c r="F3003" s="96">
        <v>1662</v>
      </c>
    </row>
    <row r="3004" spans="1:6">
      <c r="A3004" s="74" t="s">
        <v>209</v>
      </c>
      <c r="B3004" s="74" t="s">
        <v>100</v>
      </c>
      <c r="C3004" s="75" t="s">
        <v>3817</v>
      </c>
      <c r="D3004" s="76">
        <v>9507</v>
      </c>
      <c r="E3004" s="77">
        <v>10.28</v>
      </c>
      <c r="F3004" s="95">
        <v>925</v>
      </c>
    </row>
    <row r="3005" spans="1:6">
      <c r="A3005" s="74" t="s">
        <v>209</v>
      </c>
      <c r="B3005" s="74" t="s">
        <v>100</v>
      </c>
      <c r="C3005" s="75" t="s">
        <v>3818</v>
      </c>
      <c r="D3005" s="76">
        <v>9236</v>
      </c>
      <c r="E3005" s="77">
        <v>8.18</v>
      </c>
      <c r="F3005" s="96">
        <v>1129</v>
      </c>
    </row>
    <row r="3006" spans="1:6">
      <c r="A3006" s="74" t="s">
        <v>209</v>
      </c>
      <c r="B3006" s="74" t="s">
        <v>100</v>
      </c>
      <c r="C3006" s="75" t="s">
        <v>3819</v>
      </c>
      <c r="D3006" s="76">
        <v>9186</v>
      </c>
      <c r="E3006" s="77">
        <v>9.99</v>
      </c>
      <c r="F3006" s="95">
        <v>920</v>
      </c>
    </row>
    <row r="3007" spans="1:6">
      <c r="A3007" s="74" t="s">
        <v>209</v>
      </c>
      <c r="B3007" s="74" t="s">
        <v>100</v>
      </c>
      <c r="C3007" s="75" t="s">
        <v>3820</v>
      </c>
      <c r="D3007" s="76">
        <v>8960</v>
      </c>
      <c r="E3007" s="77">
        <v>10.68</v>
      </c>
      <c r="F3007" s="95">
        <v>839</v>
      </c>
    </row>
    <row r="3008" spans="1:6">
      <c r="A3008" s="74" t="s">
        <v>209</v>
      </c>
      <c r="B3008" s="74" t="s">
        <v>100</v>
      </c>
      <c r="C3008" s="75" t="s">
        <v>3821</v>
      </c>
      <c r="D3008" s="76">
        <v>8018</v>
      </c>
      <c r="E3008" s="77">
        <v>7.87</v>
      </c>
      <c r="F3008" s="96">
        <v>1019</v>
      </c>
    </row>
    <row r="3009" spans="1:6">
      <c r="A3009" s="74" t="s">
        <v>209</v>
      </c>
      <c r="B3009" s="74" t="s">
        <v>100</v>
      </c>
      <c r="C3009" s="75" t="s">
        <v>3822</v>
      </c>
      <c r="D3009" s="76">
        <v>7995</v>
      </c>
      <c r="E3009" s="77">
        <v>7.19</v>
      </c>
      <c r="F3009" s="96">
        <v>1111</v>
      </c>
    </row>
    <row r="3010" spans="1:6">
      <c r="A3010" s="74" t="s">
        <v>209</v>
      </c>
      <c r="B3010" s="74" t="s">
        <v>100</v>
      </c>
      <c r="C3010" s="75" t="s">
        <v>3823</v>
      </c>
      <c r="D3010" s="76">
        <v>7820</v>
      </c>
      <c r="E3010" s="77">
        <v>5.78</v>
      </c>
      <c r="F3010" s="96">
        <v>1353</v>
      </c>
    </row>
    <row r="3011" spans="1:6">
      <c r="A3011" s="74" t="s">
        <v>209</v>
      </c>
      <c r="B3011" s="74" t="s">
        <v>100</v>
      </c>
      <c r="C3011" s="75" t="s">
        <v>3824</v>
      </c>
      <c r="D3011" s="76">
        <v>7804</v>
      </c>
      <c r="E3011" s="77">
        <v>3.57</v>
      </c>
      <c r="F3011" s="96">
        <v>2187</v>
      </c>
    </row>
    <row r="3012" spans="1:6">
      <c r="A3012" s="74" t="s">
        <v>209</v>
      </c>
      <c r="B3012" s="74" t="s">
        <v>100</v>
      </c>
      <c r="C3012" s="75" t="s">
        <v>3825</v>
      </c>
      <c r="D3012" s="76">
        <v>7779</v>
      </c>
      <c r="E3012" s="77">
        <v>12.81</v>
      </c>
      <c r="F3012" s="95">
        <v>607</v>
      </c>
    </row>
    <row r="3013" spans="1:6">
      <c r="A3013" s="74" t="s">
        <v>209</v>
      </c>
      <c r="B3013" s="74" t="s">
        <v>100</v>
      </c>
      <c r="C3013" s="75" t="s">
        <v>3826</v>
      </c>
      <c r="D3013" s="76">
        <v>7493</v>
      </c>
      <c r="E3013" s="77">
        <v>3.18</v>
      </c>
      <c r="F3013" s="96">
        <v>2357</v>
      </c>
    </row>
    <row r="3014" spans="1:6">
      <c r="A3014" s="74" t="s">
        <v>209</v>
      </c>
      <c r="B3014" s="74" t="s">
        <v>100</v>
      </c>
      <c r="C3014" s="75" t="s">
        <v>3827</v>
      </c>
      <c r="D3014" s="76">
        <v>6701</v>
      </c>
      <c r="E3014" s="77">
        <v>12.28</v>
      </c>
      <c r="F3014" s="95">
        <v>546</v>
      </c>
    </row>
    <row r="3015" spans="1:6">
      <c r="A3015" s="74" t="s">
        <v>209</v>
      </c>
      <c r="B3015" s="74" t="s">
        <v>100</v>
      </c>
      <c r="C3015" s="75" t="s">
        <v>3828</v>
      </c>
      <c r="D3015" s="76">
        <v>6635</v>
      </c>
      <c r="E3015" s="77">
        <v>4.1900000000000004</v>
      </c>
      <c r="F3015" s="96">
        <v>1582</v>
      </c>
    </row>
    <row r="3016" spans="1:6">
      <c r="A3016" s="74" t="s">
        <v>209</v>
      </c>
      <c r="B3016" s="74" t="s">
        <v>100</v>
      </c>
      <c r="C3016" s="75" t="s">
        <v>3829</v>
      </c>
      <c r="D3016" s="76">
        <v>6503</v>
      </c>
      <c r="E3016" s="77">
        <v>6.17</v>
      </c>
      <c r="F3016" s="96">
        <v>1053</v>
      </c>
    </row>
    <row r="3017" spans="1:6">
      <c r="A3017" s="74" t="s">
        <v>209</v>
      </c>
      <c r="B3017" s="74" t="s">
        <v>100</v>
      </c>
      <c r="C3017" s="75" t="s">
        <v>3830</v>
      </c>
      <c r="D3017" s="76">
        <v>6354</v>
      </c>
      <c r="E3017" s="77">
        <v>10.38</v>
      </c>
      <c r="F3017" s="95">
        <v>612</v>
      </c>
    </row>
    <row r="3018" spans="1:6">
      <c r="A3018" s="74" t="s">
        <v>209</v>
      </c>
      <c r="B3018" s="74" t="s">
        <v>100</v>
      </c>
      <c r="C3018" s="75" t="s">
        <v>3831</v>
      </c>
      <c r="D3018" s="76">
        <v>6144</v>
      </c>
      <c r="E3018" s="77">
        <v>5.53</v>
      </c>
      <c r="F3018" s="96">
        <v>1111</v>
      </c>
    </row>
    <row r="3019" spans="1:6">
      <c r="A3019" s="74" t="s">
        <v>209</v>
      </c>
      <c r="B3019" s="74" t="s">
        <v>100</v>
      </c>
      <c r="C3019" s="75" t="s">
        <v>3832</v>
      </c>
      <c r="D3019" s="76">
        <v>5971</v>
      </c>
      <c r="E3019" s="77">
        <v>2.2999999999999998</v>
      </c>
      <c r="F3019" s="96">
        <v>2599</v>
      </c>
    </row>
    <row r="3020" spans="1:6">
      <c r="A3020" s="74" t="s">
        <v>209</v>
      </c>
      <c r="B3020" s="74" t="s">
        <v>100</v>
      </c>
      <c r="C3020" s="75" t="s">
        <v>3833</v>
      </c>
      <c r="D3020" s="76">
        <v>5805</v>
      </c>
      <c r="E3020" s="77">
        <v>11.91</v>
      </c>
      <c r="F3020" s="95">
        <v>488</v>
      </c>
    </row>
    <row r="3021" spans="1:6">
      <c r="A3021" s="74" t="s">
        <v>209</v>
      </c>
      <c r="B3021" s="74" t="s">
        <v>100</v>
      </c>
      <c r="C3021" s="75" t="s">
        <v>3834</v>
      </c>
      <c r="D3021" s="76">
        <v>5805</v>
      </c>
      <c r="E3021" s="77">
        <v>6.91</v>
      </c>
      <c r="F3021" s="95">
        <v>841</v>
      </c>
    </row>
    <row r="3022" spans="1:6">
      <c r="A3022" s="74" t="s">
        <v>209</v>
      </c>
      <c r="B3022" s="74" t="s">
        <v>100</v>
      </c>
      <c r="C3022" s="75" t="s">
        <v>3835</v>
      </c>
      <c r="D3022" s="76">
        <v>5535</v>
      </c>
      <c r="E3022" s="77">
        <v>5.72</v>
      </c>
      <c r="F3022" s="95">
        <v>968</v>
      </c>
    </row>
    <row r="3023" spans="1:6">
      <c r="A3023" s="74" t="s">
        <v>209</v>
      </c>
      <c r="B3023" s="74" t="s">
        <v>100</v>
      </c>
      <c r="C3023" s="75" t="s">
        <v>3836</v>
      </c>
      <c r="D3023" s="76">
        <v>5416</v>
      </c>
      <c r="E3023" s="77">
        <v>8.58</v>
      </c>
      <c r="F3023" s="95">
        <v>631</v>
      </c>
    </row>
    <row r="3024" spans="1:6">
      <c r="A3024" s="74" t="s">
        <v>209</v>
      </c>
      <c r="B3024" s="74" t="s">
        <v>100</v>
      </c>
      <c r="C3024" s="75" t="s">
        <v>3837</v>
      </c>
      <c r="D3024" s="76">
        <v>5366</v>
      </c>
      <c r="E3024" s="77">
        <v>4.7</v>
      </c>
      <c r="F3024" s="96">
        <v>1142</v>
      </c>
    </row>
    <row r="3025" spans="1:6">
      <c r="A3025" s="74" t="s">
        <v>209</v>
      </c>
      <c r="B3025" s="74" t="s">
        <v>100</v>
      </c>
      <c r="C3025" s="75" t="s">
        <v>3838</v>
      </c>
      <c r="D3025" s="76">
        <v>5274</v>
      </c>
      <c r="E3025" s="77">
        <v>5.22</v>
      </c>
      <c r="F3025" s="96">
        <v>1010</v>
      </c>
    </row>
    <row r="3026" spans="1:6">
      <c r="A3026" s="74" t="s">
        <v>209</v>
      </c>
      <c r="B3026" s="74" t="s">
        <v>100</v>
      </c>
      <c r="C3026" s="75" t="s">
        <v>3839</v>
      </c>
      <c r="D3026" s="76">
        <v>5167</v>
      </c>
      <c r="E3026" s="77">
        <v>11.11</v>
      </c>
      <c r="F3026" s="95">
        <v>465</v>
      </c>
    </row>
    <row r="3027" spans="1:6">
      <c r="A3027" s="74" t="s">
        <v>209</v>
      </c>
      <c r="B3027" s="74" t="s">
        <v>100</v>
      </c>
      <c r="C3027" s="75" t="s">
        <v>3840</v>
      </c>
      <c r="D3027" s="76">
        <v>5148</v>
      </c>
      <c r="E3027" s="77">
        <v>4.96</v>
      </c>
      <c r="F3027" s="96">
        <v>1039</v>
      </c>
    </row>
    <row r="3028" spans="1:6">
      <c r="A3028" s="74" t="s">
        <v>209</v>
      </c>
      <c r="B3028" s="74" t="s">
        <v>100</v>
      </c>
      <c r="C3028" s="75" t="s">
        <v>3841</v>
      </c>
      <c r="D3028" s="76">
        <v>5141</v>
      </c>
      <c r="E3028" s="77">
        <v>29.41</v>
      </c>
      <c r="F3028" s="95">
        <v>175</v>
      </c>
    </row>
    <row r="3029" spans="1:6">
      <c r="A3029" s="74" t="s">
        <v>209</v>
      </c>
      <c r="B3029" s="74" t="s">
        <v>100</v>
      </c>
      <c r="C3029" s="75" t="s">
        <v>3842</v>
      </c>
      <c r="D3029" s="76">
        <v>5087</v>
      </c>
      <c r="E3029" s="77">
        <v>2.58</v>
      </c>
      <c r="F3029" s="96">
        <v>1970</v>
      </c>
    </row>
    <row r="3030" spans="1:6">
      <c r="A3030" s="74" t="s">
        <v>209</v>
      </c>
      <c r="B3030" s="74" t="s">
        <v>100</v>
      </c>
      <c r="C3030" s="75" t="s">
        <v>3843</v>
      </c>
      <c r="D3030" s="76">
        <v>4974</v>
      </c>
      <c r="E3030" s="77">
        <v>5.22</v>
      </c>
      <c r="F3030" s="95">
        <v>952</v>
      </c>
    </row>
    <row r="3031" spans="1:6">
      <c r="A3031" s="74" t="s">
        <v>209</v>
      </c>
      <c r="B3031" s="74" t="s">
        <v>100</v>
      </c>
      <c r="C3031" s="75" t="s">
        <v>3844</v>
      </c>
      <c r="D3031" s="76">
        <v>4964</v>
      </c>
      <c r="E3031" s="77">
        <v>18.64</v>
      </c>
      <c r="F3031" s="95">
        <v>266</v>
      </c>
    </row>
    <row r="3032" spans="1:6">
      <c r="A3032" s="74" t="s">
        <v>209</v>
      </c>
      <c r="B3032" s="74" t="s">
        <v>100</v>
      </c>
      <c r="C3032" s="75" t="s">
        <v>3845</v>
      </c>
      <c r="D3032" s="76">
        <v>4957</v>
      </c>
      <c r="E3032" s="77">
        <v>5.78</v>
      </c>
      <c r="F3032" s="95">
        <v>857</v>
      </c>
    </row>
    <row r="3033" spans="1:6">
      <c r="A3033" s="74" t="s">
        <v>209</v>
      </c>
      <c r="B3033" s="74" t="s">
        <v>100</v>
      </c>
      <c r="C3033" s="75" t="s">
        <v>3846</v>
      </c>
      <c r="D3033" s="76">
        <v>4953</v>
      </c>
      <c r="E3033" s="77">
        <v>7.58</v>
      </c>
      <c r="F3033" s="95">
        <v>653</v>
      </c>
    </row>
    <row r="3034" spans="1:6">
      <c r="A3034" s="74" t="s">
        <v>209</v>
      </c>
      <c r="B3034" s="74" t="s">
        <v>100</v>
      </c>
      <c r="C3034" s="75" t="s">
        <v>3847</v>
      </c>
      <c r="D3034" s="76">
        <v>4831</v>
      </c>
      <c r="E3034" s="77">
        <v>7.12</v>
      </c>
      <c r="F3034" s="95">
        <v>679</v>
      </c>
    </row>
    <row r="3035" spans="1:6">
      <c r="A3035" s="74" t="s">
        <v>209</v>
      </c>
      <c r="B3035" s="74" t="s">
        <v>100</v>
      </c>
      <c r="C3035" s="75" t="s">
        <v>3848</v>
      </c>
      <c r="D3035" s="76">
        <v>4763</v>
      </c>
      <c r="E3035" s="77">
        <v>4.1399999999999997</v>
      </c>
      <c r="F3035" s="96">
        <v>1150</v>
      </c>
    </row>
    <row r="3036" spans="1:6">
      <c r="A3036" s="74" t="s">
        <v>209</v>
      </c>
      <c r="B3036" s="74" t="s">
        <v>100</v>
      </c>
      <c r="C3036" s="75" t="s">
        <v>3849</v>
      </c>
      <c r="D3036" s="76">
        <v>4658</v>
      </c>
      <c r="E3036" s="77">
        <v>7.62</v>
      </c>
      <c r="F3036" s="95">
        <v>611</v>
      </c>
    </row>
    <row r="3037" spans="1:6">
      <c r="A3037" s="74" t="s">
        <v>209</v>
      </c>
      <c r="B3037" s="74" t="s">
        <v>100</v>
      </c>
      <c r="C3037" s="75" t="s">
        <v>3850</v>
      </c>
      <c r="D3037" s="76">
        <v>4512</v>
      </c>
      <c r="E3037" s="77">
        <v>5.17</v>
      </c>
      <c r="F3037" s="95">
        <v>872</v>
      </c>
    </row>
    <row r="3038" spans="1:6">
      <c r="A3038" s="74" t="s">
        <v>209</v>
      </c>
      <c r="B3038" s="74" t="s">
        <v>100</v>
      </c>
      <c r="C3038" s="75" t="s">
        <v>3851</v>
      </c>
      <c r="D3038" s="76">
        <v>4355</v>
      </c>
      <c r="E3038" s="77">
        <v>6.04</v>
      </c>
      <c r="F3038" s="95">
        <v>721</v>
      </c>
    </row>
    <row r="3039" spans="1:6">
      <c r="A3039" s="74" t="s">
        <v>209</v>
      </c>
      <c r="B3039" s="74" t="s">
        <v>100</v>
      </c>
      <c r="C3039" s="75" t="s">
        <v>3852</v>
      </c>
      <c r="D3039" s="76">
        <v>4326</v>
      </c>
      <c r="E3039" s="77">
        <v>3.38</v>
      </c>
      <c r="F3039" s="96">
        <v>1280</v>
      </c>
    </row>
    <row r="3040" spans="1:6">
      <c r="A3040" s="74" t="s">
        <v>209</v>
      </c>
      <c r="B3040" s="74" t="s">
        <v>100</v>
      </c>
      <c r="C3040" s="75" t="s">
        <v>3853</v>
      </c>
      <c r="D3040" s="76">
        <v>4228</v>
      </c>
      <c r="E3040" s="77">
        <v>7.95</v>
      </c>
      <c r="F3040" s="95">
        <v>532</v>
      </c>
    </row>
    <row r="3041" spans="1:6">
      <c r="A3041" s="74" t="s">
        <v>209</v>
      </c>
      <c r="B3041" s="74" t="s">
        <v>100</v>
      </c>
      <c r="C3041" s="75" t="s">
        <v>3854</v>
      </c>
      <c r="D3041" s="76">
        <v>4197</v>
      </c>
      <c r="E3041" s="77">
        <v>39.85</v>
      </c>
      <c r="F3041" s="95">
        <v>105</v>
      </c>
    </row>
    <row r="3042" spans="1:6">
      <c r="A3042" s="74" t="s">
        <v>209</v>
      </c>
      <c r="B3042" s="74" t="s">
        <v>100</v>
      </c>
      <c r="C3042" s="75" t="s">
        <v>3855</v>
      </c>
      <c r="D3042" s="76">
        <v>4138</v>
      </c>
      <c r="E3042" s="77">
        <v>5.75</v>
      </c>
      <c r="F3042" s="95">
        <v>720</v>
      </c>
    </row>
    <row r="3043" spans="1:6">
      <c r="A3043" s="74" t="s">
        <v>209</v>
      </c>
      <c r="B3043" s="74" t="s">
        <v>100</v>
      </c>
      <c r="C3043" s="75" t="s">
        <v>3856</v>
      </c>
      <c r="D3043" s="76">
        <v>4106</v>
      </c>
      <c r="E3043" s="77">
        <v>3.28</v>
      </c>
      <c r="F3043" s="96">
        <v>1251</v>
      </c>
    </row>
    <row r="3044" spans="1:6">
      <c r="A3044" s="74" t="s">
        <v>209</v>
      </c>
      <c r="B3044" s="74" t="s">
        <v>100</v>
      </c>
      <c r="C3044" s="75" t="s">
        <v>3857</v>
      </c>
      <c r="D3044" s="76">
        <v>4104</v>
      </c>
      <c r="E3044" s="77">
        <v>3.77</v>
      </c>
      <c r="F3044" s="96">
        <v>1088</v>
      </c>
    </row>
    <row r="3045" spans="1:6">
      <c r="A3045" s="74" t="s">
        <v>209</v>
      </c>
      <c r="B3045" s="74" t="s">
        <v>100</v>
      </c>
      <c r="C3045" s="75" t="s">
        <v>3858</v>
      </c>
      <c r="D3045" s="76">
        <v>3853</v>
      </c>
      <c r="E3045" s="77">
        <v>4.5599999999999996</v>
      </c>
      <c r="F3045" s="95">
        <v>844</v>
      </c>
    </row>
    <row r="3046" spans="1:6">
      <c r="A3046" s="74" t="s">
        <v>209</v>
      </c>
      <c r="B3046" s="74" t="s">
        <v>100</v>
      </c>
      <c r="C3046" s="75" t="s">
        <v>3859</v>
      </c>
      <c r="D3046" s="76">
        <v>3707</v>
      </c>
      <c r="E3046" s="77">
        <v>29.06</v>
      </c>
      <c r="F3046" s="95">
        <v>128</v>
      </c>
    </row>
    <row r="3047" spans="1:6">
      <c r="A3047" s="74" t="s">
        <v>209</v>
      </c>
      <c r="B3047" s="74" t="s">
        <v>100</v>
      </c>
      <c r="C3047" s="75" t="s">
        <v>3860</v>
      </c>
      <c r="D3047" s="76">
        <v>3579</v>
      </c>
      <c r="E3047" s="77">
        <v>6.51</v>
      </c>
      <c r="F3047" s="95">
        <v>550</v>
      </c>
    </row>
    <row r="3048" spans="1:6">
      <c r="A3048" s="74" t="s">
        <v>209</v>
      </c>
      <c r="B3048" s="74" t="s">
        <v>100</v>
      </c>
      <c r="C3048" s="75" t="s">
        <v>3861</v>
      </c>
      <c r="D3048" s="76">
        <v>3546</v>
      </c>
      <c r="E3048" s="77">
        <v>19.66</v>
      </c>
      <c r="F3048" s="95">
        <v>180</v>
      </c>
    </row>
    <row r="3049" spans="1:6">
      <c r="A3049" s="74" t="s">
        <v>209</v>
      </c>
      <c r="B3049" s="74" t="s">
        <v>100</v>
      </c>
      <c r="C3049" s="75" t="s">
        <v>3862</v>
      </c>
      <c r="D3049" s="76">
        <v>3408</v>
      </c>
      <c r="E3049" s="77">
        <v>4.93</v>
      </c>
      <c r="F3049" s="95">
        <v>691</v>
      </c>
    </row>
    <row r="3050" spans="1:6">
      <c r="A3050" s="74" t="s">
        <v>209</v>
      </c>
      <c r="B3050" s="74" t="s">
        <v>100</v>
      </c>
      <c r="C3050" s="75" t="s">
        <v>3863</v>
      </c>
      <c r="D3050" s="76">
        <v>3356</v>
      </c>
      <c r="E3050" s="77">
        <v>7.04</v>
      </c>
      <c r="F3050" s="95">
        <v>476</v>
      </c>
    </row>
    <row r="3051" spans="1:6">
      <c r="A3051" s="74" t="s">
        <v>209</v>
      </c>
      <c r="B3051" s="74" t="s">
        <v>100</v>
      </c>
      <c r="C3051" s="75" t="s">
        <v>3864</v>
      </c>
      <c r="D3051" s="76">
        <v>3351</v>
      </c>
      <c r="E3051" s="77">
        <v>3.51</v>
      </c>
      <c r="F3051" s="95">
        <v>955</v>
      </c>
    </row>
    <row r="3052" spans="1:6">
      <c r="A3052" s="74" t="s">
        <v>209</v>
      </c>
      <c r="B3052" s="74" t="s">
        <v>100</v>
      </c>
      <c r="C3052" s="75" t="s">
        <v>3865</v>
      </c>
      <c r="D3052" s="76">
        <v>3331</v>
      </c>
      <c r="E3052" s="77">
        <v>1.29</v>
      </c>
      <c r="F3052" s="96">
        <v>2585</v>
      </c>
    </row>
    <row r="3053" spans="1:6">
      <c r="A3053" s="74" t="s">
        <v>209</v>
      </c>
      <c r="B3053" s="74" t="s">
        <v>100</v>
      </c>
      <c r="C3053" s="75" t="s">
        <v>3866</v>
      </c>
      <c r="D3053" s="76">
        <v>3231</v>
      </c>
      <c r="E3053" s="77">
        <v>5.36</v>
      </c>
      <c r="F3053" s="95">
        <v>603</v>
      </c>
    </row>
    <row r="3054" spans="1:6">
      <c r="A3054" s="74" t="s">
        <v>209</v>
      </c>
      <c r="B3054" s="74" t="s">
        <v>100</v>
      </c>
      <c r="C3054" s="75" t="s">
        <v>3867</v>
      </c>
      <c r="D3054" s="76">
        <v>3182</v>
      </c>
      <c r="E3054" s="77">
        <v>2.79</v>
      </c>
      <c r="F3054" s="96">
        <v>1142</v>
      </c>
    </row>
    <row r="3055" spans="1:6">
      <c r="A3055" s="74" t="s">
        <v>209</v>
      </c>
      <c r="B3055" s="74" t="s">
        <v>100</v>
      </c>
      <c r="C3055" s="75" t="s">
        <v>3868</v>
      </c>
      <c r="D3055" s="76">
        <v>3177</v>
      </c>
      <c r="E3055" s="77">
        <v>12.73</v>
      </c>
      <c r="F3055" s="95">
        <v>250</v>
      </c>
    </row>
    <row r="3056" spans="1:6">
      <c r="A3056" s="74" t="s">
        <v>209</v>
      </c>
      <c r="B3056" s="74" t="s">
        <v>100</v>
      </c>
      <c r="C3056" s="75" t="s">
        <v>3869</v>
      </c>
      <c r="D3056" s="76">
        <v>3101</v>
      </c>
      <c r="E3056" s="77">
        <v>11.77</v>
      </c>
      <c r="F3056" s="95">
        <v>263</v>
      </c>
    </row>
    <row r="3057" spans="1:6">
      <c r="A3057" s="74" t="s">
        <v>209</v>
      </c>
      <c r="B3057" s="74" t="s">
        <v>100</v>
      </c>
      <c r="C3057" s="75" t="s">
        <v>3870</v>
      </c>
      <c r="D3057" s="76">
        <v>3053</v>
      </c>
      <c r="E3057" s="77">
        <v>3.15</v>
      </c>
      <c r="F3057" s="95">
        <v>969</v>
      </c>
    </row>
    <row r="3058" spans="1:6">
      <c r="A3058" s="74" t="s">
        <v>209</v>
      </c>
      <c r="B3058" s="74" t="s">
        <v>100</v>
      </c>
      <c r="C3058" s="75" t="s">
        <v>3871</v>
      </c>
      <c r="D3058" s="76">
        <v>2960</v>
      </c>
      <c r="E3058" s="77">
        <v>4.92</v>
      </c>
      <c r="F3058" s="95">
        <v>601</v>
      </c>
    </row>
    <row r="3059" spans="1:6">
      <c r="A3059" s="74" t="s">
        <v>209</v>
      </c>
      <c r="B3059" s="74" t="s">
        <v>100</v>
      </c>
      <c r="C3059" s="75" t="s">
        <v>3872</v>
      </c>
      <c r="D3059" s="76">
        <v>2946</v>
      </c>
      <c r="E3059" s="77">
        <v>24.95</v>
      </c>
      <c r="F3059" s="95">
        <v>118</v>
      </c>
    </row>
    <row r="3060" spans="1:6">
      <c r="A3060" s="74" t="s">
        <v>209</v>
      </c>
      <c r="B3060" s="74" t="s">
        <v>100</v>
      </c>
      <c r="C3060" s="75" t="s">
        <v>3873</v>
      </c>
      <c r="D3060" s="76">
        <v>2853</v>
      </c>
      <c r="E3060" s="77">
        <v>2.92</v>
      </c>
      <c r="F3060" s="95">
        <v>977</v>
      </c>
    </row>
    <row r="3061" spans="1:6">
      <c r="A3061" s="74" t="s">
        <v>209</v>
      </c>
      <c r="B3061" s="74" t="s">
        <v>100</v>
      </c>
      <c r="C3061" s="75" t="s">
        <v>3874</v>
      </c>
      <c r="D3061" s="76">
        <v>2842</v>
      </c>
      <c r="E3061" s="77">
        <v>2.83</v>
      </c>
      <c r="F3061" s="96">
        <v>1006</v>
      </c>
    </row>
    <row r="3062" spans="1:6">
      <c r="A3062" s="74" t="s">
        <v>209</v>
      </c>
      <c r="B3062" s="74" t="s">
        <v>100</v>
      </c>
      <c r="C3062" s="75" t="s">
        <v>3875</v>
      </c>
      <c r="D3062" s="76">
        <v>2767</v>
      </c>
      <c r="E3062" s="77">
        <v>3.8</v>
      </c>
      <c r="F3062" s="95">
        <v>727</v>
      </c>
    </row>
    <row r="3063" spans="1:6">
      <c r="A3063" s="74" t="s">
        <v>209</v>
      </c>
      <c r="B3063" s="74" t="s">
        <v>100</v>
      </c>
      <c r="C3063" s="75" t="s">
        <v>3876</v>
      </c>
      <c r="D3063" s="76">
        <v>2742</v>
      </c>
      <c r="E3063" s="77">
        <v>2.84</v>
      </c>
      <c r="F3063" s="95">
        <v>966</v>
      </c>
    </row>
    <row r="3064" spans="1:6">
      <c r="A3064" s="74" t="s">
        <v>209</v>
      </c>
      <c r="B3064" s="74" t="s">
        <v>100</v>
      </c>
      <c r="C3064" s="75" t="s">
        <v>3877</v>
      </c>
      <c r="D3064" s="76">
        <v>2736</v>
      </c>
      <c r="E3064" s="77">
        <v>4.46</v>
      </c>
      <c r="F3064" s="95">
        <v>613</v>
      </c>
    </row>
    <row r="3065" spans="1:6">
      <c r="A3065" s="74" t="s">
        <v>209</v>
      </c>
      <c r="B3065" s="74" t="s">
        <v>100</v>
      </c>
      <c r="C3065" s="75" t="s">
        <v>3878</v>
      </c>
      <c r="D3065" s="76">
        <v>2724</v>
      </c>
      <c r="E3065" s="77">
        <v>2.16</v>
      </c>
      <c r="F3065" s="96">
        <v>1260</v>
      </c>
    </row>
    <row r="3066" spans="1:6">
      <c r="A3066" s="74" t="s">
        <v>209</v>
      </c>
      <c r="B3066" s="74" t="s">
        <v>100</v>
      </c>
      <c r="C3066" s="75" t="s">
        <v>3879</v>
      </c>
      <c r="D3066" s="76">
        <v>2683</v>
      </c>
      <c r="E3066" s="77">
        <v>3.13</v>
      </c>
      <c r="F3066" s="95">
        <v>857</v>
      </c>
    </row>
    <row r="3067" spans="1:6">
      <c r="A3067" s="74" t="s">
        <v>209</v>
      </c>
      <c r="B3067" s="74" t="s">
        <v>100</v>
      </c>
      <c r="C3067" s="75" t="s">
        <v>3880</v>
      </c>
      <c r="D3067" s="76">
        <v>2639</v>
      </c>
      <c r="E3067" s="77">
        <v>13.65</v>
      </c>
      <c r="F3067" s="95">
        <v>193</v>
      </c>
    </row>
    <row r="3068" spans="1:6">
      <c r="A3068" s="74" t="s">
        <v>209</v>
      </c>
      <c r="B3068" s="74" t="s">
        <v>100</v>
      </c>
      <c r="C3068" s="75" t="s">
        <v>3881</v>
      </c>
      <c r="D3068" s="76">
        <v>2626</v>
      </c>
      <c r="E3068" s="77">
        <v>3.89</v>
      </c>
      <c r="F3068" s="95">
        <v>676</v>
      </c>
    </row>
    <row r="3069" spans="1:6">
      <c r="A3069" s="74" t="s">
        <v>209</v>
      </c>
      <c r="B3069" s="74" t="s">
        <v>100</v>
      </c>
      <c r="C3069" s="75" t="s">
        <v>3882</v>
      </c>
      <c r="D3069" s="76">
        <v>2592</v>
      </c>
      <c r="E3069" s="77">
        <v>6.94</v>
      </c>
      <c r="F3069" s="95">
        <v>374</v>
      </c>
    </row>
    <row r="3070" spans="1:6">
      <c r="A3070" s="74" t="s">
        <v>209</v>
      </c>
      <c r="B3070" s="74" t="s">
        <v>100</v>
      </c>
      <c r="C3070" s="75" t="s">
        <v>3883</v>
      </c>
      <c r="D3070" s="76">
        <v>2549</v>
      </c>
      <c r="E3070" s="77">
        <v>3.52</v>
      </c>
      <c r="F3070" s="95">
        <v>725</v>
      </c>
    </row>
    <row r="3071" spans="1:6">
      <c r="A3071" s="74" t="s">
        <v>209</v>
      </c>
      <c r="B3071" s="74" t="s">
        <v>100</v>
      </c>
      <c r="C3071" s="75" t="s">
        <v>3884</v>
      </c>
      <c r="D3071" s="76">
        <v>2538</v>
      </c>
      <c r="E3071" s="77">
        <v>1.84</v>
      </c>
      <c r="F3071" s="96">
        <v>1382</v>
      </c>
    </row>
    <row r="3072" spans="1:6">
      <c r="A3072" s="74" t="s">
        <v>209</v>
      </c>
      <c r="B3072" s="74" t="s">
        <v>100</v>
      </c>
      <c r="C3072" s="75" t="s">
        <v>3885</v>
      </c>
      <c r="D3072" s="76">
        <v>2379</v>
      </c>
      <c r="E3072" s="77">
        <v>2.69</v>
      </c>
      <c r="F3072" s="95">
        <v>885</v>
      </c>
    </row>
    <row r="3073" spans="1:6">
      <c r="A3073" s="74" t="s">
        <v>209</v>
      </c>
      <c r="B3073" s="74" t="s">
        <v>100</v>
      </c>
      <c r="C3073" s="75" t="s">
        <v>3886</v>
      </c>
      <c r="D3073" s="76">
        <v>2370</v>
      </c>
      <c r="E3073" s="77">
        <v>3.73</v>
      </c>
      <c r="F3073" s="95">
        <v>636</v>
      </c>
    </row>
    <row r="3074" spans="1:6">
      <c r="A3074" s="74" t="s">
        <v>209</v>
      </c>
      <c r="B3074" s="74" t="s">
        <v>100</v>
      </c>
      <c r="C3074" s="75" t="s">
        <v>3887</v>
      </c>
      <c r="D3074" s="76">
        <v>2148</v>
      </c>
      <c r="E3074" s="77">
        <v>4.83</v>
      </c>
      <c r="F3074" s="95">
        <v>445</v>
      </c>
    </row>
    <row r="3075" spans="1:6">
      <c r="A3075" s="74" t="s">
        <v>209</v>
      </c>
      <c r="B3075" s="74" t="s">
        <v>100</v>
      </c>
      <c r="C3075" s="75" t="s">
        <v>3888</v>
      </c>
      <c r="D3075" s="76">
        <v>2136</v>
      </c>
      <c r="E3075" s="77">
        <v>2.63</v>
      </c>
      <c r="F3075" s="95">
        <v>813</v>
      </c>
    </row>
    <row r="3076" spans="1:6">
      <c r="A3076" s="74" t="s">
        <v>209</v>
      </c>
      <c r="B3076" s="74" t="s">
        <v>100</v>
      </c>
      <c r="C3076" s="75" t="s">
        <v>3889</v>
      </c>
      <c r="D3076" s="76">
        <v>2050</v>
      </c>
      <c r="E3076" s="77">
        <v>20.7</v>
      </c>
      <c r="F3076" s="95">
        <v>99</v>
      </c>
    </row>
    <row r="3077" spans="1:6">
      <c r="A3077" s="74" t="s">
        <v>209</v>
      </c>
      <c r="B3077" s="74" t="s">
        <v>100</v>
      </c>
      <c r="C3077" s="75" t="s">
        <v>3890</v>
      </c>
      <c r="D3077" s="76">
        <v>1961</v>
      </c>
      <c r="E3077" s="77">
        <v>2.68</v>
      </c>
      <c r="F3077" s="95">
        <v>733</v>
      </c>
    </row>
    <row r="3078" spans="1:6">
      <c r="A3078" s="74" t="s">
        <v>209</v>
      </c>
      <c r="B3078" s="74" t="s">
        <v>100</v>
      </c>
      <c r="C3078" s="75" t="s">
        <v>3891</v>
      </c>
      <c r="D3078" s="76">
        <v>1918</v>
      </c>
      <c r="E3078" s="77">
        <v>1.6</v>
      </c>
      <c r="F3078" s="96">
        <v>1195</v>
      </c>
    </row>
    <row r="3079" spans="1:6">
      <c r="A3079" s="74" t="s">
        <v>209</v>
      </c>
      <c r="B3079" s="74" t="s">
        <v>100</v>
      </c>
      <c r="C3079" s="75" t="s">
        <v>3892</v>
      </c>
      <c r="D3079" s="76">
        <v>1812</v>
      </c>
      <c r="E3079" s="77">
        <v>3.25</v>
      </c>
      <c r="F3079" s="95">
        <v>558</v>
      </c>
    </row>
    <row r="3080" spans="1:6">
      <c r="A3080" s="74" t="s">
        <v>209</v>
      </c>
      <c r="B3080" s="74" t="s">
        <v>100</v>
      </c>
      <c r="C3080" s="75" t="s">
        <v>3893</v>
      </c>
      <c r="D3080" s="76">
        <v>1724</v>
      </c>
      <c r="E3080" s="77">
        <v>18.79</v>
      </c>
      <c r="F3080" s="95">
        <v>92</v>
      </c>
    </row>
    <row r="3081" spans="1:6">
      <c r="A3081" s="74" t="s">
        <v>209</v>
      </c>
      <c r="B3081" s="74" t="s">
        <v>100</v>
      </c>
      <c r="C3081" s="75" t="s">
        <v>3894</v>
      </c>
      <c r="D3081" s="76">
        <v>1716</v>
      </c>
      <c r="E3081" s="77">
        <v>2.09</v>
      </c>
      <c r="F3081" s="95">
        <v>822</v>
      </c>
    </row>
    <row r="3082" spans="1:6">
      <c r="A3082" s="74" t="s">
        <v>209</v>
      </c>
      <c r="B3082" s="74" t="s">
        <v>100</v>
      </c>
      <c r="C3082" s="75" t="s">
        <v>3895</v>
      </c>
      <c r="D3082" s="76">
        <v>1710</v>
      </c>
      <c r="E3082" s="77">
        <v>2.0299999999999998</v>
      </c>
      <c r="F3082" s="95">
        <v>844</v>
      </c>
    </row>
    <row r="3083" spans="1:6">
      <c r="A3083" s="74" t="s">
        <v>209</v>
      </c>
      <c r="B3083" s="74" t="s">
        <v>100</v>
      </c>
      <c r="C3083" s="75" t="s">
        <v>3896</v>
      </c>
      <c r="D3083" s="76">
        <v>1654</v>
      </c>
      <c r="E3083" s="77">
        <v>2.67</v>
      </c>
      <c r="F3083" s="95">
        <v>619</v>
      </c>
    </row>
    <row r="3084" spans="1:6">
      <c r="A3084" s="74" t="s">
        <v>209</v>
      </c>
      <c r="B3084" s="74" t="s">
        <v>100</v>
      </c>
      <c r="C3084" s="75" t="s">
        <v>3897</v>
      </c>
      <c r="D3084" s="76">
        <v>1649</v>
      </c>
      <c r="E3084" s="77">
        <v>6.89</v>
      </c>
      <c r="F3084" s="95">
        <v>239</v>
      </c>
    </row>
    <row r="3085" spans="1:6">
      <c r="A3085" s="74" t="s">
        <v>209</v>
      </c>
      <c r="B3085" s="74" t="s">
        <v>100</v>
      </c>
      <c r="C3085" s="75" t="s">
        <v>3898</v>
      </c>
      <c r="D3085" s="76">
        <v>1598</v>
      </c>
      <c r="E3085" s="77">
        <v>8.9</v>
      </c>
      <c r="F3085" s="95">
        <v>180</v>
      </c>
    </row>
    <row r="3086" spans="1:6">
      <c r="A3086" s="74" t="s">
        <v>209</v>
      </c>
      <c r="B3086" s="74" t="s">
        <v>100</v>
      </c>
      <c r="C3086" s="75" t="s">
        <v>3899</v>
      </c>
      <c r="D3086" s="76">
        <v>1530</v>
      </c>
      <c r="E3086" s="77">
        <v>31.74</v>
      </c>
      <c r="F3086" s="95">
        <v>48</v>
      </c>
    </row>
    <row r="3087" spans="1:6">
      <c r="A3087" s="74" t="s">
        <v>209</v>
      </c>
      <c r="B3087" s="74" t="s">
        <v>100</v>
      </c>
      <c r="C3087" s="75" t="s">
        <v>3900</v>
      </c>
      <c r="D3087" s="76">
        <v>1479</v>
      </c>
      <c r="E3087" s="77">
        <v>6.28</v>
      </c>
      <c r="F3087" s="95">
        <v>236</v>
      </c>
    </row>
    <row r="3088" spans="1:6">
      <c r="A3088" s="74" t="s">
        <v>209</v>
      </c>
      <c r="B3088" s="74" t="s">
        <v>100</v>
      </c>
      <c r="C3088" s="75" t="s">
        <v>3901</v>
      </c>
      <c r="D3088" s="76">
        <v>1372</v>
      </c>
      <c r="E3088" s="77">
        <v>3.2</v>
      </c>
      <c r="F3088" s="95">
        <v>428</v>
      </c>
    </row>
    <row r="3089" spans="1:6">
      <c r="A3089" s="74" t="s">
        <v>209</v>
      </c>
      <c r="B3089" s="74" t="s">
        <v>100</v>
      </c>
      <c r="C3089" s="75" t="s">
        <v>3902</v>
      </c>
      <c r="D3089" s="76">
        <v>1333</v>
      </c>
      <c r="E3089" s="77">
        <v>2.52</v>
      </c>
      <c r="F3089" s="95">
        <v>529</v>
      </c>
    </row>
    <row r="3090" spans="1:6">
      <c r="A3090" s="74" t="s">
        <v>209</v>
      </c>
      <c r="B3090" s="74" t="s">
        <v>100</v>
      </c>
      <c r="C3090" s="75" t="s">
        <v>3903</v>
      </c>
      <c r="D3090" s="76">
        <v>1313</v>
      </c>
      <c r="E3090" s="77">
        <v>16.899999999999999</v>
      </c>
      <c r="F3090" s="95">
        <v>78</v>
      </c>
    </row>
    <row r="3091" spans="1:6">
      <c r="A3091" s="74" t="s">
        <v>209</v>
      </c>
      <c r="B3091" s="74" t="s">
        <v>100</v>
      </c>
      <c r="C3091" s="75" t="s">
        <v>3904</v>
      </c>
      <c r="D3091" s="76">
        <v>1287</v>
      </c>
      <c r="E3091" s="77">
        <v>1.97</v>
      </c>
      <c r="F3091" s="95">
        <v>653</v>
      </c>
    </row>
    <row r="3092" spans="1:6">
      <c r="A3092" s="74" t="s">
        <v>209</v>
      </c>
      <c r="B3092" s="74" t="s">
        <v>100</v>
      </c>
      <c r="C3092" s="75" t="s">
        <v>3905</v>
      </c>
      <c r="D3092" s="76">
        <v>1265</v>
      </c>
      <c r="E3092" s="77">
        <v>1.99</v>
      </c>
      <c r="F3092" s="95">
        <v>635</v>
      </c>
    </row>
    <row r="3093" spans="1:6">
      <c r="A3093" s="74" t="s">
        <v>209</v>
      </c>
      <c r="B3093" s="74" t="s">
        <v>100</v>
      </c>
      <c r="C3093" s="75" t="s">
        <v>3906</v>
      </c>
      <c r="D3093" s="76">
        <v>1263</v>
      </c>
      <c r="E3093" s="77">
        <v>24.44</v>
      </c>
      <c r="F3093" s="95">
        <v>52</v>
      </c>
    </row>
    <row r="3094" spans="1:6">
      <c r="A3094" s="74" t="s">
        <v>209</v>
      </c>
      <c r="B3094" s="74" t="s">
        <v>100</v>
      </c>
      <c r="C3094" s="75" t="s">
        <v>3907</v>
      </c>
      <c r="D3094" s="76">
        <v>1212</v>
      </c>
      <c r="E3094" s="77">
        <v>15.03</v>
      </c>
      <c r="F3094" s="95">
        <v>81</v>
      </c>
    </row>
    <row r="3095" spans="1:6">
      <c r="A3095" s="74" t="s">
        <v>209</v>
      </c>
      <c r="B3095" s="74" t="s">
        <v>100</v>
      </c>
      <c r="C3095" s="75" t="s">
        <v>3908</v>
      </c>
      <c r="D3095" s="76">
        <v>1207</v>
      </c>
      <c r="E3095" s="77">
        <v>17.52</v>
      </c>
      <c r="F3095" s="95">
        <v>69</v>
      </c>
    </row>
    <row r="3096" spans="1:6">
      <c r="A3096" s="74" t="s">
        <v>209</v>
      </c>
      <c r="B3096" s="74" t="s">
        <v>100</v>
      </c>
      <c r="C3096" s="75" t="s">
        <v>3909</v>
      </c>
      <c r="D3096" s="76">
        <v>1184</v>
      </c>
      <c r="E3096" s="77">
        <v>5.47</v>
      </c>
      <c r="F3096" s="95">
        <v>216</v>
      </c>
    </row>
    <row r="3097" spans="1:6">
      <c r="A3097" s="74" t="s">
        <v>209</v>
      </c>
      <c r="B3097" s="74" t="s">
        <v>100</v>
      </c>
      <c r="C3097" s="75" t="s">
        <v>3910</v>
      </c>
      <c r="D3097" s="76">
        <v>1168</v>
      </c>
      <c r="E3097" s="77">
        <v>6.94</v>
      </c>
      <c r="F3097" s="95">
        <v>168</v>
      </c>
    </row>
    <row r="3098" spans="1:6">
      <c r="A3098" s="74" t="s">
        <v>209</v>
      </c>
      <c r="B3098" s="74" t="s">
        <v>100</v>
      </c>
      <c r="C3098" s="75" t="s">
        <v>3911</v>
      </c>
      <c r="D3098" s="76">
        <v>1153</v>
      </c>
      <c r="E3098" s="77">
        <v>7.53</v>
      </c>
      <c r="F3098" s="95">
        <v>153</v>
      </c>
    </row>
    <row r="3099" spans="1:6">
      <c r="A3099" s="74" t="s">
        <v>209</v>
      </c>
      <c r="B3099" s="74" t="s">
        <v>100</v>
      </c>
      <c r="C3099" s="75" t="s">
        <v>3912</v>
      </c>
      <c r="D3099" s="76">
        <v>1042</v>
      </c>
      <c r="E3099" s="77">
        <v>9.8000000000000007</v>
      </c>
      <c r="F3099" s="95">
        <v>106</v>
      </c>
    </row>
    <row r="3100" spans="1:6">
      <c r="A3100" s="74" t="s">
        <v>209</v>
      </c>
      <c r="B3100" s="74" t="s">
        <v>100</v>
      </c>
      <c r="C3100" s="75" t="s">
        <v>3913</v>
      </c>
      <c r="D3100" s="76">
        <v>1037</v>
      </c>
      <c r="E3100" s="77">
        <v>7.18</v>
      </c>
      <c r="F3100" s="95">
        <v>144</v>
      </c>
    </row>
    <row r="3101" spans="1:6">
      <c r="A3101" s="74" t="s">
        <v>209</v>
      </c>
      <c r="B3101" s="74" t="s">
        <v>100</v>
      </c>
      <c r="C3101" s="75" t="s">
        <v>3914</v>
      </c>
      <c r="D3101" s="77">
        <v>996</v>
      </c>
      <c r="E3101" s="77">
        <v>10.51</v>
      </c>
      <c r="F3101" s="95">
        <v>95</v>
      </c>
    </row>
    <row r="3102" spans="1:6">
      <c r="A3102" s="74" t="s">
        <v>209</v>
      </c>
      <c r="B3102" s="74" t="s">
        <v>100</v>
      </c>
      <c r="C3102" s="75" t="s">
        <v>3915</v>
      </c>
      <c r="D3102" s="77">
        <v>972</v>
      </c>
      <c r="E3102" s="77">
        <v>3.71</v>
      </c>
      <c r="F3102" s="95">
        <v>262</v>
      </c>
    </row>
    <row r="3103" spans="1:6">
      <c r="A3103" s="74" t="s">
        <v>209</v>
      </c>
      <c r="B3103" s="74" t="s">
        <v>100</v>
      </c>
      <c r="C3103" s="75" t="s">
        <v>3916</v>
      </c>
      <c r="D3103" s="77">
        <v>927</v>
      </c>
      <c r="E3103" s="77">
        <v>2.2999999999999998</v>
      </c>
      <c r="F3103" s="95">
        <v>403</v>
      </c>
    </row>
    <row r="3104" spans="1:6">
      <c r="A3104" s="74" t="s">
        <v>209</v>
      </c>
      <c r="B3104" s="74" t="s">
        <v>100</v>
      </c>
      <c r="C3104" s="75" t="s">
        <v>3917</v>
      </c>
      <c r="D3104" s="77">
        <v>918</v>
      </c>
      <c r="E3104" s="77">
        <v>6.2</v>
      </c>
      <c r="F3104" s="95">
        <v>148</v>
      </c>
    </row>
    <row r="3105" spans="1:6">
      <c r="A3105" s="74" t="s">
        <v>209</v>
      </c>
      <c r="B3105" s="74" t="s">
        <v>100</v>
      </c>
      <c r="C3105" s="75" t="s">
        <v>3918</v>
      </c>
      <c r="D3105" s="77">
        <v>889</v>
      </c>
      <c r="E3105" s="77">
        <v>3.62</v>
      </c>
      <c r="F3105" s="95">
        <v>245</v>
      </c>
    </row>
    <row r="3106" spans="1:6">
      <c r="A3106" s="74" t="s">
        <v>209</v>
      </c>
      <c r="B3106" s="74" t="s">
        <v>100</v>
      </c>
      <c r="C3106" s="75" t="s">
        <v>3919</v>
      </c>
      <c r="D3106" s="77">
        <v>858</v>
      </c>
      <c r="E3106" s="77">
        <v>10.119999999999999</v>
      </c>
      <c r="F3106" s="95">
        <v>85</v>
      </c>
    </row>
    <row r="3107" spans="1:6">
      <c r="A3107" s="74" t="s">
        <v>209</v>
      </c>
      <c r="B3107" s="74" t="s">
        <v>100</v>
      </c>
      <c r="C3107" s="75" t="s">
        <v>3920</v>
      </c>
      <c r="D3107" s="77">
        <v>832</v>
      </c>
      <c r="E3107" s="77">
        <v>16.899999999999999</v>
      </c>
      <c r="F3107" s="95">
        <v>49</v>
      </c>
    </row>
    <row r="3108" spans="1:6">
      <c r="A3108" s="74" t="s">
        <v>209</v>
      </c>
      <c r="B3108" s="74" t="s">
        <v>100</v>
      </c>
      <c r="C3108" s="75" t="s">
        <v>3921</v>
      </c>
      <c r="D3108" s="77">
        <v>831</v>
      </c>
      <c r="E3108" s="77">
        <v>6.19</v>
      </c>
      <c r="F3108" s="95">
        <v>134</v>
      </c>
    </row>
    <row r="3109" spans="1:6">
      <c r="A3109" s="74" t="s">
        <v>209</v>
      </c>
      <c r="B3109" s="74" t="s">
        <v>100</v>
      </c>
      <c r="C3109" s="75" t="s">
        <v>3922</v>
      </c>
      <c r="D3109" s="77">
        <v>747</v>
      </c>
      <c r="E3109" s="77">
        <v>15.01</v>
      </c>
      <c r="F3109" s="95">
        <v>50</v>
      </c>
    </row>
    <row r="3110" spans="1:6">
      <c r="A3110" s="74" t="s">
        <v>209</v>
      </c>
      <c r="B3110" s="74" t="s">
        <v>100</v>
      </c>
      <c r="C3110" s="75" t="s">
        <v>3923</v>
      </c>
      <c r="D3110" s="77">
        <v>739</v>
      </c>
      <c r="E3110" s="77">
        <v>28.76</v>
      </c>
      <c r="F3110" s="95">
        <v>26</v>
      </c>
    </row>
    <row r="3111" spans="1:6">
      <c r="A3111" s="74" t="s">
        <v>209</v>
      </c>
      <c r="B3111" s="74" t="s">
        <v>100</v>
      </c>
      <c r="C3111" s="75" t="s">
        <v>3924</v>
      </c>
      <c r="D3111" s="77">
        <v>681</v>
      </c>
      <c r="E3111" s="77">
        <v>5.07</v>
      </c>
      <c r="F3111" s="95">
        <v>134</v>
      </c>
    </row>
    <row r="3112" spans="1:6">
      <c r="A3112" s="74" t="s">
        <v>209</v>
      </c>
      <c r="B3112" s="74" t="s">
        <v>100</v>
      </c>
      <c r="C3112" s="75" t="s">
        <v>3925</v>
      </c>
      <c r="D3112" s="77">
        <v>677</v>
      </c>
      <c r="E3112" s="77">
        <v>10.14</v>
      </c>
      <c r="F3112" s="95">
        <v>67</v>
      </c>
    </row>
    <row r="3113" spans="1:6">
      <c r="A3113" s="74" t="s">
        <v>209</v>
      </c>
      <c r="B3113" s="74" t="s">
        <v>100</v>
      </c>
      <c r="C3113" s="75" t="s">
        <v>3926</v>
      </c>
      <c r="D3113" s="77">
        <v>676</v>
      </c>
      <c r="E3113" s="77">
        <v>3.08</v>
      </c>
      <c r="F3113" s="95">
        <v>219</v>
      </c>
    </row>
    <row r="3114" spans="1:6">
      <c r="A3114" s="74" t="s">
        <v>209</v>
      </c>
      <c r="B3114" s="74" t="s">
        <v>100</v>
      </c>
      <c r="C3114" s="75" t="s">
        <v>3927</v>
      </c>
      <c r="D3114" s="77">
        <v>654</v>
      </c>
      <c r="E3114" s="77">
        <v>4.1100000000000003</v>
      </c>
      <c r="F3114" s="95">
        <v>159</v>
      </c>
    </row>
    <row r="3115" spans="1:6">
      <c r="A3115" s="74" t="s">
        <v>209</v>
      </c>
      <c r="B3115" s="74" t="s">
        <v>100</v>
      </c>
      <c r="C3115" s="75" t="s">
        <v>3928</v>
      </c>
      <c r="D3115" s="77">
        <v>646</v>
      </c>
      <c r="E3115" s="77">
        <v>10.74</v>
      </c>
      <c r="F3115" s="95">
        <v>60</v>
      </c>
    </row>
    <row r="3116" spans="1:6">
      <c r="A3116" s="74" t="s">
        <v>209</v>
      </c>
      <c r="B3116" s="74" t="s">
        <v>100</v>
      </c>
      <c r="C3116" s="75" t="s">
        <v>3929</v>
      </c>
      <c r="D3116" s="77">
        <v>633</v>
      </c>
      <c r="E3116" s="77">
        <v>6.55</v>
      </c>
      <c r="F3116" s="95">
        <v>97</v>
      </c>
    </row>
    <row r="3117" spans="1:6">
      <c r="A3117" s="74" t="s">
        <v>209</v>
      </c>
      <c r="B3117" s="74" t="s">
        <v>100</v>
      </c>
      <c r="C3117" s="75" t="s">
        <v>3930</v>
      </c>
      <c r="D3117" s="77">
        <v>619</v>
      </c>
      <c r="E3117" s="77">
        <v>3.61</v>
      </c>
      <c r="F3117" s="95">
        <v>172</v>
      </c>
    </row>
    <row r="3118" spans="1:6">
      <c r="A3118" s="74" t="s">
        <v>209</v>
      </c>
      <c r="B3118" s="74" t="s">
        <v>100</v>
      </c>
      <c r="C3118" s="75" t="s">
        <v>3931</v>
      </c>
      <c r="D3118" s="77">
        <v>598</v>
      </c>
      <c r="E3118" s="77">
        <v>7.29</v>
      </c>
      <c r="F3118" s="95">
        <v>82</v>
      </c>
    </row>
    <row r="3119" spans="1:6">
      <c r="A3119" s="74" t="s">
        <v>209</v>
      </c>
      <c r="B3119" s="74" t="s">
        <v>100</v>
      </c>
      <c r="C3119" s="75" t="s">
        <v>3932</v>
      </c>
      <c r="D3119" s="77">
        <v>565</v>
      </c>
      <c r="E3119" s="77">
        <v>5.72</v>
      </c>
      <c r="F3119" s="95">
        <v>99</v>
      </c>
    </row>
    <row r="3120" spans="1:6">
      <c r="A3120" s="74" t="s">
        <v>209</v>
      </c>
      <c r="B3120" s="74" t="s">
        <v>100</v>
      </c>
      <c r="C3120" s="75" t="s">
        <v>3933</v>
      </c>
      <c r="D3120" s="77">
        <v>550</v>
      </c>
      <c r="E3120" s="77">
        <v>12.9</v>
      </c>
      <c r="F3120" s="95">
        <v>43</v>
      </c>
    </row>
    <row r="3121" spans="1:6">
      <c r="A3121" s="74" t="s">
        <v>209</v>
      </c>
      <c r="B3121" s="74" t="s">
        <v>100</v>
      </c>
      <c r="C3121" s="75" t="s">
        <v>3934</v>
      </c>
      <c r="D3121" s="77">
        <v>536</v>
      </c>
      <c r="E3121" s="77">
        <v>5.55</v>
      </c>
      <c r="F3121" s="95">
        <v>97</v>
      </c>
    </row>
    <row r="3122" spans="1:6">
      <c r="A3122" s="74" t="s">
        <v>209</v>
      </c>
      <c r="B3122" s="74" t="s">
        <v>100</v>
      </c>
      <c r="C3122" s="75" t="s">
        <v>3935</v>
      </c>
      <c r="D3122" s="77">
        <v>525</v>
      </c>
      <c r="E3122" s="77">
        <v>6.68</v>
      </c>
      <c r="F3122" s="95">
        <v>79</v>
      </c>
    </row>
    <row r="3123" spans="1:6">
      <c r="A3123" s="74" t="s">
        <v>209</v>
      </c>
      <c r="B3123" s="74" t="s">
        <v>100</v>
      </c>
      <c r="C3123" s="75" t="s">
        <v>3936</v>
      </c>
      <c r="D3123" s="77">
        <v>507</v>
      </c>
      <c r="E3123" s="77">
        <v>4.7300000000000004</v>
      </c>
      <c r="F3123" s="95">
        <v>107</v>
      </c>
    </row>
    <row r="3124" spans="1:6">
      <c r="A3124" s="74" t="s">
        <v>209</v>
      </c>
      <c r="B3124" s="74" t="s">
        <v>100</v>
      </c>
      <c r="C3124" s="75" t="s">
        <v>3937</v>
      </c>
      <c r="D3124" s="77">
        <v>506</v>
      </c>
      <c r="E3124" s="77">
        <v>5.62</v>
      </c>
      <c r="F3124" s="95">
        <v>90</v>
      </c>
    </row>
    <row r="3125" spans="1:6">
      <c r="A3125" s="74" t="s">
        <v>209</v>
      </c>
      <c r="B3125" s="74" t="s">
        <v>100</v>
      </c>
      <c r="C3125" s="75" t="s">
        <v>3938</v>
      </c>
      <c r="D3125" s="77">
        <v>483</v>
      </c>
      <c r="E3125" s="77">
        <v>6.52</v>
      </c>
      <c r="F3125" s="95">
        <v>74</v>
      </c>
    </row>
    <row r="3126" spans="1:6">
      <c r="A3126" s="74" t="s">
        <v>209</v>
      </c>
      <c r="B3126" s="74" t="s">
        <v>100</v>
      </c>
      <c r="C3126" s="75" t="s">
        <v>3939</v>
      </c>
      <c r="D3126" s="77">
        <v>473</v>
      </c>
      <c r="E3126" s="77">
        <v>5.53</v>
      </c>
      <c r="F3126" s="95">
        <v>86</v>
      </c>
    </row>
    <row r="3127" spans="1:6">
      <c r="A3127" s="74" t="s">
        <v>209</v>
      </c>
      <c r="B3127" s="74" t="s">
        <v>100</v>
      </c>
      <c r="C3127" s="75" t="s">
        <v>3940</v>
      </c>
      <c r="D3127" s="77">
        <v>330</v>
      </c>
      <c r="E3127" s="77">
        <v>5.59</v>
      </c>
      <c r="F3127" s="95">
        <v>59</v>
      </c>
    </row>
    <row r="3128" spans="1:6">
      <c r="A3128" s="74" t="s">
        <v>209</v>
      </c>
      <c r="B3128" s="74" t="s">
        <v>100</v>
      </c>
      <c r="C3128" s="75" t="s">
        <v>3941</v>
      </c>
      <c r="D3128" s="77">
        <v>329</v>
      </c>
      <c r="E3128" s="77">
        <v>8.9700000000000006</v>
      </c>
      <c r="F3128" s="95">
        <v>37</v>
      </c>
    </row>
    <row r="3129" spans="1:6">
      <c r="A3129" s="74" t="s">
        <v>209</v>
      </c>
      <c r="B3129" s="74" t="s">
        <v>100</v>
      </c>
      <c r="C3129" s="75" t="s">
        <v>3942</v>
      </c>
      <c r="D3129" s="77">
        <v>298</v>
      </c>
      <c r="E3129" s="77">
        <v>12.99</v>
      </c>
      <c r="F3129" s="95">
        <v>23</v>
      </c>
    </row>
    <row r="3130" spans="1:6">
      <c r="A3130" s="74" t="s">
        <v>209</v>
      </c>
      <c r="B3130" s="74" t="s">
        <v>100</v>
      </c>
      <c r="C3130" s="75" t="s">
        <v>3943</v>
      </c>
      <c r="D3130" s="77">
        <v>295</v>
      </c>
      <c r="E3130" s="77">
        <v>4.08</v>
      </c>
      <c r="F3130" s="95">
        <v>72</v>
      </c>
    </row>
    <row r="3131" spans="1:6">
      <c r="A3131" s="74" t="s">
        <v>209</v>
      </c>
      <c r="B3131" s="74" t="s">
        <v>100</v>
      </c>
      <c r="C3131" s="75" t="s">
        <v>3944</v>
      </c>
      <c r="D3131" s="77">
        <v>282</v>
      </c>
      <c r="E3131" s="77">
        <v>3.56</v>
      </c>
      <c r="F3131" s="95">
        <v>79</v>
      </c>
    </row>
    <row r="3132" spans="1:6">
      <c r="A3132" s="74" t="s">
        <v>209</v>
      </c>
      <c r="B3132" s="74" t="s">
        <v>100</v>
      </c>
      <c r="C3132" s="75" t="s">
        <v>3945</v>
      </c>
      <c r="D3132" s="77">
        <v>252</v>
      </c>
      <c r="E3132" s="77">
        <v>23.49</v>
      </c>
      <c r="F3132" s="95">
        <v>11</v>
      </c>
    </row>
    <row r="3133" spans="1:6">
      <c r="A3133" s="74" t="s">
        <v>209</v>
      </c>
      <c r="B3133" s="74" t="s">
        <v>100</v>
      </c>
      <c r="C3133" s="75" t="s">
        <v>3946</v>
      </c>
      <c r="D3133" s="77">
        <v>239</v>
      </c>
      <c r="E3133" s="77">
        <v>5.81</v>
      </c>
      <c r="F3133" s="95">
        <v>41</v>
      </c>
    </row>
    <row r="3134" spans="1:6">
      <c r="A3134" s="74" t="s">
        <v>209</v>
      </c>
      <c r="B3134" s="74" t="s">
        <v>100</v>
      </c>
      <c r="C3134" s="75" t="s">
        <v>3947</v>
      </c>
      <c r="D3134" s="77">
        <v>235</v>
      </c>
      <c r="E3134" s="77">
        <v>4.53</v>
      </c>
      <c r="F3134" s="95">
        <v>52</v>
      </c>
    </row>
    <row r="3135" spans="1:6">
      <c r="A3135" s="74" t="s">
        <v>209</v>
      </c>
      <c r="B3135" s="74" t="s">
        <v>100</v>
      </c>
      <c r="C3135" s="75" t="s">
        <v>3948</v>
      </c>
      <c r="D3135" s="77">
        <v>231</v>
      </c>
      <c r="E3135" s="77">
        <v>3.91</v>
      </c>
      <c r="F3135" s="95">
        <v>59</v>
      </c>
    </row>
    <row r="3136" spans="1:6">
      <c r="A3136" s="74" t="s">
        <v>209</v>
      </c>
      <c r="B3136" s="74" t="s">
        <v>100</v>
      </c>
      <c r="C3136" s="75" t="s">
        <v>3949</v>
      </c>
      <c r="D3136" s="77">
        <v>224</v>
      </c>
      <c r="E3136" s="77">
        <v>9.02</v>
      </c>
      <c r="F3136" s="95">
        <v>25</v>
      </c>
    </row>
    <row r="3137" spans="1:6">
      <c r="A3137" s="74" t="s">
        <v>209</v>
      </c>
      <c r="B3137" s="74" t="s">
        <v>100</v>
      </c>
      <c r="C3137" s="75" t="s">
        <v>3950</v>
      </c>
      <c r="D3137" s="77">
        <v>223</v>
      </c>
      <c r="E3137" s="77">
        <v>9.65</v>
      </c>
      <c r="F3137" s="95">
        <v>23</v>
      </c>
    </row>
    <row r="3138" spans="1:6">
      <c r="A3138" s="74" t="s">
        <v>209</v>
      </c>
      <c r="B3138" s="74" t="s">
        <v>100</v>
      </c>
      <c r="C3138" s="75" t="s">
        <v>3951</v>
      </c>
      <c r="D3138" s="77">
        <v>218</v>
      </c>
      <c r="E3138" s="77">
        <v>5.86</v>
      </c>
      <c r="F3138" s="95">
        <v>37</v>
      </c>
    </row>
    <row r="3139" spans="1:6">
      <c r="A3139" s="74" t="s">
        <v>209</v>
      </c>
      <c r="B3139" s="74" t="s">
        <v>100</v>
      </c>
      <c r="C3139" s="75" t="s">
        <v>3952</v>
      </c>
      <c r="D3139" s="77">
        <v>208</v>
      </c>
      <c r="E3139" s="77">
        <v>14.98</v>
      </c>
      <c r="F3139" s="95">
        <v>14</v>
      </c>
    </row>
    <row r="3140" spans="1:6">
      <c r="A3140" s="74" t="s">
        <v>209</v>
      </c>
      <c r="B3140" s="74" t="s">
        <v>100</v>
      </c>
      <c r="C3140" s="75" t="s">
        <v>3953</v>
      </c>
      <c r="D3140" s="77">
        <v>199</v>
      </c>
      <c r="E3140" s="77">
        <v>4.5999999999999996</v>
      </c>
      <c r="F3140" s="95">
        <v>43</v>
      </c>
    </row>
    <row r="3141" spans="1:6">
      <c r="A3141" s="74" t="s">
        <v>209</v>
      </c>
      <c r="B3141" s="74" t="s">
        <v>100</v>
      </c>
      <c r="C3141" s="75" t="s">
        <v>3954</v>
      </c>
      <c r="D3141" s="77">
        <v>191</v>
      </c>
      <c r="E3141" s="77">
        <v>10.57</v>
      </c>
      <c r="F3141" s="95">
        <v>18</v>
      </c>
    </row>
    <row r="3142" spans="1:6">
      <c r="A3142" s="74" t="s">
        <v>209</v>
      </c>
      <c r="B3142" s="74" t="s">
        <v>100</v>
      </c>
      <c r="C3142" s="75" t="s">
        <v>3955</v>
      </c>
      <c r="D3142" s="77">
        <v>171</v>
      </c>
      <c r="E3142" s="77">
        <v>33.130000000000003</v>
      </c>
      <c r="F3142" s="95">
        <v>5.16</v>
      </c>
    </row>
    <row r="3143" spans="1:6">
      <c r="A3143" s="74" t="s">
        <v>209</v>
      </c>
      <c r="B3143" s="74" t="s">
        <v>100</v>
      </c>
      <c r="C3143" s="75" t="s">
        <v>3956</v>
      </c>
      <c r="D3143" s="77">
        <v>164</v>
      </c>
      <c r="E3143" s="77">
        <v>6.61</v>
      </c>
      <c r="F3143" s="95">
        <v>25</v>
      </c>
    </row>
    <row r="3144" spans="1:6">
      <c r="A3144" s="74" t="s">
        <v>209</v>
      </c>
      <c r="B3144" s="74" t="s">
        <v>102</v>
      </c>
      <c r="C3144" s="75" t="s">
        <v>3957</v>
      </c>
      <c r="D3144" s="76">
        <v>72680</v>
      </c>
      <c r="E3144" s="77">
        <v>70.489999999999995</v>
      </c>
      <c r="F3144" s="96">
        <v>1031</v>
      </c>
    </row>
    <row r="3145" spans="1:6">
      <c r="A3145" s="74" t="s">
        <v>209</v>
      </c>
      <c r="B3145" s="74" t="s">
        <v>102</v>
      </c>
      <c r="C3145" s="75" t="s">
        <v>103</v>
      </c>
      <c r="D3145" s="76">
        <v>34487</v>
      </c>
      <c r="E3145" s="77">
        <v>34.520000000000003</v>
      </c>
      <c r="F3145" s="95">
        <v>999</v>
      </c>
    </row>
    <row r="3146" spans="1:6">
      <c r="A3146" s="74" t="s">
        <v>209</v>
      </c>
      <c r="B3146" s="74" t="s">
        <v>102</v>
      </c>
      <c r="C3146" s="75" t="s">
        <v>3958</v>
      </c>
      <c r="D3146" s="76">
        <v>15445</v>
      </c>
      <c r="E3146" s="77">
        <v>64.53</v>
      </c>
      <c r="F3146" s="95">
        <v>239</v>
      </c>
    </row>
    <row r="3147" spans="1:6">
      <c r="A3147" s="74" t="s">
        <v>209</v>
      </c>
      <c r="B3147" s="74" t="s">
        <v>102</v>
      </c>
      <c r="C3147" s="75" t="s">
        <v>3959</v>
      </c>
      <c r="D3147" s="76">
        <v>9483</v>
      </c>
      <c r="E3147" s="77">
        <v>45.08</v>
      </c>
      <c r="F3147" s="95">
        <v>210</v>
      </c>
    </row>
    <row r="3148" spans="1:6">
      <c r="A3148" s="74" t="s">
        <v>209</v>
      </c>
      <c r="B3148" s="74" t="s">
        <v>102</v>
      </c>
      <c r="C3148" s="75" t="s">
        <v>3960</v>
      </c>
      <c r="D3148" s="76">
        <v>9033</v>
      </c>
      <c r="E3148" s="77">
        <v>22.3</v>
      </c>
      <c r="F3148" s="95">
        <v>405</v>
      </c>
    </row>
    <row r="3149" spans="1:6">
      <c r="A3149" s="74" t="s">
        <v>209</v>
      </c>
      <c r="B3149" s="74" t="s">
        <v>102</v>
      </c>
      <c r="C3149" s="75" t="s">
        <v>3961</v>
      </c>
      <c r="D3149" s="76">
        <v>8929</v>
      </c>
      <c r="E3149" s="77">
        <v>28.57</v>
      </c>
      <c r="F3149" s="95">
        <v>313</v>
      </c>
    </row>
    <row r="3150" spans="1:6">
      <c r="A3150" s="74" t="s">
        <v>209</v>
      </c>
      <c r="B3150" s="74" t="s">
        <v>102</v>
      </c>
      <c r="C3150" s="75" t="s">
        <v>3962</v>
      </c>
      <c r="D3150" s="76">
        <v>8173</v>
      </c>
      <c r="E3150" s="77">
        <v>30.4</v>
      </c>
      <c r="F3150" s="95">
        <v>269</v>
      </c>
    </row>
    <row r="3151" spans="1:6">
      <c r="A3151" s="74" t="s">
        <v>209</v>
      </c>
      <c r="B3151" s="74" t="s">
        <v>102</v>
      </c>
      <c r="C3151" s="75" t="s">
        <v>3963</v>
      </c>
      <c r="D3151" s="76">
        <v>7608</v>
      </c>
      <c r="E3151" s="77">
        <v>45.32</v>
      </c>
      <c r="F3151" s="95">
        <v>168</v>
      </c>
    </row>
    <row r="3152" spans="1:6">
      <c r="A3152" s="74" t="s">
        <v>209</v>
      </c>
      <c r="B3152" s="74" t="s">
        <v>102</v>
      </c>
      <c r="C3152" s="75" t="s">
        <v>3964</v>
      </c>
      <c r="D3152" s="76">
        <v>6807</v>
      </c>
      <c r="E3152" s="77">
        <v>20.02</v>
      </c>
      <c r="F3152" s="95">
        <v>340</v>
      </c>
    </row>
    <row r="3153" spans="1:6">
      <c r="A3153" s="74" t="s">
        <v>209</v>
      </c>
      <c r="B3153" s="74" t="s">
        <v>102</v>
      </c>
      <c r="C3153" s="75" t="s">
        <v>3965</v>
      </c>
      <c r="D3153" s="76">
        <v>6432</v>
      </c>
      <c r="E3153" s="77">
        <v>32.06</v>
      </c>
      <c r="F3153" s="95">
        <v>201</v>
      </c>
    </row>
    <row r="3154" spans="1:6">
      <c r="A3154" s="74" t="s">
        <v>209</v>
      </c>
      <c r="B3154" s="74" t="s">
        <v>102</v>
      </c>
      <c r="C3154" s="75" t="s">
        <v>3966</v>
      </c>
      <c r="D3154" s="76">
        <v>6084</v>
      </c>
      <c r="E3154" s="77">
        <v>12.58</v>
      </c>
      <c r="F3154" s="95">
        <v>483</v>
      </c>
    </row>
    <row r="3155" spans="1:6">
      <c r="A3155" s="74" t="s">
        <v>209</v>
      </c>
      <c r="B3155" s="74" t="s">
        <v>102</v>
      </c>
      <c r="C3155" s="75" t="s">
        <v>3967</v>
      </c>
      <c r="D3155" s="76">
        <v>5685</v>
      </c>
      <c r="E3155" s="77">
        <v>30.89</v>
      </c>
      <c r="F3155" s="95">
        <v>184</v>
      </c>
    </row>
    <row r="3156" spans="1:6">
      <c r="A3156" s="74" t="s">
        <v>209</v>
      </c>
      <c r="B3156" s="74" t="s">
        <v>102</v>
      </c>
      <c r="C3156" s="75" t="s">
        <v>3968</v>
      </c>
      <c r="D3156" s="76">
        <v>4885</v>
      </c>
      <c r="E3156" s="77">
        <v>10.39</v>
      </c>
      <c r="F3156" s="95">
        <v>470</v>
      </c>
    </row>
    <row r="3157" spans="1:6">
      <c r="A3157" s="74" t="s">
        <v>209</v>
      </c>
      <c r="B3157" s="74" t="s">
        <v>102</v>
      </c>
      <c r="C3157" s="75" t="s">
        <v>3969</v>
      </c>
      <c r="D3157" s="76">
        <v>4520</v>
      </c>
      <c r="E3157" s="77">
        <v>9.69</v>
      </c>
      <c r="F3157" s="95">
        <v>466</v>
      </c>
    </row>
    <row r="3158" spans="1:6">
      <c r="A3158" s="74" t="s">
        <v>209</v>
      </c>
      <c r="B3158" s="74" t="s">
        <v>102</v>
      </c>
      <c r="C3158" s="75" t="s">
        <v>3970</v>
      </c>
      <c r="D3158" s="76">
        <v>3986</v>
      </c>
      <c r="E3158" s="77">
        <v>31.69</v>
      </c>
      <c r="F3158" s="95">
        <v>126</v>
      </c>
    </row>
    <row r="3159" spans="1:6">
      <c r="A3159" s="74" t="s">
        <v>209</v>
      </c>
      <c r="B3159" s="74" t="s">
        <v>102</v>
      </c>
      <c r="C3159" s="75" t="s">
        <v>3971</v>
      </c>
      <c r="D3159" s="76">
        <v>3934</v>
      </c>
      <c r="E3159" s="77">
        <v>17.440000000000001</v>
      </c>
      <c r="F3159" s="95">
        <v>226</v>
      </c>
    </row>
    <row r="3160" spans="1:6">
      <c r="A3160" s="74" t="s">
        <v>209</v>
      </c>
      <c r="B3160" s="74" t="s">
        <v>102</v>
      </c>
      <c r="C3160" s="75" t="s">
        <v>3972</v>
      </c>
      <c r="D3160" s="76">
        <v>3918</v>
      </c>
      <c r="E3160" s="77">
        <v>12.08</v>
      </c>
      <c r="F3160" s="95">
        <v>324</v>
      </c>
    </row>
    <row r="3161" spans="1:6">
      <c r="A3161" s="74" t="s">
        <v>209</v>
      </c>
      <c r="B3161" s="74" t="s">
        <v>102</v>
      </c>
      <c r="C3161" s="75" t="s">
        <v>3973</v>
      </c>
      <c r="D3161" s="76">
        <v>3825</v>
      </c>
      <c r="E3161" s="77">
        <v>20.65</v>
      </c>
      <c r="F3161" s="95">
        <v>185</v>
      </c>
    </row>
    <row r="3162" spans="1:6">
      <c r="A3162" s="74" t="s">
        <v>209</v>
      </c>
      <c r="B3162" s="74" t="s">
        <v>102</v>
      </c>
      <c r="C3162" s="75" t="s">
        <v>3974</v>
      </c>
      <c r="D3162" s="76">
        <v>3817</v>
      </c>
      <c r="E3162" s="77">
        <v>8.82</v>
      </c>
      <c r="F3162" s="95">
        <v>433</v>
      </c>
    </row>
    <row r="3163" spans="1:6">
      <c r="A3163" s="74" t="s">
        <v>209</v>
      </c>
      <c r="B3163" s="74" t="s">
        <v>102</v>
      </c>
      <c r="C3163" s="75" t="s">
        <v>3975</v>
      </c>
      <c r="D3163" s="76">
        <v>3810</v>
      </c>
      <c r="E3163" s="77">
        <v>22.88</v>
      </c>
      <c r="F3163" s="95">
        <v>167</v>
      </c>
    </row>
    <row r="3164" spans="1:6">
      <c r="A3164" s="74" t="s">
        <v>209</v>
      </c>
      <c r="B3164" s="74" t="s">
        <v>102</v>
      </c>
      <c r="C3164" s="75" t="s">
        <v>3976</v>
      </c>
      <c r="D3164" s="76">
        <v>3697</v>
      </c>
      <c r="E3164" s="77">
        <v>6.15</v>
      </c>
      <c r="F3164" s="95">
        <v>601</v>
      </c>
    </row>
    <row r="3165" spans="1:6">
      <c r="A3165" s="74" t="s">
        <v>209</v>
      </c>
      <c r="B3165" s="74" t="s">
        <v>102</v>
      </c>
      <c r="C3165" s="75" t="s">
        <v>3977</v>
      </c>
      <c r="D3165" s="76">
        <v>3537</v>
      </c>
      <c r="E3165" s="77">
        <v>12.31</v>
      </c>
      <c r="F3165" s="95">
        <v>287</v>
      </c>
    </row>
    <row r="3166" spans="1:6">
      <c r="A3166" s="74" t="s">
        <v>209</v>
      </c>
      <c r="B3166" s="74" t="s">
        <v>102</v>
      </c>
      <c r="C3166" s="75" t="s">
        <v>3978</v>
      </c>
      <c r="D3166" s="76">
        <v>3397</v>
      </c>
      <c r="E3166" s="77">
        <v>11.78</v>
      </c>
      <c r="F3166" s="95">
        <v>288</v>
      </c>
    </row>
    <row r="3167" spans="1:6">
      <c r="A3167" s="74" t="s">
        <v>209</v>
      </c>
      <c r="B3167" s="74" t="s">
        <v>102</v>
      </c>
      <c r="C3167" s="75" t="s">
        <v>3979</v>
      </c>
      <c r="D3167" s="76">
        <v>3389</v>
      </c>
      <c r="E3167" s="77">
        <v>20.61</v>
      </c>
      <c r="F3167" s="95">
        <v>164</v>
      </c>
    </row>
    <row r="3168" spans="1:6">
      <c r="A3168" s="74" t="s">
        <v>209</v>
      </c>
      <c r="B3168" s="74" t="s">
        <v>102</v>
      </c>
      <c r="C3168" s="75" t="s">
        <v>3980</v>
      </c>
      <c r="D3168" s="76">
        <v>3218</v>
      </c>
      <c r="E3168" s="77">
        <v>26.49</v>
      </c>
      <c r="F3168" s="95">
        <v>121</v>
      </c>
    </row>
    <row r="3169" spans="1:6">
      <c r="A3169" s="74" t="s">
        <v>209</v>
      </c>
      <c r="B3169" s="74" t="s">
        <v>102</v>
      </c>
      <c r="C3169" s="75" t="s">
        <v>3981</v>
      </c>
      <c r="D3169" s="76">
        <v>3147</v>
      </c>
      <c r="E3169" s="77">
        <v>15.05</v>
      </c>
      <c r="F3169" s="95">
        <v>209</v>
      </c>
    </row>
    <row r="3170" spans="1:6">
      <c r="A3170" s="74" t="s">
        <v>209</v>
      </c>
      <c r="B3170" s="74" t="s">
        <v>102</v>
      </c>
      <c r="C3170" s="75" t="s">
        <v>3982</v>
      </c>
      <c r="D3170" s="76">
        <v>3096</v>
      </c>
      <c r="E3170" s="77">
        <v>18.96</v>
      </c>
      <c r="F3170" s="95">
        <v>163</v>
      </c>
    </row>
    <row r="3171" spans="1:6">
      <c r="A3171" s="74" t="s">
        <v>209</v>
      </c>
      <c r="B3171" s="74" t="s">
        <v>102</v>
      </c>
      <c r="C3171" s="75" t="s">
        <v>3983</v>
      </c>
      <c r="D3171" s="76">
        <v>2880</v>
      </c>
      <c r="E3171" s="77">
        <v>19.489999999999998</v>
      </c>
      <c r="F3171" s="95">
        <v>148</v>
      </c>
    </row>
    <row r="3172" spans="1:6">
      <c r="A3172" s="74" t="s">
        <v>209</v>
      </c>
      <c r="B3172" s="74" t="s">
        <v>102</v>
      </c>
      <c r="C3172" s="75" t="s">
        <v>3984</v>
      </c>
      <c r="D3172" s="76">
        <v>2838</v>
      </c>
      <c r="E3172" s="77">
        <v>10.76</v>
      </c>
      <c r="F3172" s="95">
        <v>264</v>
      </c>
    </row>
    <row r="3173" spans="1:6">
      <c r="A3173" s="74" t="s">
        <v>209</v>
      </c>
      <c r="B3173" s="74" t="s">
        <v>102</v>
      </c>
      <c r="C3173" s="75" t="s">
        <v>3985</v>
      </c>
      <c r="D3173" s="76">
        <v>2829</v>
      </c>
      <c r="E3173" s="77">
        <v>5.92</v>
      </c>
      <c r="F3173" s="95">
        <v>478</v>
      </c>
    </row>
    <row r="3174" spans="1:6">
      <c r="A3174" s="74" t="s">
        <v>209</v>
      </c>
      <c r="B3174" s="74" t="s">
        <v>102</v>
      </c>
      <c r="C3174" s="75" t="s">
        <v>3986</v>
      </c>
      <c r="D3174" s="76">
        <v>2710</v>
      </c>
      <c r="E3174" s="77">
        <v>25.23</v>
      </c>
      <c r="F3174" s="95">
        <v>107</v>
      </c>
    </row>
    <row r="3175" spans="1:6">
      <c r="A3175" s="74" t="s">
        <v>209</v>
      </c>
      <c r="B3175" s="74" t="s">
        <v>102</v>
      </c>
      <c r="C3175" s="75" t="s">
        <v>3987</v>
      </c>
      <c r="D3175" s="76">
        <v>2519</v>
      </c>
      <c r="E3175" s="77">
        <v>5.76</v>
      </c>
      <c r="F3175" s="95">
        <v>437</v>
      </c>
    </row>
    <row r="3176" spans="1:6">
      <c r="A3176" s="74" t="s">
        <v>209</v>
      </c>
      <c r="B3176" s="74" t="s">
        <v>102</v>
      </c>
      <c r="C3176" s="75" t="s">
        <v>3988</v>
      </c>
      <c r="D3176" s="76">
        <v>2503</v>
      </c>
      <c r="E3176" s="77">
        <v>11.39</v>
      </c>
      <c r="F3176" s="95">
        <v>220</v>
      </c>
    </row>
    <row r="3177" spans="1:6">
      <c r="A3177" s="74" t="s">
        <v>209</v>
      </c>
      <c r="B3177" s="74" t="s">
        <v>102</v>
      </c>
      <c r="C3177" s="75" t="s">
        <v>3989</v>
      </c>
      <c r="D3177" s="76">
        <v>2332</v>
      </c>
      <c r="E3177" s="77">
        <v>17.96</v>
      </c>
      <c r="F3177" s="95">
        <v>130</v>
      </c>
    </row>
    <row r="3178" spans="1:6">
      <c r="A3178" s="74" t="s">
        <v>209</v>
      </c>
      <c r="B3178" s="74" t="s">
        <v>102</v>
      </c>
      <c r="C3178" s="75" t="s">
        <v>3990</v>
      </c>
      <c r="D3178" s="76">
        <v>2324</v>
      </c>
      <c r="E3178" s="77">
        <v>13.45</v>
      </c>
      <c r="F3178" s="95">
        <v>173</v>
      </c>
    </row>
    <row r="3179" spans="1:6">
      <c r="A3179" s="74" t="s">
        <v>209</v>
      </c>
      <c r="B3179" s="74" t="s">
        <v>102</v>
      </c>
      <c r="C3179" s="75" t="s">
        <v>3991</v>
      </c>
      <c r="D3179" s="76">
        <v>2290</v>
      </c>
      <c r="E3179" s="77">
        <v>2.34</v>
      </c>
      <c r="F3179" s="95">
        <v>977</v>
      </c>
    </row>
    <row r="3180" spans="1:6">
      <c r="A3180" s="74" t="s">
        <v>209</v>
      </c>
      <c r="B3180" s="74" t="s">
        <v>102</v>
      </c>
      <c r="C3180" s="75" t="s">
        <v>3992</v>
      </c>
      <c r="D3180" s="76">
        <v>2271</v>
      </c>
      <c r="E3180" s="77">
        <v>6.19</v>
      </c>
      <c r="F3180" s="95">
        <v>367</v>
      </c>
    </row>
    <row r="3181" spans="1:6">
      <c r="A3181" s="74" t="s">
        <v>209</v>
      </c>
      <c r="B3181" s="74" t="s">
        <v>102</v>
      </c>
      <c r="C3181" s="75" t="s">
        <v>3993</v>
      </c>
      <c r="D3181" s="76">
        <v>2212</v>
      </c>
      <c r="E3181" s="77">
        <v>13.93</v>
      </c>
      <c r="F3181" s="95">
        <v>159</v>
      </c>
    </row>
    <row r="3182" spans="1:6">
      <c r="A3182" s="74" t="s">
        <v>209</v>
      </c>
      <c r="B3182" s="74" t="s">
        <v>102</v>
      </c>
      <c r="C3182" s="75" t="s">
        <v>3994</v>
      </c>
      <c r="D3182" s="76">
        <v>2158</v>
      </c>
      <c r="E3182" s="77">
        <v>6.84</v>
      </c>
      <c r="F3182" s="95">
        <v>316</v>
      </c>
    </row>
    <row r="3183" spans="1:6">
      <c r="A3183" s="74" t="s">
        <v>209</v>
      </c>
      <c r="B3183" s="74" t="s">
        <v>102</v>
      </c>
      <c r="C3183" s="75" t="s">
        <v>3995</v>
      </c>
      <c r="D3183" s="76">
        <v>2081</v>
      </c>
      <c r="E3183" s="77">
        <v>34.229999999999997</v>
      </c>
      <c r="F3183" s="95">
        <v>61</v>
      </c>
    </row>
    <row r="3184" spans="1:6">
      <c r="A3184" s="74" t="s">
        <v>209</v>
      </c>
      <c r="B3184" s="74" t="s">
        <v>102</v>
      </c>
      <c r="C3184" s="75" t="s">
        <v>3996</v>
      </c>
      <c r="D3184" s="76">
        <v>2069</v>
      </c>
      <c r="E3184" s="77">
        <v>14.92</v>
      </c>
      <c r="F3184" s="95">
        <v>139</v>
      </c>
    </row>
    <row r="3185" spans="1:6">
      <c r="A3185" s="74" t="s">
        <v>209</v>
      </c>
      <c r="B3185" s="74" t="s">
        <v>102</v>
      </c>
      <c r="C3185" s="75" t="s">
        <v>3997</v>
      </c>
      <c r="D3185" s="76">
        <v>2036</v>
      </c>
      <c r="E3185" s="77">
        <v>19.2</v>
      </c>
      <c r="F3185" s="95">
        <v>106</v>
      </c>
    </row>
    <row r="3186" spans="1:6">
      <c r="A3186" s="74" t="s">
        <v>209</v>
      </c>
      <c r="B3186" s="74" t="s">
        <v>102</v>
      </c>
      <c r="C3186" s="75" t="s">
        <v>3998</v>
      </c>
      <c r="D3186" s="76">
        <v>1988</v>
      </c>
      <c r="E3186" s="77">
        <v>6.19</v>
      </c>
      <c r="F3186" s="95">
        <v>321</v>
      </c>
    </row>
    <row r="3187" spans="1:6">
      <c r="A3187" s="74" t="s">
        <v>209</v>
      </c>
      <c r="B3187" s="74" t="s">
        <v>102</v>
      </c>
      <c r="C3187" s="75" t="s">
        <v>3999</v>
      </c>
      <c r="D3187" s="76">
        <v>1954</v>
      </c>
      <c r="E3187" s="77">
        <v>17.100000000000001</v>
      </c>
      <c r="F3187" s="95">
        <v>114</v>
      </c>
    </row>
    <row r="3188" spans="1:6">
      <c r="A3188" s="74" t="s">
        <v>209</v>
      </c>
      <c r="B3188" s="74" t="s">
        <v>102</v>
      </c>
      <c r="C3188" s="75" t="s">
        <v>4000</v>
      </c>
      <c r="D3188" s="76">
        <v>1940</v>
      </c>
      <c r="E3188" s="77">
        <v>27.33</v>
      </c>
      <c r="F3188" s="95">
        <v>71</v>
      </c>
    </row>
    <row r="3189" spans="1:6">
      <c r="A3189" s="74" t="s">
        <v>209</v>
      </c>
      <c r="B3189" s="74" t="s">
        <v>102</v>
      </c>
      <c r="C3189" s="75" t="s">
        <v>4001</v>
      </c>
      <c r="D3189" s="76">
        <v>1926</v>
      </c>
      <c r="E3189" s="77">
        <v>16.21</v>
      </c>
      <c r="F3189" s="95">
        <v>119</v>
      </c>
    </row>
    <row r="3190" spans="1:6">
      <c r="A3190" s="74" t="s">
        <v>209</v>
      </c>
      <c r="B3190" s="74" t="s">
        <v>102</v>
      </c>
      <c r="C3190" s="75" t="s">
        <v>4002</v>
      </c>
      <c r="D3190" s="76">
        <v>1867</v>
      </c>
      <c r="E3190" s="77">
        <v>9.19</v>
      </c>
      <c r="F3190" s="95">
        <v>203</v>
      </c>
    </row>
    <row r="3191" spans="1:6">
      <c r="A3191" s="74" t="s">
        <v>209</v>
      </c>
      <c r="B3191" s="74" t="s">
        <v>102</v>
      </c>
      <c r="C3191" s="75" t="s">
        <v>4003</v>
      </c>
      <c r="D3191" s="76">
        <v>1802</v>
      </c>
      <c r="E3191" s="77">
        <v>5.4</v>
      </c>
      <c r="F3191" s="95">
        <v>334</v>
      </c>
    </row>
    <row r="3192" spans="1:6">
      <c r="A3192" s="74" t="s">
        <v>209</v>
      </c>
      <c r="B3192" s="74" t="s">
        <v>102</v>
      </c>
      <c r="C3192" s="75" t="s">
        <v>4004</v>
      </c>
      <c r="D3192" s="76">
        <v>1753</v>
      </c>
      <c r="E3192" s="77">
        <v>5.76</v>
      </c>
      <c r="F3192" s="95">
        <v>304</v>
      </c>
    </row>
    <row r="3193" spans="1:6">
      <c r="A3193" s="74" t="s">
        <v>209</v>
      </c>
      <c r="B3193" s="74" t="s">
        <v>102</v>
      </c>
      <c r="C3193" s="75" t="s">
        <v>4005</v>
      </c>
      <c r="D3193" s="76">
        <v>1748</v>
      </c>
      <c r="E3193" s="77">
        <v>22.29</v>
      </c>
      <c r="F3193" s="95">
        <v>78</v>
      </c>
    </row>
    <row r="3194" spans="1:6">
      <c r="A3194" s="74" t="s">
        <v>209</v>
      </c>
      <c r="B3194" s="74" t="s">
        <v>102</v>
      </c>
      <c r="C3194" s="75" t="s">
        <v>4006</v>
      </c>
      <c r="D3194" s="76">
        <v>1731</v>
      </c>
      <c r="E3194" s="77">
        <v>12.54</v>
      </c>
      <c r="F3194" s="95">
        <v>138</v>
      </c>
    </row>
    <row r="3195" spans="1:6">
      <c r="A3195" s="74" t="s">
        <v>209</v>
      </c>
      <c r="B3195" s="74" t="s">
        <v>102</v>
      </c>
      <c r="C3195" s="75" t="s">
        <v>4007</v>
      </c>
      <c r="D3195" s="76">
        <v>1719</v>
      </c>
      <c r="E3195" s="77">
        <v>10.82</v>
      </c>
      <c r="F3195" s="95">
        <v>159</v>
      </c>
    </row>
    <row r="3196" spans="1:6">
      <c r="A3196" s="74" t="s">
        <v>209</v>
      </c>
      <c r="B3196" s="74" t="s">
        <v>102</v>
      </c>
      <c r="C3196" s="75" t="s">
        <v>4008</v>
      </c>
      <c r="D3196" s="76">
        <v>1697</v>
      </c>
      <c r="E3196" s="77">
        <v>16.059999999999999</v>
      </c>
      <c r="F3196" s="95">
        <v>106</v>
      </c>
    </row>
    <row r="3197" spans="1:6">
      <c r="A3197" s="74" t="s">
        <v>209</v>
      </c>
      <c r="B3197" s="74" t="s">
        <v>102</v>
      </c>
      <c r="C3197" s="75" t="s">
        <v>4009</v>
      </c>
      <c r="D3197" s="76">
        <v>1622</v>
      </c>
      <c r="E3197" s="77">
        <v>12.28</v>
      </c>
      <c r="F3197" s="95">
        <v>132</v>
      </c>
    </row>
    <row r="3198" spans="1:6">
      <c r="A3198" s="74" t="s">
        <v>209</v>
      </c>
      <c r="B3198" s="74" t="s">
        <v>102</v>
      </c>
      <c r="C3198" s="75" t="s">
        <v>4010</v>
      </c>
      <c r="D3198" s="76">
        <v>1596</v>
      </c>
      <c r="E3198" s="77">
        <v>14.85</v>
      </c>
      <c r="F3198" s="95">
        <v>107</v>
      </c>
    </row>
    <row r="3199" spans="1:6">
      <c r="A3199" s="74" t="s">
        <v>209</v>
      </c>
      <c r="B3199" s="74" t="s">
        <v>102</v>
      </c>
      <c r="C3199" s="75" t="s">
        <v>4011</v>
      </c>
      <c r="D3199" s="76">
        <v>1572</v>
      </c>
      <c r="E3199" s="77">
        <v>14.13</v>
      </c>
      <c r="F3199" s="95">
        <v>111</v>
      </c>
    </row>
    <row r="3200" spans="1:6">
      <c r="A3200" s="74" t="s">
        <v>209</v>
      </c>
      <c r="B3200" s="74" t="s">
        <v>102</v>
      </c>
      <c r="C3200" s="75" t="s">
        <v>4012</v>
      </c>
      <c r="D3200" s="76">
        <v>1541</v>
      </c>
      <c r="E3200" s="77">
        <v>40.200000000000003</v>
      </c>
      <c r="F3200" s="95">
        <v>38</v>
      </c>
    </row>
    <row r="3201" spans="1:6">
      <c r="A3201" s="74" t="s">
        <v>209</v>
      </c>
      <c r="B3201" s="74" t="s">
        <v>102</v>
      </c>
      <c r="C3201" s="75" t="s">
        <v>4013</v>
      </c>
      <c r="D3201" s="76">
        <v>1525</v>
      </c>
      <c r="E3201" s="77">
        <v>16.54</v>
      </c>
      <c r="F3201" s="95">
        <v>92</v>
      </c>
    </row>
    <row r="3202" spans="1:6">
      <c r="A3202" s="74" t="s">
        <v>209</v>
      </c>
      <c r="B3202" s="74" t="s">
        <v>102</v>
      </c>
      <c r="C3202" s="75" t="s">
        <v>4014</v>
      </c>
      <c r="D3202" s="76">
        <v>1503</v>
      </c>
      <c r="E3202" s="77">
        <v>5.9</v>
      </c>
      <c r="F3202" s="95">
        <v>255</v>
      </c>
    </row>
    <row r="3203" spans="1:6">
      <c r="A3203" s="74" t="s">
        <v>209</v>
      </c>
      <c r="B3203" s="74" t="s">
        <v>102</v>
      </c>
      <c r="C3203" s="75" t="s">
        <v>4015</v>
      </c>
      <c r="D3203" s="76">
        <v>1487</v>
      </c>
      <c r="E3203" s="77">
        <v>12.26</v>
      </c>
      <c r="F3203" s="95">
        <v>121</v>
      </c>
    </row>
    <row r="3204" spans="1:6">
      <c r="A3204" s="74" t="s">
        <v>209</v>
      </c>
      <c r="B3204" s="74" t="s">
        <v>102</v>
      </c>
      <c r="C3204" s="75" t="s">
        <v>4016</v>
      </c>
      <c r="D3204" s="76">
        <v>1476</v>
      </c>
      <c r="E3204" s="77">
        <v>17.21</v>
      </c>
      <c r="F3204" s="95">
        <v>86</v>
      </c>
    </row>
    <row r="3205" spans="1:6">
      <c r="A3205" s="74" t="s">
        <v>209</v>
      </c>
      <c r="B3205" s="74" t="s">
        <v>102</v>
      </c>
      <c r="C3205" s="75" t="s">
        <v>4017</v>
      </c>
      <c r="D3205" s="76">
        <v>1470</v>
      </c>
      <c r="E3205" s="77">
        <v>20.399999999999999</v>
      </c>
      <c r="F3205" s="95">
        <v>72</v>
      </c>
    </row>
    <row r="3206" spans="1:6">
      <c r="A3206" s="74" t="s">
        <v>209</v>
      </c>
      <c r="B3206" s="74" t="s">
        <v>102</v>
      </c>
      <c r="C3206" s="75" t="s">
        <v>4018</v>
      </c>
      <c r="D3206" s="76">
        <v>1407</v>
      </c>
      <c r="E3206" s="77">
        <v>23.96</v>
      </c>
      <c r="F3206" s="95">
        <v>59</v>
      </c>
    </row>
    <row r="3207" spans="1:6">
      <c r="A3207" s="74" t="s">
        <v>209</v>
      </c>
      <c r="B3207" s="74" t="s">
        <v>102</v>
      </c>
      <c r="C3207" s="75" t="s">
        <v>4019</v>
      </c>
      <c r="D3207" s="76">
        <v>1370</v>
      </c>
      <c r="E3207" s="77">
        <v>20.41</v>
      </c>
      <c r="F3207" s="95">
        <v>67</v>
      </c>
    </row>
    <row r="3208" spans="1:6">
      <c r="A3208" s="74" t="s">
        <v>209</v>
      </c>
      <c r="B3208" s="74" t="s">
        <v>102</v>
      </c>
      <c r="C3208" s="75" t="s">
        <v>4020</v>
      </c>
      <c r="D3208" s="76">
        <v>1347</v>
      </c>
      <c r="E3208" s="77">
        <v>22.69</v>
      </c>
      <c r="F3208" s="95">
        <v>59</v>
      </c>
    </row>
    <row r="3209" spans="1:6">
      <c r="A3209" s="74" t="s">
        <v>209</v>
      </c>
      <c r="B3209" s="74" t="s">
        <v>102</v>
      </c>
      <c r="C3209" s="75" t="s">
        <v>4021</v>
      </c>
      <c r="D3209" s="76">
        <v>1346</v>
      </c>
      <c r="E3209" s="77">
        <v>17.079999999999998</v>
      </c>
      <c r="F3209" s="95">
        <v>79</v>
      </c>
    </row>
    <row r="3210" spans="1:6">
      <c r="A3210" s="74" t="s">
        <v>209</v>
      </c>
      <c r="B3210" s="74" t="s">
        <v>102</v>
      </c>
      <c r="C3210" s="75" t="s">
        <v>4022</v>
      </c>
      <c r="D3210" s="76">
        <v>1329</v>
      </c>
      <c r="E3210" s="77">
        <v>7.72</v>
      </c>
      <c r="F3210" s="95">
        <v>172</v>
      </c>
    </row>
    <row r="3211" spans="1:6">
      <c r="A3211" s="74" t="s">
        <v>209</v>
      </c>
      <c r="B3211" s="74" t="s">
        <v>102</v>
      </c>
      <c r="C3211" s="75" t="s">
        <v>4023</v>
      </c>
      <c r="D3211" s="76">
        <v>1277</v>
      </c>
      <c r="E3211" s="77">
        <v>19.440000000000001</v>
      </c>
      <c r="F3211" s="95">
        <v>66</v>
      </c>
    </row>
    <row r="3212" spans="1:6">
      <c r="A3212" s="74" t="s">
        <v>209</v>
      </c>
      <c r="B3212" s="74" t="s">
        <v>102</v>
      </c>
      <c r="C3212" s="75" t="s">
        <v>4024</v>
      </c>
      <c r="D3212" s="76">
        <v>1245</v>
      </c>
      <c r="E3212" s="77">
        <v>10.95</v>
      </c>
      <c r="F3212" s="95">
        <v>114</v>
      </c>
    </row>
    <row r="3213" spans="1:6">
      <c r="A3213" s="74" t="s">
        <v>209</v>
      </c>
      <c r="B3213" s="74" t="s">
        <v>102</v>
      </c>
      <c r="C3213" s="75" t="s">
        <v>4025</v>
      </c>
      <c r="D3213" s="76">
        <v>1220</v>
      </c>
      <c r="E3213" s="77">
        <v>14.36</v>
      </c>
      <c r="F3213" s="95">
        <v>85</v>
      </c>
    </row>
    <row r="3214" spans="1:6">
      <c r="A3214" s="74" t="s">
        <v>209</v>
      </c>
      <c r="B3214" s="74" t="s">
        <v>102</v>
      </c>
      <c r="C3214" s="75" t="s">
        <v>4026</v>
      </c>
      <c r="D3214" s="76">
        <v>1200</v>
      </c>
      <c r="E3214" s="77">
        <v>8.19</v>
      </c>
      <c r="F3214" s="95">
        <v>146</v>
      </c>
    </row>
    <row r="3215" spans="1:6">
      <c r="A3215" s="74" t="s">
        <v>209</v>
      </c>
      <c r="B3215" s="74" t="s">
        <v>102</v>
      </c>
      <c r="C3215" s="75" t="s">
        <v>4027</v>
      </c>
      <c r="D3215" s="76">
        <v>1194</v>
      </c>
      <c r="E3215" s="77">
        <v>13.7</v>
      </c>
      <c r="F3215" s="95">
        <v>87</v>
      </c>
    </row>
    <row r="3216" spans="1:6">
      <c r="A3216" s="74" t="s">
        <v>209</v>
      </c>
      <c r="B3216" s="74" t="s">
        <v>102</v>
      </c>
      <c r="C3216" s="75" t="s">
        <v>4028</v>
      </c>
      <c r="D3216" s="76">
        <v>1175</v>
      </c>
      <c r="E3216" s="77">
        <v>18.57</v>
      </c>
      <c r="F3216" s="95">
        <v>63</v>
      </c>
    </row>
    <row r="3217" spans="1:6">
      <c r="A3217" s="74" t="s">
        <v>209</v>
      </c>
      <c r="B3217" s="74" t="s">
        <v>102</v>
      </c>
      <c r="C3217" s="75" t="s">
        <v>4029</v>
      </c>
      <c r="D3217" s="76">
        <v>1173</v>
      </c>
      <c r="E3217" s="77">
        <v>9.2200000000000006</v>
      </c>
      <c r="F3217" s="95">
        <v>127</v>
      </c>
    </row>
    <row r="3218" spans="1:6">
      <c r="A3218" s="74" t="s">
        <v>209</v>
      </c>
      <c r="B3218" s="74" t="s">
        <v>102</v>
      </c>
      <c r="C3218" s="75" t="s">
        <v>4030</v>
      </c>
      <c r="D3218" s="76">
        <v>1168</v>
      </c>
      <c r="E3218" s="77">
        <v>9.4700000000000006</v>
      </c>
      <c r="F3218" s="95">
        <v>123</v>
      </c>
    </row>
    <row r="3219" spans="1:6">
      <c r="A3219" s="74" t="s">
        <v>209</v>
      </c>
      <c r="B3219" s="74" t="s">
        <v>102</v>
      </c>
      <c r="C3219" s="75" t="s">
        <v>4031</v>
      </c>
      <c r="D3219" s="76">
        <v>1158</v>
      </c>
      <c r="E3219" s="77">
        <v>7.36</v>
      </c>
      <c r="F3219" s="95">
        <v>157</v>
      </c>
    </row>
    <row r="3220" spans="1:6">
      <c r="A3220" s="74" t="s">
        <v>209</v>
      </c>
      <c r="B3220" s="74" t="s">
        <v>102</v>
      </c>
      <c r="C3220" s="75" t="s">
        <v>4032</v>
      </c>
      <c r="D3220" s="76">
        <v>1152</v>
      </c>
      <c r="E3220" s="77">
        <v>6.52</v>
      </c>
      <c r="F3220" s="95">
        <v>177</v>
      </c>
    </row>
    <row r="3221" spans="1:6">
      <c r="A3221" s="74" t="s">
        <v>209</v>
      </c>
      <c r="B3221" s="74" t="s">
        <v>102</v>
      </c>
      <c r="C3221" s="75" t="s">
        <v>4033</v>
      </c>
      <c r="D3221" s="76">
        <v>1133</v>
      </c>
      <c r="E3221" s="77">
        <v>2.73</v>
      </c>
      <c r="F3221" s="95">
        <v>415</v>
      </c>
    </row>
    <row r="3222" spans="1:6">
      <c r="A3222" s="74" t="s">
        <v>209</v>
      </c>
      <c r="B3222" s="74" t="s">
        <v>102</v>
      </c>
      <c r="C3222" s="75" t="s">
        <v>4034</v>
      </c>
      <c r="D3222" s="76">
        <v>1082</v>
      </c>
      <c r="E3222" s="77">
        <v>12.85</v>
      </c>
      <c r="F3222" s="95">
        <v>84</v>
      </c>
    </row>
    <row r="3223" spans="1:6">
      <c r="A3223" s="74" t="s">
        <v>209</v>
      </c>
      <c r="B3223" s="74" t="s">
        <v>102</v>
      </c>
      <c r="C3223" s="75" t="s">
        <v>4035</v>
      </c>
      <c r="D3223" s="76">
        <v>1047</v>
      </c>
      <c r="E3223" s="77">
        <v>12.64</v>
      </c>
      <c r="F3223" s="95">
        <v>83</v>
      </c>
    </row>
    <row r="3224" spans="1:6">
      <c r="A3224" s="74" t="s">
        <v>209</v>
      </c>
      <c r="B3224" s="74" t="s">
        <v>102</v>
      </c>
      <c r="C3224" s="75" t="s">
        <v>4036</v>
      </c>
      <c r="D3224" s="77">
        <v>997</v>
      </c>
      <c r="E3224" s="77">
        <v>6.96</v>
      </c>
      <c r="F3224" s="95">
        <v>143</v>
      </c>
    </row>
    <row r="3225" spans="1:6">
      <c r="A3225" s="74" t="s">
        <v>209</v>
      </c>
      <c r="B3225" s="74" t="s">
        <v>102</v>
      </c>
      <c r="C3225" s="75" t="s">
        <v>4037</v>
      </c>
      <c r="D3225" s="77">
        <v>946</v>
      </c>
      <c r="E3225" s="77">
        <v>9.15</v>
      </c>
      <c r="F3225" s="95">
        <v>103</v>
      </c>
    </row>
    <row r="3226" spans="1:6">
      <c r="A3226" s="74" t="s">
        <v>209</v>
      </c>
      <c r="B3226" s="74" t="s">
        <v>102</v>
      </c>
      <c r="C3226" s="75" t="s">
        <v>4038</v>
      </c>
      <c r="D3226" s="77">
        <v>939</v>
      </c>
      <c r="E3226" s="77">
        <v>11.43</v>
      </c>
      <c r="F3226" s="95">
        <v>82</v>
      </c>
    </row>
    <row r="3227" spans="1:6">
      <c r="A3227" s="74" t="s">
        <v>209</v>
      </c>
      <c r="B3227" s="74" t="s">
        <v>102</v>
      </c>
      <c r="C3227" s="75" t="s">
        <v>4039</v>
      </c>
      <c r="D3227" s="77">
        <v>927</v>
      </c>
      <c r="E3227" s="77">
        <v>6.96</v>
      </c>
      <c r="F3227" s="95">
        <v>133</v>
      </c>
    </row>
    <row r="3228" spans="1:6">
      <c r="A3228" s="74" t="s">
        <v>209</v>
      </c>
      <c r="B3228" s="74" t="s">
        <v>102</v>
      </c>
      <c r="C3228" s="75" t="s">
        <v>4040</v>
      </c>
      <c r="D3228" s="77">
        <v>913</v>
      </c>
      <c r="E3228" s="77">
        <v>2.86</v>
      </c>
      <c r="F3228" s="95">
        <v>319</v>
      </c>
    </row>
    <row r="3229" spans="1:6">
      <c r="A3229" s="74" t="s">
        <v>209</v>
      </c>
      <c r="B3229" s="74" t="s">
        <v>102</v>
      </c>
      <c r="C3229" s="75" t="s">
        <v>4041</v>
      </c>
      <c r="D3229" s="77">
        <v>893</v>
      </c>
      <c r="E3229" s="77">
        <v>16.47</v>
      </c>
      <c r="F3229" s="95">
        <v>54</v>
      </c>
    </row>
    <row r="3230" spans="1:6">
      <c r="A3230" s="74" t="s">
        <v>209</v>
      </c>
      <c r="B3230" s="74" t="s">
        <v>102</v>
      </c>
      <c r="C3230" s="75" t="s">
        <v>4042</v>
      </c>
      <c r="D3230" s="77">
        <v>870</v>
      </c>
      <c r="E3230" s="77">
        <v>15.71</v>
      </c>
      <c r="F3230" s="95">
        <v>55</v>
      </c>
    </row>
    <row r="3231" spans="1:6">
      <c r="A3231" s="74" t="s">
        <v>209</v>
      </c>
      <c r="B3231" s="74" t="s">
        <v>102</v>
      </c>
      <c r="C3231" s="75" t="s">
        <v>4043</v>
      </c>
      <c r="D3231" s="77">
        <v>753</v>
      </c>
      <c r="E3231" s="77">
        <v>8.15</v>
      </c>
      <c r="F3231" s="95">
        <v>92</v>
      </c>
    </row>
    <row r="3232" spans="1:6">
      <c r="A3232" s="74" t="s">
        <v>209</v>
      </c>
      <c r="B3232" s="74" t="s">
        <v>102</v>
      </c>
      <c r="C3232" s="75" t="s">
        <v>4044</v>
      </c>
      <c r="D3232" s="77">
        <v>676</v>
      </c>
      <c r="E3232" s="77">
        <v>4.6399999999999997</v>
      </c>
      <c r="F3232" s="95">
        <v>146</v>
      </c>
    </row>
    <row r="3233" spans="1:6">
      <c r="A3233" s="74" t="s">
        <v>209</v>
      </c>
      <c r="B3233" s="74" t="s">
        <v>102</v>
      </c>
      <c r="C3233" s="75" t="s">
        <v>4045</v>
      </c>
      <c r="D3233" s="77">
        <v>650</v>
      </c>
      <c r="E3233" s="77">
        <v>12.94</v>
      </c>
      <c r="F3233" s="95">
        <v>50</v>
      </c>
    </row>
    <row r="3234" spans="1:6">
      <c r="A3234" s="74" t="s">
        <v>209</v>
      </c>
      <c r="B3234" s="74" t="s">
        <v>102</v>
      </c>
      <c r="C3234" s="75" t="s">
        <v>4046</v>
      </c>
      <c r="D3234" s="77">
        <v>632</v>
      </c>
      <c r="E3234" s="77">
        <v>22.02</v>
      </c>
      <c r="F3234" s="95">
        <v>29</v>
      </c>
    </row>
    <row r="3235" spans="1:6">
      <c r="A3235" s="74" t="s">
        <v>209</v>
      </c>
      <c r="B3235" s="74" t="s">
        <v>102</v>
      </c>
      <c r="C3235" s="75" t="s">
        <v>4047</v>
      </c>
      <c r="D3235" s="77">
        <v>624</v>
      </c>
      <c r="E3235" s="77">
        <v>11.12</v>
      </c>
      <c r="F3235" s="95">
        <v>56</v>
      </c>
    </row>
    <row r="3236" spans="1:6">
      <c r="A3236" s="74" t="s">
        <v>209</v>
      </c>
      <c r="B3236" s="74" t="s">
        <v>102</v>
      </c>
      <c r="C3236" s="75" t="s">
        <v>4048</v>
      </c>
      <c r="D3236" s="77">
        <v>621</v>
      </c>
      <c r="E3236" s="77">
        <v>9.2799999999999994</v>
      </c>
      <c r="F3236" s="95">
        <v>67</v>
      </c>
    </row>
    <row r="3237" spans="1:6">
      <c r="A3237" s="74" t="s">
        <v>209</v>
      </c>
      <c r="B3237" s="74" t="s">
        <v>102</v>
      </c>
      <c r="C3237" s="75" t="s">
        <v>4049</v>
      </c>
      <c r="D3237" s="77">
        <v>611</v>
      </c>
      <c r="E3237" s="77">
        <v>10.11</v>
      </c>
      <c r="F3237" s="95">
        <v>60</v>
      </c>
    </row>
    <row r="3238" spans="1:6">
      <c r="A3238" s="74" t="s">
        <v>209</v>
      </c>
      <c r="B3238" s="74" t="s">
        <v>102</v>
      </c>
      <c r="C3238" s="75" t="s">
        <v>4050</v>
      </c>
      <c r="D3238" s="77">
        <v>596</v>
      </c>
      <c r="E3238" s="77">
        <v>8.14</v>
      </c>
      <c r="F3238" s="95">
        <v>73</v>
      </c>
    </row>
    <row r="3239" spans="1:6">
      <c r="A3239" s="74" t="s">
        <v>209</v>
      </c>
      <c r="B3239" s="74" t="s">
        <v>102</v>
      </c>
      <c r="C3239" s="75" t="s">
        <v>4051</v>
      </c>
      <c r="D3239" s="77">
        <v>584</v>
      </c>
      <c r="E3239" s="77">
        <v>23.23</v>
      </c>
      <c r="F3239" s="95">
        <v>25</v>
      </c>
    </row>
    <row r="3240" spans="1:6">
      <c r="A3240" s="74" t="s">
        <v>209</v>
      </c>
      <c r="B3240" s="74" t="s">
        <v>102</v>
      </c>
      <c r="C3240" s="75" t="s">
        <v>4052</v>
      </c>
      <c r="D3240" s="77">
        <v>570</v>
      </c>
      <c r="E3240" s="77">
        <v>10.79</v>
      </c>
      <c r="F3240" s="95">
        <v>53</v>
      </c>
    </row>
    <row r="3241" spans="1:6">
      <c r="A3241" s="74" t="s">
        <v>209</v>
      </c>
      <c r="B3241" s="74" t="s">
        <v>102</v>
      </c>
      <c r="C3241" s="75" t="s">
        <v>4053</v>
      </c>
      <c r="D3241" s="77">
        <v>546</v>
      </c>
      <c r="E3241" s="77">
        <v>13.15</v>
      </c>
      <c r="F3241" s="95">
        <v>42</v>
      </c>
    </row>
    <row r="3242" spans="1:6">
      <c r="A3242" s="74" t="s">
        <v>209</v>
      </c>
      <c r="B3242" s="74" t="s">
        <v>102</v>
      </c>
      <c r="C3242" s="75" t="s">
        <v>4054</v>
      </c>
      <c r="D3242" s="77">
        <v>541</v>
      </c>
      <c r="E3242" s="77">
        <v>8.66</v>
      </c>
      <c r="F3242" s="95">
        <v>62</v>
      </c>
    </row>
    <row r="3243" spans="1:6">
      <c r="A3243" s="74" t="s">
        <v>209</v>
      </c>
      <c r="B3243" s="74" t="s">
        <v>102</v>
      </c>
      <c r="C3243" s="75" t="s">
        <v>4055</v>
      </c>
      <c r="D3243" s="77">
        <v>532</v>
      </c>
      <c r="E3243" s="77">
        <v>2.97</v>
      </c>
      <c r="F3243" s="95">
        <v>179</v>
      </c>
    </row>
    <row r="3244" spans="1:6">
      <c r="A3244" s="74" t="s">
        <v>209</v>
      </c>
      <c r="B3244" s="74" t="s">
        <v>102</v>
      </c>
      <c r="C3244" s="75" t="s">
        <v>4056</v>
      </c>
      <c r="D3244" s="77">
        <v>525</v>
      </c>
      <c r="E3244" s="77">
        <v>5.72</v>
      </c>
      <c r="F3244" s="95">
        <v>92</v>
      </c>
    </row>
    <row r="3245" spans="1:6">
      <c r="A3245" s="74" t="s">
        <v>209</v>
      </c>
      <c r="B3245" s="74" t="s">
        <v>102</v>
      </c>
      <c r="C3245" s="75" t="s">
        <v>4057</v>
      </c>
      <c r="D3245" s="77">
        <v>500</v>
      </c>
      <c r="E3245" s="77">
        <v>18.920000000000002</v>
      </c>
      <c r="F3245" s="95">
        <v>26</v>
      </c>
    </row>
    <row r="3246" spans="1:6">
      <c r="A3246" s="74" t="s">
        <v>209</v>
      </c>
      <c r="B3246" s="74" t="s">
        <v>102</v>
      </c>
      <c r="C3246" s="75" t="s">
        <v>4058</v>
      </c>
      <c r="D3246" s="77">
        <v>492</v>
      </c>
      <c r="E3246" s="77">
        <v>8.1199999999999992</v>
      </c>
      <c r="F3246" s="95">
        <v>61</v>
      </c>
    </row>
    <row r="3247" spans="1:6">
      <c r="A3247" s="74" t="s">
        <v>209</v>
      </c>
      <c r="B3247" s="74" t="s">
        <v>102</v>
      </c>
      <c r="C3247" s="75" t="s">
        <v>4059</v>
      </c>
      <c r="D3247" s="77">
        <v>486</v>
      </c>
      <c r="E3247" s="77">
        <v>5.77</v>
      </c>
      <c r="F3247" s="95">
        <v>84</v>
      </c>
    </row>
    <row r="3248" spans="1:6">
      <c r="A3248" s="74" t="s">
        <v>209</v>
      </c>
      <c r="B3248" s="74" t="s">
        <v>102</v>
      </c>
      <c r="C3248" s="75" t="s">
        <v>4060</v>
      </c>
      <c r="D3248" s="77">
        <v>458</v>
      </c>
      <c r="E3248" s="77">
        <v>10.17</v>
      </c>
      <c r="F3248" s="95">
        <v>45</v>
      </c>
    </row>
    <row r="3249" spans="1:6">
      <c r="A3249" s="74" t="s">
        <v>209</v>
      </c>
      <c r="B3249" s="74" t="s">
        <v>102</v>
      </c>
      <c r="C3249" s="75" t="s">
        <v>4061</v>
      </c>
      <c r="D3249" s="77">
        <v>445</v>
      </c>
      <c r="E3249" s="77">
        <v>5.79</v>
      </c>
      <c r="F3249" s="95">
        <v>77</v>
      </c>
    </row>
    <row r="3250" spans="1:6">
      <c r="A3250" s="74" t="s">
        <v>209</v>
      </c>
      <c r="B3250" s="74" t="s">
        <v>102</v>
      </c>
      <c r="C3250" s="75" t="s">
        <v>4062</v>
      </c>
      <c r="D3250" s="77">
        <v>437</v>
      </c>
      <c r="E3250" s="77">
        <v>6.77</v>
      </c>
      <c r="F3250" s="95">
        <v>65</v>
      </c>
    </row>
    <row r="3251" spans="1:6">
      <c r="A3251" s="74" t="s">
        <v>209</v>
      </c>
      <c r="B3251" s="74" t="s">
        <v>102</v>
      </c>
      <c r="C3251" s="75" t="s">
        <v>4063</v>
      </c>
      <c r="D3251" s="77">
        <v>429</v>
      </c>
      <c r="E3251" s="77">
        <v>7.98</v>
      </c>
      <c r="F3251" s="95">
        <v>54</v>
      </c>
    </row>
    <row r="3252" spans="1:6">
      <c r="A3252" s="74" t="s">
        <v>209</v>
      </c>
      <c r="B3252" s="74" t="s">
        <v>102</v>
      </c>
      <c r="C3252" s="75" t="s">
        <v>4064</v>
      </c>
      <c r="D3252" s="77">
        <v>410</v>
      </c>
      <c r="E3252" s="77">
        <v>14.2</v>
      </c>
      <c r="F3252" s="95">
        <v>29</v>
      </c>
    </row>
    <row r="3253" spans="1:6">
      <c r="A3253" s="74" t="s">
        <v>209</v>
      </c>
      <c r="B3253" s="74" t="s">
        <v>102</v>
      </c>
      <c r="C3253" s="75" t="s">
        <v>4065</v>
      </c>
      <c r="D3253" s="77">
        <v>408</v>
      </c>
      <c r="E3253" s="77">
        <v>10.38</v>
      </c>
      <c r="F3253" s="95">
        <v>39</v>
      </c>
    </row>
    <row r="3254" spans="1:6">
      <c r="A3254" s="74" t="s">
        <v>209</v>
      </c>
      <c r="B3254" s="74" t="s">
        <v>102</v>
      </c>
      <c r="C3254" s="75" t="s">
        <v>4066</v>
      </c>
      <c r="D3254" s="77">
        <v>341</v>
      </c>
      <c r="E3254" s="77">
        <v>12.24</v>
      </c>
      <c r="F3254" s="95">
        <v>28</v>
      </c>
    </row>
    <row r="3255" spans="1:6">
      <c r="A3255" s="74" t="s">
        <v>209</v>
      </c>
      <c r="B3255" s="74" t="s">
        <v>102</v>
      </c>
      <c r="C3255" s="75" t="s">
        <v>4067</v>
      </c>
      <c r="D3255" s="77">
        <v>306</v>
      </c>
      <c r="E3255" s="77">
        <v>9.99</v>
      </c>
      <c r="F3255" s="95">
        <v>31</v>
      </c>
    </row>
    <row r="3256" spans="1:6">
      <c r="A3256" s="74" t="s">
        <v>209</v>
      </c>
      <c r="B3256" s="74" t="s">
        <v>102</v>
      </c>
      <c r="C3256" s="75" t="s">
        <v>4068</v>
      </c>
      <c r="D3256" s="77">
        <v>283</v>
      </c>
      <c r="E3256" s="77">
        <v>9.76</v>
      </c>
      <c r="F3256" s="95">
        <v>29</v>
      </c>
    </row>
    <row r="3257" spans="1:6">
      <c r="A3257" s="74" t="s">
        <v>209</v>
      </c>
      <c r="B3257" s="74" t="s">
        <v>104</v>
      </c>
      <c r="C3257" s="75" t="s">
        <v>4069</v>
      </c>
      <c r="D3257" s="76">
        <v>48333</v>
      </c>
      <c r="E3257" s="77">
        <v>45.14</v>
      </c>
      <c r="F3257" s="96">
        <v>1071</v>
      </c>
    </row>
    <row r="3258" spans="1:6">
      <c r="A3258" s="74" t="s">
        <v>209</v>
      </c>
      <c r="B3258" s="74" t="s">
        <v>104</v>
      </c>
      <c r="C3258" s="75" t="s">
        <v>4070</v>
      </c>
      <c r="D3258" s="76">
        <v>14891</v>
      </c>
      <c r="E3258" s="77">
        <v>11.06</v>
      </c>
      <c r="F3258" s="96">
        <v>1346</v>
      </c>
    </row>
    <row r="3259" spans="1:6">
      <c r="A3259" s="74" t="s">
        <v>209</v>
      </c>
      <c r="B3259" s="74" t="s">
        <v>104</v>
      </c>
      <c r="C3259" s="75" t="s">
        <v>4071</v>
      </c>
      <c r="D3259" s="76">
        <v>13867</v>
      </c>
      <c r="E3259" s="77">
        <v>9.1</v>
      </c>
      <c r="F3259" s="96">
        <v>1524</v>
      </c>
    </row>
    <row r="3260" spans="1:6">
      <c r="A3260" s="74" t="s">
        <v>209</v>
      </c>
      <c r="B3260" s="74" t="s">
        <v>104</v>
      </c>
      <c r="C3260" s="75" t="s">
        <v>4072</v>
      </c>
      <c r="D3260" s="76">
        <v>13111</v>
      </c>
      <c r="E3260" s="77">
        <v>12.66</v>
      </c>
      <c r="F3260" s="96">
        <v>1035</v>
      </c>
    </row>
    <row r="3261" spans="1:6">
      <c r="A3261" s="74" t="s">
        <v>209</v>
      </c>
      <c r="B3261" s="74" t="s">
        <v>104</v>
      </c>
      <c r="C3261" s="75" t="s">
        <v>4073</v>
      </c>
      <c r="D3261" s="76">
        <v>11491</v>
      </c>
      <c r="E3261" s="77">
        <v>12.6</v>
      </c>
      <c r="F3261" s="95">
        <v>912</v>
      </c>
    </row>
    <row r="3262" spans="1:6">
      <c r="A3262" s="74" t="s">
        <v>209</v>
      </c>
      <c r="B3262" s="74" t="s">
        <v>104</v>
      </c>
      <c r="C3262" s="75" t="s">
        <v>4074</v>
      </c>
      <c r="D3262" s="76">
        <v>10256</v>
      </c>
      <c r="E3262" s="77">
        <v>43.33</v>
      </c>
      <c r="F3262" s="95">
        <v>237</v>
      </c>
    </row>
    <row r="3263" spans="1:6">
      <c r="A3263" s="74" t="s">
        <v>209</v>
      </c>
      <c r="B3263" s="74" t="s">
        <v>104</v>
      </c>
      <c r="C3263" s="75" t="s">
        <v>4075</v>
      </c>
      <c r="D3263" s="76">
        <v>9152</v>
      </c>
      <c r="E3263" s="77">
        <v>7.96</v>
      </c>
      <c r="F3263" s="96">
        <v>1150</v>
      </c>
    </row>
    <row r="3264" spans="1:6">
      <c r="A3264" s="74" t="s">
        <v>209</v>
      </c>
      <c r="B3264" s="74" t="s">
        <v>104</v>
      </c>
      <c r="C3264" s="75" t="s">
        <v>4076</v>
      </c>
      <c r="D3264" s="76">
        <v>8712</v>
      </c>
      <c r="E3264" s="77">
        <v>11.52</v>
      </c>
      <c r="F3264" s="95">
        <v>756</v>
      </c>
    </row>
    <row r="3265" spans="1:6">
      <c r="A3265" s="74" t="s">
        <v>209</v>
      </c>
      <c r="B3265" s="74" t="s">
        <v>104</v>
      </c>
      <c r="C3265" s="75" t="s">
        <v>4077</v>
      </c>
      <c r="D3265" s="76">
        <v>8513</v>
      </c>
      <c r="E3265" s="77">
        <v>15.64</v>
      </c>
      <c r="F3265" s="95">
        <v>544</v>
      </c>
    </row>
    <row r="3266" spans="1:6">
      <c r="A3266" s="74" t="s">
        <v>209</v>
      </c>
      <c r="B3266" s="74" t="s">
        <v>104</v>
      </c>
      <c r="C3266" s="75" t="s">
        <v>4078</v>
      </c>
      <c r="D3266" s="76">
        <v>7921</v>
      </c>
      <c r="E3266" s="77">
        <v>35.06</v>
      </c>
      <c r="F3266" s="95">
        <v>226</v>
      </c>
    </row>
    <row r="3267" spans="1:6">
      <c r="A3267" s="74" t="s">
        <v>209</v>
      </c>
      <c r="B3267" s="74" t="s">
        <v>104</v>
      </c>
      <c r="C3267" s="75" t="s">
        <v>4079</v>
      </c>
      <c r="D3267" s="76">
        <v>7039</v>
      </c>
      <c r="E3267" s="77">
        <v>8</v>
      </c>
      <c r="F3267" s="95">
        <v>880</v>
      </c>
    </row>
    <row r="3268" spans="1:6">
      <c r="A3268" s="74" t="s">
        <v>209</v>
      </c>
      <c r="B3268" s="74" t="s">
        <v>104</v>
      </c>
      <c r="C3268" s="75" t="s">
        <v>4080</v>
      </c>
      <c r="D3268" s="76">
        <v>6509</v>
      </c>
      <c r="E3268" s="77">
        <v>7.09</v>
      </c>
      <c r="F3268" s="95">
        <v>918</v>
      </c>
    </row>
    <row r="3269" spans="1:6">
      <c r="A3269" s="74" t="s">
        <v>209</v>
      </c>
      <c r="B3269" s="74" t="s">
        <v>104</v>
      </c>
      <c r="C3269" s="75" t="s">
        <v>4081</v>
      </c>
      <c r="D3269" s="76">
        <v>6386</v>
      </c>
      <c r="E3269" s="77">
        <v>4.7</v>
      </c>
      <c r="F3269" s="96">
        <v>1359</v>
      </c>
    </row>
    <row r="3270" spans="1:6">
      <c r="A3270" s="74" t="s">
        <v>209</v>
      </c>
      <c r="B3270" s="74" t="s">
        <v>104</v>
      </c>
      <c r="C3270" s="75" t="s">
        <v>4082</v>
      </c>
      <c r="D3270" s="76">
        <v>5619</v>
      </c>
      <c r="E3270" s="77">
        <v>6.47</v>
      </c>
      <c r="F3270" s="95">
        <v>869</v>
      </c>
    </row>
    <row r="3271" spans="1:6">
      <c r="A3271" s="74" t="s">
        <v>209</v>
      </c>
      <c r="B3271" s="74" t="s">
        <v>104</v>
      </c>
      <c r="C3271" s="75" t="s">
        <v>4083</v>
      </c>
      <c r="D3271" s="76">
        <v>5413</v>
      </c>
      <c r="E3271" s="77">
        <v>4.59</v>
      </c>
      <c r="F3271" s="96">
        <v>1180</v>
      </c>
    </row>
    <row r="3272" spans="1:6">
      <c r="A3272" s="74" t="s">
        <v>209</v>
      </c>
      <c r="B3272" s="74" t="s">
        <v>104</v>
      </c>
      <c r="C3272" s="75" t="s">
        <v>4084</v>
      </c>
      <c r="D3272" s="76">
        <v>5081</v>
      </c>
      <c r="E3272" s="77">
        <v>3.62</v>
      </c>
      <c r="F3272" s="96">
        <v>1404</v>
      </c>
    </row>
    <row r="3273" spans="1:6">
      <c r="A3273" s="74" t="s">
        <v>209</v>
      </c>
      <c r="B3273" s="74" t="s">
        <v>104</v>
      </c>
      <c r="C3273" s="75" t="s">
        <v>4085</v>
      </c>
      <c r="D3273" s="76">
        <v>5068</v>
      </c>
      <c r="E3273" s="77">
        <v>3.91</v>
      </c>
      <c r="F3273" s="96">
        <v>1295</v>
      </c>
    </row>
    <row r="3274" spans="1:6">
      <c r="A3274" s="74" t="s">
        <v>209</v>
      </c>
      <c r="B3274" s="74" t="s">
        <v>104</v>
      </c>
      <c r="C3274" s="75" t="s">
        <v>4086</v>
      </c>
      <c r="D3274" s="76">
        <v>4782</v>
      </c>
      <c r="E3274" s="77">
        <v>5.62</v>
      </c>
      <c r="F3274" s="95">
        <v>851</v>
      </c>
    </row>
    <row r="3275" spans="1:6">
      <c r="A3275" s="74" t="s">
        <v>209</v>
      </c>
      <c r="B3275" s="74" t="s">
        <v>104</v>
      </c>
      <c r="C3275" s="75" t="s">
        <v>4087</v>
      </c>
      <c r="D3275" s="76">
        <v>4750</v>
      </c>
      <c r="E3275" s="77">
        <v>4.49</v>
      </c>
      <c r="F3275" s="96">
        <v>1057</v>
      </c>
    </row>
    <row r="3276" spans="1:6">
      <c r="A3276" s="74" t="s">
        <v>209</v>
      </c>
      <c r="B3276" s="74" t="s">
        <v>104</v>
      </c>
      <c r="C3276" s="75" t="s">
        <v>4088</v>
      </c>
      <c r="D3276" s="76">
        <v>4716</v>
      </c>
      <c r="E3276" s="77">
        <v>8.7799999999999994</v>
      </c>
      <c r="F3276" s="95">
        <v>537</v>
      </c>
    </row>
    <row r="3277" spans="1:6">
      <c r="A3277" s="74" t="s">
        <v>209</v>
      </c>
      <c r="B3277" s="74" t="s">
        <v>104</v>
      </c>
      <c r="C3277" s="75" t="s">
        <v>4089</v>
      </c>
      <c r="D3277" s="76">
        <v>4594</v>
      </c>
      <c r="E3277" s="77">
        <v>7.95</v>
      </c>
      <c r="F3277" s="95">
        <v>578</v>
      </c>
    </row>
    <row r="3278" spans="1:6">
      <c r="A3278" s="74" t="s">
        <v>209</v>
      </c>
      <c r="B3278" s="74" t="s">
        <v>104</v>
      </c>
      <c r="C3278" s="75" t="s">
        <v>4090</v>
      </c>
      <c r="D3278" s="76">
        <v>4373</v>
      </c>
      <c r="E3278" s="77">
        <v>1.9</v>
      </c>
      <c r="F3278" s="96">
        <v>2307</v>
      </c>
    </row>
    <row r="3279" spans="1:6">
      <c r="A3279" s="74" t="s">
        <v>209</v>
      </c>
      <c r="B3279" s="74" t="s">
        <v>104</v>
      </c>
      <c r="C3279" s="75" t="s">
        <v>4091</v>
      </c>
      <c r="D3279" s="76">
        <v>4370</v>
      </c>
      <c r="E3279" s="77">
        <v>3.55</v>
      </c>
      <c r="F3279" s="96">
        <v>1232</v>
      </c>
    </row>
    <row r="3280" spans="1:6">
      <c r="A3280" s="74" t="s">
        <v>209</v>
      </c>
      <c r="B3280" s="74" t="s">
        <v>104</v>
      </c>
      <c r="C3280" s="75" t="s">
        <v>4092</v>
      </c>
      <c r="D3280" s="76">
        <v>4174</v>
      </c>
      <c r="E3280" s="77">
        <v>4.6100000000000003</v>
      </c>
      <c r="F3280" s="95">
        <v>906</v>
      </c>
    </row>
    <row r="3281" spans="1:6">
      <c r="A3281" s="74" t="s">
        <v>209</v>
      </c>
      <c r="B3281" s="74" t="s">
        <v>104</v>
      </c>
      <c r="C3281" s="75" t="s">
        <v>4093</v>
      </c>
      <c r="D3281" s="76">
        <v>4049</v>
      </c>
      <c r="E3281" s="77">
        <v>15.04</v>
      </c>
      <c r="F3281" s="95">
        <v>269</v>
      </c>
    </row>
    <row r="3282" spans="1:6">
      <c r="A3282" s="74" t="s">
        <v>209</v>
      </c>
      <c r="B3282" s="74" t="s">
        <v>104</v>
      </c>
      <c r="C3282" s="75" t="s">
        <v>4094</v>
      </c>
      <c r="D3282" s="76">
        <v>3869</v>
      </c>
      <c r="E3282" s="77">
        <v>3.74</v>
      </c>
      <c r="F3282" s="96">
        <v>1034</v>
      </c>
    </row>
    <row r="3283" spans="1:6">
      <c r="A3283" s="74" t="s">
        <v>209</v>
      </c>
      <c r="B3283" s="74" t="s">
        <v>104</v>
      </c>
      <c r="C3283" s="75" t="s">
        <v>4095</v>
      </c>
      <c r="D3283" s="76">
        <v>3805</v>
      </c>
      <c r="E3283" s="77">
        <v>3.56</v>
      </c>
      <c r="F3283" s="96">
        <v>1068</v>
      </c>
    </row>
    <row r="3284" spans="1:6">
      <c r="A3284" s="74" t="s">
        <v>209</v>
      </c>
      <c r="B3284" s="74" t="s">
        <v>104</v>
      </c>
      <c r="C3284" s="75" t="s">
        <v>4096</v>
      </c>
      <c r="D3284" s="76">
        <v>3801</v>
      </c>
      <c r="E3284" s="77">
        <v>9.27</v>
      </c>
      <c r="F3284" s="95">
        <v>410</v>
      </c>
    </row>
    <row r="3285" spans="1:6">
      <c r="A3285" s="74" t="s">
        <v>209</v>
      </c>
      <c r="B3285" s="74" t="s">
        <v>104</v>
      </c>
      <c r="C3285" s="75" t="s">
        <v>4097</v>
      </c>
      <c r="D3285" s="76">
        <v>3702</v>
      </c>
      <c r="E3285" s="77">
        <v>3.51</v>
      </c>
      <c r="F3285" s="96">
        <v>1054</v>
      </c>
    </row>
    <row r="3286" spans="1:6">
      <c r="A3286" s="74" t="s">
        <v>209</v>
      </c>
      <c r="B3286" s="74" t="s">
        <v>104</v>
      </c>
      <c r="C3286" s="75" t="s">
        <v>4098</v>
      </c>
      <c r="D3286" s="76">
        <v>3593</v>
      </c>
      <c r="E3286" s="77">
        <v>3.12</v>
      </c>
      <c r="F3286" s="96">
        <v>1152</v>
      </c>
    </row>
    <row r="3287" spans="1:6">
      <c r="A3287" s="74" t="s">
        <v>209</v>
      </c>
      <c r="B3287" s="74" t="s">
        <v>104</v>
      </c>
      <c r="C3287" s="75" t="s">
        <v>4099</v>
      </c>
      <c r="D3287" s="76">
        <v>3428</v>
      </c>
      <c r="E3287" s="77">
        <v>6.25</v>
      </c>
      <c r="F3287" s="95">
        <v>549</v>
      </c>
    </row>
    <row r="3288" spans="1:6">
      <c r="A3288" s="74" t="s">
        <v>209</v>
      </c>
      <c r="B3288" s="74" t="s">
        <v>104</v>
      </c>
      <c r="C3288" s="75" t="s">
        <v>4100</v>
      </c>
      <c r="D3288" s="76">
        <v>3407</v>
      </c>
      <c r="E3288" s="77">
        <v>5.82</v>
      </c>
      <c r="F3288" s="95">
        <v>585</v>
      </c>
    </row>
    <row r="3289" spans="1:6">
      <c r="A3289" s="74" t="s">
        <v>209</v>
      </c>
      <c r="B3289" s="74" t="s">
        <v>104</v>
      </c>
      <c r="C3289" s="75" t="s">
        <v>4101</v>
      </c>
      <c r="D3289" s="76">
        <v>3205</v>
      </c>
      <c r="E3289" s="77">
        <v>16.670000000000002</v>
      </c>
      <c r="F3289" s="95">
        <v>192</v>
      </c>
    </row>
    <row r="3290" spans="1:6">
      <c r="A3290" s="74" t="s">
        <v>209</v>
      </c>
      <c r="B3290" s="74" t="s">
        <v>104</v>
      </c>
      <c r="C3290" s="75" t="s">
        <v>4102</v>
      </c>
      <c r="D3290" s="76">
        <v>3185</v>
      </c>
      <c r="E3290" s="77">
        <v>10.23</v>
      </c>
      <c r="F3290" s="95">
        <v>311</v>
      </c>
    </row>
    <row r="3291" spans="1:6">
      <c r="A3291" s="74" t="s">
        <v>209</v>
      </c>
      <c r="B3291" s="74" t="s">
        <v>104</v>
      </c>
      <c r="C3291" s="75" t="s">
        <v>4103</v>
      </c>
      <c r="D3291" s="76">
        <v>3127</v>
      </c>
      <c r="E3291" s="77">
        <v>4.82</v>
      </c>
      <c r="F3291" s="95">
        <v>648</v>
      </c>
    </row>
    <row r="3292" spans="1:6">
      <c r="A3292" s="74" t="s">
        <v>209</v>
      </c>
      <c r="B3292" s="74" t="s">
        <v>104</v>
      </c>
      <c r="C3292" s="75" t="s">
        <v>4104</v>
      </c>
      <c r="D3292" s="76">
        <v>2932</v>
      </c>
      <c r="E3292" s="77">
        <v>3.12</v>
      </c>
      <c r="F3292" s="95">
        <v>940</v>
      </c>
    </row>
    <row r="3293" spans="1:6">
      <c r="A3293" s="74" t="s">
        <v>209</v>
      </c>
      <c r="B3293" s="74" t="s">
        <v>104</v>
      </c>
      <c r="C3293" s="75" t="s">
        <v>4105</v>
      </c>
      <c r="D3293" s="76">
        <v>2856</v>
      </c>
      <c r="E3293" s="77">
        <v>4.29</v>
      </c>
      <c r="F3293" s="95">
        <v>666</v>
      </c>
    </row>
    <row r="3294" spans="1:6">
      <c r="A3294" s="74" t="s">
        <v>209</v>
      </c>
      <c r="B3294" s="74" t="s">
        <v>104</v>
      </c>
      <c r="C3294" s="75" t="s">
        <v>4106</v>
      </c>
      <c r="D3294" s="76">
        <v>2824</v>
      </c>
      <c r="E3294" s="77">
        <v>4.29</v>
      </c>
      <c r="F3294" s="95">
        <v>658</v>
      </c>
    </row>
    <row r="3295" spans="1:6">
      <c r="A3295" s="74" t="s">
        <v>209</v>
      </c>
      <c r="B3295" s="74" t="s">
        <v>104</v>
      </c>
      <c r="C3295" s="75" t="s">
        <v>4107</v>
      </c>
      <c r="D3295" s="76">
        <v>2821</v>
      </c>
      <c r="E3295" s="77">
        <v>2.12</v>
      </c>
      <c r="F3295" s="96">
        <v>1333</v>
      </c>
    </row>
    <row r="3296" spans="1:6">
      <c r="A3296" s="74" t="s">
        <v>209</v>
      </c>
      <c r="B3296" s="74" t="s">
        <v>104</v>
      </c>
      <c r="C3296" s="75" t="s">
        <v>4108</v>
      </c>
      <c r="D3296" s="76">
        <v>2722</v>
      </c>
      <c r="E3296" s="77">
        <v>3.3</v>
      </c>
      <c r="F3296" s="95">
        <v>824</v>
      </c>
    </row>
    <row r="3297" spans="1:6">
      <c r="A3297" s="74" t="s">
        <v>209</v>
      </c>
      <c r="B3297" s="74" t="s">
        <v>104</v>
      </c>
      <c r="C3297" s="75" t="s">
        <v>4109</v>
      </c>
      <c r="D3297" s="76">
        <v>2699</v>
      </c>
      <c r="E3297" s="77">
        <v>5.8</v>
      </c>
      <c r="F3297" s="95">
        <v>465</v>
      </c>
    </row>
    <row r="3298" spans="1:6">
      <c r="A3298" s="74" t="s">
        <v>209</v>
      </c>
      <c r="B3298" s="74" t="s">
        <v>104</v>
      </c>
      <c r="C3298" s="75" t="s">
        <v>4110</v>
      </c>
      <c r="D3298" s="76">
        <v>2598</v>
      </c>
      <c r="E3298" s="77">
        <v>3.59</v>
      </c>
      <c r="F3298" s="95">
        <v>723</v>
      </c>
    </row>
    <row r="3299" spans="1:6">
      <c r="A3299" s="74" t="s">
        <v>209</v>
      </c>
      <c r="B3299" s="74" t="s">
        <v>104</v>
      </c>
      <c r="C3299" s="75" t="s">
        <v>4111</v>
      </c>
      <c r="D3299" s="76">
        <v>2592</v>
      </c>
      <c r="E3299" s="77">
        <v>11.7</v>
      </c>
      <c r="F3299" s="95">
        <v>222</v>
      </c>
    </row>
    <row r="3300" spans="1:6">
      <c r="A3300" s="74" t="s">
        <v>209</v>
      </c>
      <c r="B3300" s="74" t="s">
        <v>104</v>
      </c>
      <c r="C3300" s="75" t="s">
        <v>4112</v>
      </c>
      <c r="D3300" s="76">
        <v>2549</v>
      </c>
      <c r="E3300" s="77">
        <v>2.2599999999999998</v>
      </c>
      <c r="F3300" s="96">
        <v>1129</v>
      </c>
    </row>
    <row r="3301" spans="1:6">
      <c r="A3301" s="74" t="s">
        <v>209</v>
      </c>
      <c r="B3301" s="74" t="s">
        <v>104</v>
      </c>
      <c r="C3301" s="75" t="s">
        <v>4113</v>
      </c>
      <c r="D3301" s="76">
        <v>2521</v>
      </c>
      <c r="E3301" s="77">
        <v>3.5</v>
      </c>
      <c r="F3301" s="95">
        <v>721</v>
      </c>
    </row>
    <row r="3302" spans="1:6">
      <c r="A3302" s="74" t="s">
        <v>209</v>
      </c>
      <c r="B3302" s="74" t="s">
        <v>104</v>
      </c>
      <c r="C3302" s="75" t="s">
        <v>4114</v>
      </c>
      <c r="D3302" s="76">
        <v>2485</v>
      </c>
      <c r="E3302" s="77">
        <v>3.14</v>
      </c>
      <c r="F3302" s="95">
        <v>790</v>
      </c>
    </row>
    <row r="3303" spans="1:6">
      <c r="A3303" s="74" t="s">
        <v>209</v>
      </c>
      <c r="B3303" s="74" t="s">
        <v>104</v>
      </c>
      <c r="C3303" s="75" t="s">
        <v>4115</v>
      </c>
      <c r="D3303" s="76">
        <v>2399</v>
      </c>
      <c r="E3303" s="77">
        <v>3.56</v>
      </c>
      <c r="F3303" s="95">
        <v>674</v>
      </c>
    </row>
    <row r="3304" spans="1:6">
      <c r="A3304" s="74" t="s">
        <v>209</v>
      </c>
      <c r="B3304" s="74" t="s">
        <v>104</v>
      </c>
      <c r="C3304" s="75" t="s">
        <v>4116</v>
      </c>
      <c r="D3304" s="76">
        <v>2379</v>
      </c>
      <c r="E3304" s="77">
        <v>3.7</v>
      </c>
      <c r="F3304" s="95">
        <v>644</v>
      </c>
    </row>
    <row r="3305" spans="1:6">
      <c r="A3305" s="74" t="s">
        <v>209</v>
      </c>
      <c r="B3305" s="74" t="s">
        <v>104</v>
      </c>
      <c r="C3305" s="75" t="s">
        <v>4117</v>
      </c>
      <c r="D3305" s="76">
        <v>2309</v>
      </c>
      <c r="E3305" s="77">
        <v>3.21</v>
      </c>
      <c r="F3305" s="95">
        <v>720</v>
      </c>
    </row>
    <row r="3306" spans="1:6">
      <c r="A3306" s="74" t="s">
        <v>209</v>
      </c>
      <c r="B3306" s="74" t="s">
        <v>104</v>
      </c>
      <c r="C3306" s="75" t="s">
        <v>4118</v>
      </c>
      <c r="D3306" s="76">
        <v>2303</v>
      </c>
      <c r="E3306" s="77">
        <v>5.98</v>
      </c>
      <c r="F3306" s="95">
        <v>385</v>
      </c>
    </row>
    <row r="3307" spans="1:6">
      <c r="A3307" s="74" t="s">
        <v>209</v>
      </c>
      <c r="B3307" s="74" t="s">
        <v>104</v>
      </c>
      <c r="C3307" s="75" t="s">
        <v>4119</v>
      </c>
      <c r="D3307" s="76">
        <v>2263</v>
      </c>
      <c r="E3307" s="77">
        <v>22.43</v>
      </c>
      <c r="F3307" s="95">
        <v>101</v>
      </c>
    </row>
    <row r="3308" spans="1:6">
      <c r="A3308" s="74" t="s">
        <v>209</v>
      </c>
      <c r="B3308" s="74" t="s">
        <v>104</v>
      </c>
      <c r="C3308" s="75" t="s">
        <v>4120</v>
      </c>
      <c r="D3308" s="76">
        <v>2229</v>
      </c>
      <c r="E3308" s="77">
        <v>33.64</v>
      </c>
      <c r="F3308" s="95">
        <v>66</v>
      </c>
    </row>
    <row r="3309" spans="1:6">
      <c r="A3309" s="74" t="s">
        <v>209</v>
      </c>
      <c r="B3309" s="74" t="s">
        <v>104</v>
      </c>
      <c r="C3309" s="75" t="s">
        <v>4121</v>
      </c>
      <c r="D3309" s="76">
        <v>2221</v>
      </c>
      <c r="E3309" s="77">
        <v>2.1</v>
      </c>
      <c r="F3309" s="96">
        <v>1058</v>
      </c>
    </row>
    <row r="3310" spans="1:6">
      <c r="A3310" s="74" t="s">
        <v>209</v>
      </c>
      <c r="B3310" s="74" t="s">
        <v>104</v>
      </c>
      <c r="C3310" s="75" t="s">
        <v>4122</v>
      </c>
      <c r="D3310" s="76">
        <v>2169</v>
      </c>
      <c r="E3310" s="77">
        <v>2.83</v>
      </c>
      <c r="F3310" s="95">
        <v>765</v>
      </c>
    </row>
    <row r="3311" spans="1:6">
      <c r="A3311" s="74" t="s">
        <v>209</v>
      </c>
      <c r="B3311" s="74" t="s">
        <v>104</v>
      </c>
      <c r="C3311" s="75" t="s">
        <v>4123</v>
      </c>
      <c r="D3311" s="76">
        <v>2115</v>
      </c>
      <c r="E3311" s="77">
        <v>11.24</v>
      </c>
      <c r="F3311" s="95">
        <v>188</v>
      </c>
    </row>
    <row r="3312" spans="1:6">
      <c r="A3312" s="74" t="s">
        <v>209</v>
      </c>
      <c r="B3312" s="74" t="s">
        <v>104</v>
      </c>
      <c r="C3312" s="75" t="s">
        <v>4124</v>
      </c>
      <c r="D3312" s="76">
        <v>2089</v>
      </c>
      <c r="E3312" s="77">
        <v>1.6</v>
      </c>
      <c r="F3312" s="96">
        <v>1302</v>
      </c>
    </row>
    <row r="3313" spans="1:6">
      <c r="A3313" s="74" t="s">
        <v>209</v>
      </c>
      <c r="B3313" s="74" t="s">
        <v>104</v>
      </c>
      <c r="C3313" s="75" t="s">
        <v>4125</v>
      </c>
      <c r="D3313" s="76">
        <v>1993</v>
      </c>
      <c r="E3313" s="77">
        <v>26.03</v>
      </c>
      <c r="F3313" s="95">
        <v>77</v>
      </c>
    </row>
    <row r="3314" spans="1:6">
      <c r="A3314" s="74" t="s">
        <v>209</v>
      </c>
      <c r="B3314" s="74" t="s">
        <v>104</v>
      </c>
      <c r="C3314" s="75" t="s">
        <v>4126</v>
      </c>
      <c r="D3314" s="76">
        <v>1986</v>
      </c>
      <c r="E3314" s="77">
        <v>21.78</v>
      </c>
      <c r="F3314" s="95">
        <v>91</v>
      </c>
    </row>
    <row r="3315" spans="1:6">
      <c r="A3315" s="74" t="s">
        <v>209</v>
      </c>
      <c r="B3315" s="74" t="s">
        <v>104</v>
      </c>
      <c r="C3315" s="75" t="s">
        <v>4127</v>
      </c>
      <c r="D3315" s="76">
        <v>1888</v>
      </c>
      <c r="E3315" s="77">
        <v>3.06</v>
      </c>
      <c r="F3315" s="95">
        <v>617</v>
      </c>
    </row>
    <row r="3316" spans="1:6">
      <c r="A3316" s="74" t="s">
        <v>209</v>
      </c>
      <c r="B3316" s="74" t="s">
        <v>104</v>
      </c>
      <c r="C3316" s="75" t="s">
        <v>4128</v>
      </c>
      <c r="D3316" s="76">
        <v>1760</v>
      </c>
      <c r="E3316" s="77">
        <v>2.63</v>
      </c>
      <c r="F3316" s="95">
        <v>669</v>
      </c>
    </row>
    <row r="3317" spans="1:6">
      <c r="A3317" s="74" t="s">
        <v>209</v>
      </c>
      <c r="B3317" s="74" t="s">
        <v>104</v>
      </c>
      <c r="C3317" s="75" t="s">
        <v>4129</v>
      </c>
      <c r="D3317" s="76">
        <v>1740</v>
      </c>
      <c r="E3317" s="77">
        <v>8.32</v>
      </c>
      <c r="F3317" s="95">
        <v>209</v>
      </c>
    </row>
    <row r="3318" spans="1:6">
      <c r="A3318" s="74" t="s">
        <v>209</v>
      </c>
      <c r="B3318" s="74" t="s">
        <v>104</v>
      </c>
      <c r="C3318" s="75" t="s">
        <v>4130</v>
      </c>
      <c r="D3318" s="76">
        <v>1711</v>
      </c>
      <c r="E3318" s="77">
        <v>1.89</v>
      </c>
      <c r="F3318" s="95">
        <v>904</v>
      </c>
    </row>
    <row r="3319" spans="1:6">
      <c r="A3319" s="74" t="s">
        <v>209</v>
      </c>
      <c r="B3319" s="74" t="s">
        <v>104</v>
      </c>
      <c r="C3319" s="75" t="s">
        <v>4131</v>
      </c>
      <c r="D3319" s="76">
        <v>1627</v>
      </c>
      <c r="E3319" s="77">
        <v>13.18</v>
      </c>
      <c r="F3319" s="95">
        <v>123</v>
      </c>
    </row>
    <row r="3320" spans="1:6">
      <c r="A3320" s="74" t="s">
        <v>209</v>
      </c>
      <c r="B3320" s="74" t="s">
        <v>104</v>
      </c>
      <c r="C3320" s="75" t="s">
        <v>4132</v>
      </c>
      <c r="D3320" s="76">
        <v>1452</v>
      </c>
      <c r="E3320" s="77">
        <v>7.79</v>
      </c>
      <c r="F3320" s="95">
        <v>187</v>
      </c>
    </row>
    <row r="3321" spans="1:6">
      <c r="A3321" s="74" t="s">
        <v>209</v>
      </c>
      <c r="B3321" s="74" t="s">
        <v>104</v>
      </c>
      <c r="C3321" s="75" t="s">
        <v>4133</v>
      </c>
      <c r="D3321" s="76">
        <v>1306</v>
      </c>
      <c r="E3321" s="77">
        <v>21.35</v>
      </c>
      <c r="F3321" s="95">
        <v>61</v>
      </c>
    </row>
    <row r="3322" spans="1:6">
      <c r="A3322" s="74" t="s">
        <v>209</v>
      </c>
      <c r="B3322" s="74" t="s">
        <v>104</v>
      </c>
      <c r="C3322" s="75" t="s">
        <v>4134</v>
      </c>
      <c r="D3322" s="76">
        <v>1219</v>
      </c>
      <c r="E3322" s="77">
        <v>15.7</v>
      </c>
      <c r="F3322" s="95">
        <v>78</v>
      </c>
    </row>
    <row r="3323" spans="1:6">
      <c r="A3323" s="74" t="s">
        <v>209</v>
      </c>
      <c r="B3323" s="74" t="s">
        <v>104</v>
      </c>
      <c r="C3323" s="75" t="s">
        <v>4135</v>
      </c>
      <c r="D3323" s="76">
        <v>1219</v>
      </c>
      <c r="E3323" s="77">
        <v>2.42</v>
      </c>
      <c r="F3323" s="95">
        <v>504</v>
      </c>
    </row>
    <row r="3324" spans="1:6">
      <c r="A3324" s="74" t="s">
        <v>209</v>
      </c>
      <c r="B3324" s="74" t="s">
        <v>104</v>
      </c>
      <c r="C3324" s="75" t="s">
        <v>4136</v>
      </c>
      <c r="D3324" s="76">
        <v>1167</v>
      </c>
      <c r="E3324" s="77">
        <v>11.77</v>
      </c>
      <c r="F3324" s="95">
        <v>99</v>
      </c>
    </row>
    <row r="3325" spans="1:6">
      <c r="A3325" s="74" t="s">
        <v>209</v>
      </c>
      <c r="B3325" s="74" t="s">
        <v>104</v>
      </c>
      <c r="C3325" s="75" t="s">
        <v>4137</v>
      </c>
      <c r="D3325" s="77">
        <v>914</v>
      </c>
      <c r="E3325" s="77">
        <v>13.68</v>
      </c>
      <c r="F3325" s="95">
        <v>67</v>
      </c>
    </row>
    <row r="3326" spans="1:6">
      <c r="A3326" s="74" t="s">
        <v>209</v>
      </c>
      <c r="B3326" s="74" t="s">
        <v>104</v>
      </c>
      <c r="C3326" s="75" t="s">
        <v>4138</v>
      </c>
      <c r="D3326" s="77">
        <v>829</v>
      </c>
      <c r="E3326" s="77">
        <v>19.71</v>
      </c>
      <c r="F3326" s="95">
        <v>42</v>
      </c>
    </row>
    <row r="3327" spans="1:6">
      <c r="A3327" s="74" t="s">
        <v>209</v>
      </c>
      <c r="B3327" s="74" t="s">
        <v>104</v>
      </c>
      <c r="C3327" s="75" t="s">
        <v>4139</v>
      </c>
      <c r="D3327" s="77">
        <v>766</v>
      </c>
      <c r="E3327" s="77">
        <v>18.05</v>
      </c>
      <c r="F3327" s="95">
        <v>42</v>
      </c>
    </row>
    <row r="3328" spans="1:6">
      <c r="A3328" s="74" t="s">
        <v>209</v>
      </c>
      <c r="B3328" s="74" t="s">
        <v>104</v>
      </c>
      <c r="C3328" s="75" t="s">
        <v>4140</v>
      </c>
      <c r="D3328" s="77">
        <v>729</v>
      </c>
      <c r="E3328" s="77">
        <v>12.57</v>
      </c>
      <c r="F3328" s="95">
        <v>58</v>
      </c>
    </row>
    <row r="3329" spans="1:6">
      <c r="A3329" s="74" t="s">
        <v>209</v>
      </c>
      <c r="B3329" s="74" t="s">
        <v>104</v>
      </c>
      <c r="C3329" s="75" t="s">
        <v>4141</v>
      </c>
      <c r="D3329" s="77">
        <v>704</v>
      </c>
      <c r="E3329" s="77">
        <v>6.2</v>
      </c>
      <c r="F3329" s="95">
        <v>114</v>
      </c>
    </row>
    <row r="3330" spans="1:6">
      <c r="A3330" s="74" t="s">
        <v>209</v>
      </c>
      <c r="B3330" s="74" t="s">
        <v>104</v>
      </c>
      <c r="C3330" s="75" t="s">
        <v>4142</v>
      </c>
      <c r="D3330" s="77">
        <v>547</v>
      </c>
      <c r="E3330" s="77">
        <v>14.92</v>
      </c>
      <c r="F3330" s="95">
        <v>37</v>
      </c>
    </row>
    <row r="3331" spans="1:6">
      <c r="A3331" s="74" t="s">
        <v>209</v>
      </c>
      <c r="B3331" s="74" t="s">
        <v>104</v>
      </c>
      <c r="C3331" s="75" t="s">
        <v>4143</v>
      </c>
      <c r="D3331" s="77">
        <v>534</v>
      </c>
      <c r="E3331" s="77">
        <v>3.75</v>
      </c>
      <c r="F3331" s="95">
        <v>142</v>
      </c>
    </row>
    <row r="3332" spans="1:6">
      <c r="A3332" s="74" t="s">
        <v>209</v>
      </c>
      <c r="B3332" s="74" t="s">
        <v>104</v>
      </c>
      <c r="C3332" s="75" t="s">
        <v>4144</v>
      </c>
      <c r="D3332" s="77">
        <v>515</v>
      </c>
      <c r="E3332" s="77">
        <v>2.72</v>
      </c>
      <c r="F3332" s="95">
        <v>189</v>
      </c>
    </row>
    <row r="3333" spans="1:6">
      <c r="A3333" s="74" t="s">
        <v>209</v>
      </c>
      <c r="B3333" s="74" t="s">
        <v>104</v>
      </c>
      <c r="C3333" s="75" t="s">
        <v>4145</v>
      </c>
      <c r="D3333" s="77">
        <v>491</v>
      </c>
      <c r="E3333" s="77">
        <v>13.43</v>
      </c>
      <c r="F3333" s="95">
        <v>37</v>
      </c>
    </row>
    <row r="3334" spans="1:6">
      <c r="A3334" s="74" t="s">
        <v>209</v>
      </c>
      <c r="B3334" s="74" t="s">
        <v>104</v>
      </c>
      <c r="C3334" s="75" t="s">
        <v>4146</v>
      </c>
      <c r="D3334" s="77">
        <v>367</v>
      </c>
      <c r="E3334" s="77">
        <v>3.59</v>
      </c>
      <c r="F3334" s="95">
        <v>102</v>
      </c>
    </row>
    <row r="3335" spans="1:6">
      <c r="A3335" s="74" t="s">
        <v>209</v>
      </c>
      <c r="B3335" s="74" t="s">
        <v>104</v>
      </c>
      <c r="C3335" s="75" t="s">
        <v>4147</v>
      </c>
      <c r="D3335" s="77">
        <v>351</v>
      </c>
      <c r="E3335" s="77">
        <v>9.1999999999999993</v>
      </c>
      <c r="F3335" s="95">
        <v>38</v>
      </c>
    </row>
    <row r="3336" spans="1:6">
      <c r="A3336" s="74" t="s">
        <v>209</v>
      </c>
      <c r="B3336" s="74" t="s">
        <v>104</v>
      </c>
      <c r="C3336" s="75" t="s">
        <v>4148</v>
      </c>
      <c r="D3336" s="77">
        <v>316</v>
      </c>
      <c r="E3336" s="77">
        <v>11.66</v>
      </c>
      <c r="F3336" s="95">
        <v>27</v>
      </c>
    </row>
    <row r="3337" spans="1:6">
      <c r="A3337" s="74" t="s">
        <v>209</v>
      </c>
      <c r="B3337" s="74" t="s">
        <v>104</v>
      </c>
      <c r="C3337" s="75" t="s">
        <v>4149</v>
      </c>
      <c r="D3337" s="77">
        <v>296</v>
      </c>
      <c r="E3337" s="77">
        <v>11.8</v>
      </c>
      <c r="F3337" s="95">
        <v>25</v>
      </c>
    </row>
    <row r="3338" spans="1:6">
      <c r="A3338" s="74" t="s">
        <v>209</v>
      </c>
      <c r="B3338" s="74" t="s">
        <v>104</v>
      </c>
      <c r="C3338" s="75" t="s">
        <v>4150</v>
      </c>
      <c r="D3338" s="77">
        <v>257</v>
      </c>
      <c r="E3338" s="77">
        <v>8.81</v>
      </c>
      <c r="F3338" s="95">
        <v>29</v>
      </c>
    </row>
    <row r="3339" spans="1:6">
      <c r="A3339" s="74" t="s">
        <v>209</v>
      </c>
      <c r="B3339" s="74" t="s">
        <v>104</v>
      </c>
      <c r="C3339" s="75" t="s">
        <v>4151</v>
      </c>
      <c r="D3339" s="77">
        <v>162</v>
      </c>
      <c r="E3339" s="77">
        <v>4.1100000000000003</v>
      </c>
      <c r="F3339" s="95">
        <v>39</v>
      </c>
    </row>
    <row r="3340" spans="1:6">
      <c r="A3340" s="74" t="s">
        <v>209</v>
      </c>
      <c r="B3340" s="74" t="s">
        <v>104</v>
      </c>
      <c r="C3340" s="75" t="s">
        <v>4152</v>
      </c>
      <c r="D3340" s="77">
        <v>134</v>
      </c>
      <c r="E3340" s="77">
        <v>3</v>
      </c>
      <c r="F3340" s="95">
        <v>45</v>
      </c>
    </row>
    <row r="3341" spans="1:6">
      <c r="A3341" s="74" t="s">
        <v>209</v>
      </c>
      <c r="B3341" s="74" t="s">
        <v>104</v>
      </c>
      <c r="C3341" s="75" t="s">
        <v>4153</v>
      </c>
      <c r="D3341" s="77">
        <v>33</v>
      </c>
      <c r="E3341" s="77">
        <v>13.71</v>
      </c>
      <c r="F3341" s="95">
        <v>2.41</v>
      </c>
    </row>
    <row r="3342" spans="1:6">
      <c r="A3342" s="74" t="s">
        <v>209</v>
      </c>
      <c r="B3342" s="74" t="s">
        <v>4154</v>
      </c>
      <c r="C3342" s="75" t="s">
        <v>4155</v>
      </c>
      <c r="D3342" s="76">
        <v>45872</v>
      </c>
      <c r="E3342" s="77">
        <v>41.38</v>
      </c>
      <c r="F3342" s="96">
        <v>1109</v>
      </c>
    </row>
    <row r="3343" spans="1:6">
      <c r="A3343" s="74" t="s">
        <v>209</v>
      </c>
      <c r="B3343" s="74" t="s">
        <v>4154</v>
      </c>
      <c r="C3343" s="75" t="s">
        <v>4156</v>
      </c>
      <c r="D3343" s="76">
        <v>15991</v>
      </c>
      <c r="E3343" s="77">
        <v>20.87</v>
      </c>
      <c r="F3343" s="95">
        <v>766</v>
      </c>
    </row>
    <row r="3344" spans="1:6">
      <c r="A3344" s="74" t="s">
        <v>209</v>
      </c>
      <c r="B3344" s="74" t="s">
        <v>4154</v>
      </c>
      <c r="C3344" s="75" t="s">
        <v>4157</v>
      </c>
      <c r="D3344" s="76">
        <v>15293</v>
      </c>
      <c r="E3344" s="77">
        <v>25.61</v>
      </c>
      <c r="F3344" s="95">
        <v>597</v>
      </c>
    </row>
    <row r="3345" spans="1:6">
      <c r="A3345" s="74" t="s">
        <v>209</v>
      </c>
      <c r="B3345" s="74" t="s">
        <v>4154</v>
      </c>
      <c r="C3345" s="75" t="s">
        <v>4158</v>
      </c>
      <c r="D3345" s="76">
        <v>13245</v>
      </c>
      <c r="E3345" s="77">
        <v>20.05</v>
      </c>
      <c r="F3345" s="95">
        <v>660</v>
      </c>
    </row>
    <row r="3346" spans="1:6">
      <c r="A3346" s="74" t="s">
        <v>209</v>
      </c>
      <c r="B3346" s="74" t="s">
        <v>4154</v>
      </c>
      <c r="C3346" s="75" t="s">
        <v>4159</v>
      </c>
      <c r="D3346" s="76">
        <v>7609</v>
      </c>
      <c r="E3346" s="77">
        <v>16.45</v>
      </c>
      <c r="F3346" s="95">
        <v>463</v>
      </c>
    </row>
    <row r="3347" spans="1:6">
      <c r="A3347" s="74" t="s">
        <v>209</v>
      </c>
      <c r="B3347" s="74" t="s">
        <v>4154</v>
      </c>
      <c r="C3347" s="75" t="s">
        <v>4160</v>
      </c>
      <c r="D3347" s="76">
        <v>7446</v>
      </c>
      <c r="E3347" s="77">
        <v>18.88</v>
      </c>
      <c r="F3347" s="95">
        <v>394</v>
      </c>
    </row>
    <row r="3348" spans="1:6">
      <c r="A3348" s="74" t="s">
        <v>209</v>
      </c>
      <c r="B3348" s="74" t="s">
        <v>4154</v>
      </c>
      <c r="C3348" s="75" t="s">
        <v>4161</v>
      </c>
      <c r="D3348" s="76">
        <v>6034</v>
      </c>
      <c r="E3348" s="77">
        <v>16.07</v>
      </c>
      <c r="F3348" s="95">
        <v>376</v>
      </c>
    </row>
    <row r="3349" spans="1:6">
      <c r="A3349" s="74" t="s">
        <v>209</v>
      </c>
      <c r="B3349" s="74" t="s">
        <v>4154</v>
      </c>
      <c r="C3349" s="75" t="s">
        <v>4162</v>
      </c>
      <c r="D3349" s="76">
        <v>5798</v>
      </c>
      <c r="E3349" s="77">
        <v>15.58</v>
      </c>
      <c r="F3349" s="95">
        <v>372</v>
      </c>
    </row>
    <row r="3350" spans="1:6">
      <c r="A3350" s="74" t="s">
        <v>209</v>
      </c>
      <c r="B3350" s="74" t="s">
        <v>4154</v>
      </c>
      <c r="C3350" s="75" t="s">
        <v>4163</v>
      </c>
      <c r="D3350" s="76">
        <v>4646</v>
      </c>
      <c r="E3350" s="77">
        <v>12.98</v>
      </c>
      <c r="F3350" s="95">
        <v>358</v>
      </c>
    </row>
    <row r="3351" spans="1:6">
      <c r="A3351" s="74" t="s">
        <v>209</v>
      </c>
      <c r="B3351" s="74" t="s">
        <v>4154</v>
      </c>
      <c r="C3351" s="75" t="s">
        <v>4164</v>
      </c>
      <c r="D3351" s="76">
        <v>4550</v>
      </c>
      <c r="E3351" s="77">
        <v>8.48</v>
      </c>
      <c r="F3351" s="95">
        <v>537</v>
      </c>
    </row>
    <row r="3352" spans="1:6">
      <c r="A3352" s="74" t="s">
        <v>209</v>
      </c>
      <c r="B3352" s="74" t="s">
        <v>4154</v>
      </c>
      <c r="C3352" s="75" t="s">
        <v>4165</v>
      </c>
      <c r="D3352" s="76">
        <v>4311</v>
      </c>
      <c r="E3352" s="77">
        <v>23.64</v>
      </c>
      <c r="F3352" s="95">
        <v>182</v>
      </c>
    </row>
    <row r="3353" spans="1:6">
      <c r="A3353" s="74" t="s">
        <v>209</v>
      </c>
      <c r="B3353" s="74" t="s">
        <v>4154</v>
      </c>
      <c r="C3353" s="75" t="s">
        <v>4166</v>
      </c>
      <c r="D3353" s="76">
        <v>3836</v>
      </c>
      <c r="E3353" s="77">
        <v>20.82</v>
      </c>
      <c r="F3353" s="95">
        <v>184</v>
      </c>
    </row>
    <row r="3354" spans="1:6">
      <c r="A3354" s="74" t="s">
        <v>209</v>
      </c>
      <c r="B3354" s="74" t="s">
        <v>4154</v>
      </c>
      <c r="C3354" s="75" t="s">
        <v>4167</v>
      </c>
      <c r="D3354" s="76">
        <v>3755</v>
      </c>
      <c r="E3354" s="77">
        <v>13.15</v>
      </c>
      <c r="F3354" s="95">
        <v>286</v>
      </c>
    </row>
    <row r="3355" spans="1:6">
      <c r="A3355" s="74" t="s">
        <v>209</v>
      </c>
      <c r="B3355" s="74" t="s">
        <v>4154</v>
      </c>
      <c r="C3355" s="75" t="s">
        <v>4168</v>
      </c>
      <c r="D3355" s="76">
        <v>3429</v>
      </c>
      <c r="E3355" s="77">
        <v>2.82</v>
      </c>
      <c r="F3355" s="96">
        <v>1216</v>
      </c>
    </row>
    <row r="3356" spans="1:6">
      <c r="A3356" s="74" t="s">
        <v>209</v>
      </c>
      <c r="B3356" s="74" t="s">
        <v>4154</v>
      </c>
      <c r="C3356" s="75" t="s">
        <v>4169</v>
      </c>
      <c r="D3356" s="76">
        <v>3428</v>
      </c>
      <c r="E3356" s="77">
        <v>30.57</v>
      </c>
      <c r="F3356" s="95">
        <v>112</v>
      </c>
    </row>
    <row r="3357" spans="1:6">
      <c r="A3357" s="74" t="s">
        <v>209</v>
      </c>
      <c r="B3357" s="74" t="s">
        <v>4154</v>
      </c>
      <c r="C3357" s="75" t="s">
        <v>4170</v>
      </c>
      <c r="D3357" s="76">
        <v>3145</v>
      </c>
      <c r="E3357" s="77">
        <v>4.71</v>
      </c>
      <c r="F3357" s="95">
        <v>667</v>
      </c>
    </row>
    <row r="3358" spans="1:6">
      <c r="A3358" s="74" t="s">
        <v>209</v>
      </c>
      <c r="B3358" s="74" t="s">
        <v>4154</v>
      </c>
      <c r="C3358" s="75" t="s">
        <v>4171</v>
      </c>
      <c r="D3358" s="76">
        <v>3098</v>
      </c>
      <c r="E3358" s="77">
        <v>19.829999999999998</v>
      </c>
      <c r="F3358" s="95">
        <v>156</v>
      </c>
    </row>
    <row r="3359" spans="1:6">
      <c r="A3359" s="74" t="s">
        <v>209</v>
      </c>
      <c r="B3359" s="74" t="s">
        <v>4154</v>
      </c>
      <c r="C3359" s="75" t="s">
        <v>4172</v>
      </c>
      <c r="D3359" s="76">
        <v>2984</v>
      </c>
      <c r="E3359" s="77">
        <v>7.68</v>
      </c>
      <c r="F3359" s="95">
        <v>389</v>
      </c>
    </row>
    <row r="3360" spans="1:6">
      <c r="A3360" s="74" t="s">
        <v>209</v>
      </c>
      <c r="B3360" s="74" t="s">
        <v>4154</v>
      </c>
      <c r="C3360" s="75" t="s">
        <v>4173</v>
      </c>
      <c r="D3360" s="76">
        <v>2930</v>
      </c>
      <c r="E3360" s="77">
        <v>9.75</v>
      </c>
      <c r="F3360" s="95">
        <v>300</v>
      </c>
    </row>
    <row r="3361" spans="1:6">
      <c r="A3361" s="74" t="s">
        <v>209</v>
      </c>
      <c r="B3361" s="74" t="s">
        <v>4154</v>
      </c>
      <c r="C3361" s="75" t="s">
        <v>4174</v>
      </c>
      <c r="D3361" s="76">
        <v>2913</v>
      </c>
      <c r="E3361" s="77">
        <v>5.7</v>
      </c>
      <c r="F3361" s="95">
        <v>511</v>
      </c>
    </row>
    <row r="3362" spans="1:6">
      <c r="A3362" s="74" t="s">
        <v>209</v>
      </c>
      <c r="B3362" s="74" t="s">
        <v>4154</v>
      </c>
      <c r="C3362" s="75" t="s">
        <v>4175</v>
      </c>
      <c r="D3362" s="76">
        <v>2873</v>
      </c>
      <c r="E3362" s="77">
        <v>5.04</v>
      </c>
      <c r="F3362" s="95">
        <v>570</v>
      </c>
    </row>
    <row r="3363" spans="1:6">
      <c r="A3363" s="74" t="s">
        <v>209</v>
      </c>
      <c r="B3363" s="74" t="s">
        <v>4154</v>
      </c>
      <c r="C3363" s="75" t="s">
        <v>4176</v>
      </c>
      <c r="D3363" s="76">
        <v>2720</v>
      </c>
      <c r="E3363" s="77">
        <v>17.079999999999998</v>
      </c>
      <c r="F3363" s="95">
        <v>159</v>
      </c>
    </row>
    <row r="3364" spans="1:6">
      <c r="A3364" s="74" t="s">
        <v>209</v>
      </c>
      <c r="B3364" s="74" t="s">
        <v>4154</v>
      </c>
      <c r="C3364" s="75" t="s">
        <v>4177</v>
      </c>
      <c r="D3364" s="76">
        <v>2662</v>
      </c>
      <c r="E3364" s="77">
        <v>10.44</v>
      </c>
      <c r="F3364" s="95">
        <v>255</v>
      </c>
    </row>
    <row r="3365" spans="1:6">
      <c r="A3365" s="74" t="s">
        <v>209</v>
      </c>
      <c r="B3365" s="74" t="s">
        <v>4154</v>
      </c>
      <c r="C3365" s="75" t="s">
        <v>4178</v>
      </c>
      <c r="D3365" s="76">
        <v>2644</v>
      </c>
      <c r="E3365" s="77">
        <v>4.38</v>
      </c>
      <c r="F3365" s="95">
        <v>604</v>
      </c>
    </row>
    <row r="3366" spans="1:6">
      <c r="A3366" s="74" t="s">
        <v>209</v>
      </c>
      <c r="B3366" s="74" t="s">
        <v>4154</v>
      </c>
      <c r="C3366" s="75" t="s">
        <v>4179</v>
      </c>
      <c r="D3366" s="76">
        <v>2626</v>
      </c>
      <c r="E3366" s="77">
        <v>10.92</v>
      </c>
      <c r="F3366" s="95">
        <v>240</v>
      </c>
    </row>
    <row r="3367" spans="1:6">
      <c r="A3367" s="74" t="s">
        <v>209</v>
      </c>
      <c r="B3367" s="74" t="s">
        <v>4154</v>
      </c>
      <c r="C3367" s="75" t="s">
        <v>4180</v>
      </c>
      <c r="D3367" s="76">
        <v>2530</v>
      </c>
      <c r="E3367" s="77">
        <v>12.37</v>
      </c>
      <c r="F3367" s="95">
        <v>205</v>
      </c>
    </row>
    <row r="3368" spans="1:6">
      <c r="A3368" s="74" t="s">
        <v>209</v>
      </c>
      <c r="B3368" s="74" t="s">
        <v>4154</v>
      </c>
      <c r="C3368" s="75" t="s">
        <v>4181</v>
      </c>
      <c r="D3368" s="76">
        <v>2437</v>
      </c>
      <c r="E3368" s="77">
        <v>7.5</v>
      </c>
      <c r="F3368" s="95">
        <v>325</v>
      </c>
    </row>
    <row r="3369" spans="1:6">
      <c r="A3369" s="74" t="s">
        <v>209</v>
      </c>
      <c r="B3369" s="74" t="s">
        <v>4154</v>
      </c>
      <c r="C3369" s="75" t="s">
        <v>4182</v>
      </c>
      <c r="D3369" s="76">
        <v>2344</v>
      </c>
      <c r="E3369" s="77">
        <v>12.8</v>
      </c>
      <c r="F3369" s="95">
        <v>183</v>
      </c>
    </row>
    <row r="3370" spans="1:6">
      <c r="A3370" s="74" t="s">
        <v>209</v>
      </c>
      <c r="B3370" s="74" t="s">
        <v>4154</v>
      </c>
      <c r="C3370" s="75" t="s">
        <v>4183</v>
      </c>
      <c r="D3370" s="76">
        <v>2317</v>
      </c>
      <c r="E3370" s="77">
        <v>7.4</v>
      </c>
      <c r="F3370" s="95">
        <v>313</v>
      </c>
    </row>
    <row r="3371" spans="1:6">
      <c r="A3371" s="74" t="s">
        <v>209</v>
      </c>
      <c r="B3371" s="74" t="s">
        <v>4154</v>
      </c>
      <c r="C3371" s="75" t="s">
        <v>4184</v>
      </c>
      <c r="D3371" s="76">
        <v>2298</v>
      </c>
      <c r="E3371" s="77">
        <v>7.03</v>
      </c>
      <c r="F3371" s="95">
        <v>327</v>
      </c>
    </row>
    <row r="3372" spans="1:6">
      <c r="A3372" s="74" t="s">
        <v>209</v>
      </c>
      <c r="B3372" s="74" t="s">
        <v>4154</v>
      </c>
      <c r="C3372" s="75" t="s">
        <v>4185</v>
      </c>
      <c r="D3372" s="76">
        <v>2264</v>
      </c>
      <c r="E3372" s="77">
        <v>9.52</v>
      </c>
      <c r="F3372" s="95">
        <v>238</v>
      </c>
    </row>
    <row r="3373" spans="1:6">
      <c r="A3373" s="74" t="s">
        <v>209</v>
      </c>
      <c r="B3373" s="74" t="s">
        <v>4154</v>
      </c>
      <c r="C3373" s="75" t="s">
        <v>4186</v>
      </c>
      <c r="D3373" s="76">
        <v>2189</v>
      </c>
      <c r="E3373" s="77">
        <v>4.07</v>
      </c>
      <c r="F3373" s="95">
        <v>538</v>
      </c>
    </row>
    <row r="3374" spans="1:6">
      <c r="A3374" s="74" t="s">
        <v>209</v>
      </c>
      <c r="B3374" s="74" t="s">
        <v>4154</v>
      </c>
      <c r="C3374" s="75" t="s">
        <v>4187</v>
      </c>
      <c r="D3374" s="76">
        <v>2164</v>
      </c>
      <c r="E3374" s="77">
        <v>16.100000000000001</v>
      </c>
      <c r="F3374" s="95">
        <v>134</v>
      </c>
    </row>
    <row r="3375" spans="1:6">
      <c r="A3375" s="74" t="s">
        <v>209</v>
      </c>
      <c r="B3375" s="74" t="s">
        <v>4154</v>
      </c>
      <c r="C3375" s="75" t="s">
        <v>4188</v>
      </c>
      <c r="D3375" s="76">
        <v>2027</v>
      </c>
      <c r="E3375" s="77">
        <v>9.7799999999999994</v>
      </c>
      <c r="F3375" s="95">
        <v>207</v>
      </c>
    </row>
    <row r="3376" spans="1:6">
      <c r="A3376" s="74" t="s">
        <v>209</v>
      </c>
      <c r="B3376" s="74" t="s">
        <v>4154</v>
      </c>
      <c r="C3376" s="75" t="s">
        <v>4189</v>
      </c>
      <c r="D3376" s="76">
        <v>1956</v>
      </c>
      <c r="E3376" s="77">
        <v>6.75</v>
      </c>
      <c r="F3376" s="95">
        <v>290</v>
      </c>
    </row>
    <row r="3377" spans="1:6">
      <c r="A3377" s="74" t="s">
        <v>209</v>
      </c>
      <c r="B3377" s="74" t="s">
        <v>4154</v>
      </c>
      <c r="C3377" s="75" t="s">
        <v>4190</v>
      </c>
      <c r="D3377" s="76">
        <v>1910</v>
      </c>
      <c r="E3377" s="77">
        <v>10.53</v>
      </c>
      <c r="F3377" s="95">
        <v>181</v>
      </c>
    </row>
    <row r="3378" spans="1:6">
      <c r="A3378" s="74" t="s">
        <v>209</v>
      </c>
      <c r="B3378" s="74" t="s">
        <v>4154</v>
      </c>
      <c r="C3378" s="75" t="s">
        <v>4191</v>
      </c>
      <c r="D3378" s="76">
        <v>1850</v>
      </c>
      <c r="E3378" s="77">
        <v>13.5</v>
      </c>
      <c r="F3378" s="95">
        <v>137</v>
      </c>
    </row>
    <row r="3379" spans="1:6">
      <c r="A3379" s="74" t="s">
        <v>209</v>
      </c>
      <c r="B3379" s="74" t="s">
        <v>4154</v>
      </c>
      <c r="C3379" s="75" t="s">
        <v>4192</v>
      </c>
      <c r="D3379" s="76">
        <v>1846</v>
      </c>
      <c r="E3379" s="77">
        <v>27.02</v>
      </c>
      <c r="F3379" s="95">
        <v>68</v>
      </c>
    </row>
    <row r="3380" spans="1:6">
      <c r="A3380" s="74" t="s">
        <v>209</v>
      </c>
      <c r="B3380" s="74" t="s">
        <v>4154</v>
      </c>
      <c r="C3380" s="75" t="s">
        <v>4193</v>
      </c>
      <c r="D3380" s="76">
        <v>1839</v>
      </c>
      <c r="E3380" s="77">
        <v>8.9700000000000006</v>
      </c>
      <c r="F3380" s="95">
        <v>205</v>
      </c>
    </row>
    <row r="3381" spans="1:6">
      <c r="A3381" s="74" t="s">
        <v>209</v>
      </c>
      <c r="B3381" s="74" t="s">
        <v>4154</v>
      </c>
      <c r="C3381" s="75" t="s">
        <v>4194</v>
      </c>
      <c r="D3381" s="76">
        <v>1770</v>
      </c>
      <c r="E3381" s="77">
        <v>8.1300000000000008</v>
      </c>
      <c r="F3381" s="95">
        <v>218</v>
      </c>
    </row>
    <row r="3382" spans="1:6">
      <c r="A3382" s="74" t="s">
        <v>209</v>
      </c>
      <c r="B3382" s="74" t="s">
        <v>4154</v>
      </c>
      <c r="C3382" s="75" t="s">
        <v>4195</v>
      </c>
      <c r="D3382" s="76">
        <v>1769</v>
      </c>
      <c r="E3382" s="77">
        <v>12.27</v>
      </c>
      <c r="F3382" s="95">
        <v>144</v>
      </c>
    </row>
    <row r="3383" spans="1:6">
      <c r="A3383" s="74" t="s">
        <v>209</v>
      </c>
      <c r="B3383" s="74" t="s">
        <v>4154</v>
      </c>
      <c r="C3383" s="75" t="s">
        <v>4196</v>
      </c>
      <c r="D3383" s="76">
        <v>1729</v>
      </c>
      <c r="E3383" s="77">
        <v>10.73</v>
      </c>
      <c r="F3383" s="95">
        <v>161</v>
      </c>
    </row>
    <row r="3384" spans="1:6">
      <c r="A3384" s="74" t="s">
        <v>209</v>
      </c>
      <c r="B3384" s="74" t="s">
        <v>4154</v>
      </c>
      <c r="C3384" s="75" t="s">
        <v>4197</v>
      </c>
      <c r="D3384" s="76">
        <v>1718</v>
      </c>
      <c r="E3384" s="77">
        <v>4.2</v>
      </c>
      <c r="F3384" s="95">
        <v>409</v>
      </c>
    </row>
    <row r="3385" spans="1:6">
      <c r="A3385" s="74" t="s">
        <v>209</v>
      </c>
      <c r="B3385" s="74" t="s">
        <v>4154</v>
      </c>
      <c r="C3385" s="75" t="s">
        <v>4198</v>
      </c>
      <c r="D3385" s="76">
        <v>1708</v>
      </c>
      <c r="E3385" s="77">
        <v>8.01</v>
      </c>
      <c r="F3385" s="95">
        <v>213</v>
      </c>
    </row>
    <row r="3386" spans="1:6">
      <c r="A3386" s="74" t="s">
        <v>209</v>
      </c>
      <c r="B3386" s="74" t="s">
        <v>4154</v>
      </c>
      <c r="C3386" s="75" t="s">
        <v>4199</v>
      </c>
      <c r="D3386" s="76">
        <v>1706</v>
      </c>
      <c r="E3386" s="77">
        <v>8.5</v>
      </c>
      <c r="F3386" s="95">
        <v>201</v>
      </c>
    </row>
    <row r="3387" spans="1:6">
      <c r="A3387" s="74" t="s">
        <v>209</v>
      </c>
      <c r="B3387" s="74" t="s">
        <v>4154</v>
      </c>
      <c r="C3387" s="75" t="s">
        <v>4200</v>
      </c>
      <c r="D3387" s="76">
        <v>1603</v>
      </c>
      <c r="E3387" s="77">
        <v>20.329999999999998</v>
      </c>
      <c r="F3387" s="95">
        <v>79</v>
      </c>
    </row>
    <row r="3388" spans="1:6">
      <c r="A3388" s="74" t="s">
        <v>209</v>
      </c>
      <c r="B3388" s="74" t="s">
        <v>4154</v>
      </c>
      <c r="C3388" s="75" t="s">
        <v>4201</v>
      </c>
      <c r="D3388" s="76">
        <v>1546</v>
      </c>
      <c r="E3388" s="77">
        <v>26.01</v>
      </c>
      <c r="F3388" s="95">
        <v>59</v>
      </c>
    </row>
    <row r="3389" spans="1:6">
      <c r="A3389" s="74" t="s">
        <v>209</v>
      </c>
      <c r="B3389" s="74" t="s">
        <v>4154</v>
      </c>
      <c r="C3389" s="75" t="s">
        <v>4202</v>
      </c>
      <c r="D3389" s="76">
        <v>1543</v>
      </c>
      <c r="E3389" s="77">
        <v>16.38</v>
      </c>
      <c r="F3389" s="95">
        <v>94</v>
      </c>
    </row>
    <row r="3390" spans="1:6">
      <c r="A3390" s="74" t="s">
        <v>209</v>
      </c>
      <c r="B3390" s="74" t="s">
        <v>4154</v>
      </c>
      <c r="C3390" s="75" t="s">
        <v>4203</v>
      </c>
      <c r="D3390" s="76">
        <v>1516</v>
      </c>
      <c r="E3390" s="77">
        <v>15.68</v>
      </c>
      <c r="F3390" s="95">
        <v>97</v>
      </c>
    </row>
    <row r="3391" spans="1:6">
      <c r="A3391" s="74" t="s">
        <v>209</v>
      </c>
      <c r="B3391" s="74" t="s">
        <v>4154</v>
      </c>
      <c r="C3391" s="75" t="s">
        <v>4204</v>
      </c>
      <c r="D3391" s="76">
        <v>1498</v>
      </c>
      <c r="E3391" s="77">
        <v>19.87</v>
      </c>
      <c r="F3391" s="95">
        <v>75</v>
      </c>
    </row>
    <row r="3392" spans="1:6">
      <c r="A3392" s="74" t="s">
        <v>209</v>
      </c>
      <c r="B3392" s="74" t="s">
        <v>4154</v>
      </c>
      <c r="C3392" s="75" t="s">
        <v>4205</v>
      </c>
      <c r="D3392" s="76">
        <v>1433</v>
      </c>
      <c r="E3392" s="77">
        <v>11.53</v>
      </c>
      <c r="F3392" s="95">
        <v>124</v>
      </c>
    </row>
    <row r="3393" spans="1:6">
      <c r="A3393" s="74" t="s">
        <v>209</v>
      </c>
      <c r="B3393" s="74" t="s">
        <v>4154</v>
      </c>
      <c r="C3393" s="75" t="s">
        <v>4206</v>
      </c>
      <c r="D3393" s="76">
        <v>1385</v>
      </c>
      <c r="E3393" s="77">
        <v>11.25</v>
      </c>
      <c r="F3393" s="95">
        <v>123</v>
      </c>
    </row>
    <row r="3394" spans="1:6">
      <c r="A3394" s="74" t="s">
        <v>209</v>
      </c>
      <c r="B3394" s="74" t="s">
        <v>4154</v>
      </c>
      <c r="C3394" s="75" t="s">
        <v>4207</v>
      </c>
      <c r="D3394" s="76">
        <v>1283</v>
      </c>
      <c r="E3394" s="77">
        <v>6.01</v>
      </c>
      <c r="F3394" s="95">
        <v>213</v>
      </c>
    </row>
    <row r="3395" spans="1:6">
      <c r="A3395" s="74" t="s">
        <v>209</v>
      </c>
      <c r="B3395" s="74" t="s">
        <v>4154</v>
      </c>
      <c r="C3395" s="75" t="s">
        <v>4208</v>
      </c>
      <c r="D3395" s="76">
        <v>1129</v>
      </c>
      <c r="E3395" s="77">
        <v>9.94</v>
      </c>
      <c r="F3395" s="95">
        <v>114</v>
      </c>
    </row>
    <row r="3396" spans="1:6">
      <c r="A3396" s="74" t="s">
        <v>209</v>
      </c>
      <c r="B3396" s="74" t="s">
        <v>4154</v>
      </c>
      <c r="C3396" s="75" t="s">
        <v>4209</v>
      </c>
      <c r="D3396" s="76">
        <v>1118</v>
      </c>
      <c r="E3396" s="77">
        <v>20.83</v>
      </c>
      <c r="F3396" s="95">
        <v>54</v>
      </c>
    </row>
    <row r="3397" spans="1:6">
      <c r="A3397" s="74" t="s">
        <v>209</v>
      </c>
      <c r="B3397" s="74" t="s">
        <v>4154</v>
      </c>
      <c r="C3397" s="75" t="s">
        <v>4210</v>
      </c>
      <c r="D3397" s="77">
        <v>927</v>
      </c>
      <c r="E3397" s="77">
        <v>11.26</v>
      </c>
      <c r="F3397" s="95">
        <v>82</v>
      </c>
    </row>
    <row r="3398" spans="1:6">
      <c r="A3398" s="74" t="s">
        <v>209</v>
      </c>
      <c r="B3398" s="74" t="s">
        <v>4154</v>
      </c>
      <c r="C3398" s="75" t="s">
        <v>4211</v>
      </c>
      <c r="D3398" s="77">
        <v>452</v>
      </c>
      <c r="E3398" s="77">
        <v>7.39</v>
      </c>
      <c r="F3398" s="95">
        <v>61</v>
      </c>
    </row>
    <row r="3399" spans="1:6">
      <c r="A3399" s="74" t="s">
        <v>209</v>
      </c>
      <c r="B3399" s="74" t="s">
        <v>4154</v>
      </c>
      <c r="C3399" s="75" t="s">
        <v>4212</v>
      </c>
      <c r="D3399" s="77">
        <v>277</v>
      </c>
      <c r="E3399" s="77">
        <v>6.2</v>
      </c>
      <c r="F3399" s="95">
        <v>45</v>
      </c>
    </row>
    <row r="3400" spans="1:6">
      <c r="A3400" s="74" t="s">
        <v>209</v>
      </c>
      <c r="B3400" s="74" t="s">
        <v>4154</v>
      </c>
      <c r="C3400" s="75" t="s">
        <v>4213</v>
      </c>
      <c r="D3400" s="77">
        <v>213</v>
      </c>
      <c r="E3400" s="77">
        <v>6.53</v>
      </c>
      <c r="F3400" s="95">
        <v>33</v>
      </c>
    </row>
    <row r="3401" spans="1:6">
      <c r="A3401" s="74" t="s">
        <v>209</v>
      </c>
      <c r="B3401" s="74" t="s">
        <v>4154</v>
      </c>
      <c r="C3401" s="75" t="s">
        <v>4214</v>
      </c>
      <c r="D3401" s="77">
        <v>66</v>
      </c>
      <c r="E3401" s="77">
        <v>5.75</v>
      </c>
      <c r="F3401" s="95">
        <v>11</v>
      </c>
    </row>
    <row r="3402" spans="1:6">
      <c r="A3402" s="74" t="s">
        <v>209</v>
      </c>
      <c r="B3402" s="74" t="s">
        <v>88</v>
      </c>
      <c r="C3402" s="75" t="s">
        <v>4215</v>
      </c>
      <c r="D3402" s="76">
        <v>49403</v>
      </c>
      <c r="E3402" s="77">
        <v>63.81</v>
      </c>
      <c r="F3402" s="95">
        <v>774</v>
      </c>
    </row>
    <row r="3403" spans="1:6">
      <c r="A3403" s="74" t="s">
        <v>209</v>
      </c>
      <c r="B3403" s="74" t="s">
        <v>88</v>
      </c>
      <c r="C3403" s="75" t="s">
        <v>4216</v>
      </c>
      <c r="D3403" s="76">
        <v>23704</v>
      </c>
      <c r="E3403" s="77">
        <v>42.02</v>
      </c>
      <c r="F3403" s="95">
        <v>564</v>
      </c>
    </row>
    <row r="3404" spans="1:6">
      <c r="A3404" s="74" t="s">
        <v>209</v>
      </c>
      <c r="B3404" s="74" t="s">
        <v>88</v>
      </c>
      <c r="C3404" s="75" t="s">
        <v>4217</v>
      </c>
      <c r="D3404" s="76">
        <v>21313</v>
      </c>
      <c r="E3404" s="77">
        <v>61.1</v>
      </c>
      <c r="F3404" s="95">
        <v>349</v>
      </c>
    </row>
    <row r="3405" spans="1:6">
      <c r="A3405" s="74" t="s">
        <v>209</v>
      </c>
      <c r="B3405" s="74" t="s">
        <v>88</v>
      </c>
      <c r="C3405" s="75" t="s">
        <v>4218</v>
      </c>
      <c r="D3405" s="76">
        <v>20154</v>
      </c>
      <c r="E3405" s="77">
        <v>103.84</v>
      </c>
      <c r="F3405" s="95">
        <v>194</v>
      </c>
    </row>
    <row r="3406" spans="1:6">
      <c r="A3406" s="74" t="s">
        <v>209</v>
      </c>
      <c r="B3406" s="74" t="s">
        <v>88</v>
      </c>
      <c r="C3406" s="75" t="s">
        <v>4219</v>
      </c>
      <c r="D3406" s="76">
        <v>16578</v>
      </c>
      <c r="E3406" s="77">
        <v>37.44</v>
      </c>
      <c r="F3406" s="95">
        <v>443</v>
      </c>
    </row>
    <row r="3407" spans="1:6">
      <c r="A3407" s="74" t="s">
        <v>209</v>
      </c>
      <c r="B3407" s="74" t="s">
        <v>88</v>
      </c>
      <c r="C3407" s="75" t="s">
        <v>4220</v>
      </c>
      <c r="D3407" s="76">
        <v>14921</v>
      </c>
      <c r="E3407" s="77">
        <v>67.47</v>
      </c>
      <c r="F3407" s="95">
        <v>221</v>
      </c>
    </row>
    <row r="3408" spans="1:6">
      <c r="A3408" s="74" t="s">
        <v>209</v>
      </c>
      <c r="B3408" s="74" t="s">
        <v>88</v>
      </c>
      <c r="C3408" s="75" t="s">
        <v>4221</v>
      </c>
      <c r="D3408" s="76">
        <v>14831</v>
      </c>
      <c r="E3408" s="77">
        <v>69.989999999999995</v>
      </c>
      <c r="F3408" s="95">
        <v>212</v>
      </c>
    </row>
    <row r="3409" spans="1:6">
      <c r="A3409" s="74" t="s">
        <v>209</v>
      </c>
      <c r="B3409" s="74" t="s">
        <v>88</v>
      </c>
      <c r="C3409" s="75" t="s">
        <v>4222</v>
      </c>
      <c r="D3409" s="76">
        <v>12733</v>
      </c>
      <c r="E3409" s="77">
        <v>42.4</v>
      </c>
      <c r="F3409" s="95">
        <v>300</v>
      </c>
    </row>
    <row r="3410" spans="1:6">
      <c r="A3410" s="74" t="s">
        <v>209</v>
      </c>
      <c r="B3410" s="74" t="s">
        <v>88</v>
      </c>
      <c r="C3410" s="75" t="s">
        <v>4223</v>
      </c>
      <c r="D3410" s="76">
        <v>11873</v>
      </c>
      <c r="E3410" s="77">
        <v>51.53</v>
      </c>
      <c r="F3410" s="95">
        <v>230</v>
      </c>
    </row>
    <row r="3411" spans="1:6">
      <c r="A3411" s="74" t="s">
        <v>209</v>
      </c>
      <c r="B3411" s="74" t="s">
        <v>88</v>
      </c>
      <c r="C3411" s="75" t="s">
        <v>4224</v>
      </c>
      <c r="D3411" s="76">
        <v>10191</v>
      </c>
      <c r="E3411" s="77">
        <v>79.22</v>
      </c>
      <c r="F3411" s="95">
        <v>129</v>
      </c>
    </row>
    <row r="3412" spans="1:6">
      <c r="A3412" s="74" t="s">
        <v>209</v>
      </c>
      <c r="B3412" s="74" t="s">
        <v>88</v>
      </c>
      <c r="C3412" s="75" t="s">
        <v>4225</v>
      </c>
      <c r="D3412" s="76">
        <v>10056</v>
      </c>
      <c r="E3412" s="77">
        <v>73.48</v>
      </c>
      <c r="F3412" s="95">
        <v>137</v>
      </c>
    </row>
    <row r="3413" spans="1:6">
      <c r="A3413" s="74" t="s">
        <v>209</v>
      </c>
      <c r="B3413" s="74" t="s">
        <v>88</v>
      </c>
      <c r="C3413" s="75" t="s">
        <v>4226</v>
      </c>
      <c r="D3413" s="76">
        <v>8995</v>
      </c>
      <c r="E3413" s="77">
        <v>49.89</v>
      </c>
      <c r="F3413" s="95">
        <v>180</v>
      </c>
    </row>
    <row r="3414" spans="1:6">
      <c r="A3414" s="74" t="s">
        <v>209</v>
      </c>
      <c r="B3414" s="74" t="s">
        <v>88</v>
      </c>
      <c r="C3414" s="75" t="s">
        <v>4227</v>
      </c>
      <c r="D3414" s="76">
        <v>8718</v>
      </c>
      <c r="E3414" s="77">
        <v>62.99</v>
      </c>
      <c r="F3414" s="95">
        <v>138</v>
      </c>
    </row>
    <row r="3415" spans="1:6">
      <c r="A3415" s="74" t="s">
        <v>209</v>
      </c>
      <c r="B3415" s="74" t="s">
        <v>88</v>
      </c>
      <c r="C3415" s="75" t="s">
        <v>4228</v>
      </c>
      <c r="D3415" s="76">
        <v>7807</v>
      </c>
      <c r="E3415" s="77">
        <v>42.02</v>
      </c>
      <c r="F3415" s="95">
        <v>186</v>
      </c>
    </row>
    <row r="3416" spans="1:6">
      <c r="A3416" s="74" t="s">
        <v>209</v>
      </c>
      <c r="B3416" s="74" t="s">
        <v>88</v>
      </c>
      <c r="C3416" s="75" t="s">
        <v>4229</v>
      </c>
      <c r="D3416" s="76">
        <v>7326</v>
      </c>
      <c r="E3416" s="77">
        <v>50.49</v>
      </c>
      <c r="F3416" s="95">
        <v>145</v>
      </c>
    </row>
    <row r="3417" spans="1:6">
      <c r="A3417" s="74" t="s">
        <v>209</v>
      </c>
      <c r="B3417" s="74" t="s">
        <v>88</v>
      </c>
      <c r="C3417" s="75" t="s">
        <v>4230</v>
      </c>
      <c r="D3417" s="76">
        <v>7285</v>
      </c>
      <c r="E3417" s="77">
        <v>79.84</v>
      </c>
      <c r="F3417" s="95">
        <v>91</v>
      </c>
    </row>
    <row r="3418" spans="1:6">
      <c r="A3418" s="74" t="s">
        <v>209</v>
      </c>
      <c r="B3418" s="74" t="s">
        <v>88</v>
      </c>
      <c r="C3418" s="75" t="s">
        <v>4231</v>
      </c>
      <c r="D3418" s="76">
        <v>7042</v>
      </c>
      <c r="E3418" s="77">
        <v>46.57</v>
      </c>
      <c r="F3418" s="95">
        <v>151</v>
      </c>
    </row>
    <row r="3419" spans="1:6">
      <c r="A3419" s="74" t="s">
        <v>209</v>
      </c>
      <c r="B3419" s="74" t="s">
        <v>88</v>
      </c>
      <c r="C3419" s="75" t="s">
        <v>4232</v>
      </c>
      <c r="D3419" s="76">
        <v>6971</v>
      </c>
      <c r="E3419" s="77">
        <v>63.43</v>
      </c>
      <c r="F3419" s="95">
        <v>110</v>
      </c>
    </row>
    <row r="3420" spans="1:6">
      <c r="A3420" s="74" t="s">
        <v>209</v>
      </c>
      <c r="B3420" s="74" t="s">
        <v>88</v>
      </c>
      <c r="C3420" s="75" t="s">
        <v>4233</v>
      </c>
      <c r="D3420" s="76">
        <v>6961</v>
      </c>
      <c r="E3420" s="77">
        <v>69.94</v>
      </c>
      <c r="F3420" s="95">
        <v>100</v>
      </c>
    </row>
    <row r="3421" spans="1:6">
      <c r="A3421" s="74" t="s">
        <v>209</v>
      </c>
      <c r="B3421" s="74" t="s">
        <v>88</v>
      </c>
      <c r="C3421" s="75" t="s">
        <v>4234</v>
      </c>
      <c r="D3421" s="76">
        <v>6647</v>
      </c>
      <c r="E3421" s="77">
        <v>42.29</v>
      </c>
      <c r="F3421" s="95">
        <v>157</v>
      </c>
    </row>
    <row r="3422" spans="1:6">
      <c r="A3422" s="74" t="s">
        <v>209</v>
      </c>
      <c r="B3422" s="74" t="s">
        <v>88</v>
      </c>
      <c r="C3422" s="75" t="s">
        <v>4235</v>
      </c>
      <c r="D3422" s="76">
        <v>6607</v>
      </c>
      <c r="E3422" s="77">
        <v>39.840000000000003</v>
      </c>
      <c r="F3422" s="95">
        <v>166</v>
      </c>
    </row>
    <row r="3423" spans="1:6">
      <c r="A3423" s="74" t="s">
        <v>209</v>
      </c>
      <c r="B3423" s="74" t="s">
        <v>88</v>
      </c>
      <c r="C3423" s="75" t="s">
        <v>4236</v>
      </c>
      <c r="D3423" s="76">
        <v>6531</v>
      </c>
      <c r="E3423" s="77">
        <v>89.79</v>
      </c>
      <c r="F3423" s="95">
        <v>73</v>
      </c>
    </row>
    <row r="3424" spans="1:6">
      <c r="A3424" s="74" t="s">
        <v>209</v>
      </c>
      <c r="B3424" s="74" t="s">
        <v>88</v>
      </c>
      <c r="C3424" s="75" t="s">
        <v>4237</v>
      </c>
      <c r="D3424" s="76">
        <v>5972</v>
      </c>
      <c r="E3424" s="77">
        <v>22.38</v>
      </c>
      <c r="F3424" s="95">
        <v>267</v>
      </c>
    </row>
    <row r="3425" spans="1:6">
      <c r="A3425" s="74" t="s">
        <v>209</v>
      </c>
      <c r="B3425" s="74" t="s">
        <v>88</v>
      </c>
      <c r="C3425" s="75" t="s">
        <v>4238</v>
      </c>
      <c r="D3425" s="76">
        <v>5919</v>
      </c>
      <c r="E3425" s="77">
        <v>49.2</v>
      </c>
      <c r="F3425" s="95">
        <v>120</v>
      </c>
    </row>
    <row r="3426" spans="1:6">
      <c r="A3426" s="74" t="s">
        <v>209</v>
      </c>
      <c r="B3426" s="74" t="s">
        <v>88</v>
      </c>
      <c r="C3426" s="75" t="s">
        <v>4239</v>
      </c>
      <c r="D3426" s="76">
        <v>5529</v>
      </c>
      <c r="E3426" s="77">
        <v>41.17</v>
      </c>
      <c r="F3426" s="95">
        <v>134</v>
      </c>
    </row>
    <row r="3427" spans="1:6">
      <c r="A3427" s="74" t="s">
        <v>209</v>
      </c>
      <c r="B3427" s="74" t="s">
        <v>88</v>
      </c>
      <c r="C3427" s="75" t="s">
        <v>4240</v>
      </c>
      <c r="D3427" s="76">
        <v>5523</v>
      </c>
      <c r="E3427" s="77">
        <v>45.44</v>
      </c>
      <c r="F3427" s="95">
        <v>122</v>
      </c>
    </row>
    <row r="3428" spans="1:6">
      <c r="A3428" s="74" t="s">
        <v>209</v>
      </c>
      <c r="B3428" s="74" t="s">
        <v>88</v>
      </c>
      <c r="C3428" s="75" t="s">
        <v>4241</v>
      </c>
      <c r="D3428" s="76">
        <v>5458</v>
      </c>
      <c r="E3428" s="77">
        <v>31.85</v>
      </c>
      <c r="F3428" s="95">
        <v>171</v>
      </c>
    </row>
    <row r="3429" spans="1:6">
      <c r="A3429" s="74" t="s">
        <v>209</v>
      </c>
      <c r="B3429" s="74" t="s">
        <v>88</v>
      </c>
      <c r="C3429" s="75" t="s">
        <v>4242</v>
      </c>
      <c r="D3429" s="76">
        <v>5283</v>
      </c>
      <c r="E3429" s="77">
        <v>41.61</v>
      </c>
      <c r="F3429" s="95">
        <v>127</v>
      </c>
    </row>
    <row r="3430" spans="1:6">
      <c r="A3430" s="74" t="s">
        <v>209</v>
      </c>
      <c r="B3430" s="74" t="s">
        <v>88</v>
      </c>
      <c r="C3430" s="75" t="s">
        <v>4243</v>
      </c>
      <c r="D3430" s="76">
        <v>5244</v>
      </c>
      <c r="E3430" s="77">
        <v>46.34</v>
      </c>
      <c r="F3430" s="95">
        <v>113</v>
      </c>
    </row>
    <row r="3431" spans="1:6">
      <c r="A3431" s="74" t="s">
        <v>209</v>
      </c>
      <c r="B3431" s="74" t="s">
        <v>88</v>
      </c>
      <c r="C3431" s="75" t="s">
        <v>4244</v>
      </c>
      <c r="D3431" s="76">
        <v>4947</v>
      </c>
      <c r="E3431" s="77">
        <v>30.02</v>
      </c>
      <c r="F3431" s="95">
        <v>165</v>
      </c>
    </row>
    <row r="3432" spans="1:6">
      <c r="A3432" s="74" t="s">
        <v>209</v>
      </c>
      <c r="B3432" s="74" t="s">
        <v>88</v>
      </c>
      <c r="C3432" s="75" t="s">
        <v>4245</v>
      </c>
      <c r="D3432" s="76">
        <v>4622</v>
      </c>
      <c r="E3432" s="77">
        <v>22.58</v>
      </c>
      <c r="F3432" s="95">
        <v>205</v>
      </c>
    </row>
    <row r="3433" spans="1:6">
      <c r="A3433" s="74" t="s">
        <v>209</v>
      </c>
      <c r="B3433" s="74" t="s">
        <v>88</v>
      </c>
      <c r="C3433" s="75" t="s">
        <v>4246</v>
      </c>
      <c r="D3433" s="76">
        <v>4369</v>
      </c>
      <c r="E3433" s="77">
        <v>25.87</v>
      </c>
      <c r="F3433" s="95">
        <v>169</v>
      </c>
    </row>
    <row r="3434" spans="1:6">
      <c r="A3434" s="74" t="s">
        <v>209</v>
      </c>
      <c r="B3434" s="74" t="s">
        <v>88</v>
      </c>
      <c r="C3434" s="75" t="s">
        <v>4247</v>
      </c>
      <c r="D3434" s="76">
        <v>4164</v>
      </c>
      <c r="E3434" s="77">
        <v>18.82</v>
      </c>
      <c r="F3434" s="95">
        <v>221</v>
      </c>
    </row>
    <row r="3435" spans="1:6">
      <c r="A3435" s="74" t="s">
        <v>209</v>
      </c>
      <c r="B3435" s="74" t="s">
        <v>88</v>
      </c>
      <c r="C3435" s="75" t="s">
        <v>4248</v>
      </c>
      <c r="D3435" s="76">
        <v>4162</v>
      </c>
      <c r="E3435" s="77">
        <v>37.270000000000003</v>
      </c>
      <c r="F3435" s="95">
        <v>112</v>
      </c>
    </row>
    <row r="3436" spans="1:6">
      <c r="A3436" s="74" t="s">
        <v>209</v>
      </c>
      <c r="B3436" s="74" t="s">
        <v>88</v>
      </c>
      <c r="C3436" s="75" t="s">
        <v>4249</v>
      </c>
      <c r="D3436" s="76">
        <v>4091</v>
      </c>
      <c r="E3436" s="77">
        <v>25.73</v>
      </c>
      <c r="F3436" s="95">
        <v>159</v>
      </c>
    </row>
    <row r="3437" spans="1:6">
      <c r="A3437" s="74" t="s">
        <v>209</v>
      </c>
      <c r="B3437" s="74" t="s">
        <v>88</v>
      </c>
      <c r="C3437" s="75" t="s">
        <v>4250</v>
      </c>
      <c r="D3437" s="76">
        <v>3838</v>
      </c>
      <c r="E3437" s="77">
        <v>36.909999999999997</v>
      </c>
      <c r="F3437" s="95">
        <v>104</v>
      </c>
    </row>
    <row r="3438" spans="1:6">
      <c r="A3438" s="74" t="s">
        <v>209</v>
      </c>
      <c r="B3438" s="74" t="s">
        <v>88</v>
      </c>
      <c r="C3438" s="75" t="s">
        <v>4251</v>
      </c>
      <c r="D3438" s="76">
        <v>3413</v>
      </c>
      <c r="E3438" s="77">
        <v>25.54</v>
      </c>
      <c r="F3438" s="95">
        <v>134</v>
      </c>
    </row>
    <row r="3439" spans="1:6">
      <c r="A3439" s="74" t="s">
        <v>209</v>
      </c>
      <c r="B3439" s="74" t="s">
        <v>88</v>
      </c>
      <c r="C3439" s="75" t="s">
        <v>4252</v>
      </c>
      <c r="D3439" s="76">
        <v>3241</v>
      </c>
      <c r="E3439" s="77">
        <v>22.34</v>
      </c>
      <c r="F3439" s="95">
        <v>145</v>
      </c>
    </row>
    <row r="3440" spans="1:6">
      <c r="A3440" s="74" t="s">
        <v>209</v>
      </c>
      <c r="B3440" s="74" t="s">
        <v>88</v>
      </c>
      <c r="C3440" s="75" t="s">
        <v>4253</v>
      </c>
      <c r="D3440" s="76">
        <v>2980</v>
      </c>
      <c r="E3440" s="77">
        <v>13.03</v>
      </c>
      <c r="F3440" s="95">
        <v>229</v>
      </c>
    </row>
    <row r="3441" spans="1:6">
      <c r="A3441" s="74" t="s">
        <v>209</v>
      </c>
      <c r="B3441" s="74" t="s">
        <v>88</v>
      </c>
      <c r="C3441" s="75" t="s">
        <v>4254</v>
      </c>
      <c r="D3441" s="76">
        <v>2865</v>
      </c>
      <c r="E3441" s="77">
        <v>28.01</v>
      </c>
      <c r="F3441" s="95">
        <v>102</v>
      </c>
    </row>
    <row r="3442" spans="1:6">
      <c r="A3442" s="74" t="s">
        <v>209</v>
      </c>
      <c r="B3442" s="74" t="s">
        <v>88</v>
      </c>
      <c r="C3442" s="75" t="s">
        <v>4255</v>
      </c>
      <c r="D3442" s="76">
        <v>2714</v>
      </c>
      <c r="E3442" s="77">
        <v>16.850000000000001</v>
      </c>
      <c r="F3442" s="95">
        <v>161</v>
      </c>
    </row>
    <row r="3443" spans="1:6">
      <c r="A3443" s="74" t="s">
        <v>209</v>
      </c>
      <c r="B3443" s="74" t="s">
        <v>88</v>
      </c>
      <c r="C3443" s="75" t="s">
        <v>4256</v>
      </c>
      <c r="D3443" s="76">
        <v>2689</v>
      </c>
      <c r="E3443" s="77">
        <v>13.08</v>
      </c>
      <c r="F3443" s="95">
        <v>206</v>
      </c>
    </row>
    <row r="3444" spans="1:6">
      <c r="A3444" s="74" t="s">
        <v>209</v>
      </c>
      <c r="B3444" s="74" t="s">
        <v>88</v>
      </c>
      <c r="C3444" s="75" t="s">
        <v>4257</v>
      </c>
      <c r="D3444" s="76">
        <v>2590</v>
      </c>
      <c r="E3444" s="77">
        <v>37.31</v>
      </c>
      <c r="F3444" s="95">
        <v>69</v>
      </c>
    </row>
    <row r="3445" spans="1:6">
      <c r="A3445" s="74" t="s">
        <v>209</v>
      </c>
      <c r="B3445" s="74" t="s">
        <v>88</v>
      </c>
      <c r="C3445" s="75" t="s">
        <v>4258</v>
      </c>
      <c r="D3445" s="76">
        <v>2575</v>
      </c>
      <c r="E3445" s="77">
        <v>24.79</v>
      </c>
      <c r="F3445" s="95">
        <v>104</v>
      </c>
    </row>
    <row r="3446" spans="1:6">
      <c r="A3446" s="74" t="s">
        <v>209</v>
      </c>
      <c r="B3446" s="74" t="s">
        <v>88</v>
      </c>
      <c r="C3446" s="75" t="s">
        <v>4259</v>
      </c>
      <c r="D3446" s="76">
        <v>2532</v>
      </c>
      <c r="E3446" s="77">
        <v>25.55</v>
      </c>
      <c r="F3446" s="95">
        <v>99</v>
      </c>
    </row>
    <row r="3447" spans="1:6">
      <c r="A3447" s="74" t="s">
        <v>209</v>
      </c>
      <c r="B3447" s="74" t="s">
        <v>88</v>
      </c>
      <c r="C3447" s="75" t="s">
        <v>4260</v>
      </c>
      <c r="D3447" s="76">
        <v>2405</v>
      </c>
      <c r="E3447" s="77">
        <v>11.72</v>
      </c>
      <c r="F3447" s="95">
        <v>205</v>
      </c>
    </row>
    <row r="3448" spans="1:6">
      <c r="A3448" s="74" t="s">
        <v>209</v>
      </c>
      <c r="B3448" s="74" t="s">
        <v>88</v>
      </c>
      <c r="C3448" s="75" t="s">
        <v>4261</v>
      </c>
      <c r="D3448" s="76">
        <v>2253</v>
      </c>
      <c r="E3448" s="77">
        <v>13.7</v>
      </c>
      <c r="F3448" s="95">
        <v>165</v>
      </c>
    </row>
    <row r="3449" spans="1:6">
      <c r="A3449" s="74" t="s">
        <v>209</v>
      </c>
      <c r="B3449" s="74" t="s">
        <v>88</v>
      </c>
      <c r="C3449" s="75" t="s">
        <v>4262</v>
      </c>
      <c r="D3449" s="76">
        <v>2240</v>
      </c>
      <c r="E3449" s="77">
        <v>22.49</v>
      </c>
      <c r="F3449" s="95">
        <v>100</v>
      </c>
    </row>
    <row r="3450" spans="1:6">
      <c r="A3450" s="74" t="s">
        <v>209</v>
      </c>
      <c r="B3450" s="74" t="s">
        <v>88</v>
      </c>
      <c r="C3450" s="75" t="s">
        <v>4263</v>
      </c>
      <c r="D3450" s="76">
        <v>2189</v>
      </c>
      <c r="E3450" s="77">
        <v>14.85</v>
      </c>
      <c r="F3450" s="95">
        <v>147</v>
      </c>
    </row>
    <row r="3451" spans="1:6">
      <c r="A3451" s="74" t="s">
        <v>209</v>
      </c>
      <c r="B3451" s="74" t="s">
        <v>88</v>
      </c>
      <c r="C3451" s="75" t="s">
        <v>4264</v>
      </c>
      <c r="D3451" s="76">
        <v>2028</v>
      </c>
      <c r="E3451" s="77">
        <v>26.27</v>
      </c>
      <c r="F3451" s="95">
        <v>77</v>
      </c>
    </row>
    <row r="3452" spans="1:6">
      <c r="A3452" s="74" t="s">
        <v>209</v>
      </c>
      <c r="B3452" s="74" t="s">
        <v>88</v>
      </c>
      <c r="C3452" s="75" t="s">
        <v>4265</v>
      </c>
      <c r="D3452" s="76">
        <v>1983</v>
      </c>
      <c r="E3452" s="77">
        <v>30.5</v>
      </c>
      <c r="F3452" s="95">
        <v>65</v>
      </c>
    </row>
    <row r="3453" spans="1:6">
      <c r="A3453" s="74" t="s">
        <v>209</v>
      </c>
      <c r="B3453" s="74" t="s">
        <v>88</v>
      </c>
      <c r="C3453" s="75" t="s">
        <v>4266</v>
      </c>
      <c r="D3453" s="76">
        <v>1714</v>
      </c>
      <c r="E3453" s="77">
        <v>16.940000000000001</v>
      </c>
      <c r="F3453" s="95">
        <v>101</v>
      </c>
    </row>
    <row r="3454" spans="1:6">
      <c r="A3454" s="74" t="s">
        <v>209</v>
      </c>
      <c r="B3454" s="74" t="s">
        <v>88</v>
      </c>
      <c r="C3454" s="75" t="s">
        <v>4267</v>
      </c>
      <c r="D3454" s="76">
        <v>1705</v>
      </c>
      <c r="E3454" s="77">
        <v>12.56</v>
      </c>
      <c r="F3454" s="95">
        <v>136</v>
      </c>
    </row>
    <row r="3455" spans="1:6">
      <c r="A3455" s="74" t="s">
        <v>209</v>
      </c>
      <c r="B3455" s="74" t="s">
        <v>88</v>
      </c>
      <c r="C3455" s="75" t="s">
        <v>4268</v>
      </c>
      <c r="D3455" s="76">
        <v>1704</v>
      </c>
      <c r="E3455" s="77">
        <v>16.59</v>
      </c>
      <c r="F3455" s="95">
        <v>103</v>
      </c>
    </row>
    <row r="3456" spans="1:6">
      <c r="A3456" s="74" t="s">
        <v>209</v>
      </c>
      <c r="B3456" s="74" t="s">
        <v>88</v>
      </c>
      <c r="C3456" s="75" t="s">
        <v>4269</v>
      </c>
      <c r="D3456" s="76">
        <v>1533</v>
      </c>
      <c r="E3456" s="77">
        <v>15.98</v>
      </c>
      <c r="F3456" s="95">
        <v>96</v>
      </c>
    </row>
    <row r="3457" spans="1:6">
      <c r="A3457" s="74" t="s">
        <v>209</v>
      </c>
      <c r="B3457" s="74" t="s">
        <v>88</v>
      </c>
      <c r="C3457" s="75" t="s">
        <v>4270</v>
      </c>
      <c r="D3457" s="76">
        <v>1513</v>
      </c>
      <c r="E3457" s="77">
        <v>12.03</v>
      </c>
      <c r="F3457" s="95">
        <v>126</v>
      </c>
    </row>
    <row r="3458" spans="1:6">
      <c r="A3458" s="74" t="s">
        <v>209</v>
      </c>
      <c r="B3458" s="74" t="s">
        <v>88</v>
      </c>
      <c r="C3458" s="75" t="s">
        <v>4271</v>
      </c>
      <c r="D3458" s="76">
        <v>1509</v>
      </c>
      <c r="E3458" s="77">
        <v>28.2</v>
      </c>
      <c r="F3458" s="95">
        <v>54</v>
      </c>
    </row>
    <row r="3459" spans="1:6">
      <c r="A3459" s="74" t="s">
        <v>209</v>
      </c>
      <c r="B3459" s="74" t="s">
        <v>88</v>
      </c>
      <c r="C3459" s="75" t="s">
        <v>4272</v>
      </c>
      <c r="D3459" s="76">
        <v>1475</v>
      </c>
      <c r="E3459" s="77">
        <v>26.2</v>
      </c>
      <c r="F3459" s="95">
        <v>56</v>
      </c>
    </row>
    <row r="3460" spans="1:6">
      <c r="A3460" s="74" t="s">
        <v>209</v>
      </c>
      <c r="B3460" s="74" t="s">
        <v>88</v>
      </c>
      <c r="C3460" s="75" t="s">
        <v>4273</v>
      </c>
      <c r="D3460" s="76">
        <v>1264</v>
      </c>
      <c r="E3460" s="77">
        <v>19.04</v>
      </c>
      <c r="F3460" s="95">
        <v>66</v>
      </c>
    </row>
    <row r="3461" spans="1:6">
      <c r="A3461" s="74" t="s">
        <v>209</v>
      </c>
      <c r="B3461" s="74" t="s">
        <v>88</v>
      </c>
      <c r="C3461" s="75" t="s">
        <v>4274</v>
      </c>
      <c r="D3461" s="76">
        <v>1217</v>
      </c>
      <c r="E3461" s="77">
        <v>15.4</v>
      </c>
      <c r="F3461" s="95">
        <v>79</v>
      </c>
    </row>
    <row r="3462" spans="1:6">
      <c r="A3462" s="74" t="s">
        <v>209</v>
      </c>
      <c r="B3462" s="74" t="s">
        <v>88</v>
      </c>
      <c r="C3462" s="75" t="s">
        <v>4275</v>
      </c>
      <c r="D3462" s="76">
        <v>1172</v>
      </c>
      <c r="E3462" s="77">
        <v>14.38</v>
      </c>
      <c r="F3462" s="95">
        <v>82</v>
      </c>
    </row>
    <row r="3463" spans="1:6">
      <c r="A3463" s="74" t="s">
        <v>209</v>
      </c>
      <c r="B3463" s="74" t="s">
        <v>88</v>
      </c>
      <c r="C3463" s="75" t="s">
        <v>4276</v>
      </c>
      <c r="D3463" s="76">
        <v>1161</v>
      </c>
      <c r="E3463" s="77">
        <v>12.96</v>
      </c>
      <c r="F3463" s="95">
        <v>90</v>
      </c>
    </row>
    <row r="3464" spans="1:6">
      <c r="A3464" s="74" t="s">
        <v>209</v>
      </c>
      <c r="B3464" s="74" t="s">
        <v>88</v>
      </c>
      <c r="C3464" s="75" t="s">
        <v>4277</v>
      </c>
      <c r="D3464" s="76">
        <v>1085</v>
      </c>
      <c r="E3464" s="77">
        <v>11.65</v>
      </c>
      <c r="F3464" s="95">
        <v>93</v>
      </c>
    </row>
    <row r="3465" spans="1:6">
      <c r="A3465" s="74" t="s">
        <v>209</v>
      </c>
      <c r="B3465" s="74" t="s">
        <v>88</v>
      </c>
      <c r="C3465" s="75" t="s">
        <v>4278</v>
      </c>
      <c r="D3465" s="77">
        <v>775</v>
      </c>
      <c r="E3465" s="77">
        <v>8.91</v>
      </c>
      <c r="F3465" s="95">
        <v>87</v>
      </c>
    </row>
    <row r="3466" spans="1:6">
      <c r="A3466" s="74" t="s">
        <v>209</v>
      </c>
      <c r="B3466" s="74" t="s">
        <v>89</v>
      </c>
      <c r="C3466" s="75" t="s">
        <v>4279</v>
      </c>
      <c r="D3466" s="76">
        <v>1378689</v>
      </c>
      <c r="E3466" s="77">
        <v>181.67</v>
      </c>
      <c r="F3466" s="96">
        <v>7589</v>
      </c>
    </row>
    <row r="3467" spans="1:6">
      <c r="A3467" s="74" t="s">
        <v>209</v>
      </c>
      <c r="B3467" s="74" t="s">
        <v>89</v>
      </c>
      <c r="C3467" s="75" t="s">
        <v>4280</v>
      </c>
      <c r="D3467" s="76">
        <v>81393</v>
      </c>
      <c r="E3467" s="77">
        <v>11.7</v>
      </c>
      <c r="F3467" s="96">
        <v>6957</v>
      </c>
    </row>
    <row r="3468" spans="1:6">
      <c r="A3468" s="74" t="s">
        <v>209</v>
      </c>
      <c r="B3468" s="74" t="s">
        <v>89</v>
      </c>
      <c r="C3468" s="75" t="s">
        <v>4281</v>
      </c>
      <c r="D3468" s="76">
        <v>75581</v>
      </c>
      <c r="E3468" s="77">
        <v>12.72</v>
      </c>
      <c r="F3468" s="96">
        <v>5940</v>
      </c>
    </row>
    <row r="3469" spans="1:6">
      <c r="A3469" s="74" t="s">
        <v>209</v>
      </c>
      <c r="B3469" s="74" t="s">
        <v>89</v>
      </c>
      <c r="C3469" s="75" t="s">
        <v>4282</v>
      </c>
      <c r="D3469" s="76">
        <v>60481</v>
      </c>
      <c r="E3469" s="77">
        <v>17.68</v>
      </c>
      <c r="F3469" s="96">
        <v>3421</v>
      </c>
    </row>
    <row r="3470" spans="1:6">
      <c r="A3470" s="74" t="s">
        <v>209</v>
      </c>
      <c r="B3470" s="74" t="s">
        <v>89</v>
      </c>
      <c r="C3470" s="75" t="s">
        <v>4283</v>
      </c>
      <c r="D3470" s="76">
        <v>50602</v>
      </c>
      <c r="E3470" s="77">
        <v>22.24</v>
      </c>
      <c r="F3470" s="96">
        <v>2275</v>
      </c>
    </row>
    <row r="3471" spans="1:6">
      <c r="A3471" s="74" t="s">
        <v>209</v>
      </c>
      <c r="B3471" s="74" t="s">
        <v>89</v>
      </c>
      <c r="C3471" s="75" t="s">
        <v>4284</v>
      </c>
      <c r="D3471" s="76">
        <v>47682</v>
      </c>
      <c r="E3471" s="77">
        <v>8.4</v>
      </c>
      <c r="F3471" s="96">
        <v>5675</v>
      </c>
    </row>
    <row r="3472" spans="1:6">
      <c r="A3472" s="74" t="s">
        <v>209</v>
      </c>
      <c r="B3472" s="74" t="s">
        <v>89</v>
      </c>
      <c r="C3472" s="75" t="s">
        <v>4285</v>
      </c>
      <c r="D3472" s="76">
        <v>46306</v>
      </c>
      <c r="E3472" s="77">
        <v>14.11</v>
      </c>
      <c r="F3472" s="96">
        <v>3281</v>
      </c>
    </row>
    <row r="3473" spans="1:6">
      <c r="A3473" s="74" t="s">
        <v>209</v>
      </c>
      <c r="B3473" s="74" t="s">
        <v>89</v>
      </c>
      <c r="C3473" s="75" t="s">
        <v>4286</v>
      </c>
      <c r="D3473" s="76">
        <v>42430</v>
      </c>
      <c r="E3473" s="77">
        <v>12.24</v>
      </c>
      <c r="F3473" s="96">
        <v>3466</v>
      </c>
    </row>
    <row r="3474" spans="1:6">
      <c r="A3474" s="74" t="s">
        <v>209</v>
      </c>
      <c r="B3474" s="74" t="s">
        <v>89</v>
      </c>
      <c r="C3474" s="75" t="s">
        <v>4287</v>
      </c>
      <c r="D3474" s="76">
        <v>38537</v>
      </c>
      <c r="E3474" s="77">
        <v>30.87</v>
      </c>
      <c r="F3474" s="96">
        <v>1248</v>
      </c>
    </row>
    <row r="3475" spans="1:6">
      <c r="A3475" s="74" t="s">
        <v>209</v>
      </c>
      <c r="B3475" s="74" t="s">
        <v>89</v>
      </c>
      <c r="C3475" s="75" t="s">
        <v>4288</v>
      </c>
      <c r="D3475" s="76">
        <v>37002</v>
      </c>
      <c r="E3475" s="77">
        <v>13.09</v>
      </c>
      <c r="F3475" s="96">
        <v>2826</v>
      </c>
    </row>
    <row r="3476" spans="1:6">
      <c r="A3476" s="74" t="s">
        <v>209</v>
      </c>
      <c r="B3476" s="74" t="s">
        <v>89</v>
      </c>
      <c r="C3476" s="75" t="s">
        <v>4289</v>
      </c>
      <c r="D3476" s="76">
        <v>36564</v>
      </c>
      <c r="E3476" s="77">
        <v>13.12</v>
      </c>
      <c r="F3476" s="96">
        <v>2786</v>
      </c>
    </row>
    <row r="3477" spans="1:6">
      <c r="A3477" s="74" t="s">
        <v>209</v>
      </c>
      <c r="B3477" s="74" t="s">
        <v>89</v>
      </c>
      <c r="C3477" s="75" t="s">
        <v>4290</v>
      </c>
      <c r="D3477" s="76">
        <v>35935</v>
      </c>
      <c r="E3477" s="77">
        <v>17.489999999999998</v>
      </c>
      <c r="F3477" s="96">
        <v>2055</v>
      </c>
    </row>
    <row r="3478" spans="1:6">
      <c r="A3478" s="74" t="s">
        <v>209</v>
      </c>
      <c r="B3478" s="74" t="s">
        <v>89</v>
      </c>
      <c r="C3478" s="75" t="s">
        <v>4291</v>
      </c>
      <c r="D3478" s="76">
        <v>34715</v>
      </c>
      <c r="E3478" s="77">
        <v>5.36</v>
      </c>
      <c r="F3478" s="96">
        <v>6480</v>
      </c>
    </row>
    <row r="3479" spans="1:6">
      <c r="A3479" s="74" t="s">
        <v>209</v>
      </c>
      <c r="B3479" s="74" t="s">
        <v>89</v>
      </c>
      <c r="C3479" s="75" t="s">
        <v>4292</v>
      </c>
      <c r="D3479" s="76">
        <v>34604</v>
      </c>
      <c r="E3479" s="77">
        <v>13.22</v>
      </c>
      <c r="F3479" s="96">
        <v>2617</v>
      </c>
    </row>
    <row r="3480" spans="1:6">
      <c r="A3480" s="74" t="s">
        <v>209</v>
      </c>
      <c r="B3480" s="74" t="s">
        <v>89</v>
      </c>
      <c r="C3480" s="75" t="s">
        <v>4293</v>
      </c>
      <c r="D3480" s="76">
        <v>32761</v>
      </c>
      <c r="E3480" s="77">
        <v>12.88</v>
      </c>
      <c r="F3480" s="96">
        <v>2544</v>
      </c>
    </row>
    <row r="3481" spans="1:6">
      <c r="A3481" s="74" t="s">
        <v>209</v>
      </c>
      <c r="B3481" s="74" t="s">
        <v>89</v>
      </c>
      <c r="C3481" s="75" t="s">
        <v>4294</v>
      </c>
      <c r="D3481" s="76">
        <v>32610</v>
      </c>
      <c r="E3481" s="77">
        <v>47.78</v>
      </c>
      <c r="F3481" s="95">
        <v>683</v>
      </c>
    </row>
    <row r="3482" spans="1:6">
      <c r="A3482" s="74" t="s">
        <v>209</v>
      </c>
      <c r="B3482" s="74" t="s">
        <v>89</v>
      </c>
      <c r="C3482" s="75" t="s">
        <v>4295</v>
      </c>
      <c r="D3482" s="76">
        <v>27825</v>
      </c>
      <c r="E3482" s="77">
        <v>14.29</v>
      </c>
      <c r="F3482" s="96">
        <v>1947</v>
      </c>
    </row>
    <row r="3483" spans="1:6">
      <c r="A3483" s="74" t="s">
        <v>209</v>
      </c>
      <c r="B3483" s="74" t="s">
        <v>89</v>
      </c>
      <c r="C3483" s="75" t="s">
        <v>4296</v>
      </c>
      <c r="D3483" s="76">
        <v>27385</v>
      </c>
      <c r="E3483" s="77">
        <v>9</v>
      </c>
      <c r="F3483" s="96">
        <v>3044</v>
      </c>
    </row>
    <row r="3484" spans="1:6">
      <c r="A3484" s="74" t="s">
        <v>209</v>
      </c>
      <c r="B3484" s="74" t="s">
        <v>89</v>
      </c>
      <c r="C3484" s="75" t="s">
        <v>4297</v>
      </c>
      <c r="D3484" s="76">
        <v>27102</v>
      </c>
      <c r="E3484" s="77">
        <v>12</v>
      </c>
      <c r="F3484" s="96">
        <v>2258</v>
      </c>
    </row>
    <row r="3485" spans="1:6">
      <c r="A3485" s="74" t="s">
        <v>209</v>
      </c>
      <c r="B3485" s="74" t="s">
        <v>89</v>
      </c>
      <c r="C3485" s="75" t="s">
        <v>4298</v>
      </c>
      <c r="D3485" s="76">
        <v>26300</v>
      </c>
      <c r="E3485" s="77">
        <v>3.38</v>
      </c>
      <c r="F3485" s="96">
        <v>7776</v>
      </c>
    </row>
    <row r="3486" spans="1:6">
      <c r="A3486" s="74" t="s">
        <v>209</v>
      </c>
      <c r="B3486" s="74" t="s">
        <v>89</v>
      </c>
      <c r="C3486" s="75" t="s">
        <v>4299</v>
      </c>
      <c r="D3486" s="76">
        <v>25954</v>
      </c>
      <c r="E3486" s="77">
        <v>12.93</v>
      </c>
      <c r="F3486" s="96">
        <v>2007</v>
      </c>
    </row>
    <row r="3487" spans="1:6">
      <c r="A3487" s="74" t="s">
        <v>209</v>
      </c>
      <c r="B3487" s="74" t="s">
        <v>89</v>
      </c>
      <c r="C3487" s="75" t="s">
        <v>4300</v>
      </c>
      <c r="D3487" s="76">
        <v>24002</v>
      </c>
      <c r="E3487" s="77">
        <v>21.99</v>
      </c>
      <c r="F3487" s="96">
        <v>1091</v>
      </c>
    </row>
    <row r="3488" spans="1:6">
      <c r="A3488" s="74" t="s">
        <v>209</v>
      </c>
      <c r="B3488" s="74" t="s">
        <v>89</v>
      </c>
      <c r="C3488" s="75" t="s">
        <v>4301</v>
      </c>
      <c r="D3488" s="76">
        <v>23970</v>
      </c>
      <c r="E3488" s="77">
        <v>3.94</v>
      </c>
      <c r="F3488" s="96">
        <v>6085</v>
      </c>
    </row>
    <row r="3489" spans="1:6">
      <c r="A3489" s="74" t="s">
        <v>209</v>
      </c>
      <c r="B3489" s="74" t="s">
        <v>89</v>
      </c>
      <c r="C3489" s="75" t="s">
        <v>4302</v>
      </c>
      <c r="D3489" s="76">
        <v>23504</v>
      </c>
      <c r="E3489" s="77">
        <v>23.22</v>
      </c>
      <c r="F3489" s="96">
        <v>1012</v>
      </c>
    </row>
    <row r="3490" spans="1:6">
      <c r="A3490" s="74" t="s">
        <v>209</v>
      </c>
      <c r="B3490" s="74" t="s">
        <v>89</v>
      </c>
      <c r="C3490" s="75" t="s">
        <v>4303</v>
      </c>
      <c r="D3490" s="76">
        <v>21381</v>
      </c>
      <c r="E3490" s="77">
        <v>8.6</v>
      </c>
      <c r="F3490" s="96">
        <v>2486</v>
      </c>
    </row>
    <row r="3491" spans="1:6">
      <c r="A3491" s="74" t="s">
        <v>209</v>
      </c>
      <c r="B3491" s="74" t="s">
        <v>89</v>
      </c>
      <c r="C3491" s="75" t="s">
        <v>4304</v>
      </c>
      <c r="D3491" s="76">
        <v>21171</v>
      </c>
      <c r="E3491" s="77">
        <v>10.77</v>
      </c>
      <c r="F3491" s="96">
        <v>1966</v>
      </c>
    </row>
    <row r="3492" spans="1:6">
      <c r="A3492" s="74" t="s">
        <v>209</v>
      </c>
      <c r="B3492" s="74" t="s">
        <v>89</v>
      </c>
      <c r="C3492" s="75" t="s">
        <v>4305</v>
      </c>
      <c r="D3492" s="76">
        <v>20741</v>
      </c>
      <c r="E3492" s="77">
        <v>10.58</v>
      </c>
      <c r="F3492" s="96">
        <v>1960</v>
      </c>
    </row>
    <row r="3493" spans="1:6">
      <c r="A3493" s="74" t="s">
        <v>209</v>
      </c>
      <c r="B3493" s="74" t="s">
        <v>89</v>
      </c>
      <c r="C3493" s="75" t="s">
        <v>4306</v>
      </c>
      <c r="D3493" s="76">
        <v>20544</v>
      </c>
      <c r="E3493" s="77">
        <v>11.07</v>
      </c>
      <c r="F3493" s="96">
        <v>1856</v>
      </c>
    </row>
    <row r="3494" spans="1:6">
      <c r="A3494" s="74" t="s">
        <v>209</v>
      </c>
      <c r="B3494" s="74" t="s">
        <v>89</v>
      </c>
      <c r="C3494" s="75" t="s">
        <v>4307</v>
      </c>
      <c r="D3494" s="76">
        <v>20178</v>
      </c>
      <c r="E3494" s="77">
        <v>4.47</v>
      </c>
      <c r="F3494" s="96">
        <v>4511</v>
      </c>
    </row>
    <row r="3495" spans="1:6">
      <c r="A3495" s="74" t="s">
        <v>209</v>
      </c>
      <c r="B3495" s="74" t="s">
        <v>89</v>
      </c>
      <c r="C3495" s="75" t="s">
        <v>4308</v>
      </c>
      <c r="D3495" s="76">
        <v>20094</v>
      </c>
      <c r="E3495" s="77">
        <v>10.72</v>
      </c>
      <c r="F3495" s="96">
        <v>1875</v>
      </c>
    </row>
    <row r="3496" spans="1:6">
      <c r="A3496" s="74" t="s">
        <v>209</v>
      </c>
      <c r="B3496" s="74" t="s">
        <v>89</v>
      </c>
      <c r="C3496" s="75" t="s">
        <v>4309</v>
      </c>
      <c r="D3496" s="76">
        <v>20032</v>
      </c>
      <c r="E3496" s="77">
        <v>5.46</v>
      </c>
      <c r="F3496" s="96">
        <v>3668</v>
      </c>
    </row>
    <row r="3497" spans="1:6">
      <c r="A3497" s="74" t="s">
        <v>209</v>
      </c>
      <c r="B3497" s="74" t="s">
        <v>89</v>
      </c>
      <c r="C3497" s="75" t="s">
        <v>4310</v>
      </c>
      <c r="D3497" s="76">
        <v>19495</v>
      </c>
      <c r="E3497" s="77">
        <v>6.56</v>
      </c>
      <c r="F3497" s="96">
        <v>2970</v>
      </c>
    </row>
    <row r="3498" spans="1:6">
      <c r="A3498" s="74" t="s">
        <v>209</v>
      </c>
      <c r="B3498" s="74" t="s">
        <v>89</v>
      </c>
      <c r="C3498" s="75" t="s">
        <v>4311</v>
      </c>
      <c r="D3498" s="76">
        <v>19079</v>
      </c>
      <c r="E3498" s="77">
        <v>18.600000000000001</v>
      </c>
      <c r="F3498" s="96">
        <v>1026</v>
      </c>
    </row>
    <row r="3499" spans="1:6">
      <c r="A3499" s="74" t="s">
        <v>209</v>
      </c>
      <c r="B3499" s="74" t="s">
        <v>89</v>
      </c>
      <c r="C3499" s="75" t="s">
        <v>4312</v>
      </c>
      <c r="D3499" s="76">
        <v>18827</v>
      </c>
      <c r="E3499" s="77">
        <v>3.08</v>
      </c>
      <c r="F3499" s="96">
        <v>6109</v>
      </c>
    </row>
    <row r="3500" spans="1:6">
      <c r="A3500" s="74" t="s">
        <v>209</v>
      </c>
      <c r="B3500" s="74" t="s">
        <v>89</v>
      </c>
      <c r="C3500" s="75" t="s">
        <v>4313</v>
      </c>
      <c r="D3500" s="76">
        <v>18420</v>
      </c>
      <c r="E3500" s="77">
        <v>18.690000000000001</v>
      </c>
      <c r="F3500" s="95">
        <v>986</v>
      </c>
    </row>
    <row r="3501" spans="1:6">
      <c r="A3501" s="74" t="s">
        <v>209</v>
      </c>
      <c r="B3501" s="74" t="s">
        <v>89</v>
      </c>
      <c r="C3501" s="75" t="s">
        <v>4314</v>
      </c>
      <c r="D3501" s="76">
        <v>18253</v>
      </c>
      <c r="E3501" s="77">
        <v>9.82</v>
      </c>
      <c r="F3501" s="96">
        <v>1859</v>
      </c>
    </row>
    <row r="3502" spans="1:6">
      <c r="A3502" s="74" t="s">
        <v>209</v>
      </c>
      <c r="B3502" s="74" t="s">
        <v>89</v>
      </c>
      <c r="C3502" s="75" t="s">
        <v>4315</v>
      </c>
      <c r="D3502" s="76">
        <v>18226</v>
      </c>
      <c r="E3502" s="77">
        <v>5</v>
      </c>
      <c r="F3502" s="96">
        <v>3646</v>
      </c>
    </row>
    <row r="3503" spans="1:6">
      <c r="A3503" s="74" t="s">
        <v>209</v>
      </c>
      <c r="B3503" s="74" t="s">
        <v>89</v>
      </c>
      <c r="C3503" s="75" t="s">
        <v>4316</v>
      </c>
      <c r="D3503" s="76">
        <v>17344</v>
      </c>
      <c r="E3503" s="77">
        <v>11.38</v>
      </c>
      <c r="F3503" s="96">
        <v>1524</v>
      </c>
    </row>
    <row r="3504" spans="1:6">
      <c r="A3504" s="74" t="s">
        <v>209</v>
      </c>
      <c r="B3504" s="74" t="s">
        <v>89</v>
      </c>
      <c r="C3504" s="75" t="s">
        <v>4317</v>
      </c>
      <c r="D3504" s="76">
        <v>17121</v>
      </c>
      <c r="E3504" s="77">
        <v>13.26</v>
      </c>
      <c r="F3504" s="96">
        <v>1291</v>
      </c>
    </row>
    <row r="3505" spans="1:6">
      <c r="A3505" s="74" t="s">
        <v>209</v>
      </c>
      <c r="B3505" s="74" t="s">
        <v>89</v>
      </c>
      <c r="C3505" s="75" t="s">
        <v>4318</v>
      </c>
      <c r="D3505" s="76">
        <v>16997</v>
      </c>
      <c r="E3505" s="77">
        <v>4.74</v>
      </c>
      <c r="F3505" s="96">
        <v>3584</v>
      </c>
    </row>
    <row r="3506" spans="1:6">
      <c r="A3506" s="74" t="s">
        <v>209</v>
      </c>
      <c r="B3506" s="74" t="s">
        <v>89</v>
      </c>
      <c r="C3506" s="75" t="s">
        <v>4319</v>
      </c>
      <c r="D3506" s="76">
        <v>15860</v>
      </c>
      <c r="E3506" s="77">
        <v>12.91</v>
      </c>
      <c r="F3506" s="96">
        <v>1228</v>
      </c>
    </row>
    <row r="3507" spans="1:6">
      <c r="A3507" s="74" t="s">
        <v>209</v>
      </c>
      <c r="B3507" s="74" t="s">
        <v>89</v>
      </c>
      <c r="C3507" s="75" t="s">
        <v>4320</v>
      </c>
      <c r="D3507" s="76">
        <v>15556</v>
      </c>
      <c r="E3507" s="77">
        <v>5.39</v>
      </c>
      <c r="F3507" s="96">
        <v>2888</v>
      </c>
    </row>
    <row r="3508" spans="1:6">
      <c r="A3508" s="74" t="s">
        <v>209</v>
      </c>
      <c r="B3508" s="74" t="s">
        <v>89</v>
      </c>
      <c r="C3508" s="75" t="s">
        <v>4321</v>
      </c>
      <c r="D3508" s="76">
        <v>15237</v>
      </c>
      <c r="E3508" s="77">
        <v>10.119999999999999</v>
      </c>
      <c r="F3508" s="96">
        <v>1505</v>
      </c>
    </row>
    <row r="3509" spans="1:6">
      <c r="A3509" s="74" t="s">
        <v>209</v>
      </c>
      <c r="B3509" s="74" t="s">
        <v>89</v>
      </c>
      <c r="C3509" s="75" t="s">
        <v>4322</v>
      </c>
      <c r="D3509" s="76">
        <v>14453</v>
      </c>
      <c r="E3509" s="77">
        <v>5.77</v>
      </c>
      <c r="F3509" s="96">
        <v>2506</v>
      </c>
    </row>
    <row r="3510" spans="1:6">
      <c r="A3510" s="74" t="s">
        <v>209</v>
      </c>
      <c r="B3510" s="74" t="s">
        <v>89</v>
      </c>
      <c r="C3510" s="75" t="s">
        <v>4323</v>
      </c>
      <c r="D3510" s="76">
        <v>14211</v>
      </c>
      <c r="E3510" s="77">
        <v>8.0299999999999994</v>
      </c>
      <c r="F3510" s="96">
        <v>1770</v>
      </c>
    </row>
    <row r="3511" spans="1:6">
      <c r="A3511" s="74" t="s">
        <v>209</v>
      </c>
      <c r="B3511" s="74" t="s">
        <v>89</v>
      </c>
      <c r="C3511" s="75" t="s">
        <v>4324</v>
      </c>
      <c r="D3511" s="76">
        <v>14194</v>
      </c>
      <c r="E3511" s="77">
        <v>6.68</v>
      </c>
      <c r="F3511" s="96">
        <v>2126</v>
      </c>
    </row>
    <row r="3512" spans="1:6">
      <c r="A3512" s="74" t="s">
        <v>209</v>
      </c>
      <c r="B3512" s="74" t="s">
        <v>89</v>
      </c>
      <c r="C3512" s="75" t="s">
        <v>4325</v>
      </c>
      <c r="D3512" s="76">
        <v>13920</v>
      </c>
      <c r="E3512" s="77">
        <v>7.64</v>
      </c>
      <c r="F3512" s="96">
        <v>1822</v>
      </c>
    </row>
    <row r="3513" spans="1:6">
      <c r="A3513" s="74" t="s">
        <v>209</v>
      </c>
      <c r="B3513" s="74" t="s">
        <v>89</v>
      </c>
      <c r="C3513" s="75" t="s">
        <v>4326</v>
      </c>
      <c r="D3513" s="76">
        <v>13891</v>
      </c>
      <c r="E3513" s="77">
        <v>7.21</v>
      </c>
      <c r="F3513" s="96">
        <v>1927</v>
      </c>
    </row>
    <row r="3514" spans="1:6">
      <c r="A3514" s="74" t="s">
        <v>209</v>
      </c>
      <c r="B3514" s="74" t="s">
        <v>89</v>
      </c>
      <c r="C3514" s="75" t="s">
        <v>4327</v>
      </c>
      <c r="D3514" s="76">
        <v>13891</v>
      </c>
      <c r="E3514" s="77">
        <v>12.99</v>
      </c>
      <c r="F3514" s="96">
        <v>1070</v>
      </c>
    </row>
    <row r="3515" spans="1:6">
      <c r="A3515" s="74" t="s">
        <v>209</v>
      </c>
      <c r="B3515" s="74" t="s">
        <v>89</v>
      </c>
      <c r="C3515" s="75" t="s">
        <v>4328</v>
      </c>
      <c r="D3515" s="76">
        <v>12679</v>
      </c>
      <c r="E3515" s="77">
        <v>5.25</v>
      </c>
      <c r="F3515" s="96">
        <v>2413</v>
      </c>
    </row>
    <row r="3516" spans="1:6">
      <c r="A3516" s="74" t="s">
        <v>209</v>
      </c>
      <c r="B3516" s="74" t="s">
        <v>89</v>
      </c>
      <c r="C3516" s="75" t="s">
        <v>4329</v>
      </c>
      <c r="D3516" s="76">
        <v>12246</v>
      </c>
      <c r="E3516" s="77">
        <v>7.75</v>
      </c>
      <c r="F3516" s="96">
        <v>1580</v>
      </c>
    </row>
    <row r="3517" spans="1:6">
      <c r="A3517" s="74" t="s">
        <v>209</v>
      </c>
      <c r="B3517" s="74" t="s">
        <v>89</v>
      </c>
      <c r="C3517" s="75" t="s">
        <v>4330</v>
      </c>
      <c r="D3517" s="76">
        <v>12235</v>
      </c>
      <c r="E3517" s="77">
        <v>21.96</v>
      </c>
      <c r="F3517" s="95">
        <v>557</v>
      </c>
    </row>
    <row r="3518" spans="1:6">
      <c r="A3518" s="74" t="s">
        <v>209</v>
      </c>
      <c r="B3518" s="74" t="s">
        <v>89</v>
      </c>
      <c r="C3518" s="75" t="s">
        <v>4331</v>
      </c>
      <c r="D3518" s="76">
        <v>12171</v>
      </c>
      <c r="E3518" s="77">
        <v>13.05</v>
      </c>
      <c r="F3518" s="95">
        <v>932</v>
      </c>
    </row>
    <row r="3519" spans="1:6">
      <c r="A3519" s="74" t="s">
        <v>209</v>
      </c>
      <c r="B3519" s="74" t="s">
        <v>89</v>
      </c>
      <c r="C3519" s="75" t="s">
        <v>4332</v>
      </c>
      <c r="D3519" s="76">
        <v>12027</v>
      </c>
      <c r="E3519" s="77">
        <v>12.36</v>
      </c>
      <c r="F3519" s="95">
        <v>973</v>
      </c>
    </row>
    <row r="3520" spans="1:6">
      <c r="A3520" s="74" t="s">
        <v>209</v>
      </c>
      <c r="B3520" s="74" t="s">
        <v>89</v>
      </c>
      <c r="C3520" s="75" t="s">
        <v>4333</v>
      </c>
      <c r="D3520" s="76">
        <v>11983</v>
      </c>
      <c r="E3520" s="77">
        <v>2.78</v>
      </c>
      <c r="F3520" s="96">
        <v>4314</v>
      </c>
    </row>
    <row r="3521" spans="1:6">
      <c r="A3521" s="74" t="s">
        <v>209</v>
      </c>
      <c r="B3521" s="74" t="s">
        <v>89</v>
      </c>
      <c r="C3521" s="75" t="s">
        <v>4334</v>
      </c>
      <c r="D3521" s="76">
        <v>11418</v>
      </c>
      <c r="E3521" s="77">
        <v>4.9800000000000004</v>
      </c>
      <c r="F3521" s="96">
        <v>2294</v>
      </c>
    </row>
    <row r="3522" spans="1:6">
      <c r="A3522" s="74" t="s">
        <v>209</v>
      </c>
      <c r="B3522" s="74" t="s">
        <v>89</v>
      </c>
      <c r="C3522" s="75" t="s">
        <v>4335</v>
      </c>
      <c r="D3522" s="76">
        <v>11355</v>
      </c>
      <c r="E3522" s="77">
        <v>8.82</v>
      </c>
      <c r="F3522" s="96">
        <v>1287</v>
      </c>
    </row>
    <row r="3523" spans="1:6">
      <c r="A3523" s="74" t="s">
        <v>209</v>
      </c>
      <c r="B3523" s="74" t="s">
        <v>89</v>
      </c>
      <c r="C3523" s="75" t="s">
        <v>4336</v>
      </c>
      <c r="D3523" s="76">
        <v>11207</v>
      </c>
      <c r="E3523" s="77">
        <v>19.170000000000002</v>
      </c>
      <c r="F3523" s="95">
        <v>585</v>
      </c>
    </row>
    <row r="3524" spans="1:6">
      <c r="A3524" s="74" t="s">
        <v>209</v>
      </c>
      <c r="B3524" s="74" t="s">
        <v>89</v>
      </c>
      <c r="C3524" s="75" t="s">
        <v>4337</v>
      </c>
      <c r="D3524" s="76">
        <v>10943</v>
      </c>
      <c r="E3524" s="77">
        <v>12.21</v>
      </c>
      <c r="F3524" s="95">
        <v>897</v>
      </c>
    </row>
    <row r="3525" spans="1:6">
      <c r="A3525" s="74" t="s">
        <v>209</v>
      </c>
      <c r="B3525" s="74" t="s">
        <v>89</v>
      </c>
      <c r="C3525" s="75" t="s">
        <v>4338</v>
      </c>
      <c r="D3525" s="76">
        <v>10269</v>
      </c>
      <c r="E3525" s="77">
        <v>12.61</v>
      </c>
      <c r="F3525" s="95">
        <v>814</v>
      </c>
    </row>
    <row r="3526" spans="1:6">
      <c r="A3526" s="74" t="s">
        <v>209</v>
      </c>
      <c r="B3526" s="74" t="s">
        <v>89</v>
      </c>
      <c r="C3526" s="75" t="s">
        <v>4339</v>
      </c>
      <c r="D3526" s="76">
        <v>9311</v>
      </c>
      <c r="E3526" s="77">
        <v>8.5500000000000007</v>
      </c>
      <c r="F3526" s="96">
        <v>1089</v>
      </c>
    </row>
    <row r="3527" spans="1:6">
      <c r="A3527" s="74" t="s">
        <v>209</v>
      </c>
      <c r="B3527" s="74" t="s">
        <v>89</v>
      </c>
      <c r="C3527" s="75" t="s">
        <v>4340</v>
      </c>
      <c r="D3527" s="76">
        <v>9264</v>
      </c>
      <c r="E3527" s="77">
        <v>11.23</v>
      </c>
      <c r="F3527" s="95">
        <v>825</v>
      </c>
    </row>
    <row r="3528" spans="1:6">
      <c r="A3528" s="74" t="s">
        <v>209</v>
      </c>
      <c r="B3528" s="74" t="s">
        <v>89</v>
      </c>
      <c r="C3528" s="75" t="s">
        <v>4341</v>
      </c>
      <c r="D3528" s="76">
        <v>9243</v>
      </c>
      <c r="E3528" s="77">
        <v>6.05</v>
      </c>
      <c r="F3528" s="96">
        <v>1527</v>
      </c>
    </row>
    <row r="3529" spans="1:6">
      <c r="A3529" s="74" t="s">
        <v>209</v>
      </c>
      <c r="B3529" s="74" t="s">
        <v>89</v>
      </c>
      <c r="C3529" s="75" t="s">
        <v>4342</v>
      </c>
      <c r="D3529" s="76">
        <v>9216</v>
      </c>
      <c r="E3529" s="77">
        <v>6.13</v>
      </c>
      <c r="F3529" s="96">
        <v>1503</v>
      </c>
    </row>
    <row r="3530" spans="1:6">
      <c r="A3530" s="74" t="s">
        <v>209</v>
      </c>
      <c r="B3530" s="74" t="s">
        <v>89</v>
      </c>
      <c r="C3530" s="75" t="s">
        <v>4343</v>
      </c>
      <c r="D3530" s="76">
        <v>9164</v>
      </c>
      <c r="E3530" s="77">
        <v>26.26</v>
      </c>
      <c r="F3530" s="95">
        <v>349</v>
      </c>
    </row>
    <row r="3531" spans="1:6">
      <c r="A3531" s="74" t="s">
        <v>209</v>
      </c>
      <c r="B3531" s="74" t="s">
        <v>89</v>
      </c>
      <c r="C3531" s="75" t="s">
        <v>4344</v>
      </c>
      <c r="D3531" s="76">
        <v>9154</v>
      </c>
      <c r="E3531" s="77">
        <v>7.15</v>
      </c>
      <c r="F3531" s="96">
        <v>1279</v>
      </c>
    </row>
    <row r="3532" spans="1:6">
      <c r="A3532" s="74" t="s">
        <v>209</v>
      </c>
      <c r="B3532" s="74" t="s">
        <v>89</v>
      </c>
      <c r="C3532" s="75" t="s">
        <v>4345</v>
      </c>
      <c r="D3532" s="76">
        <v>9151</v>
      </c>
      <c r="E3532" s="77">
        <v>8.0500000000000007</v>
      </c>
      <c r="F3532" s="96">
        <v>1136</v>
      </c>
    </row>
    <row r="3533" spans="1:6">
      <c r="A3533" s="74" t="s">
        <v>209</v>
      </c>
      <c r="B3533" s="74" t="s">
        <v>89</v>
      </c>
      <c r="C3533" s="75" t="s">
        <v>4346</v>
      </c>
      <c r="D3533" s="76">
        <v>9053</v>
      </c>
      <c r="E3533" s="77">
        <v>6.66</v>
      </c>
      <c r="F3533" s="96">
        <v>1359</v>
      </c>
    </row>
    <row r="3534" spans="1:6">
      <c r="A3534" s="74" t="s">
        <v>209</v>
      </c>
      <c r="B3534" s="74" t="s">
        <v>89</v>
      </c>
      <c r="C3534" s="75" t="s">
        <v>4347</v>
      </c>
      <c r="D3534" s="76">
        <v>9012</v>
      </c>
      <c r="E3534" s="77">
        <v>24.04</v>
      </c>
      <c r="F3534" s="95">
        <v>375</v>
      </c>
    </row>
    <row r="3535" spans="1:6">
      <c r="A3535" s="74" t="s">
        <v>209</v>
      </c>
      <c r="B3535" s="74" t="s">
        <v>89</v>
      </c>
      <c r="C3535" s="75" t="s">
        <v>4348</v>
      </c>
      <c r="D3535" s="76">
        <v>8767</v>
      </c>
      <c r="E3535" s="77">
        <v>7.76</v>
      </c>
      <c r="F3535" s="96">
        <v>1130</v>
      </c>
    </row>
    <row r="3536" spans="1:6">
      <c r="A3536" s="74" t="s">
        <v>209</v>
      </c>
      <c r="B3536" s="74" t="s">
        <v>89</v>
      </c>
      <c r="C3536" s="75" t="s">
        <v>4349</v>
      </c>
      <c r="D3536" s="76">
        <v>8633</v>
      </c>
      <c r="E3536" s="77">
        <v>12.14</v>
      </c>
      <c r="F3536" s="95">
        <v>711</v>
      </c>
    </row>
    <row r="3537" spans="1:6">
      <c r="A3537" s="74" t="s">
        <v>209</v>
      </c>
      <c r="B3537" s="74" t="s">
        <v>89</v>
      </c>
      <c r="C3537" s="75" t="s">
        <v>4350</v>
      </c>
      <c r="D3537" s="76">
        <v>8584</v>
      </c>
      <c r="E3537" s="77">
        <v>12.14</v>
      </c>
      <c r="F3537" s="95">
        <v>707</v>
      </c>
    </row>
    <row r="3538" spans="1:6">
      <c r="A3538" s="74" t="s">
        <v>209</v>
      </c>
      <c r="B3538" s="74" t="s">
        <v>89</v>
      </c>
      <c r="C3538" s="75" t="s">
        <v>4351</v>
      </c>
      <c r="D3538" s="76">
        <v>8439</v>
      </c>
      <c r="E3538" s="77">
        <v>4.59</v>
      </c>
      <c r="F3538" s="96">
        <v>1840</v>
      </c>
    </row>
    <row r="3539" spans="1:6">
      <c r="A3539" s="74" t="s">
        <v>209</v>
      </c>
      <c r="B3539" s="74" t="s">
        <v>89</v>
      </c>
      <c r="C3539" s="75" t="s">
        <v>4352</v>
      </c>
      <c r="D3539" s="76">
        <v>8392</v>
      </c>
      <c r="E3539" s="77">
        <v>4.78</v>
      </c>
      <c r="F3539" s="96">
        <v>1754</v>
      </c>
    </row>
    <row r="3540" spans="1:6">
      <c r="A3540" s="74" t="s">
        <v>209</v>
      </c>
      <c r="B3540" s="74" t="s">
        <v>89</v>
      </c>
      <c r="C3540" s="75" t="s">
        <v>4353</v>
      </c>
      <c r="D3540" s="76">
        <v>8322</v>
      </c>
      <c r="E3540" s="77">
        <v>3.49</v>
      </c>
      <c r="F3540" s="96">
        <v>2386</v>
      </c>
    </row>
    <row r="3541" spans="1:6">
      <c r="A3541" s="74" t="s">
        <v>209</v>
      </c>
      <c r="B3541" s="74" t="s">
        <v>89</v>
      </c>
      <c r="C3541" s="75" t="s">
        <v>4354</v>
      </c>
      <c r="D3541" s="76">
        <v>8271</v>
      </c>
      <c r="E3541" s="77">
        <v>14.93</v>
      </c>
      <c r="F3541" s="95">
        <v>554</v>
      </c>
    </row>
    <row r="3542" spans="1:6">
      <c r="A3542" s="74" t="s">
        <v>209</v>
      </c>
      <c r="B3542" s="74" t="s">
        <v>89</v>
      </c>
      <c r="C3542" s="75" t="s">
        <v>4355</v>
      </c>
      <c r="D3542" s="76">
        <v>8062</v>
      </c>
      <c r="E3542" s="77">
        <v>10.51</v>
      </c>
      <c r="F3542" s="95">
        <v>767</v>
      </c>
    </row>
    <row r="3543" spans="1:6">
      <c r="A3543" s="74" t="s">
        <v>209</v>
      </c>
      <c r="B3543" s="74" t="s">
        <v>89</v>
      </c>
      <c r="C3543" s="75" t="s">
        <v>4356</v>
      </c>
      <c r="D3543" s="76">
        <v>8010</v>
      </c>
      <c r="E3543" s="77">
        <v>8.49</v>
      </c>
      <c r="F3543" s="95">
        <v>943</v>
      </c>
    </row>
    <row r="3544" spans="1:6">
      <c r="A3544" s="74" t="s">
        <v>209</v>
      </c>
      <c r="B3544" s="74" t="s">
        <v>89</v>
      </c>
      <c r="C3544" s="75" t="s">
        <v>4357</v>
      </c>
      <c r="D3544" s="76">
        <v>7430</v>
      </c>
      <c r="E3544" s="77">
        <v>16.55</v>
      </c>
      <c r="F3544" s="95">
        <v>449</v>
      </c>
    </row>
    <row r="3545" spans="1:6">
      <c r="A3545" s="74" t="s">
        <v>209</v>
      </c>
      <c r="B3545" s="74" t="s">
        <v>89</v>
      </c>
      <c r="C3545" s="75" t="s">
        <v>4358</v>
      </c>
      <c r="D3545" s="76">
        <v>7375</v>
      </c>
      <c r="E3545" s="77">
        <v>5.07</v>
      </c>
      <c r="F3545" s="96">
        <v>1453</v>
      </c>
    </row>
    <row r="3546" spans="1:6">
      <c r="A3546" s="74" t="s">
        <v>209</v>
      </c>
      <c r="B3546" s="74" t="s">
        <v>89</v>
      </c>
      <c r="C3546" s="75" t="s">
        <v>4359</v>
      </c>
      <c r="D3546" s="76">
        <v>7326</v>
      </c>
      <c r="E3546" s="77">
        <v>17.420000000000002</v>
      </c>
      <c r="F3546" s="95">
        <v>420</v>
      </c>
    </row>
    <row r="3547" spans="1:6">
      <c r="A3547" s="74" t="s">
        <v>209</v>
      </c>
      <c r="B3547" s="74" t="s">
        <v>89</v>
      </c>
      <c r="C3547" s="75" t="s">
        <v>4360</v>
      </c>
      <c r="D3547" s="76">
        <v>7259</v>
      </c>
      <c r="E3547" s="77">
        <v>3.87</v>
      </c>
      <c r="F3547" s="96">
        <v>1875</v>
      </c>
    </row>
    <row r="3548" spans="1:6">
      <c r="A3548" s="74" t="s">
        <v>209</v>
      </c>
      <c r="B3548" s="74" t="s">
        <v>89</v>
      </c>
      <c r="C3548" s="75" t="s">
        <v>4361</v>
      </c>
      <c r="D3548" s="76">
        <v>7251</v>
      </c>
      <c r="E3548" s="77">
        <v>8.52</v>
      </c>
      <c r="F3548" s="95">
        <v>851</v>
      </c>
    </row>
    <row r="3549" spans="1:6">
      <c r="A3549" s="74" t="s">
        <v>209</v>
      </c>
      <c r="B3549" s="74" t="s">
        <v>89</v>
      </c>
      <c r="C3549" s="75" t="s">
        <v>4362</v>
      </c>
      <c r="D3549" s="76">
        <v>7023</v>
      </c>
      <c r="E3549" s="77">
        <v>7.18</v>
      </c>
      <c r="F3549" s="95">
        <v>978</v>
      </c>
    </row>
    <row r="3550" spans="1:6">
      <c r="A3550" s="74" t="s">
        <v>209</v>
      </c>
      <c r="B3550" s="74" t="s">
        <v>89</v>
      </c>
      <c r="C3550" s="75" t="s">
        <v>4363</v>
      </c>
      <c r="D3550" s="76">
        <v>6900</v>
      </c>
      <c r="E3550" s="77">
        <v>24.58</v>
      </c>
      <c r="F3550" s="95">
        <v>281</v>
      </c>
    </row>
    <row r="3551" spans="1:6">
      <c r="A3551" s="74" t="s">
        <v>209</v>
      </c>
      <c r="B3551" s="74" t="s">
        <v>89</v>
      </c>
      <c r="C3551" s="75" t="s">
        <v>4364</v>
      </c>
      <c r="D3551" s="76">
        <v>6762</v>
      </c>
      <c r="E3551" s="77">
        <v>19.79</v>
      </c>
      <c r="F3551" s="95">
        <v>342</v>
      </c>
    </row>
    <row r="3552" spans="1:6">
      <c r="A3552" s="74" t="s">
        <v>209</v>
      </c>
      <c r="B3552" s="74" t="s">
        <v>89</v>
      </c>
      <c r="C3552" s="75" t="s">
        <v>4365</v>
      </c>
      <c r="D3552" s="76">
        <v>6717</v>
      </c>
      <c r="E3552" s="77">
        <v>2.17</v>
      </c>
      <c r="F3552" s="96">
        <v>3098</v>
      </c>
    </row>
    <row r="3553" spans="1:6">
      <c r="A3553" s="74" t="s">
        <v>209</v>
      </c>
      <c r="B3553" s="74" t="s">
        <v>89</v>
      </c>
      <c r="C3553" s="75" t="s">
        <v>4366</v>
      </c>
      <c r="D3553" s="76">
        <v>6628</v>
      </c>
      <c r="E3553" s="77">
        <v>8.42</v>
      </c>
      <c r="F3553" s="95">
        <v>787</v>
      </c>
    </row>
    <row r="3554" spans="1:6">
      <c r="A3554" s="74" t="s">
        <v>209</v>
      </c>
      <c r="B3554" s="74" t="s">
        <v>89</v>
      </c>
      <c r="C3554" s="75" t="s">
        <v>4367</v>
      </c>
      <c r="D3554" s="76">
        <v>6441</v>
      </c>
      <c r="E3554" s="77">
        <v>5.64</v>
      </c>
      <c r="F3554" s="96">
        <v>1143</v>
      </c>
    </row>
    <row r="3555" spans="1:6">
      <c r="A3555" s="74" t="s">
        <v>209</v>
      </c>
      <c r="B3555" s="74" t="s">
        <v>89</v>
      </c>
      <c r="C3555" s="75" t="s">
        <v>4368</v>
      </c>
      <c r="D3555" s="76">
        <v>6159</v>
      </c>
      <c r="E3555" s="77">
        <v>4.16</v>
      </c>
      <c r="F3555" s="96">
        <v>1479</v>
      </c>
    </row>
    <row r="3556" spans="1:6">
      <c r="A3556" s="74" t="s">
        <v>209</v>
      </c>
      <c r="B3556" s="74" t="s">
        <v>89</v>
      </c>
      <c r="C3556" s="75" t="s">
        <v>4369</v>
      </c>
      <c r="D3556" s="76">
        <v>6158</v>
      </c>
      <c r="E3556" s="77">
        <v>8.2100000000000009</v>
      </c>
      <c r="F3556" s="95">
        <v>750</v>
      </c>
    </row>
    <row r="3557" spans="1:6">
      <c r="A3557" s="74" t="s">
        <v>209</v>
      </c>
      <c r="B3557" s="74" t="s">
        <v>89</v>
      </c>
      <c r="C3557" s="75" t="s">
        <v>4370</v>
      </c>
      <c r="D3557" s="76">
        <v>6138</v>
      </c>
      <c r="E3557" s="77">
        <v>3.55</v>
      </c>
      <c r="F3557" s="96">
        <v>1729</v>
      </c>
    </row>
    <row r="3558" spans="1:6">
      <c r="A3558" s="74" t="s">
        <v>209</v>
      </c>
      <c r="B3558" s="74" t="s">
        <v>89</v>
      </c>
      <c r="C3558" s="75" t="s">
        <v>4371</v>
      </c>
      <c r="D3558" s="76">
        <v>6031</v>
      </c>
      <c r="E3558" s="77">
        <v>5.69</v>
      </c>
      <c r="F3558" s="96">
        <v>1060</v>
      </c>
    </row>
    <row r="3559" spans="1:6">
      <c r="A3559" s="74" t="s">
        <v>209</v>
      </c>
      <c r="B3559" s="74" t="s">
        <v>89</v>
      </c>
      <c r="C3559" s="75" t="s">
        <v>4372</v>
      </c>
      <c r="D3559" s="76">
        <v>5895</v>
      </c>
      <c r="E3559" s="77">
        <v>21.98</v>
      </c>
      <c r="F3559" s="95">
        <v>268</v>
      </c>
    </row>
    <row r="3560" spans="1:6">
      <c r="A3560" s="74" t="s">
        <v>209</v>
      </c>
      <c r="B3560" s="74" t="s">
        <v>89</v>
      </c>
      <c r="C3560" s="75" t="s">
        <v>4373</v>
      </c>
      <c r="D3560" s="76">
        <v>5846</v>
      </c>
      <c r="E3560" s="77">
        <v>18.68</v>
      </c>
      <c r="F3560" s="95">
        <v>313</v>
      </c>
    </row>
    <row r="3561" spans="1:6">
      <c r="A3561" s="74" t="s">
        <v>209</v>
      </c>
      <c r="B3561" s="74" t="s">
        <v>89</v>
      </c>
      <c r="C3561" s="75" t="s">
        <v>4374</v>
      </c>
      <c r="D3561" s="76">
        <v>5805</v>
      </c>
      <c r="E3561" s="77">
        <v>10.74</v>
      </c>
      <c r="F3561" s="95">
        <v>541</v>
      </c>
    </row>
    <row r="3562" spans="1:6">
      <c r="A3562" s="74" t="s">
        <v>209</v>
      </c>
      <c r="B3562" s="74" t="s">
        <v>89</v>
      </c>
      <c r="C3562" s="75" t="s">
        <v>4375</v>
      </c>
      <c r="D3562" s="76">
        <v>5465</v>
      </c>
      <c r="E3562" s="77">
        <v>6.6</v>
      </c>
      <c r="F3562" s="95">
        <v>829</v>
      </c>
    </row>
    <row r="3563" spans="1:6">
      <c r="A3563" s="74" t="s">
        <v>209</v>
      </c>
      <c r="B3563" s="74" t="s">
        <v>89</v>
      </c>
      <c r="C3563" s="75" t="s">
        <v>4376</v>
      </c>
      <c r="D3563" s="76">
        <v>5331</v>
      </c>
      <c r="E3563" s="77">
        <v>5.56</v>
      </c>
      <c r="F3563" s="95">
        <v>958</v>
      </c>
    </row>
    <row r="3564" spans="1:6">
      <c r="A3564" s="74" t="s">
        <v>209</v>
      </c>
      <c r="B3564" s="74" t="s">
        <v>89</v>
      </c>
      <c r="C3564" s="75" t="s">
        <v>4377</v>
      </c>
      <c r="D3564" s="76">
        <v>5174</v>
      </c>
      <c r="E3564" s="77">
        <v>3.44</v>
      </c>
      <c r="F3564" s="96">
        <v>1506</v>
      </c>
    </row>
    <row r="3565" spans="1:6">
      <c r="A3565" s="74" t="s">
        <v>209</v>
      </c>
      <c r="B3565" s="74" t="s">
        <v>89</v>
      </c>
      <c r="C3565" s="75" t="s">
        <v>4378</v>
      </c>
      <c r="D3565" s="76">
        <v>5127</v>
      </c>
      <c r="E3565" s="77">
        <v>9.9600000000000009</v>
      </c>
      <c r="F3565" s="95">
        <v>515</v>
      </c>
    </row>
    <row r="3566" spans="1:6">
      <c r="A3566" s="74" t="s">
        <v>209</v>
      </c>
      <c r="B3566" s="74" t="s">
        <v>89</v>
      </c>
      <c r="C3566" s="75" t="s">
        <v>4379</v>
      </c>
      <c r="D3566" s="76">
        <v>5039</v>
      </c>
      <c r="E3566" s="77">
        <v>4.97</v>
      </c>
      <c r="F3566" s="96">
        <v>1015</v>
      </c>
    </row>
    <row r="3567" spans="1:6">
      <c r="A3567" s="74" t="s">
        <v>209</v>
      </c>
      <c r="B3567" s="74" t="s">
        <v>89</v>
      </c>
      <c r="C3567" s="75" t="s">
        <v>4380</v>
      </c>
      <c r="D3567" s="76">
        <v>4865</v>
      </c>
      <c r="E3567" s="77">
        <v>14.68</v>
      </c>
      <c r="F3567" s="95">
        <v>331</v>
      </c>
    </row>
    <row r="3568" spans="1:6">
      <c r="A3568" s="74" t="s">
        <v>209</v>
      </c>
      <c r="B3568" s="74" t="s">
        <v>89</v>
      </c>
      <c r="C3568" s="75" t="s">
        <v>4381</v>
      </c>
      <c r="D3568" s="76">
        <v>4852</v>
      </c>
      <c r="E3568" s="77">
        <v>13.93</v>
      </c>
      <c r="F3568" s="95">
        <v>348</v>
      </c>
    </row>
    <row r="3569" spans="1:6">
      <c r="A3569" s="74" t="s">
        <v>209</v>
      </c>
      <c r="B3569" s="74" t="s">
        <v>89</v>
      </c>
      <c r="C3569" s="75" t="s">
        <v>4382</v>
      </c>
      <c r="D3569" s="76">
        <v>4702</v>
      </c>
      <c r="E3569" s="77">
        <v>14.98</v>
      </c>
      <c r="F3569" s="95">
        <v>314</v>
      </c>
    </row>
    <row r="3570" spans="1:6">
      <c r="A3570" s="74" t="s">
        <v>209</v>
      </c>
      <c r="B3570" s="74" t="s">
        <v>89</v>
      </c>
      <c r="C3570" s="75" t="s">
        <v>4383</v>
      </c>
      <c r="D3570" s="76">
        <v>4697</v>
      </c>
      <c r="E3570" s="77">
        <v>7.83</v>
      </c>
      <c r="F3570" s="95">
        <v>600</v>
      </c>
    </row>
    <row r="3571" spans="1:6">
      <c r="A3571" s="74" t="s">
        <v>209</v>
      </c>
      <c r="B3571" s="74" t="s">
        <v>89</v>
      </c>
      <c r="C3571" s="75" t="s">
        <v>4384</v>
      </c>
      <c r="D3571" s="76">
        <v>4607</v>
      </c>
      <c r="E3571" s="77">
        <v>15.86</v>
      </c>
      <c r="F3571" s="95">
        <v>291</v>
      </c>
    </row>
    <row r="3572" spans="1:6">
      <c r="A3572" s="74" t="s">
        <v>209</v>
      </c>
      <c r="B3572" s="74" t="s">
        <v>89</v>
      </c>
      <c r="C3572" s="75" t="s">
        <v>4385</v>
      </c>
      <c r="D3572" s="76">
        <v>4571</v>
      </c>
      <c r="E3572" s="77">
        <v>13.07</v>
      </c>
      <c r="F3572" s="95">
        <v>350</v>
      </c>
    </row>
    <row r="3573" spans="1:6">
      <c r="A3573" s="74" t="s">
        <v>209</v>
      </c>
      <c r="B3573" s="74" t="s">
        <v>89</v>
      </c>
      <c r="C3573" s="75" t="s">
        <v>4386</v>
      </c>
      <c r="D3573" s="76">
        <v>4448</v>
      </c>
      <c r="E3573" s="77">
        <v>7.24</v>
      </c>
      <c r="F3573" s="95">
        <v>615</v>
      </c>
    </row>
    <row r="3574" spans="1:6">
      <c r="A3574" s="74" t="s">
        <v>209</v>
      </c>
      <c r="B3574" s="74" t="s">
        <v>89</v>
      </c>
      <c r="C3574" s="75" t="s">
        <v>4387</v>
      </c>
      <c r="D3574" s="76">
        <v>4336</v>
      </c>
      <c r="E3574" s="77">
        <v>5.98</v>
      </c>
      <c r="F3574" s="95">
        <v>725</v>
      </c>
    </row>
    <row r="3575" spans="1:6">
      <c r="A3575" s="74" t="s">
        <v>209</v>
      </c>
      <c r="B3575" s="74" t="s">
        <v>89</v>
      </c>
      <c r="C3575" s="75" t="s">
        <v>4388</v>
      </c>
      <c r="D3575" s="76">
        <v>4194</v>
      </c>
      <c r="E3575" s="77">
        <v>17.239999999999998</v>
      </c>
      <c r="F3575" s="95">
        <v>243</v>
      </c>
    </row>
    <row r="3576" spans="1:6">
      <c r="A3576" s="74" t="s">
        <v>209</v>
      </c>
      <c r="B3576" s="74" t="s">
        <v>89</v>
      </c>
      <c r="C3576" s="75" t="s">
        <v>4389</v>
      </c>
      <c r="D3576" s="76">
        <v>4177</v>
      </c>
      <c r="E3576" s="77">
        <v>5.64</v>
      </c>
      <c r="F3576" s="95">
        <v>741</v>
      </c>
    </row>
    <row r="3577" spans="1:6">
      <c r="A3577" s="74" t="s">
        <v>209</v>
      </c>
      <c r="B3577" s="74" t="s">
        <v>89</v>
      </c>
      <c r="C3577" s="75" t="s">
        <v>4390</v>
      </c>
      <c r="D3577" s="76">
        <v>4131</v>
      </c>
      <c r="E3577" s="77">
        <v>7.65</v>
      </c>
      <c r="F3577" s="95">
        <v>540</v>
      </c>
    </row>
    <row r="3578" spans="1:6">
      <c r="A3578" s="74" t="s">
        <v>209</v>
      </c>
      <c r="B3578" s="74" t="s">
        <v>89</v>
      </c>
      <c r="C3578" s="75" t="s">
        <v>4391</v>
      </c>
      <c r="D3578" s="76">
        <v>4110</v>
      </c>
      <c r="E3578" s="77">
        <v>11.46</v>
      </c>
      <c r="F3578" s="95">
        <v>359</v>
      </c>
    </row>
    <row r="3579" spans="1:6">
      <c r="A3579" s="74" t="s">
        <v>209</v>
      </c>
      <c r="B3579" s="74" t="s">
        <v>89</v>
      </c>
      <c r="C3579" s="75" t="s">
        <v>4392</v>
      </c>
      <c r="D3579" s="76">
        <v>4089</v>
      </c>
      <c r="E3579" s="77">
        <v>9.41</v>
      </c>
      <c r="F3579" s="95">
        <v>435</v>
      </c>
    </row>
    <row r="3580" spans="1:6">
      <c r="A3580" s="74" t="s">
        <v>209</v>
      </c>
      <c r="B3580" s="74" t="s">
        <v>89</v>
      </c>
      <c r="C3580" s="75" t="s">
        <v>4393</v>
      </c>
      <c r="D3580" s="76">
        <v>4074</v>
      </c>
      <c r="E3580" s="77">
        <v>7.33</v>
      </c>
      <c r="F3580" s="95">
        <v>556</v>
      </c>
    </row>
    <row r="3581" spans="1:6">
      <c r="A3581" s="74" t="s">
        <v>209</v>
      </c>
      <c r="B3581" s="74" t="s">
        <v>89</v>
      </c>
      <c r="C3581" s="75" t="s">
        <v>4394</v>
      </c>
      <c r="D3581" s="76">
        <v>4022</v>
      </c>
      <c r="E3581" s="77">
        <v>5.65</v>
      </c>
      <c r="F3581" s="95">
        <v>712</v>
      </c>
    </row>
    <row r="3582" spans="1:6">
      <c r="A3582" s="74" t="s">
        <v>209</v>
      </c>
      <c r="B3582" s="74" t="s">
        <v>89</v>
      </c>
      <c r="C3582" s="75" t="s">
        <v>4395</v>
      </c>
      <c r="D3582" s="76">
        <v>3869</v>
      </c>
      <c r="E3582" s="77">
        <v>4.59</v>
      </c>
      <c r="F3582" s="95">
        <v>843</v>
      </c>
    </row>
    <row r="3583" spans="1:6">
      <c r="A3583" s="74" t="s">
        <v>209</v>
      </c>
      <c r="B3583" s="74" t="s">
        <v>89</v>
      </c>
      <c r="C3583" s="75" t="s">
        <v>4396</v>
      </c>
      <c r="D3583" s="76">
        <v>3680</v>
      </c>
      <c r="E3583" s="77">
        <v>4.59</v>
      </c>
      <c r="F3583" s="95">
        <v>803</v>
      </c>
    </row>
    <row r="3584" spans="1:6">
      <c r="A3584" s="74" t="s">
        <v>209</v>
      </c>
      <c r="B3584" s="74" t="s">
        <v>89</v>
      </c>
      <c r="C3584" s="75" t="s">
        <v>4397</v>
      </c>
      <c r="D3584" s="76">
        <v>3570</v>
      </c>
      <c r="E3584" s="77">
        <v>4.3899999999999997</v>
      </c>
      <c r="F3584" s="95">
        <v>814</v>
      </c>
    </row>
    <row r="3585" spans="1:6">
      <c r="A3585" s="74" t="s">
        <v>209</v>
      </c>
      <c r="B3585" s="74" t="s">
        <v>89</v>
      </c>
      <c r="C3585" s="75" t="s">
        <v>4398</v>
      </c>
      <c r="D3585" s="76">
        <v>3523</v>
      </c>
      <c r="E3585" s="77">
        <v>7</v>
      </c>
      <c r="F3585" s="95">
        <v>504</v>
      </c>
    </row>
    <row r="3586" spans="1:6">
      <c r="A3586" s="74" t="s">
        <v>209</v>
      </c>
      <c r="B3586" s="74" t="s">
        <v>89</v>
      </c>
      <c r="C3586" s="75" t="s">
        <v>4399</v>
      </c>
      <c r="D3586" s="76">
        <v>3320</v>
      </c>
      <c r="E3586" s="77">
        <v>14.65</v>
      </c>
      <c r="F3586" s="95">
        <v>227</v>
      </c>
    </row>
    <row r="3587" spans="1:6">
      <c r="A3587" s="74" t="s">
        <v>209</v>
      </c>
      <c r="B3587" s="74" t="s">
        <v>89</v>
      </c>
      <c r="C3587" s="75" t="s">
        <v>4400</v>
      </c>
      <c r="D3587" s="76">
        <v>3043</v>
      </c>
      <c r="E3587" s="77">
        <v>3.48</v>
      </c>
      <c r="F3587" s="95">
        <v>875</v>
      </c>
    </row>
    <row r="3588" spans="1:6">
      <c r="A3588" s="74" t="s">
        <v>209</v>
      </c>
      <c r="B3588" s="74" t="s">
        <v>89</v>
      </c>
      <c r="C3588" s="75" t="s">
        <v>4401</v>
      </c>
      <c r="D3588" s="76">
        <v>3033</v>
      </c>
      <c r="E3588" s="77">
        <v>12.16</v>
      </c>
      <c r="F3588" s="95">
        <v>249</v>
      </c>
    </row>
    <row r="3589" spans="1:6">
      <c r="A3589" s="74" t="s">
        <v>209</v>
      </c>
      <c r="B3589" s="74" t="s">
        <v>89</v>
      </c>
      <c r="C3589" s="75" t="s">
        <v>4402</v>
      </c>
      <c r="D3589" s="76">
        <v>3011</v>
      </c>
      <c r="E3589" s="77">
        <v>2.46</v>
      </c>
      <c r="F3589" s="96">
        <v>1224</v>
      </c>
    </row>
    <row r="3590" spans="1:6">
      <c r="A3590" s="74" t="s">
        <v>209</v>
      </c>
      <c r="B3590" s="74" t="s">
        <v>89</v>
      </c>
      <c r="C3590" s="75" t="s">
        <v>4403</v>
      </c>
      <c r="D3590" s="76">
        <v>2400</v>
      </c>
      <c r="E3590" s="77">
        <v>2.95</v>
      </c>
      <c r="F3590" s="95">
        <v>814</v>
      </c>
    </row>
    <row r="3591" spans="1:6">
      <c r="A3591" s="74" t="s">
        <v>209</v>
      </c>
      <c r="B3591" s="74" t="s">
        <v>89</v>
      </c>
      <c r="C3591" s="75" t="s">
        <v>4404</v>
      </c>
      <c r="D3591" s="76">
        <v>2083</v>
      </c>
      <c r="E3591" s="77">
        <v>4.16</v>
      </c>
      <c r="F3591" s="95">
        <v>500</v>
      </c>
    </row>
    <row r="3592" spans="1:6">
      <c r="A3592" s="74" t="s">
        <v>209</v>
      </c>
      <c r="B3592" s="74" t="s">
        <v>89</v>
      </c>
      <c r="C3592" s="75" t="s">
        <v>4405</v>
      </c>
      <c r="D3592" s="76">
        <v>2060</v>
      </c>
      <c r="E3592" s="77">
        <v>12.74</v>
      </c>
      <c r="F3592" s="95">
        <v>162</v>
      </c>
    </row>
    <row r="3593" spans="1:6">
      <c r="A3593" s="74" t="s">
        <v>209</v>
      </c>
      <c r="B3593" s="74" t="s">
        <v>89</v>
      </c>
      <c r="C3593" s="75" t="s">
        <v>4406</v>
      </c>
      <c r="D3593" s="76">
        <v>1870</v>
      </c>
      <c r="E3593" s="77">
        <v>3.32</v>
      </c>
      <c r="F3593" s="95">
        <v>564</v>
      </c>
    </row>
    <row r="3594" spans="1:6">
      <c r="A3594" s="74" t="s">
        <v>209</v>
      </c>
      <c r="B3594" s="74" t="s">
        <v>89</v>
      </c>
      <c r="C3594" s="75" t="s">
        <v>4407</v>
      </c>
      <c r="D3594" s="76">
        <v>1651</v>
      </c>
      <c r="E3594" s="77">
        <v>6.1</v>
      </c>
      <c r="F3594" s="95">
        <v>271</v>
      </c>
    </row>
    <row r="3595" spans="1:6">
      <c r="A3595" s="74" t="s">
        <v>209</v>
      </c>
      <c r="B3595" s="74" t="s">
        <v>89</v>
      </c>
      <c r="C3595" s="75" t="s">
        <v>4408</v>
      </c>
      <c r="D3595" s="76">
        <v>1449</v>
      </c>
      <c r="E3595" s="77">
        <v>10.97</v>
      </c>
      <c r="F3595" s="95">
        <v>132</v>
      </c>
    </row>
    <row r="3596" spans="1:6">
      <c r="A3596" s="74" t="s">
        <v>209</v>
      </c>
      <c r="B3596" s="74" t="s">
        <v>89</v>
      </c>
      <c r="C3596" s="75" t="s">
        <v>4409</v>
      </c>
      <c r="D3596" s="76">
        <v>1228</v>
      </c>
      <c r="E3596" s="77">
        <v>1.73</v>
      </c>
      <c r="F3596" s="95">
        <v>711</v>
      </c>
    </row>
    <row r="3597" spans="1:6">
      <c r="A3597" s="74" t="s">
        <v>209</v>
      </c>
      <c r="B3597" s="74" t="s">
        <v>89</v>
      </c>
      <c r="C3597" s="75" t="s">
        <v>4410</v>
      </c>
      <c r="D3597" s="76">
        <v>1084</v>
      </c>
      <c r="E3597" s="77">
        <v>26</v>
      </c>
      <c r="F3597" s="95">
        <v>42</v>
      </c>
    </row>
    <row r="3598" spans="1:6">
      <c r="A3598" s="74" t="s">
        <v>209</v>
      </c>
      <c r="B3598" s="74" t="s">
        <v>89</v>
      </c>
      <c r="C3598" s="75" t="s">
        <v>4411</v>
      </c>
      <c r="D3598" s="77">
        <v>655</v>
      </c>
      <c r="E3598" s="77">
        <v>4.88</v>
      </c>
      <c r="F3598" s="95">
        <v>134</v>
      </c>
    </row>
    <row r="3599" spans="1:6">
      <c r="A3599" s="74" t="s">
        <v>209</v>
      </c>
      <c r="B3599" s="74" t="s">
        <v>4412</v>
      </c>
      <c r="C3599" s="75" t="s">
        <v>4413</v>
      </c>
      <c r="D3599" s="76">
        <v>123397</v>
      </c>
      <c r="E3599" s="77">
        <v>33.090000000000003</v>
      </c>
      <c r="F3599" s="96">
        <v>3729</v>
      </c>
    </row>
    <row r="3600" spans="1:6">
      <c r="A3600" s="74" t="s">
        <v>209</v>
      </c>
      <c r="B3600" s="74" t="s">
        <v>4412</v>
      </c>
      <c r="C3600" s="75" t="s">
        <v>4414</v>
      </c>
      <c r="D3600" s="76">
        <v>46017</v>
      </c>
      <c r="E3600" s="77">
        <v>9.3000000000000007</v>
      </c>
      <c r="F3600" s="96">
        <v>4950</v>
      </c>
    </row>
    <row r="3601" spans="1:6">
      <c r="A3601" s="74" t="s">
        <v>209</v>
      </c>
      <c r="B3601" s="74" t="s">
        <v>4412</v>
      </c>
      <c r="C3601" s="75" t="s">
        <v>4415</v>
      </c>
      <c r="D3601" s="76">
        <v>44985</v>
      </c>
      <c r="E3601" s="77">
        <v>13.05</v>
      </c>
      <c r="F3601" s="96">
        <v>3448</v>
      </c>
    </row>
    <row r="3602" spans="1:6">
      <c r="A3602" s="74" t="s">
        <v>209</v>
      </c>
      <c r="B3602" s="74" t="s">
        <v>4412</v>
      </c>
      <c r="C3602" s="75" t="s">
        <v>4416</v>
      </c>
      <c r="D3602" s="76">
        <v>41942</v>
      </c>
      <c r="E3602" s="77">
        <v>14.76</v>
      </c>
      <c r="F3602" s="96">
        <v>2842</v>
      </c>
    </row>
    <row r="3603" spans="1:6">
      <c r="A3603" s="74" t="s">
        <v>209</v>
      </c>
      <c r="B3603" s="74" t="s">
        <v>4412</v>
      </c>
      <c r="C3603" s="75" t="s">
        <v>4417</v>
      </c>
      <c r="D3603" s="76">
        <v>39150</v>
      </c>
      <c r="E3603" s="77">
        <v>11.51</v>
      </c>
      <c r="F3603" s="96">
        <v>3400</v>
      </c>
    </row>
    <row r="3604" spans="1:6">
      <c r="A3604" s="74" t="s">
        <v>209</v>
      </c>
      <c r="B3604" s="74" t="s">
        <v>4412</v>
      </c>
      <c r="C3604" s="75" t="s">
        <v>4418</v>
      </c>
      <c r="D3604" s="76">
        <v>35064</v>
      </c>
      <c r="E3604" s="77">
        <v>10.41</v>
      </c>
      <c r="F3604" s="96">
        <v>3368</v>
      </c>
    </row>
    <row r="3605" spans="1:6">
      <c r="A3605" s="74" t="s">
        <v>209</v>
      </c>
      <c r="B3605" s="74" t="s">
        <v>4412</v>
      </c>
      <c r="C3605" s="75" t="s">
        <v>4419</v>
      </c>
      <c r="D3605" s="76">
        <v>35053</v>
      </c>
      <c r="E3605" s="77">
        <v>12.29</v>
      </c>
      <c r="F3605" s="96">
        <v>2853</v>
      </c>
    </row>
    <row r="3606" spans="1:6">
      <c r="A3606" s="74" t="s">
        <v>209</v>
      </c>
      <c r="B3606" s="74" t="s">
        <v>4412</v>
      </c>
      <c r="C3606" s="75" t="s">
        <v>4420</v>
      </c>
      <c r="D3606" s="76">
        <v>26114</v>
      </c>
      <c r="E3606" s="77">
        <v>20.72</v>
      </c>
      <c r="F3606" s="96">
        <v>1261</v>
      </c>
    </row>
    <row r="3607" spans="1:6">
      <c r="A3607" s="74" t="s">
        <v>209</v>
      </c>
      <c r="B3607" s="74" t="s">
        <v>4412</v>
      </c>
      <c r="C3607" s="75" t="s">
        <v>4421</v>
      </c>
      <c r="D3607" s="76">
        <v>26066</v>
      </c>
      <c r="E3607" s="77">
        <v>10.28</v>
      </c>
      <c r="F3607" s="96">
        <v>2535</v>
      </c>
    </row>
    <row r="3608" spans="1:6">
      <c r="A3608" s="74" t="s">
        <v>209</v>
      </c>
      <c r="B3608" s="74" t="s">
        <v>4412</v>
      </c>
      <c r="C3608" s="75" t="s">
        <v>4422</v>
      </c>
      <c r="D3608" s="76">
        <v>23731</v>
      </c>
      <c r="E3608" s="77">
        <v>7.4</v>
      </c>
      <c r="F3608" s="96">
        <v>3206</v>
      </c>
    </row>
    <row r="3609" spans="1:6">
      <c r="A3609" s="74" t="s">
        <v>209</v>
      </c>
      <c r="B3609" s="74" t="s">
        <v>4412</v>
      </c>
      <c r="C3609" s="75" t="s">
        <v>4423</v>
      </c>
      <c r="D3609" s="76">
        <v>23536</v>
      </c>
      <c r="E3609" s="77">
        <v>5.48</v>
      </c>
      <c r="F3609" s="96">
        <v>4298</v>
      </c>
    </row>
    <row r="3610" spans="1:6">
      <c r="A3610" s="74" t="s">
        <v>209</v>
      </c>
      <c r="B3610" s="74" t="s">
        <v>4412</v>
      </c>
      <c r="C3610" s="75" t="s">
        <v>4424</v>
      </c>
      <c r="D3610" s="76">
        <v>23514</v>
      </c>
      <c r="E3610" s="77">
        <v>5.85</v>
      </c>
      <c r="F3610" s="96">
        <v>4023</v>
      </c>
    </row>
    <row r="3611" spans="1:6">
      <c r="A3611" s="74" t="s">
        <v>209</v>
      </c>
      <c r="B3611" s="74" t="s">
        <v>4412</v>
      </c>
      <c r="C3611" s="75" t="s">
        <v>4425</v>
      </c>
      <c r="D3611" s="76">
        <v>23502</v>
      </c>
      <c r="E3611" s="77">
        <v>8.31</v>
      </c>
      <c r="F3611" s="96">
        <v>2829</v>
      </c>
    </row>
    <row r="3612" spans="1:6">
      <c r="A3612" s="74" t="s">
        <v>209</v>
      </c>
      <c r="B3612" s="74" t="s">
        <v>4412</v>
      </c>
      <c r="C3612" s="75" t="s">
        <v>4426</v>
      </c>
      <c r="D3612" s="76">
        <v>17945</v>
      </c>
      <c r="E3612" s="77">
        <v>9.92</v>
      </c>
      <c r="F3612" s="96">
        <v>1810</v>
      </c>
    </row>
    <row r="3613" spans="1:6">
      <c r="A3613" s="74" t="s">
        <v>209</v>
      </c>
      <c r="B3613" s="74" t="s">
        <v>4412</v>
      </c>
      <c r="C3613" s="75" t="s">
        <v>4427</v>
      </c>
      <c r="D3613" s="76">
        <v>17933</v>
      </c>
      <c r="E3613" s="77">
        <v>9.25</v>
      </c>
      <c r="F3613" s="96">
        <v>1940</v>
      </c>
    </row>
    <row r="3614" spans="1:6">
      <c r="A3614" s="74" t="s">
        <v>209</v>
      </c>
      <c r="B3614" s="74" t="s">
        <v>4412</v>
      </c>
      <c r="C3614" s="75" t="s">
        <v>4428</v>
      </c>
      <c r="D3614" s="76">
        <v>16933</v>
      </c>
      <c r="E3614" s="77">
        <v>4.93</v>
      </c>
      <c r="F3614" s="96">
        <v>3432</v>
      </c>
    </row>
    <row r="3615" spans="1:6">
      <c r="A3615" s="74" t="s">
        <v>209</v>
      </c>
      <c r="B3615" s="74" t="s">
        <v>4412</v>
      </c>
      <c r="C3615" s="75" t="s">
        <v>4429</v>
      </c>
      <c r="D3615" s="76">
        <v>15902</v>
      </c>
      <c r="E3615" s="77">
        <v>13.98</v>
      </c>
      <c r="F3615" s="96">
        <v>1138</v>
      </c>
    </row>
    <row r="3616" spans="1:6">
      <c r="A3616" s="74" t="s">
        <v>209</v>
      </c>
      <c r="B3616" s="74" t="s">
        <v>4412</v>
      </c>
      <c r="C3616" s="75" t="s">
        <v>4430</v>
      </c>
      <c r="D3616" s="76">
        <v>15706</v>
      </c>
      <c r="E3616" s="77">
        <v>8.51</v>
      </c>
      <c r="F3616" s="96">
        <v>1846</v>
      </c>
    </row>
    <row r="3617" spans="1:6">
      <c r="A3617" s="74" t="s">
        <v>209</v>
      </c>
      <c r="B3617" s="74" t="s">
        <v>4412</v>
      </c>
      <c r="C3617" s="75" t="s">
        <v>4431</v>
      </c>
      <c r="D3617" s="76">
        <v>15598</v>
      </c>
      <c r="E3617" s="77">
        <v>11.22</v>
      </c>
      <c r="F3617" s="96">
        <v>1390</v>
      </c>
    </row>
    <row r="3618" spans="1:6">
      <c r="A3618" s="74" t="s">
        <v>209</v>
      </c>
      <c r="B3618" s="74" t="s">
        <v>4412</v>
      </c>
      <c r="C3618" s="75" t="s">
        <v>4432</v>
      </c>
      <c r="D3618" s="76">
        <v>15532</v>
      </c>
      <c r="E3618" s="77">
        <v>15.76</v>
      </c>
      <c r="F3618" s="95">
        <v>986</v>
      </c>
    </row>
    <row r="3619" spans="1:6">
      <c r="A3619" s="74" t="s">
        <v>209</v>
      </c>
      <c r="B3619" s="74" t="s">
        <v>4412</v>
      </c>
      <c r="C3619" s="75" t="s">
        <v>4433</v>
      </c>
      <c r="D3619" s="76">
        <v>13992</v>
      </c>
      <c r="E3619" s="77">
        <v>4.8600000000000003</v>
      </c>
      <c r="F3619" s="96">
        <v>2876</v>
      </c>
    </row>
    <row r="3620" spans="1:6">
      <c r="A3620" s="74" t="s">
        <v>209</v>
      </c>
      <c r="B3620" s="74" t="s">
        <v>4412</v>
      </c>
      <c r="C3620" s="75" t="s">
        <v>4434</v>
      </c>
      <c r="D3620" s="76">
        <v>13596</v>
      </c>
      <c r="E3620" s="77">
        <v>4.8499999999999996</v>
      </c>
      <c r="F3620" s="96">
        <v>2804</v>
      </c>
    </row>
    <row r="3621" spans="1:6">
      <c r="A3621" s="74" t="s">
        <v>209</v>
      </c>
      <c r="B3621" s="74" t="s">
        <v>4412</v>
      </c>
      <c r="C3621" s="75" t="s">
        <v>4435</v>
      </c>
      <c r="D3621" s="76">
        <v>12250</v>
      </c>
      <c r="E3621" s="77">
        <v>4.8899999999999997</v>
      </c>
      <c r="F3621" s="96">
        <v>2503</v>
      </c>
    </row>
    <row r="3622" spans="1:6">
      <c r="A3622" s="74" t="s">
        <v>209</v>
      </c>
      <c r="B3622" s="74" t="s">
        <v>4412</v>
      </c>
      <c r="C3622" s="75" t="s">
        <v>4436</v>
      </c>
      <c r="D3622" s="76">
        <v>11209</v>
      </c>
      <c r="E3622" s="77">
        <v>5.93</v>
      </c>
      <c r="F3622" s="96">
        <v>1889</v>
      </c>
    </row>
    <row r="3623" spans="1:6">
      <c r="A3623" s="74" t="s">
        <v>209</v>
      </c>
      <c r="B3623" s="74" t="s">
        <v>4412</v>
      </c>
      <c r="C3623" s="75" t="s">
        <v>4437</v>
      </c>
      <c r="D3623" s="76">
        <v>10799</v>
      </c>
      <c r="E3623" s="77">
        <v>13.82</v>
      </c>
      <c r="F3623" s="95">
        <v>782</v>
      </c>
    </row>
    <row r="3624" spans="1:6">
      <c r="A3624" s="74" t="s">
        <v>209</v>
      </c>
      <c r="B3624" s="74" t="s">
        <v>4412</v>
      </c>
      <c r="C3624" s="75" t="s">
        <v>4438</v>
      </c>
      <c r="D3624" s="76">
        <v>10325</v>
      </c>
      <c r="E3624" s="77">
        <v>9.75</v>
      </c>
      <c r="F3624" s="96">
        <v>1059</v>
      </c>
    </row>
    <row r="3625" spans="1:6">
      <c r="A3625" s="74" t="s">
        <v>209</v>
      </c>
      <c r="B3625" s="74" t="s">
        <v>4412</v>
      </c>
      <c r="C3625" s="75" t="s">
        <v>4439</v>
      </c>
      <c r="D3625" s="76">
        <v>9280</v>
      </c>
      <c r="E3625" s="77">
        <v>3.52</v>
      </c>
      <c r="F3625" s="96">
        <v>2638</v>
      </c>
    </row>
    <row r="3626" spans="1:6">
      <c r="A3626" s="74" t="s">
        <v>209</v>
      </c>
      <c r="B3626" s="74" t="s">
        <v>4412</v>
      </c>
      <c r="C3626" s="75" t="s">
        <v>4440</v>
      </c>
      <c r="D3626" s="76">
        <v>8797</v>
      </c>
      <c r="E3626" s="77">
        <v>8.34</v>
      </c>
      <c r="F3626" s="96">
        <v>1055</v>
      </c>
    </row>
    <row r="3627" spans="1:6">
      <c r="A3627" s="74" t="s">
        <v>209</v>
      </c>
      <c r="B3627" s="74" t="s">
        <v>4412</v>
      </c>
      <c r="C3627" s="75" t="s">
        <v>4441</v>
      </c>
      <c r="D3627" s="76">
        <v>8535</v>
      </c>
      <c r="E3627" s="77">
        <v>5.12</v>
      </c>
      <c r="F3627" s="96">
        <v>1668</v>
      </c>
    </row>
    <row r="3628" spans="1:6">
      <c r="A3628" s="74" t="s">
        <v>209</v>
      </c>
      <c r="B3628" s="74" t="s">
        <v>4412</v>
      </c>
      <c r="C3628" s="75" t="s">
        <v>4442</v>
      </c>
      <c r="D3628" s="76">
        <v>8530</v>
      </c>
      <c r="E3628" s="77">
        <v>6.96</v>
      </c>
      <c r="F3628" s="96">
        <v>1226</v>
      </c>
    </row>
    <row r="3629" spans="1:6">
      <c r="A3629" s="74" t="s">
        <v>209</v>
      </c>
      <c r="B3629" s="74" t="s">
        <v>4412</v>
      </c>
      <c r="C3629" s="75" t="s">
        <v>4443</v>
      </c>
      <c r="D3629" s="76">
        <v>8346</v>
      </c>
      <c r="E3629" s="77">
        <v>3.26</v>
      </c>
      <c r="F3629" s="96">
        <v>2558</v>
      </c>
    </row>
    <row r="3630" spans="1:6">
      <c r="A3630" s="74" t="s">
        <v>209</v>
      </c>
      <c r="B3630" s="74" t="s">
        <v>4412</v>
      </c>
      <c r="C3630" s="75" t="s">
        <v>4444</v>
      </c>
      <c r="D3630" s="76">
        <v>7769</v>
      </c>
      <c r="E3630" s="77">
        <v>5.31</v>
      </c>
      <c r="F3630" s="96">
        <v>1462</v>
      </c>
    </row>
    <row r="3631" spans="1:6">
      <c r="A3631" s="74" t="s">
        <v>209</v>
      </c>
      <c r="B3631" s="74" t="s">
        <v>4412</v>
      </c>
      <c r="C3631" s="75" t="s">
        <v>4445</v>
      </c>
      <c r="D3631" s="76">
        <v>7578</v>
      </c>
      <c r="E3631" s="77">
        <v>1.98</v>
      </c>
      <c r="F3631" s="96">
        <v>3829</v>
      </c>
    </row>
    <row r="3632" spans="1:6">
      <c r="A3632" s="74" t="s">
        <v>209</v>
      </c>
      <c r="B3632" s="74" t="s">
        <v>4412</v>
      </c>
      <c r="C3632" s="75" t="s">
        <v>4446</v>
      </c>
      <c r="D3632" s="76">
        <v>7509</v>
      </c>
      <c r="E3632" s="77">
        <v>3.18</v>
      </c>
      <c r="F3632" s="96">
        <v>2359</v>
      </c>
    </row>
    <row r="3633" spans="1:6">
      <c r="A3633" s="74" t="s">
        <v>209</v>
      </c>
      <c r="B3633" s="74" t="s">
        <v>4412</v>
      </c>
      <c r="C3633" s="75" t="s">
        <v>4447</v>
      </c>
      <c r="D3633" s="76">
        <v>7415</v>
      </c>
      <c r="E3633" s="77">
        <v>6.54</v>
      </c>
      <c r="F3633" s="96">
        <v>1134</v>
      </c>
    </row>
    <row r="3634" spans="1:6">
      <c r="A3634" s="74" t="s">
        <v>209</v>
      </c>
      <c r="B3634" s="74" t="s">
        <v>4412</v>
      </c>
      <c r="C3634" s="75" t="s">
        <v>4448</v>
      </c>
      <c r="D3634" s="76">
        <v>7361</v>
      </c>
      <c r="E3634" s="77">
        <v>4.3899999999999997</v>
      </c>
      <c r="F3634" s="96">
        <v>1676</v>
      </c>
    </row>
    <row r="3635" spans="1:6">
      <c r="A3635" s="74" t="s">
        <v>209</v>
      </c>
      <c r="B3635" s="74" t="s">
        <v>4412</v>
      </c>
      <c r="C3635" s="75" t="s">
        <v>4449</v>
      </c>
      <c r="D3635" s="76">
        <v>7336</v>
      </c>
      <c r="E3635" s="77">
        <v>3.47</v>
      </c>
      <c r="F3635" s="96">
        <v>2114</v>
      </c>
    </row>
    <row r="3636" spans="1:6">
      <c r="A3636" s="74" t="s">
        <v>209</v>
      </c>
      <c r="B3636" s="74" t="s">
        <v>4412</v>
      </c>
      <c r="C3636" s="75" t="s">
        <v>4450</v>
      </c>
      <c r="D3636" s="76">
        <v>7019</v>
      </c>
      <c r="E3636" s="77">
        <v>2.76</v>
      </c>
      <c r="F3636" s="96">
        <v>2547</v>
      </c>
    </row>
    <row r="3637" spans="1:6">
      <c r="A3637" s="74" t="s">
        <v>209</v>
      </c>
      <c r="B3637" s="74" t="s">
        <v>4412</v>
      </c>
      <c r="C3637" s="75" t="s">
        <v>4451</v>
      </c>
      <c r="D3637" s="76">
        <v>6785</v>
      </c>
      <c r="E3637" s="77">
        <v>5.78</v>
      </c>
      <c r="F3637" s="96">
        <v>1175</v>
      </c>
    </row>
    <row r="3638" spans="1:6">
      <c r="A3638" s="74" t="s">
        <v>209</v>
      </c>
      <c r="B3638" s="74" t="s">
        <v>4412</v>
      </c>
      <c r="C3638" s="75" t="s">
        <v>4452</v>
      </c>
      <c r="D3638" s="76">
        <v>6572</v>
      </c>
      <c r="E3638" s="77">
        <v>7.08</v>
      </c>
      <c r="F3638" s="95">
        <v>928</v>
      </c>
    </row>
    <row r="3639" spans="1:6">
      <c r="A3639" s="74" t="s">
        <v>209</v>
      </c>
      <c r="B3639" s="74" t="s">
        <v>4412</v>
      </c>
      <c r="C3639" s="75" t="s">
        <v>4453</v>
      </c>
      <c r="D3639" s="76">
        <v>6375</v>
      </c>
      <c r="E3639" s="77">
        <v>2.86</v>
      </c>
      <c r="F3639" s="96">
        <v>2227</v>
      </c>
    </row>
    <row r="3640" spans="1:6">
      <c r="A3640" s="74" t="s">
        <v>209</v>
      </c>
      <c r="B3640" s="74" t="s">
        <v>4412</v>
      </c>
      <c r="C3640" s="75" t="s">
        <v>4454</v>
      </c>
      <c r="D3640" s="76">
        <v>6078</v>
      </c>
      <c r="E3640" s="77">
        <v>6.61</v>
      </c>
      <c r="F3640" s="95">
        <v>919</v>
      </c>
    </row>
    <row r="3641" spans="1:6">
      <c r="A3641" s="74" t="s">
        <v>209</v>
      </c>
      <c r="B3641" s="74" t="s">
        <v>4412</v>
      </c>
      <c r="C3641" s="75" t="s">
        <v>4455</v>
      </c>
      <c r="D3641" s="76">
        <v>5597</v>
      </c>
      <c r="E3641" s="77">
        <v>5.1100000000000003</v>
      </c>
      <c r="F3641" s="96">
        <v>1095</v>
      </c>
    </row>
    <row r="3642" spans="1:6">
      <c r="A3642" s="74" t="s">
        <v>209</v>
      </c>
      <c r="B3642" s="74" t="s">
        <v>4412</v>
      </c>
      <c r="C3642" s="75" t="s">
        <v>4456</v>
      </c>
      <c r="D3642" s="76">
        <v>5179</v>
      </c>
      <c r="E3642" s="77">
        <v>5.04</v>
      </c>
      <c r="F3642" s="96">
        <v>1028</v>
      </c>
    </row>
    <row r="3643" spans="1:6">
      <c r="A3643" s="74" t="s">
        <v>209</v>
      </c>
      <c r="B3643" s="74" t="s">
        <v>4412</v>
      </c>
      <c r="C3643" s="75" t="s">
        <v>4457</v>
      </c>
      <c r="D3643" s="76">
        <v>5109</v>
      </c>
      <c r="E3643" s="77">
        <v>5.88</v>
      </c>
      <c r="F3643" s="95">
        <v>868</v>
      </c>
    </row>
    <row r="3644" spans="1:6">
      <c r="A3644" s="74" t="s">
        <v>209</v>
      </c>
      <c r="B3644" s="74" t="s">
        <v>4412</v>
      </c>
      <c r="C3644" s="75" t="s">
        <v>4458</v>
      </c>
      <c r="D3644" s="76">
        <v>4755</v>
      </c>
      <c r="E3644" s="77">
        <v>3.16</v>
      </c>
      <c r="F3644" s="96">
        <v>1504</v>
      </c>
    </row>
    <row r="3645" spans="1:6">
      <c r="A3645" s="74" t="s">
        <v>209</v>
      </c>
      <c r="B3645" s="74" t="s">
        <v>4412</v>
      </c>
      <c r="C3645" s="75" t="s">
        <v>4459</v>
      </c>
      <c r="D3645" s="76">
        <v>4499</v>
      </c>
      <c r="E3645" s="77">
        <v>4.32</v>
      </c>
      <c r="F3645" s="96">
        <v>1042</v>
      </c>
    </row>
    <row r="3646" spans="1:6">
      <c r="A3646" s="74" t="s">
        <v>209</v>
      </c>
      <c r="B3646" s="74" t="s">
        <v>4412</v>
      </c>
      <c r="C3646" s="75" t="s">
        <v>4460</v>
      </c>
      <c r="D3646" s="76">
        <v>4334</v>
      </c>
      <c r="E3646" s="77">
        <v>5.2</v>
      </c>
      <c r="F3646" s="95">
        <v>833</v>
      </c>
    </row>
    <row r="3647" spans="1:6">
      <c r="A3647" s="74" t="s">
        <v>209</v>
      </c>
      <c r="B3647" s="74" t="s">
        <v>4412</v>
      </c>
      <c r="C3647" s="75" t="s">
        <v>4461</v>
      </c>
      <c r="D3647" s="76">
        <v>4320</v>
      </c>
      <c r="E3647" s="77">
        <v>3.56</v>
      </c>
      <c r="F3647" s="96">
        <v>1215</v>
      </c>
    </row>
    <row r="3648" spans="1:6">
      <c r="A3648" s="74" t="s">
        <v>209</v>
      </c>
      <c r="B3648" s="74" t="s">
        <v>4412</v>
      </c>
      <c r="C3648" s="75" t="s">
        <v>4462</v>
      </c>
      <c r="D3648" s="76">
        <v>4246</v>
      </c>
      <c r="E3648" s="77">
        <v>3.43</v>
      </c>
      <c r="F3648" s="96">
        <v>1237</v>
      </c>
    </row>
    <row r="3649" spans="1:6">
      <c r="A3649" s="74" t="s">
        <v>209</v>
      </c>
      <c r="B3649" s="74" t="s">
        <v>4412</v>
      </c>
      <c r="C3649" s="75" t="s">
        <v>4463</v>
      </c>
      <c r="D3649" s="76">
        <v>4032</v>
      </c>
      <c r="E3649" s="77">
        <v>2.89</v>
      </c>
      <c r="F3649" s="96">
        <v>1396</v>
      </c>
    </row>
    <row r="3650" spans="1:6">
      <c r="A3650" s="74" t="s">
        <v>209</v>
      </c>
      <c r="B3650" s="74" t="s">
        <v>4412</v>
      </c>
      <c r="C3650" s="75" t="s">
        <v>4464</v>
      </c>
      <c r="D3650" s="76">
        <v>3503</v>
      </c>
      <c r="E3650" s="77">
        <v>2.97</v>
      </c>
      <c r="F3650" s="96">
        <v>1180</v>
      </c>
    </row>
    <row r="3651" spans="1:6">
      <c r="A3651" s="74" t="s">
        <v>209</v>
      </c>
      <c r="B3651" s="74" t="s">
        <v>4412</v>
      </c>
      <c r="C3651" s="75" t="s">
        <v>4465</v>
      </c>
      <c r="D3651" s="76">
        <v>3033</v>
      </c>
      <c r="E3651" s="77">
        <v>2.5099999999999998</v>
      </c>
      <c r="F3651" s="96">
        <v>1210</v>
      </c>
    </row>
    <row r="3652" spans="1:6">
      <c r="A3652" s="74" t="s">
        <v>209</v>
      </c>
      <c r="B3652" s="74" t="s">
        <v>4412</v>
      </c>
      <c r="C3652" s="75" t="s">
        <v>4466</v>
      </c>
      <c r="D3652" s="76">
        <v>2156</v>
      </c>
      <c r="E3652" s="77">
        <v>1.63</v>
      </c>
      <c r="F3652" s="96">
        <v>1320</v>
      </c>
    </row>
    <row r="3653" spans="1:6">
      <c r="A3653" s="74" t="s">
        <v>209</v>
      </c>
      <c r="B3653" s="74" t="s">
        <v>4412</v>
      </c>
      <c r="C3653" s="75" t="s">
        <v>4467</v>
      </c>
      <c r="D3653" s="76">
        <v>2096</v>
      </c>
      <c r="E3653" s="77">
        <v>2.4700000000000002</v>
      </c>
      <c r="F3653" s="95">
        <v>849</v>
      </c>
    </row>
    <row r="3654" spans="1:6">
      <c r="A3654" s="74" t="s">
        <v>209</v>
      </c>
      <c r="B3654" s="74" t="s">
        <v>92</v>
      </c>
      <c r="C3654" s="75" t="s">
        <v>4468</v>
      </c>
      <c r="D3654" s="76">
        <v>73086</v>
      </c>
      <c r="E3654" s="77">
        <v>63.24</v>
      </c>
      <c r="F3654" s="96">
        <v>1156</v>
      </c>
    </row>
    <row r="3655" spans="1:6">
      <c r="A3655" s="74" t="s">
        <v>209</v>
      </c>
      <c r="B3655" s="74" t="s">
        <v>92</v>
      </c>
      <c r="C3655" s="75" t="s">
        <v>4469</v>
      </c>
      <c r="D3655" s="76">
        <v>63426</v>
      </c>
      <c r="E3655" s="77">
        <v>81.37</v>
      </c>
      <c r="F3655" s="95">
        <v>780</v>
      </c>
    </row>
    <row r="3656" spans="1:6">
      <c r="A3656" s="74" t="s">
        <v>209</v>
      </c>
      <c r="B3656" s="74" t="s">
        <v>92</v>
      </c>
      <c r="C3656" s="75" t="s">
        <v>4470</v>
      </c>
      <c r="D3656" s="76">
        <v>39365</v>
      </c>
      <c r="E3656" s="77">
        <v>63.44</v>
      </c>
      <c r="F3656" s="95">
        <v>620</v>
      </c>
    </row>
    <row r="3657" spans="1:6">
      <c r="A3657" s="74" t="s">
        <v>209</v>
      </c>
      <c r="B3657" s="74" t="s">
        <v>92</v>
      </c>
      <c r="C3657" s="75" t="s">
        <v>4471</v>
      </c>
      <c r="D3657" s="76">
        <v>15407</v>
      </c>
      <c r="E3657" s="77">
        <v>51.97</v>
      </c>
      <c r="F3657" s="95">
        <v>296</v>
      </c>
    </row>
    <row r="3658" spans="1:6">
      <c r="A3658" s="74" t="s">
        <v>209</v>
      </c>
      <c r="B3658" s="74" t="s">
        <v>92</v>
      </c>
      <c r="C3658" s="75" t="s">
        <v>4472</v>
      </c>
      <c r="D3658" s="76">
        <v>11578</v>
      </c>
      <c r="E3658" s="77">
        <v>18.84</v>
      </c>
      <c r="F3658" s="95">
        <v>615</v>
      </c>
    </row>
    <row r="3659" spans="1:6">
      <c r="A3659" s="74" t="s">
        <v>209</v>
      </c>
      <c r="B3659" s="74" t="s">
        <v>92</v>
      </c>
      <c r="C3659" s="75" t="s">
        <v>4473</v>
      </c>
      <c r="D3659" s="76">
        <v>9896</v>
      </c>
      <c r="E3659" s="77">
        <v>51.7</v>
      </c>
      <c r="F3659" s="95">
        <v>191</v>
      </c>
    </row>
    <row r="3660" spans="1:6">
      <c r="A3660" s="74" t="s">
        <v>209</v>
      </c>
      <c r="B3660" s="74" t="s">
        <v>92</v>
      </c>
      <c r="C3660" s="75" t="s">
        <v>4474</v>
      </c>
      <c r="D3660" s="76">
        <v>9784</v>
      </c>
      <c r="E3660" s="77">
        <v>39.18</v>
      </c>
      <c r="F3660" s="95">
        <v>250</v>
      </c>
    </row>
    <row r="3661" spans="1:6">
      <c r="A3661" s="74" t="s">
        <v>209</v>
      </c>
      <c r="B3661" s="74" t="s">
        <v>92</v>
      </c>
      <c r="C3661" s="75" t="s">
        <v>4475</v>
      </c>
      <c r="D3661" s="76">
        <v>9603</v>
      </c>
      <c r="E3661" s="77">
        <v>20.85</v>
      </c>
      <c r="F3661" s="95">
        <v>461</v>
      </c>
    </row>
    <row r="3662" spans="1:6">
      <c r="A3662" s="74" t="s">
        <v>209</v>
      </c>
      <c r="B3662" s="74" t="s">
        <v>92</v>
      </c>
      <c r="C3662" s="75" t="s">
        <v>4476</v>
      </c>
      <c r="D3662" s="76">
        <v>8779</v>
      </c>
      <c r="E3662" s="77">
        <v>9.74</v>
      </c>
      <c r="F3662" s="95">
        <v>902</v>
      </c>
    </row>
    <row r="3663" spans="1:6">
      <c r="A3663" s="74" t="s">
        <v>209</v>
      </c>
      <c r="B3663" s="74" t="s">
        <v>92</v>
      </c>
      <c r="C3663" s="75" t="s">
        <v>4477</v>
      </c>
      <c r="D3663" s="76">
        <v>6934</v>
      </c>
      <c r="E3663" s="77">
        <v>31.74</v>
      </c>
      <c r="F3663" s="95">
        <v>218</v>
      </c>
    </row>
    <row r="3664" spans="1:6">
      <c r="A3664" s="74" t="s">
        <v>209</v>
      </c>
      <c r="B3664" s="74" t="s">
        <v>92</v>
      </c>
      <c r="C3664" s="75" t="s">
        <v>4478</v>
      </c>
      <c r="D3664" s="76">
        <v>6750</v>
      </c>
      <c r="E3664" s="77">
        <v>17.260000000000002</v>
      </c>
      <c r="F3664" s="95">
        <v>391</v>
      </c>
    </row>
    <row r="3665" spans="1:6">
      <c r="A3665" s="74" t="s">
        <v>209</v>
      </c>
      <c r="B3665" s="74" t="s">
        <v>92</v>
      </c>
      <c r="C3665" s="75" t="s">
        <v>4479</v>
      </c>
      <c r="D3665" s="76">
        <v>6738</v>
      </c>
      <c r="E3665" s="77">
        <v>17.66</v>
      </c>
      <c r="F3665" s="95">
        <v>381</v>
      </c>
    </row>
    <row r="3666" spans="1:6">
      <c r="A3666" s="74" t="s">
        <v>209</v>
      </c>
      <c r="B3666" s="74" t="s">
        <v>92</v>
      </c>
      <c r="C3666" s="75" t="s">
        <v>4480</v>
      </c>
      <c r="D3666" s="76">
        <v>6524</v>
      </c>
      <c r="E3666" s="77">
        <v>32.89</v>
      </c>
      <c r="F3666" s="95">
        <v>198</v>
      </c>
    </row>
    <row r="3667" spans="1:6">
      <c r="A3667" s="74" t="s">
        <v>209</v>
      </c>
      <c r="B3667" s="74" t="s">
        <v>92</v>
      </c>
      <c r="C3667" s="75" t="s">
        <v>4481</v>
      </c>
      <c r="D3667" s="76">
        <v>6508</v>
      </c>
      <c r="E3667" s="77">
        <v>16.14</v>
      </c>
      <c r="F3667" s="95">
        <v>403</v>
      </c>
    </row>
    <row r="3668" spans="1:6">
      <c r="A3668" s="74" t="s">
        <v>209</v>
      </c>
      <c r="B3668" s="74" t="s">
        <v>92</v>
      </c>
      <c r="C3668" s="75" t="s">
        <v>4482</v>
      </c>
      <c r="D3668" s="76">
        <v>6439</v>
      </c>
      <c r="E3668" s="77">
        <v>14.29</v>
      </c>
      <c r="F3668" s="95">
        <v>451</v>
      </c>
    </row>
    <row r="3669" spans="1:6">
      <c r="A3669" s="74" t="s">
        <v>209</v>
      </c>
      <c r="B3669" s="74" t="s">
        <v>92</v>
      </c>
      <c r="C3669" s="75" t="s">
        <v>4483</v>
      </c>
      <c r="D3669" s="76">
        <v>6417</v>
      </c>
      <c r="E3669" s="77">
        <v>15.59</v>
      </c>
      <c r="F3669" s="95">
        <v>412</v>
      </c>
    </row>
    <row r="3670" spans="1:6">
      <c r="A3670" s="74" t="s">
        <v>209</v>
      </c>
      <c r="B3670" s="74" t="s">
        <v>92</v>
      </c>
      <c r="C3670" s="75" t="s">
        <v>4484</v>
      </c>
      <c r="D3670" s="76">
        <v>6209</v>
      </c>
      <c r="E3670" s="77">
        <v>24.69</v>
      </c>
      <c r="F3670" s="95">
        <v>252</v>
      </c>
    </row>
    <row r="3671" spans="1:6">
      <c r="A3671" s="74" t="s">
        <v>209</v>
      </c>
      <c r="B3671" s="74" t="s">
        <v>92</v>
      </c>
      <c r="C3671" s="75" t="s">
        <v>4485</v>
      </c>
      <c r="D3671" s="76">
        <v>6128</v>
      </c>
      <c r="E3671" s="77">
        <v>11.79</v>
      </c>
      <c r="F3671" s="95">
        <v>520</v>
      </c>
    </row>
    <row r="3672" spans="1:6">
      <c r="A3672" s="74" t="s">
        <v>209</v>
      </c>
      <c r="B3672" s="74" t="s">
        <v>92</v>
      </c>
      <c r="C3672" s="75" t="s">
        <v>4486</v>
      </c>
      <c r="D3672" s="76">
        <v>5860</v>
      </c>
      <c r="E3672" s="77">
        <v>40.54</v>
      </c>
      <c r="F3672" s="95">
        <v>145</v>
      </c>
    </row>
    <row r="3673" spans="1:6">
      <c r="A3673" s="74" t="s">
        <v>209</v>
      </c>
      <c r="B3673" s="74" t="s">
        <v>92</v>
      </c>
      <c r="C3673" s="75" t="s">
        <v>4487</v>
      </c>
      <c r="D3673" s="76">
        <v>5544</v>
      </c>
      <c r="E3673" s="77">
        <v>10.86</v>
      </c>
      <c r="F3673" s="95">
        <v>511</v>
      </c>
    </row>
    <row r="3674" spans="1:6">
      <c r="A3674" s="74" t="s">
        <v>209</v>
      </c>
      <c r="B3674" s="74" t="s">
        <v>92</v>
      </c>
      <c r="C3674" s="75" t="s">
        <v>4488</v>
      </c>
      <c r="D3674" s="76">
        <v>5475</v>
      </c>
      <c r="E3674" s="77">
        <v>18.05</v>
      </c>
      <c r="F3674" s="95">
        <v>303</v>
      </c>
    </row>
    <row r="3675" spans="1:6">
      <c r="A3675" s="74" t="s">
        <v>209</v>
      </c>
      <c r="B3675" s="74" t="s">
        <v>92</v>
      </c>
      <c r="C3675" s="75" t="s">
        <v>4489</v>
      </c>
      <c r="D3675" s="76">
        <v>5414</v>
      </c>
      <c r="E3675" s="77">
        <v>23.33</v>
      </c>
      <c r="F3675" s="95">
        <v>232</v>
      </c>
    </row>
    <row r="3676" spans="1:6">
      <c r="A3676" s="74" t="s">
        <v>209</v>
      </c>
      <c r="B3676" s="74" t="s">
        <v>92</v>
      </c>
      <c r="C3676" s="75" t="s">
        <v>4490</v>
      </c>
      <c r="D3676" s="76">
        <v>5327</v>
      </c>
      <c r="E3676" s="77">
        <v>28.91</v>
      </c>
      <c r="F3676" s="95">
        <v>184</v>
      </c>
    </row>
    <row r="3677" spans="1:6">
      <c r="A3677" s="74" t="s">
        <v>209</v>
      </c>
      <c r="B3677" s="74" t="s">
        <v>92</v>
      </c>
      <c r="C3677" s="75" t="s">
        <v>4491</v>
      </c>
      <c r="D3677" s="76">
        <v>5304</v>
      </c>
      <c r="E3677" s="77">
        <v>24.72</v>
      </c>
      <c r="F3677" s="95">
        <v>215</v>
      </c>
    </row>
    <row r="3678" spans="1:6">
      <c r="A3678" s="74" t="s">
        <v>209</v>
      </c>
      <c r="B3678" s="74" t="s">
        <v>92</v>
      </c>
      <c r="C3678" s="75" t="s">
        <v>4492</v>
      </c>
      <c r="D3678" s="76">
        <v>4939</v>
      </c>
      <c r="E3678" s="77">
        <v>11.09</v>
      </c>
      <c r="F3678" s="95">
        <v>445</v>
      </c>
    </row>
    <row r="3679" spans="1:6">
      <c r="A3679" s="74" t="s">
        <v>209</v>
      </c>
      <c r="B3679" s="74" t="s">
        <v>92</v>
      </c>
      <c r="C3679" s="75" t="s">
        <v>4493</v>
      </c>
      <c r="D3679" s="76">
        <v>4632</v>
      </c>
      <c r="E3679" s="77">
        <v>30.57</v>
      </c>
      <c r="F3679" s="95">
        <v>152</v>
      </c>
    </row>
    <row r="3680" spans="1:6">
      <c r="A3680" s="74" t="s">
        <v>209</v>
      </c>
      <c r="B3680" s="74" t="s">
        <v>92</v>
      </c>
      <c r="C3680" s="75" t="s">
        <v>4494</v>
      </c>
      <c r="D3680" s="76">
        <v>4454</v>
      </c>
      <c r="E3680" s="77">
        <v>26.22</v>
      </c>
      <c r="F3680" s="95">
        <v>170</v>
      </c>
    </row>
    <row r="3681" spans="1:6">
      <c r="A3681" s="74" t="s">
        <v>209</v>
      </c>
      <c r="B3681" s="74" t="s">
        <v>92</v>
      </c>
      <c r="C3681" s="75" t="s">
        <v>4495</v>
      </c>
      <c r="D3681" s="76">
        <v>4380</v>
      </c>
      <c r="E3681" s="77">
        <v>17.05</v>
      </c>
      <c r="F3681" s="95">
        <v>257</v>
      </c>
    </row>
    <row r="3682" spans="1:6">
      <c r="A3682" s="74" t="s">
        <v>209</v>
      </c>
      <c r="B3682" s="74" t="s">
        <v>92</v>
      </c>
      <c r="C3682" s="75" t="s">
        <v>4496</v>
      </c>
      <c r="D3682" s="76">
        <v>3970</v>
      </c>
      <c r="E3682" s="77">
        <v>23.39</v>
      </c>
      <c r="F3682" s="95">
        <v>170</v>
      </c>
    </row>
    <row r="3683" spans="1:6">
      <c r="A3683" s="74" t="s">
        <v>209</v>
      </c>
      <c r="B3683" s="74" t="s">
        <v>92</v>
      </c>
      <c r="C3683" s="75" t="s">
        <v>4497</v>
      </c>
      <c r="D3683" s="76">
        <v>3870</v>
      </c>
      <c r="E3683" s="77">
        <v>9.27</v>
      </c>
      <c r="F3683" s="95">
        <v>418</v>
      </c>
    </row>
    <row r="3684" spans="1:6">
      <c r="A3684" s="74" t="s">
        <v>209</v>
      </c>
      <c r="B3684" s="74" t="s">
        <v>92</v>
      </c>
      <c r="C3684" s="75" t="s">
        <v>4498</v>
      </c>
      <c r="D3684" s="76">
        <v>3770</v>
      </c>
      <c r="E3684" s="77">
        <v>35.5</v>
      </c>
      <c r="F3684" s="95">
        <v>106</v>
      </c>
    </row>
    <row r="3685" spans="1:6">
      <c r="A3685" s="74" t="s">
        <v>209</v>
      </c>
      <c r="B3685" s="74" t="s">
        <v>92</v>
      </c>
      <c r="C3685" s="75" t="s">
        <v>4499</v>
      </c>
      <c r="D3685" s="76">
        <v>3733</v>
      </c>
      <c r="E3685" s="77">
        <v>9.56</v>
      </c>
      <c r="F3685" s="95">
        <v>391</v>
      </c>
    </row>
    <row r="3686" spans="1:6">
      <c r="A3686" s="74" t="s">
        <v>209</v>
      </c>
      <c r="B3686" s="74" t="s">
        <v>92</v>
      </c>
      <c r="C3686" s="75" t="s">
        <v>4500</v>
      </c>
      <c r="D3686" s="76">
        <v>3564</v>
      </c>
      <c r="E3686" s="77">
        <v>15.45</v>
      </c>
      <c r="F3686" s="95">
        <v>231</v>
      </c>
    </row>
    <row r="3687" spans="1:6">
      <c r="A3687" s="74" t="s">
        <v>209</v>
      </c>
      <c r="B3687" s="74" t="s">
        <v>92</v>
      </c>
      <c r="C3687" s="75" t="s">
        <v>4501</v>
      </c>
      <c r="D3687" s="76">
        <v>3519</v>
      </c>
      <c r="E3687" s="77">
        <v>16.5</v>
      </c>
      <c r="F3687" s="95">
        <v>213</v>
      </c>
    </row>
    <row r="3688" spans="1:6">
      <c r="A3688" s="74" t="s">
        <v>209</v>
      </c>
      <c r="B3688" s="74" t="s">
        <v>92</v>
      </c>
      <c r="C3688" s="75" t="s">
        <v>4502</v>
      </c>
      <c r="D3688" s="76">
        <v>3474</v>
      </c>
      <c r="E3688" s="77">
        <v>12.69</v>
      </c>
      <c r="F3688" s="95">
        <v>274</v>
      </c>
    </row>
    <row r="3689" spans="1:6">
      <c r="A3689" s="74" t="s">
        <v>209</v>
      </c>
      <c r="B3689" s="74" t="s">
        <v>92</v>
      </c>
      <c r="C3689" s="75" t="s">
        <v>4503</v>
      </c>
      <c r="D3689" s="76">
        <v>3331</v>
      </c>
      <c r="E3689" s="77">
        <v>8.1999999999999993</v>
      </c>
      <c r="F3689" s="95">
        <v>406</v>
      </c>
    </row>
    <row r="3690" spans="1:6">
      <c r="A3690" s="74" t="s">
        <v>209</v>
      </c>
      <c r="B3690" s="74" t="s">
        <v>92</v>
      </c>
      <c r="C3690" s="75" t="s">
        <v>4504</v>
      </c>
      <c r="D3690" s="76">
        <v>3299</v>
      </c>
      <c r="E3690" s="77">
        <v>20.61</v>
      </c>
      <c r="F3690" s="95">
        <v>160</v>
      </c>
    </row>
    <row r="3691" spans="1:6">
      <c r="A3691" s="74" t="s">
        <v>209</v>
      </c>
      <c r="B3691" s="74" t="s">
        <v>92</v>
      </c>
      <c r="C3691" s="75" t="s">
        <v>4505</v>
      </c>
      <c r="D3691" s="76">
        <v>3147</v>
      </c>
      <c r="E3691" s="77">
        <v>29.74</v>
      </c>
      <c r="F3691" s="95">
        <v>106</v>
      </c>
    </row>
    <row r="3692" spans="1:6">
      <c r="A3692" s="74" t="s">
        <v>209</v>
      </c>
      <c r="B3692" s="74" t="s">
        <v>92</v>
      </c>
      <c r="C3692" s="75" t="s">
        <v>4506</v>
      </c>
      <c r="D3692" s="76">
        <v>3115</v>
      </c>
      <c r="E3692" s="77">
        <v>57.61</v>
      </c>
      <c r="F3692" s="95">
        <v>54</v>
      </c>
    </row>
    <row r="3693" spans="1:6">
      <c r="A3693" s="74" t="s">
        <v>209</v>
      </c>
      <c r="B3693" s="74" t="s">
        <v>92</v>
      </c>
      <c r="C3693" s="75" t="s">
        <v>4507</v>
      </c>
      <c r="D3693" s="76">
        <v>2985</v>
      </c>
      <c r="E3693" s="77">
        <v>14.77</v>
      </c>
      <c r="F3693" s="95">
        <v>202</v>
      </c>
    </row>
    <row r="3694" spans="1:6">
      <c r="A3694" s="74" t="s">
        <v>209</v>
      </c>
      <c r="B3694" s="74" t="s">
        <v>92</v>
      </c>
      <c r="C3694" s="75" t="s">
        <v>4508</v>
      </c>
      <c r="D3694" s="76">
        <v>2833</v>
      </c>
      <c r="E3694" s="77">
        <v>13.17</v>
      </c>
      <c r="F3694" s="95">
        <v>215</v>
      </c>
    </row>
    <row r="3695" spans="1:6">
      <c r="A3695" s="74" t="s">
        <v>209</v>
      </c>
      <c r="B3695" s="74" t="s">
        <v>92</v>
      </c>
      <c r="C3695" s="75" t="s">
        <v>4509</v>
      </c>
      <c r="D3695" s="76">
        <v>2740</v>
      </c>
      <c r="E3695" s="77">
        <v>20.34</v>
      </c>
      <c r="F3695" s="95">
        <v>135</v>
      </c>
    </row>
    <row r="3696" spans="1:6">
      <c r="A3696" s="74" t="s">
        <v>209</v>
      </c>
      <c r="B3696" s="74" t="s">
        <v>92</v>
      </c>
      <c r="C3696" s="75" t="s">
        <v>4510</v>
      </c>
      <c r="D3696" s="76">
        <v>2711</v>
      </c>
      <c r="E3696" s="77">
        <v>12.93</v>
      </c>
      <c r="F3696" s="95">
        <v>210</v>
      </c>
    </row>
    <row r="3697" spans="1:6">
      <c r="A3697" s="74" t="s">
        <v>209</v>
      </c>
      <c r="B3697" s="74" t="s">
        <v>92</v>
      </c>
      <c r="C3697" s="75" t="s">
        <v>4511</v>
      </c>
      <c r="D3697" s="76">
        <v>2704</v>
      </c>
      <c r="E3697" s="77">
        <v>4.84</v>
      </c>
      <c r="F3697" s="95">
        <v>559</v>
      </c>
    </row>
    <row r="3698" spans="1:6">
      <c r="A3698" s="74" t="s">
        <v>209</v>
      </c>
      <c r="B3698" s="74" t="s">
        <v>92</v>
      </c>
      <c r="C3698" s="75" t="s">
        <v>4512</v>
      </c>
      <c r="D3698" s="76">
        <v>2664</v>
      </c>
      <c r="E3698" s="77">
        <v>17.86</v>
      </c>
      <c r="F3698" s="95">
        <v>149</v>
      </c>
    </row>
    <row r="3699" spans="1:6">
      <c r="A3699" s="74" t="s">
        <v>209</v>
      </c>
      <c r="B3699" s="74" t="s">
        <v>92</v>
      </c>
      <c r="C3699" s="75" t="s">
        <v>4513</v>
      </c>
      <c r="D3699" s="76">
        <v>2660</v>
      </c>
      <c r="E3699" s="77">
        <v>16.399999999999999</v>
      </c>
      <c r="F3699" s="95">
        <v>162</v>
      </c>
    </row>
    <row r="3700" spans="1:6">
      <c r="A3700" s="74" t="s">
        <v>209</v>
      </c>
      <c r="B3700" s="74" t="s">
        <v>92</v>
      </c>
      <c r="C3700" s="75" t="s">
        <v>4514</v>
      </c>
      <c r="D3700" s="76">
        <v>2577</v>
      </c>
      <c r="E3700" s="77">
        <v>14.09</v>
      </c>
      <c r="F3700" s="95">
        <v>183</v>
      </c>
    </row>
    <row r="3701" spans="1:6">
      <c r="A3701" s="74" t="s">
        <v>209</v>
      </c>
      <c r="B3701" s="74" t="s">
        <v>92</v>
      </c>
      <c r="C3701" s="75" t="s">
        <v>4515</v>
      </c>
      <c r="D3701" s="76">
        <v>2501</v>
      </c>
      <c r="E3701" s="77">
        <v>10.119999999999999</v>
      </c>
      <c r="F3701" s="95">
        <v>247</v>
      </c>
    </row>
    <row r="3702" spans="1:6">
      <c r="A3702" s="74" t="s">
        <v>209</v>
      </c>
      <c r="B3702" s="74" t="s">
        <v>92</v>
      </c>
      <c r="C3702" s="75" t="s">
        <v>4516</v>
      </c>
      <c r="D3702" s="76">
        <v>2485</v>
      </c>
      <c r="E3702" s="77">
        <v>24.81</v>
      </c>
      <c r="F3702" s="95">
        <v>100</v>
      </c>
    </row>
    <row r="3703" spans="1:6">
      <c r="A3703" s="74" t="s">
        <v>209</v>
      </c>
      <c r="B3703" s="74" t="s">
        <v>92</v>
      </c>
      <c r="C3703" s="75" t="s">
        <v>4517</v>
      </c>
      <c r="D3703" s="76">
        <v>2451</v>
      </c>
      <c r="E3703" s="77">
        <v>6.82</v>
      </c>
      <c r="F3703" s="95">
        <v>359</v>
      </c>
    </row>
    <row r="3704" spans="1:6">
      <c r="A3704" s="74" t="s">
        <v>209</v>
      </c>
      <c r="B3704" s="74" t="s">
        <v>92</v>
      </c>
      <c r="C3704" s="75" t="s">
        <v>4518</v>
      </c>
      <c r="D3704" s="76">
        <v>2425</v>
      </c>
      <c r="E3704" s="77">
        <v>16.440000000000001</v>
      </c>
      <c r="F3704" s="95">
        <v>148</v>
      </c>
    </row>
    <row r="3705" spans="1:6">
      <c r="A3705" s="74" t="s">
        <v>209</v>
      </c>
      <c r="B3705" s="74" t="s">
        <v>92</v>
      </c>
      <c r="C3705" s="75" t="s">
        <v>4519</v>
      </c>
      <c r="D3705" s="76">
        <v>2293</v>
      </c>
      <c r="E3705" s="77">
        <v>18.48</v>
      </c>
      <c r="F3705" s="95">
        <v>124</v>
      </c>
    </row>
    <row r="3706" spans="1:6">
      <c r="A3706" s="74" t="s">
        <v>209</v>
      </c>
      <c r="B3706" s="74" t="s">
        <v>92</v>
      </c>
      <c r="C3706" s="75" t="s">
        <v>4520</v>
      </c>
      <c r="D3706" s="76">
        <v>2288</v>
      </c>
      <c r="E3706" s="77">
        <v>3.83</v>
      </c>
      <c r="F3706" s="95">
        <v>597</v>
      </c>
    </row>
    <row r="3707" spans="1:6">
      <c r="A3707" s="74" t="s">
        <v>209</v>
      </c>
      <c r="B3707" s="74" t="s">
        <v>92</v>
      </c>
      <c r="C3707" s="75" t="s">
        <v>4521</v>
      </c>
      <c r="D3707" s="76">
        <v>2239</v>
      </c>
      <c r="E3707" s="77">
        <v>4.5999999999999996</v>
      </c>
      <c r="F3707" s="95">
        <v>487</v>
      </c>
    </row>
    <row r="3708" spans="1:6">
      <c r="A3708" s="74" t="s">
        <v>209</v>
      </c>
      <c r="B3708" s="74" t="s">
        <v>92</v>
      </c>
      <c r="C3708" s="75" t="s">
        <v>4522</v>
      </c>
      <c r="D3708" s="76">
        <v>2181</v>
      </c>
      <c r="E3708" s="77">
        <v>27.24</v>
      </c>
      <c r="F3708" s="95">
        <v>80</v>
      </c>
    </row>
    <row r="3709" spans="1:6">
      <c r="A3709" s="74" t="s">
        <v>209</v>
      </c>
      <c r="B3709" s="74" t="s">
        <v>92</v>
      </c>
      <c r="C3709" s="75" t="s">
        <v>4523</v>
      </c>
      <c r="D3709" s="76">
        <v>2131</v>
      </c>
      <c r="E3709" s="77">
        <v>22.36</v>
      </c>
      <c r="F3709" s="95">
        <v>95</v>
      </c>
    </row>
    <row r="3710" spans="1:6">
      <c r="A3710" s="74" t="s">
        <v>209</v>
      </c>
      <c r="B3710" s="74" t="s">
        <v>92</v>
      </c>
      <c r="C3710" s="75" t="s">
        <v>4524</v>
      </c>
      <c r="D3710" s="76">
        <v>1949</v>
      </c>
      <c r="E3710" s="77">
        <v>22.42</v>
      </c>
      <c r="F3710" s="95">
        <v>87</v>
      </c>
    </row>
    <row r="3711" spans="1:6">
      <c r="A3711" s="74" t="s">
        <v>209</v>
      </c>
      <c r="B3711" s="74" t="s">
        <v>92</v>
      </c>
      <c r="C3711" s="75" t="s">
        <v>4525</v>
      </c>
      <c r="D3711" s="76">
        <v>1930</v>
      </c>
      <c r="E3711" s="77">
        <v>25.11</v>
      </c>
      <c r="F3711" s="95">
        <v>77</v>
      </c>
    </row>
    <row r="3712" spans="1:6">
      <c r="A3712" s="74" t="s">
        <v>209</v>
      </c>
      <c r="B3712" s="74" t="s">
        <v>92</v>
      </c>
      <c r="C3712" s="75" t="s">
        <v>4526</v>
      </c>
      <c r="D3712" s="76">
        <v>1905</v>
      </c>
      <c r="E3712" s="77">
        <v>9.3000000000000007</v>
      </c>
      <c r="F3712" s="95">
        <v>205</v>
      </c>
    </row>
    <row r="3713" spans="1:6">
      <c r="A3713" s="74" t="s">
        <v>209</v>
      </c>
      <c r="B3713" s="74" t="s">
        <v>92</v>
      </c>
      <c r="C3713" s="75" t="s">
        <v>4527</v>
      </c>
      <c r="D3713" s="76">
        <v>1897</v>
      </c>
      <c r="E3713" s="77">
        <v>18.809999999999999</v>
      </c>
      <c r="F3713" s="95">
        <v>101</v>
      </c>
    </row>
    <row r="3714" spans="1:6">
      <c r="A3714" s="74" t="s">
        <v>209</v>
      </c>
      <c r="B3714" s="74" t="s">
        <v>92</v>
      </c>
      <c r="C3714" s="75" t="s">
        <v>4528</v>
      </c>
      <c r="D3714" s="76">
        <v>1761</v>
      </c>
      <c r="E3714" s="77">
        <v>37.19</v>
      </c>
      <c r="F3714" s="95">
        <v>47</v>
      </c>
    </row>
    <row r="3715" spans="1:6">
      <c r="A3715" s="74" t="s">
        <v>209</v>
      </c>
      <c r="B3715" s="74" t="s">
        <v>92</v>
      </c>
      <c r="C3715" s="75" t="s">
        <v>4529</v>
      </c>
      <c r="D3715" s="76">
        <v>1719</v>
      </c>
      <c r="E3715" s="77">
        <v>13.34</v>
      </c>
      <c r="F3715" s="95">
        <v>129</v>
      </c>
    </row>
    <row r="3716" spans="1:6">
      <c r="A3716" s="74" t="s">
        <v>209</v>
      </c>
      <c r="B3716" s="74" t="s">
        <v>92</v>
      </c>
      <c r="C3716" s="75" t="s">
        <v>4530</v>
      </c>
      <c r="D3716" s="76">
        <v>1705</v>
      </c>
      <c r="E3716" s="77">
        <v>5.25</v>
      </c>
      <c r="F3716" s="95">
        <v>325</v>
      </c>
    </row>
    <row r="3717" spans="1:6">
      <c r="A3717" s="74" t="s">
        <v>209</v>
      </c>
      <c r="B3717" s="74" t="s">
        <v>92</v>
      </c>
      <c r="C3717" s="75" t="s">
        <v>4531</v>
      </c>
      <c r="D3717" s="76">
        <v>1703</v>
      </c>
      <c r="E3717" s="77">
        <v>5.53</v>
      </c>
      <c r="F3717" s="95">
        <v>308</v>
      </c>
    </row>
    <row r="3718" spans="1:6">
      <c r="A3718" s="74" t="s">
        <v>209</v>
      </c>
      <c r="B3718" s="74" t="s">
        <v>92</v>
      </c>
      <c r="C3718" s="75" t="s">
        <v>4532</v>
      </c>
      <c r="D3718" s="76">
        <v>1685</v>
      </c>
      <c r="E3718" s="77">
        <v>11.31</v>
      </c>
      <c r="F3718" s="95">
        <v>149</v>
      </c>
    </row>
    <row r="3719" spans="1:6">
      <c r="A3719" s="74" t="s">
        <v>209</v>
      </c>
      <c r="B3719" s="74" t="s">
        <v>92</v>
      </c>
      <c r="C3719" s="75" t="s">
        <v>4533</v>
      </c>
      <c r="D3719" s="76">
        <v>1679</v>
      </c>
      <c r="E3719" s="77">
        <v>4.34</v>
      </c>
      <c r="F3719" s="95">
        <v>387</v>
      </c>
    </row>
    <row r="3720" spans="1:6">
      <c r="A3720" s="74" t="s">
        <v>209</v>
      </c>
      <c r="B3720" s="74" t="s">
        <v>92</v>
      </c>
      <c r="C3720" s="75" t="s">
        <v>4534</v>
      </c>
      <c r="D3720" s="76">
        <v>1668</v>
      </c>
      <c r="E3720" s="77">
        <v>9.2899999999999991</v>
      </c>
      <c r="F3720" s="95">
        <v>180</v>
      </c>
    </row>
    <row r="3721" spans="1:6">
      <c r="A3721" s="74" t="s">
        <v>209</v>
      </c>
      <c r="B3721" s="74" t="s">
        <v>92</v>
      </c>
      <c r="C3721" s="75" t="s">
        <v>4535</v>
      </c>
      <c r="D3721" s="76">
        <v>1638</v>
      </c>
      <c r="E3721" s="77">
        <v>15.49</v>
      </c>
      <c r="F3721" s="95">
        <v>106</v>
      </c>
    </row>
    <row r="3722" spans="1:6">
      <c r="A3722" s="74" t="s">
        <v>209</v>
      </c>
      <c r="B3722" s="74" t="s">
        <v>92</v>
      </c>
      <c r="C3722" s="75" t="s">
        <v>4536</v>
      </c>
      <c r="D3722" s="76">
        <v>1623</v>
      </c>
      <c r="E3722" s="77">
        <v>16.23</v>
      </c>
      <c r="F3722" s="95">
        <v>100</v>
      </c>
    </row>
    <row r="3723" spans="1:6">
      <c r="A3723" s="74" t="s">
        <v>209</v>
      </c>
      <c r="B3723" s="74" t="s">
        <v>92</v>
      </c>
      <c r="C3723" s="75" t="s">
        <v>4537</v>
      </c>
      <c r="D3723" s="76">
        <v>1617</v>
      </c>
      <c r="E3723" s="77">
        <v>11.59</v>
      </c>
      <c r="F3723" s="95">
        <v>139</v>
      </c>
    </row>
    <row r="3724" spans="1:6">
      <c r="A3724" s="74" t="s">
        <v>209</v>
      </c>
      <c r="B3724" s="74" t="s">
        <v>92</v>
      </c>
      <c r="C3724" s="75" t="s">
        <v>4538</v>
      </c>
      <c r="D3724" s="76">
        <v>1599</v>
      </c>
      <c r="E3724" s="77">
        <v>26.81</v>
      </c>
      <c r="F3724" s="95">
        <v>60</v>
      </c>
    </row>
    <row r="3725" spans="1:6">
      <c r="A3725" s="74" t="s">
        <v>209</v>
      </c>
      <c r="B3725" s="74" t="s">
        <v>92</v>
      </c>
      <c r="C3725" s="75" t="s">
        <v>4539</v>
      </c>
      <c r="D3725" s="76">
        <v>1593</v>
      </c>
      <c r="E3725" s="77">
        <v>29.54</v>
      </c>
      <c r="F3725" s="95">
        <v>54</v>
      </c>
    </row>
    <row r="3726" spans="1:6">
      <c r="A3726" s="74" t="s">
        <v>209</v>
      </c>
      <c r="B3726" s="74" t="s">
        <v>92</v>
      </c>
      <c r="C3726" s="75" t="s">
        <v>4540</v>
      </c>
      <c r="D3726" s="76">
        <v>1563</v>
      </c>
      <c r="E3726" s="77">
        <v>15.74</v>
      </c>
      <c r="F3726" s="95">
        <v>99</v>
      </c>
    </row>
    <row r="3727" spans="1:6">
      <c r="A3727" s="74" t="s">
        <v>209</v>
      </c>
      <c r="B3727" s="74" t="s">
        <v>92</v>
      </c>
      <c r="C3727" s="75" t="s">
        <v>4541</v>
      </c>
      <c r="D3727" s="76">
        <v>1562</v>
      </c>
      <c r="E3727" s="77">
        <v>11.67</v>
      </c>
      <c r="F3727" s="95">
        <v>134</v>
      </c>
    </row>
    <row r="3728" spans="1:6">
      <c r="A3728" s="74" t="s">
        <v>209</v>
      </c>
      <c r="B3728" s="74" t="s">
        <v>92</v>
      </c>
      <c r="C3728" s="75" t="s">
        <v>4542</v>
      </c>
      <c r="D3728" s="76">
        <v>1561</v>
      </c>
      <c r="E3728" s="77">
        <v>5.05</v>
      </c>
      <c r="F3728" s="95">
        <v>309</v>
      </c>
    </row>
    <row r="3729" spans="1:6">
      <c r="A3729" s="74" t="s">
        <v>209</v>
      </c>
      <c r="B3729" s="74" t="s">
        <v>92</v>
      </c>
      <c r="C3729" s="75" t="s">
        <v>4543</v>
      </c>
      <c r="D3729" s="76">
        <v>1556</v>
      </c>
      <c r="E3729" s="77">
        <v>27.9</v>
      </c>
      <c r="F3729" s="95">
        <v>56</v>
      </c>
    </row>
    <row r="3730" spans="1:6">
      <c r="A3730" s="74" t="s">
        <v>209</v>
      </c>
      <c r="B3730" s="74" t="s">
        <v>92</v>
      </c>
      <c r="C3730" s="75" t="s">
        <v>4544</v>
      </c>
      <c r="D3730" s="76">
        <v>1556</v>
      </c>
      <c r="E3730" s="77">
        <v>22.49</v>
      </c>
      <c r="F3730" s="95">
        <v>69</v>
      </c>
    </row>
    <row r="3731" spans="1:6">
      <c r="A3731" s="74" t="s">
        <v>209</v>
      </c>
      <c r="B3731" s="74" t="s">
        <v>92</v>
      </c>
      <c r="C3731" s="75" t="s">
        <v>4545</v>
      </c>
      <c r="D3731" s="76">
        <v>1545</v>
      </c>
      <c r="E3731" s="77">
        <v>9.49</v>
      </c>
      <c r="F3731" s="95">
        <v>163</v>
      </c>
    </row>
    <row r="3732" spans="1:6">
      <c r="A3732" s="74" t="s">
        <v>209</v>
      </c>
      <c r="B3732" s="74" t="s">
        <v>92</v>
      </c>
      <c r="C3732" s="75" t="s">
        <v>4546</v>
      </c>
      <c r="D3732" s="76">
        <v>1500</v>
      </c>
      <c r="E3732" s="77">
        <v>7.16</v>
      </c>
      <c r="F3732" s="95">
        <v>209</v>
      </c>
    </row>
    <row r="3733" spans="1:6">
      <c r="A3733" s="74" t="s">
        <v>209</v>
      </c>
      <c r="B3733" s="74" t="s">
        <v>92</v>
      </c>
      <c r="C3733" s="75" t="s">
        <v>4547</v>
      </c>
      <c r="D3733" s="76">
        <v>1490</v>
      </c>
      <c r="E3733" s="77">
        <v>9.64</v>
      </c>
      <c r="F3733" s="95">
        <v>155</v>
      </c>
    </row>
    <row r="3734" spans="1:6">
      <c r="A3734" s="74" t="s">
        <v>209</v>
      </c>
      <c r="B3734" s="74" t="s">
        <v>92</v>
      </c>
      <c r="C3734" s="75" t="s">
        <v>4548</v>
      </c>
      <c r="D3734" s="76">
        <v>1482</v>
      </c>
      <c r="E3734" s="77">
        <v>4.4800000000000004</v>
      </c>
      <c r="F3734" s="95">
        <v>331</v>
      </c>
    </row>
    <row r="3735" spans="1:6">
      <c r="A3735" s="74" t="s">
        <v>209</v>
      </c>
      <c r="B3735" s="74" t="s">
        <v>92</v>
      </c>
      <c r="C3735" s="75" t="s">
        <v>4549</v>
      </c>
      <c r="D3735" s="76">
        <v>1459</v>
      </c>
      <c r="E3735" s="77">
        <v>14.78</v>
      </c>
      <c r="F3735" s="95">
        <v>99</v>
      </c>
    </row>
    <row r="3736" spans="1:6">
      <c r="A3736" s="74" t="s">
        <v>209</v>
      </c>
      <c r="B3736" s="74" t="s">
        <v>92</v>
      </c>
      <c r="C3736" s="75" t="s">
        <v>4550</v>
      </c>
      <c r="D3736" s="76">
        <v>1458</v>
      </c>
      <c r="E3736" s="77">
        <v>28.81</v>
      </c>
      <c r="F3736" s="95">
        <v>51</v>
      </c>
    </row>
    <row r="3737" spans="1:6">
      <c r="A3737" s="74" t="s">
        <v>209</v>
      </c>
      <c r="B3737" s="74" t="s">
        <v>92</v>
      </c>
      <c r="C3737" s="75" t="s">
        <v>4551</v>
      </c>
      <c r="D3737" s="76">
        <v>1416</v>
      </c>
      <c r="E3737" s="77">
        <v>5.41</v>
      </c>
      <c r="F3737" s="95">
        <v>262</v>
      </c>
    </row>
    <row r="3738" spans="1:6">
      <c r="A3738" s="74" t="s">
        <v>209</v>
      </c>
      <c r="B3738" s="74" t="s">
        <v>92</v>
      </c>
      <c r="C3738" s="75" t="s">
        <v>4552</v>
      </c>
      <c r="D3738" s="76">
        <v>1379</v>
      </c>
      <c r="E3738" s="77">
        <v>5.81</v>
      </c>
      <c r="F3738" s="95">
        <v>237</v>
      </c>
    </row>
    <row r="3739" spans="1:6">
      <c r="A3739" s="74" t="s">
        <v>209</v>
      </c>
      <c r="B3739" s="74" t="s">
        <v>92</v>
      </c>
      <c r="C3739" s="75" t="s">
        <v>4553</v>
      </c>
      <c r="D3739" s="76">
        <v>1351</v>
      </c>
      <c r="E3739" s="77">
        <v>12.51</v>
      </c>
      <c r="F3739" s="95">
        <v>108</v>
      </c>
    </row>
    <row r="3740" spans="1:6">
      <c r="A3740" s="74" t="s">
        <v>209</v>
      </c>
      <c r="B3740" s="74" t="s">
        <v>92</v>
      </c>
      <c r="C3740" s="75" t="s">
        <v>4554</v>
      </c>
      <c r="D3740" s="76">
        <v>1307</v>
      </c>
      <c r="E3740" s="77">
        <v>7.88</v>
      </c>
      <c r="F3740" s="95">
        <v>166</v>
      </c>
    </row>
    <row r="3741" spans="1:6">
      <c r="A3741" s="74" t="s">
        <v>209</v>
      </c>
      <c r="B3741" s="74" t="s">
        <v>92</v>
      </c>
      <c r="C3741" s="75" t="s">
        <v>4555</v>
      </c>
      <c r="D3741" s="76">
        <v>1259</v>
      </c>
      <c r="E3741" s="77">
        <v>11.44</v>
      </c>
      <c r="F3741" s="95">
        <v>110</v>
      </c>
    </row>
    <row r="3742" spans="1:6">
      <c r="A3742" s="74" t="s">
        <v>209</v>
      </c>
      <c r="B3742" s="74" t="s">
        <v>92</v>
      </c>
      <c r="C3742" s="75" t="s">
        <v>4556</v>
      </c>
      <c r="D3742" s="76">
        <v>1218</v>
      </c>
      <c r="E3742" s="77">
        <v>12.41</v>
      </c>
      <c r="F3742" s="95">
        <v>98</v>
      </c>
    </row>
    <row r="3743" spans="1:6">
      <c r="A3743" s="74" t="s">
        <v>209</v>
      </c>
      <c r="B3743" s="74" t="s">
        <v>92</v>
      </c>
      <c r="C3743" s="75" t="s">
        <v>4557</v>
      </c>
      <c r="D3743" s="76">
        <v>1177</v>
      </c>
      <c r="E3743" s="77">
        <v>24.18</v>
      </c>
      <c r="F3743" s="95">
        <v>49</v>
      </c>
    </row>
    <row r="3744" spans="1:6">
      <c r="A3744" s="74" t="s">
        <v>209</v>
      </c>
      <c r="B3744" s="74" t="s">
        <v>92</v>
      </c>
      <c r="C3744" s="75" t="s">
        <v>4558</v>
      </c>
      <c r="D3744" s="76">
        <v>1158</v>
      </c>
      <c r="E3744" s="77">
        <v>14.87</v>
      </c>
      <c r="F3744" s="95">
        <v>78</v>
      </c>
    </row>
    <row r="3745" spans="1:6">
      <c r="A3745" s="74" t="s">
        <v>209</v>
      </c>
      <c r="B3745" s="74" t="s">
        <v>92</v>
      </c>
      <c r="C3745" s="75" t="s">
        <v>4559</v>
      </c>
      <c r="D3745" s="76">
        <v>1145</v>
      </c>
      <c r="E3745" s="77">
        <v>10.74</v>
      </c>
      <c r="F3745" s="95">
        <v>107</v>
      </c>
    </row>
    <row r="3746" spans="1:6">
      <c r="A3746" s="74" t="s">
        <v>209</v>
      </c>
      <c r="B3746" s="74" t="s">
        <v>92</v>
      </c>
      <c r="C3746" s="75" t="s">
        <v>4560</v>
      </c>
      <c r="D3746" s="76">
        <v>1143</v>
      </c>
      <c r="E3746" s="77">
        <v>5.34</v>
      </c>
      <c r="F3746" s="95">
        <v>214</v>
      </c>
    </row>
    <row r="3747" spans="1:6">
      <c r="A3747" s="74" t="s">
        <v>209</v>
      </c>
      <c r="B3747" s="74" t="s">
        <v>92</v>
      </c>
      <c r="C3747" s="75" t="s">
        <v>4561</v>
      </c>
      <c r="D3747" s="76">
        <v>1109</v>
      </c>
      <c r="E3747" s="77">
        <v>19.170000000000002</v>
      </c>
      <c r="F3747" s="95">
        <v>58</v>
      </c>
    </row>
    <row r="3748" spans="1:6">
      <c r="A3748" s="74" t="s">
        <v>209</v>
      </c>
      <c r="B3748" s="74" t="s">
        <v>92</v>
      </c>
      <c r="C3748" s="75" t="s">
        <v>4562</v>
      </c>
      <c r="D3748" s="76">
        <v>1106</v>
      </c>
      <c r="E3748" s="77">
        <v>24.98</v>
      </c>
      <c r="F3748" s="95">
        <v>44</v>
      </c>
    </row>
    <row r="3749" spans="1:6">
      <c r="A3749" s="74" t="s">
        <v>209</v>
      </c>
      <c r="B3749" s="74" t="s">
        <v>92</v>
      </c>
      <c r="C3749" s="75" t="s">
        <v>4563</v>
      </c>
      <c r="D3749" s="76">
        <v>1095</v>
      </c>
      <c r="E3749" s="77">
        <v>3.69</v>
      </c>
      <c r="F3749" s="95">
        <v>297</v>
      </c>
    </row>
    <row r="3750" spans="1:6">
      <c r="A3750" s="74" t="s">
        <v>209</v>
      </c>
      <c r="B3750" s="74" t="s">
        <v>92</v>
      </c>
      <c r="C3750" s="75" t="s">
        <v>4564</v>
      </c>
      <c r="D3750" s="76">
        <v>1088</v>
      </c>
      <c r="E3750" s="77">
        <v>41.25</v>
      </c>
      <c r="F3750" s="95">
        <v>26</v>
      </c>
    </row>
    <row r="3751" spans="1:6">
      <c r="A3751" s="74" t="s">
        <v>209</v>
      </c>
      <c r="B3751" s="74" t="s">
        <v>92</v>
      </c>
      <c r="C3751" s="75" t="s">
        <v>4565</v>
      </c>
      <c r="D3751" s="76">
        <v>1077</v>
      </c>
      <c r="E3751" s="77">
        <v>19.02</v>
      </c>
      <c r="F3751" s="95">
        <v>57</v>
      </c>
    </row>
    <row r="3752" spans="1:6">
      <c r="A3752" s="74" t="s">
        <v>209</v>
      </c>
      <c r="B3752" s="74" t="s">
        <v>92</v>
      </c>
      <c r="C3752" s="75" t="s">
        <v>4566</v>
      </c>
      <c r="D3752" s="76">
        <v>1067</v>
      </c>
      <c r="E3752" s="77">
        <v>11.77</v>
      </c>
      <c r="F3752" s="95">
        <v>91</v>
      </c>
    </row>
    <row r="3753" spans="1:6">
      <c r="A3753" s="74" t="s">
        <v>209</v>
      </c>
      <c r="B3753" s="74" t="s">
        <v>92</v>
      </c>
      <c r="C3753" s="75" t="s">
        <v>4567</v>
      </c>
      <c r="D3753" s="76">
        <v>1055</v>
      </c>
      <c r="E3753" s="77">
        <v>25.45</v>
      </c>
      <c r="F3753" s="95">
        <v>41</v>
      </c>
    </row>
    <row r="3754" spans="1:6">
      <c r="A3754" s="74" t="s">
        <v>209</v>
      </c>
      <c r="B3754" s="74" t="s">
        <v>92</v>
      </c>
      <c r="C3754" s="75" t="s">
        <v>4568</v>
      </c>
      <c r="D3754" s="76">
        <v>1052</v>
      </c>
      <c r="E3754" s="77">
        <v>5.42</v>
      </c>
      <c r="F3754" s="95">
        <v>194</v>
      </c>
    </row>
    <row r="3755" spans="1:6">
      <c r="A3755" s="74" t="s">
        <v>209</v>
      </c>
      <c r="B3755" s="74" t="s">
        <v>92</v>
      </c>
      <c r="C3755" s="75" t="s">
        <v>4569</v>
      </c>
      <c r="D3755" s="76">
        <v>1022</v>
      </c>
      <c r="E3755" s="77">
        <v>4.37</v>
      </c>
      <c r="F3755" s="95">
        <v>234</v>
      </c>
    </row>
    <row r="3756" spans="1:6">
      <c r="A3756" s="74" t="s">
        <v>209</v>
      </c>
      <c r="B3756" s="74" t="s">
        <v>92</v>
      </c>
      <c r="C3756" s="75" t="s">
        <v>4570</v>
      </c>
      <c r="D3756" s="76">
        <v>1018</v>
      </c>
      <c r="E3756" s="77">
        <v>8.16</v>
      </c>
      <c r="F3756" s="95">
        <v>125</v>
      </c>
    </row>
    <row r="3757" spans="1:6">
      <c r="A3757" s="74" t="s">
        <v>209</v>
      </c>
      <c r="B3757" s="74" t="s">
        <v>92</v>
      </c>
      <c r="C3757" s="75" t="s">
        <v>4571</v>
      </c>
      <c r="D3757" s="76">
        <v>1004</v>
      </c>
      <c r="E3757" s="77">
        <v>24.58</v>
      </c>
      <c r="F3757" s="95">
        <v>41</v>
      </c>
    </row>
    <row r="3758" spans="1:6">
      <c r="A3758" s="74" t="s">
        <v>209</v>
      </c>
      <c r="B3758" s="74" t="s">
        <v>92</v>
      </c>
      <c r="C3758" s="75" t="s">
        <v>4572</v>
      </c>
      <c r="D3758" s="77">
        <v>999</v>
      </c>
      <c r="E3758" s="77">
        <v>28.4</v>
      </c>
      <c r="F3758" s="95">
        <v>35</v>
      </c>
    </row>
    <row r="3759" spans="1:6">
      <c r="A3759" s="74" t="s">
        <v>209</v>
      </c>
      <c r="B3759" s="74" t="s">
        <v>92</v>
      </c>
      <c r="C3759" s="75" t="s">
        <v>4573</v>
      </c>
      <c r="D3759" s="77">
        <v>993</v>
      </c>
      <c r="E3759" s="77">
        <v>12.5</v>
      </c>
      <c r="F3759" s="95">
        <v>79</v>
      </c>
    </row>
    <row r="3760" spans="1:6">
      <c r="A3760" s="74" t="s">
        <v>209</v>
      </c>
      <c r="B3760" s="74" t="s">
        <v>92</v>
      </c>
      <c r="C3760" s="75" t="s">
        <v>4574</v>
      </c>
      <c r="D3760" s="77">
        <v>979</v>
      </c>
      <c r="E3760" s="77">
        <v>12.96</v>
      </c>
      <c r="F3760" s="95">
        <v>76</v>
      </c>
    </row>
    <row r="3761" spans="1:6">
      <c r="A3761" s="74" t="s">
        <v>209</v>
      </c>
      <c r="B3761" s="74" t="s">
        <v>92</v>
      </c>
      <c r="C3761" s="75" t="s">
        <v>4575</v>
      </c>
      <c r="D3761" s="77">
        <v>975</v>
      </c>
      <c r="E3761" s="77">
        <v>17.64</v>
      </c>
      <c r="F3761" s="95">
        <v>55</v>
      </c>
    </row>
    <row r="3762" spans="1:6">
      <c r="A3762" s="74" t="s">
        <v>209</v>
      </c>
      <c r="B3762" s="74" t="s">
        <v>92</v>
      </c>
      <c r="C3762" s="75" t="s">
        <v>4576</v>
      </c>
      <c r="D3762" s="77">
        <v>970</v>
      </c>
      <c r="E3762" s="77">
        <v>6.56</v>
      </c>
      <c r="F3762" s="95">
        <v>148</v>
      </c>
    </row>
    <row r="3763" spans="1:6">
      <c r="A3763" s="74" t="s">
        <v>209</v>
      </c>
      <c r="B3763" s="74" t="s">
        <v>92</v>
      </c>
      <c r="C3763" s="75" t="s">
        <v>4577</v>
      </c>
      <c r="D3763" s="77">
        <v>944</v>
      </c>
      <c r="E3763" s="77">
        <v>4.49</v>
      </c>
      <c r="F3763" s="95">
        <v>210</v>
      </c>
    </row>
    <row r="3764" spans="1:6">
      <c r="A3764" s="74" t="s">
        <v>209</v>
      </c>
      <c r="B3764" s="74" t="s">
        <v>92</v>
      </c>
      <c r="C3764" s="75" t="s">
        <v>4578</v>
      </c>
      <c r="D3764" s="77">
        <v>909</v>
      </c>
      <c r="E3764" s="77">
        <v>11.57</v>
      </c>
      <c r="F3764" s="95">
        <v>79</v>
      </c>
    </row>
    <row r="3765" spans="1:6">
      <c r="A3765" s="74" t="s">
        <v>209</v>
      </c>
      <c r="B3765" s="74" t="s">
        <v>92</v>
      </c>
      <c r="C3765" s="75" t="s">
        <v>4579</v>
      </c>
      <c r="D3765" s="77">
        <v>896</v>
      </c>
      <c r="E3765" s="77">
        <v>19.07</v>
      </c>
      <c r="F3765" s="95">
        <v>47</v>
      </c>
    </row>
    <row r="3766" spans="1:6">
      <c r="A3766" s="74" t="s">
        <v>209</v>
      </c>
      <c r="B3766" s="74" t="s">
        <v>92</v>
      </c>
      <c r="C3766" s="75" t="s">
        <v>4580</v>
      </c>
      <c r="D3766" s="77">
        <v>883</v>
      </c>
      <c r="E3766" s="77">
        <v>8.41</v>
      </c>
      <c r="F3766" s="95">
        <v>105</v>
      </c>
    </row>
    <row r="3767" spans="1:6">
      <c r="A3767" s="74" t="s">
        <v>209</v>
      </c>
      <c r="B3767" s="74" t="s">
        <v>92</v>
      </c>
      <c r="C3767" s="75" t="s">
        <v>4581</v>
      </c>
      <c r="D3767" s="77">
        <v>881</v>
      </c>
      <c r="E3767" s="77">
        <v>5.48</v>
      </c>
      <c r="F3767" s="95">
        <v>161</v>
      </c>
    </row>
    <row r="3768" spans="1:6">
      <c r="A3768" s="74" t="s">
        <v>209</v>
      </c>
      <c r="B3768" s="74" t="s">
        <v>92</v>
      </c>
      <c r="C3768" s="75" t="s">
        <v>4582</v>
      </c>
      <c r="D3768" s="77">
        <v>860</v>
      </c>
      <c r="E3768" s="77">
        <v>18.149999999999999</v>
      </c>
      <c r="F3768" s="95">
        <v>47</v>
      </c>
    </row>
    <row r="3769" spans="1:6">
      <c r="A3769" s="74" t="s">
        <v>209</v>
      </c>
      <c r="B3769" s="74" t="s">
        <v>92</v>
      </c>
      <c r="C3769" s="75" t="s">
        <v>4583</v>
      </c>
      <c r="D3769" s="77">
        <v>848</v>
      </c>
      <c r="E3769" s="77">
        <v>3.82</v>
      </c>
      <c r="F3769" s="95">
        <v>222</v>
      </c>
    </row>
    <row r="3770" spans="1:6">
      <c r="A3770" s="74" t="s">
        <v>209</v>
      </c>
      <c r="B3770" s="74" t="s">
        <v>92</v>
      </c>
      <c r="C3770" s="75" t="s">
        <v>4584</v>
      </c>
      <c r="D3770" s="77">
        <v>847</v>
      </c>
      <c r="E3770" s="77">
        <v>11.71</v>
      </c>
      <c r="F3770" s="95">
        <v>72</v>
      </c>
    </row>
    <row r="3771" spans="1:6">
      <c r="A3771" s="74" t="s">
        <v>209</v>
      </c>
      <c r="B3771" s="74" t="s">
        <v>92</v>
      </c>
      <c r="C3771" s="75" t="s">
        <v>4585</v>
      </c>
      <c r="D3771" s="77">
        <v>836</v>
      </c>
      <c r="E3771" s="77">
        <v>8.34</v>
      </c>
      <c r="F3771" s="95">
        <v>100</v>
      </c>
    </row>
    <row r="3772" spans="1:6">
      <c r="A3772" s="74" t="s">
        <v>209</v>
      </c>
      <c r="B3772" s="74" t="s">
        <v>92</v>
      </c>
      <c r="C3772" s="75" t="s">
        <v>4586</v>
      </c>
      <c r="D3772" s="77">
        <v>835</v>
      </c>
      <c r="E3772" s="77">
        <v>11.2</v>
      </c>
      <c r="F3772" s="95">
        <v>75</v>
      </c>
    </row>
    <row r="3773" spans="1:6">
      <c r="A3773" s="74" t="s">
        <v>209</v>
      </c>
      <c r="B3773" s="74" t="s">
        <v>92</v>
      </c>
      <c r="C3773" s="75" t="s">
        <v>4587</v>
      </c>
      <c r="D3773" s="77">
        <v>833</v>
      </c>
      <c r="E3773" s="77">
        <v>3.63</v>
      </c>
      <c r="F3773" s="95">
        <v>230</v>
      </c>
    </row>
    <row r="3774" spans="1:6">
      <c r="A3774" s="74" t="s">
        <v>209</v>
      </c>
      <c r="B3774" s="74" t="s">
        <v>92</v>
      </c>
      <c r="C3774" s="75" t="s">
        <v>4588</v>
      </c>
      <c r="D3774" s="77">
        <v>825</v>
      </c>
      <c r="E3774" s="77">
        <v>8.25</v>
      </c>
      <c r="F3774" s="95">
        <v>100</v>
      </c>
    </row>
    <row r="3775" spans="1:6">
      <c r="A3775" s="74" t="s">
        <v>209</v>
      </c>
      <c r="B3775" s="74" t="s">
        <v>92</v>
      </c>
      <c r="C3775" s="75" t="s">
        <v>4589</v>
      </c>
      <c r="D3775" s="77">
        <v>810</v>
      </c>
      <c r="E3775" s="77">
        <v>12.87</v>
      </c>
      <c r="F3775" s="95">
        <v>63</v>
      </c>
    </row>
    <row r="3776" spans="1:6">
      <c r="A3776" s="74" t="s">
        <v>209</v>
      </c>
      <c r="B3776" s="74" t="s">
        <v>92</v>
      </c>
      <c r="C3776" s="75" t="s">
        <v>4590</v>
      </c>
      <c r="D3776" s="77">
        <v>787</v>
      </c>
      <c r="E3776" s="77">
        <v>10.5</v>
      </c>
      <c r="F3776" s="95">
        <v>75</v>
      </c>
    </row>
    <row r="3777" spans="1:6">
      <c r="A3777" s="74" t="s">
        <v>209</v>
      </c>
      <c r="B3777" s="74" t="s">
        <v>92</v>
      </c>
      <c r="C3777" s="75" t="s">
        <v>4591</v>
      </c>
      <c r="D3777" s="77">
        <v>784</v>
      </c>
      <c r="E3777" s="77">
        <v>22.96</v>
      </c>
      <c r="F3777" s="95">
        <v>34</v>
      </c>
    </row>
    <row r="3778" spans="1:6">
      <c r="A3778" s="74" t="s">
        <v>209</v>
      </c>
      <c r="B3778" s="74" t="s">
        <v>92</v>
      </c>
      <c r="C3778" s="75" t="s">
        <v>4592</v>
      </c>
      <c r="D3778" s="77">
        <v>771</v>
      </c>
      <c r="E3778" s="77">
        <v>6.61</v>
      </c>
      <c r="F3778" s="95">
        <v>117</v>
      </c>
    </row>
    <row r="3779" spans="1:6">
      <c r="A3779" s="74" t="s">
        <v>209</v>
      </c>
      <c r="B3779" s="74" t="s">
        <v>92</v>
      </c>
      <c r="C3779" s="75" t="s">
        <v>4593</v>
      </c>
      <c r="D3779" s="77">
        <v>748</v>
      </c>
      <c r="E3779" s="77">
        <v>18.809999999999999</v>
      </c>
      <c r="F3779" s="95">
        <v>40</v>
      </c>
    </row>
    <row r="3780" spans="1:6">
      <c r="A3780" s="74" t="s">
        <v>209</v>
      </c>
      <c r="B3780" s="74" t="s">
        <v>92</v>
      </c>
      <c r="C3780" s="75" t="s">
        <v>4594</v>
      </c>
      <c r="D3780" s="77">
        <v>746</v>
      </c>
      <c r="E3780" s="77">
        <v>5.28</v>
      </c>
      <c r="F3780" s="95">
        <v>141</v>
      </c>
    </row>
    <row r="3781" spans="1:6">
      <c r="A3781" s="74" t="s">
        <v>209</v>
      </c>
      <c r="B3781" s="74" t="s">
        <v>92</v>
      </c>
      <c r="C3781" s="75" t="s">
        <v>4595</v>
      </c>
      <c r="D3781" s="77">
        <v>732</v>
      </c>
      <c r="E3781" s="77">
        <v>20.190000000000001</v>
      </c>
      <c r="F3781" s="95">
        <v>36</v>
      </c>
    </row>
    <row r="3782" spans="1:6">
      <c r="A3782" s="74" t="s">
        <v>209</v>
      </c>
      <c r="B3782" s="74" t="s">
        <v>92</v>
      </c>
      <c r="C3782" s="75" t="s">
        <v>4596</v>
      </c>
      <c r="D3782" s="77">
        <v>722</v>
      </c>
      <c r="E3782" s="77">
        <v>13.56</v>
      </c>
      <c r="F3782" s="95">
        <v>53</v>
      </c>
    </row>
    <row r="3783" spans="1:6">
      <c r="A3783" s="74" t="s">
        <v>209</v>
      </c>
      <c r="B3783" s="74" t="s">
        <v>92</v>
      </c>
      <c r="C3783" s="75" t="s">
        <v>4597</v>
      </c>
      <c r="D3783" s="77">
        <v>710</v>
      </c>
      <c r="E3783" s="77">
        <v>15.38</v>
      </c>
      <c r="F3783" s="95">
        <v>46</v>
      </c>
    </row>
    <row r="3784" spans="1:6">
      <c r="A3784" s="74" t="s">
        <v>209</v>
      </c>
      <c r="B3784" s="74" t="s">
        <v>92</v>
      </c>
      <c r="C3784" s="75" t="s">
        <v>4598</v>
      </c>
      <c r="D3784" s="77">
        <v>709</v>
      </c>
      <c r="E3784" s="77">
        <v>7.09</v>
      </c>
      <c r="F3784" s="95">
        <v>100</v>
      </c>
    </row>
    <row r="3785" spans="1:6">
      <c r="A3785" s="74" t="s">
        <v>209</v>
      </c>
      <c r="B3785" s="74" t="s">
        <v>92</v>
      </c>
      <c r="C3785" s="75" t="s">
        <v>4599</v>
      </c>
      <c r="D3785" s="77">
        <v>669</v>
      </c>
      <c r="E3785" s="77">
        <v>29.72</v>
      </c>
      <c r="F3785" s="95">
        <v>23</v>
      </c>
    </row>
    <row r="3786" spans="1:6">
      <c r="A3786" s="74" t="s">
        <v>209</v>
      </c>
      <c r="B3786" s="74" t="s">
        <v>92</v>
      </c>
      <c r="C3786" s="75" t="s">
        <v>4600</v>
      </c>
      <c r="D3786" s="77">
        <v>668</v>
      </c>
      <c r="E3786" s="77">
        <v>13.67</v>
      </c>
      <c r="F3786" s="95">
        <v>49</v>
      </c>
    </row>
    <row r="3787" spans="1:6">
      <c r="A3787" s="74" t="s">
        <v>209</v>
      </c>
      <c r="B3787" s="74" t="s">
        <v>92</v>
      </c>
      <c r="C3787" s="75" t="s">
        <v>4601</v>
      </c>
      <c r="D3787" s="77">
        <v>661</v>
      </c>
      <c r="E3787" s="77">
        <v>16.66</v>
      </c>
      <c r="F3787" s="95">
        <v>40</v>
      </c>
    </row>
    <row r="3788" spans="1:6">
      <c r="A3788" s="74" t="s">
        <v>209</v>
      </c>
      <c r="B3788" s="74" t="s">
        <v>92</v>
      </c>
      <c r="C3788" s="75" t="s">
        <v>4602</v>
      </c>
      <c r="D3788" s="77">
        <v>661</v>
      </c>
      <c r="E3788" s="77">
        <v>7.14</v>
      </c>
      <c r="F3788" s="95">
        <v>93</v>
      </c>
    </row>
    <row r="3789" spans="1:6">
      <c r="A3789" s="74" t="s">
        <v>209</v>
      </c>
      <c r="B3789" s="74" t="s">
        <v>92</v>
      </c>
      <c r="C3789" s="75" t="s">
        <v>4603</v>
      </c>
      <c r="D3789" s="77">
        <v>640</v>
      </c>
      <c r="E3789" s="77">
        <v>9.36</v>
      </c>
      <c r="F3789" s="95">
        <v>68</v>
      </c>
    </row>
    <row r="3790" spans="1:6">
      <c r="A3790" s="74" t="s">
        <v>209</v>
      </c>
      <c r="B3790" s="74" t="s">
        <v>92</v>
      </c>
      <c r="C3790" s="75" t="s">
        <v>4604</v>
      </c>
      <c r="D3790" s="77">
        <v>640</v>
      </c>
      <c r="E3790" s="77">
        <v>6.43</v>
      </c>
      <c r="F3790" s="95">
        <v>99</v>
      </c>
    </row>
    <row r="3791" spans="1:6">
      <c r="A3791" s="74" t="s">
        <v>209</v>
      </c>
      <c r="B3791" s="74" t="s">
        <v>92</v>
      </c>
      <c r="C3791" s="75" t="s">
        <v>4605</v>
      </c>
      <c r="D3791" s="77">
        <v>625</v>
      </c>
      <c r="E3791" s="77">
        <v>29.68</v>
      </c>
      <c r="F3791" s="95">
        <v>21</v>
      </c>
    </row>
    <row r="3792" spans="1:6">
      <c r="A3792" s="74" t="s">
        <v>209</v>
      </c>
      <c r="B3792" s="74" t="s">
        <v>92</v>
      </c>
      <c r="C3792" s="75" t="s">
        <v>4606</v>
      </c>
      <c r="D3792" s="77">
        <v>619</v>
      </c>
      <c r="E3792" s="77">
        <v>4.84</v>
      </c>
      <c r="F3792" s="95">
        <v>128</v>
      </c>
    </row>
    <row r="3793" spans="1:6">
      <c r="A3793" s="74" t="s">
        <v>209</v>
      </c>
      <c r="B3793" s="74" t="s">
        <v>92</v>
      </c>
      <c r="C3793" s="75" t="s">
        <v>4607</v>
      </c>
      <c r="D3793" s="77">
        <v>612</v>
      </c>
      <c r="E3793" s="77">
        <v>8.3000000000000007</v>
      </c>
      <c r="F3793" s="95">
        <v>74</v>
      </c>
    </row>
    <row r="3794" spans="1:6">
      <c r="A3794" s="74" t="s">
        <v>209</v>
      </c>
      <c r="B3794" s="74" t="s">
        <v>92</v>
      </c>
      <c r="C3794" s="75" t="s">
        <v>4608</v>
      </c>
      <c r="D3794" s="77">
        <v>612</v>
      </c>
      <c r="E3794" s="77">
        <v>9.85</v>
      </c>
      <c r="F3794" s="95">
        <v>62</v>
      </c>
    </row>
    <row r="3795" spans="1:6">
      <c r="A3795" s="74" t="s">
        <v>209</v>
      </c>
      <c r="B3795" s="74" t="s">
        <v>92</v>
      </c>
      <c r="C3795" s="75" t="s">
        <v>4609</v>
      </c>
      <c r="D3795" s="77">
        <v>581</v>
      </c>
      <c r="E3795" s="77">
        <v>17.66</v>
      </c>
      <c r="F3795" s="95">
        <v>33</v>
      </c>
    </row>
    <row r="3796" spans="1:6">
      <c r="A3796" s="74" t="s">
        <v>209</v>
      </c>
      <c r="B3796" s="74" t="s">
        <v>92</v>
      </c>
      <c r="C3796" s="75" t="s">
        <v>4610</v>
      </c>
      <c r="D3796" s="77">
        <v>574</v>
      </c>
      <c r="E3796" s="77">
        <v>19.55</v>
      </c>
      <c r="F3796" s="95">
        <v>29</v>
      </c>
    </row>
    <row r="3797" spans="1:6">
      <c r="A3797" s="74" t="s">
        <v>209</v>
      </c>
      <c r="B3797" s="74" t="s">
        <v>92</v>
      </c>
      <c r="C3797" s="75" t="s">
        <v>4611</v>
      </c>
      <c r="D3797" s="77">
        <v>570</v>
      </c>
      <c r="E3797" s="77">
        <v>12.23</v>
      </c>
      <c r="F3797" s="95">
        <v>47</v>
      </c>
    </row>
    <row r="3798" spans="1:6">
      <c r="A3798" s="74" t="s">
        <v>209</v>
      </c>
      <c r="B3798" s="74" t="s">
        <v>92</v>
      </c>
      <c r="C3798" s="75" t="s">
        <v>4612</v>
      </c>
      <c r="D3798" s="77">
        <v>569</v>
      </c>
      <c r="E3798" s="77">
        <v>6.89</v>
      </c>
      <c r="F3798" s="95">
        <v>83</v>
      </c>
    </row>
    <row r="3799" spans="1:6">
      <c r="A3799" s="74" t="s">
        <v>209</v>
      </c>
      <c r="B3799" s="74" t="s">
        <v>92</v>
      </c>
      <c r="C3799" s="75" t="s">
        <v>4613</v>
      </c>
      <c r="D3799" s="77">
        <v>563</v>
      </c>
      <c r="E3799" s="77">
        <v>18.21</v>
      </c>
      <c r="F3799" s="95">
        <v>31</v>
      </c>
    </row>
    <row r="3800" spans="1:6">
      <c r="A3800" s="74" t="s">
        <v>209</v>
      </c>
      <c r="B3800" s="74" t="s">
        <v>92</v>
      </c>
      <c r="C3800" s="75" t="s">
        <v>4614</v>
      </c>
      <c r="D3800" s="77">
        <v>553</v>
      </c>
      <c r="E3800" s="77">
        <v>46.15</v>
      </c>
      <c r="F3800" s="95">
        <v>12</v>
      </c>
    </row>
    <row r="3801" spans="1:6">
      <c r="A3801" s="74" t="s">
        <v>209</v>
      </c>
      <c r="B3801" s="74" t="s">
        <v>92</v>
      </c>
      <c r="C3801" s="75" t="s">
        <v>4615</v>
      </c>
      <c r="D3801" s="77">
        <v>542</v>
      </c>
      <c r="E3801" s="77">
        <v>6.93</v>
      </c>
      <c r="F3801" s="95">
        <v>78</v>
      </c>
    </row>
    <row r="3802" spans="1:6">
      <c r="A3802" s="74" t="s">
        <v>209</v>
      </c>
      <c r="B3802" s="74" t="s">
        <v>92</v>
      </c>
      <c r="C3802" s="75" t="s">
        <v>4616</v>
      </c>
      <c r="D3802" s="77">
        <v>532</v>
      </c>
      <c r="E3802" s="77">
        <v>11.4</v>
      </c>
      <c r="F3802" s="95">
        <v>47</v>
      </c>
    </row>
    <row r="3803" spans="1:6">
      <c r="A3803" s="74" t="s">
        <v>209</v>
      </c>
      <c r="B3803" s="74" t="s">
        <v>92</v>
      </c>
      <c r="C3803" s="75" t="s">
        <v>4617</v>
      </c>
      <c r="D3803" s="77">
        <v>530</v>
      </c>
      <c r="E3803" s="77">
        <v>4.33</v>
      </c>
      <c r="F3803" s="95">
        <v>122</v>
      </c>
    </row>
    <row r="3804" spans="1:6">
      <c r="A3804" s="74" t="s">
        <v>209</v>
      </c>
      <c r="B3804" s="74" t="s">
        <v>92</v>
      </c>
      <c r="C3804" s="75" t="s">
        <v>4618</v>
      </c>
      <c r="D3804" s="77">
        <v>479</v>
      </c>
      <c r="E3804" s="77">
        <v>7.06</v>
      </c>
      <c r="F3804" s="95">
        <v>68</v>
      </c>
    </row>
    <row r="3805" spans="1:6">
      <c r="A3805" s="74" t="s">
        <v>209</v>
      </c>
      <c r="B3805" s="74" t="s">
        <v>92</v>
      </c>
      <c r="C3805" s="75" t="s">
        <v>4619</v>
      </c>
      <c r="D3805" s="77">
        <v>478</v>
      </c>
      <c r="E3805" s="77">
        <v>8.5</v>
      </c>
      <c r="F3805" s="95">
        <v>56</v>
      </c>
    </row>
    <row r="3806" spans="1:6">
      <c r="A3806" s="74" t="s">
        <v>209</v>
      </c>
      <c r="B3806" s="74" t="s">
        <v>92</v>
      </c>
      <c r="C3806" s="75" t="s">
        <v>4620</v>
      </c>
      <c r="D3806" s="77">
        <v>475</v>
      </c>
      <c r="E3806" s="77">
        <v>36.9</v>
      </c>
      <c r="F3806" s="95">
        <v>13</v>
      </c>
    </row>
    <row r="3807" spans="1:6">
      <c r="A3807" s="74" t="s">
        <v>209</v>
      </c>
      <c r="B3807" s="74" t="s">
        <v>92</v>
      </c>
      <c r="C3807" s="75" t="s">
        <v>4621</v>
      </c>
      <c r="D3807" s="77">
        <v>474</v>
      </c>
      <c r="E3807" s="77">
        <v>5.4</v>
      </c>
      <c r="F3807" s="95">
        <v>88</v>
      </c>
    </row>
    <row r="3808" spans="1:6">
      <c r="A3808" s="74" t="s">
        <v>209</v>
      </c>
      <c r="B3808" s="74" t="s">
        <v>92</v>
      </c>
      <c r="C3808" s="75" t="s">
        <v>4622</v>
      </c>
      <c r="D3808" s="77">
        <v>437</v>
      </c>
      <c r="E3808" s="77">
        <v>4.63</v>
      </c>
      <c r="F3808" s="95">
        <v>94</v>
      </c>
    </row>
    <row r="3809" spans="1:6">
      <c r="A3809" s="74" t="s">
        <v>209</v>
      </c>
      <c r="B3809" s="74" t="s">
        <v>92</v>
      </c>
      <c r="C3809" s="75" t="s">
        <v>4623</v>
      </c>
      <c r="D3809" s="77">
        <v>424</v>
      </c>
      <c r="E3809" s="77">
        <v>2.4</v>
      </c>
      <c r="F3809" s="95">
        <v>176</v>
      </c>
    </row>
    <row r="3810" spans="1:6">
      <c r="A3810" s="74" t="s">
        <v>209</v>
      </c>
      <c r="B3810" s="74" t="s">
        <v>92</v>
      </c>
      <c r="C3810" s="75" t="s">
        <v>4624</v>
      </c>
      <c r="D3810" s="77">
        <v>417</v>
      </c>
      <c r="E3810" s="77">
        <v>16.100000000000001</v>
      </c>
      <c r="F3810" s="95">
        <v>26</v>
      </c>
    </row>
    <row r="3811" spans="1:6">
      <c r="A3811" s="74" t="s">
        <v>209</v>
      </c>
      <c r="B3811" s="74" t="s">
        <v>92</v>
      </c>
      <c r="C3811" s="75" t="s">
        <v>4625</v>
      </c>
      <c r="D3811" s="77">
        <v>406</v>
      </c>
      <c r="E3811" s="77">
        <v>2.16</v>
      </c>
      <c r="F3811" s="95">
        <v>188</v>
      </c>
    </row>
    <row r="3812" spans="1:6">
      <c r="A3812" s="74" t="s">
        <v>209</v>
      </c>
      <c r="B3812" s="74" t="s">
        <v>92</v>
      </c>
      <c r="C3812" s="75" t="s">
        <v>4626</v>
      </c>
      <c r="D3812" s="77">
        <v>404</v>
      </c>
      <c r="E3812" s="77">
        <v>6.36</v>
      </c>
      <c r="F3812" s="95">
        <v>64</v>
      </c>
    </row>
    <row r="3813" spans="1:6">
      <c r="A3813" s="74" t="s">
        <v>209</v>
      </c>
      <c r="B3813" s="74" t="s">
        <v>92</v>
      </c>
      <c r="C3813" s="75" t="s">
        <v>4627</v>
      </c>
      <c r="D3813" s="77">
        <v>396</v>
      </c>
      <c r="E3813" s="77">
        <v>11.82</v>
      </c>
      <c r="F3813" s="95">
        <v>33</v>
      </c>
    </row>
    <row r="3814" spans="1:6">
      <c r="A3814" s="74" t="s">
        <v>209</v>
      </c>
      <c r="B3814" s="74" t="s">
        <v>92</v>
      </c>
      <c r="C3814" s="75" t="s">
        <v>4628</v>
      </c>
      <c r="D3814" s="77">
        <v>372</v>
      </c>
      <c r="E3814" s="77">
        <v>17.61</v>
      </c>
      <c r="F3814" s="95">
        <v>21</v>
      </c>
    </row>
    <row r="3815" spans="1:6">
      <c r="A3815" s="74" t="s">
        <v>209</v>
      </c>
      <c r="B3815" s="74" t="s">
        <v>92</v>
      </c>
      <c r="C3815" s="75" t="s">
        <v>4629</v>
      </c>
      <c r="D3815" s="77">
        <v>372</v>
      </c>
      <c r="E3815" s="77">
        <v>2.71</v>
      </c>
      <c r="F3815" s="95">
        <v>137</v>
      </c>
    </row>
    <row r="3816" spans="1:6">
      <c r="A3816" s="74" t="s">
        <v>209</v>
      </c>
      <c r="B3816" s="74" t="s">
        <v>92</v>
      </c>
      <c r="C3816" s="75" t="s">
        <v>4630</v>
      </c>
      <c r="D3816" s="77">
        <v>368</v>
      </c>
      <c r="E3816" s="77">
        <v>15.82</v>
      </c>
      <c r="F3816" s="95">
        <v>23</v>
      </c>
    </row>
    <row r="3817" spans="1:6">
      <c r="A3817" s="74" t="s">
        <v>209</v>
      </c>
      <c r="B3817" s="74" t="s">
        <v>92</v>
      </c>
      <c r="C3817" s="75" t="s">
        <v>4631</v>
      </c>
      <c r="D3817" s="77">
        <v>360</v>
      </c>
      <c r="E3817" s="77">
        <v>17.829999999999998</v>
      </c>
      <c r="F3817" s="95">
        <v>20</v>
      </c>
    </row>
    <row r="3818" spans="1:6">
      <c r="A3818" s="74" t="s">
        <v>209</v>
      </c>
      <c r="B3818" s="74" t="s">
        <v>92</v>
      </c>
      <c r="C3818" s="75" t="s">
        <v>4632</v>
      </c>
      <c r="D3818" s="77">
        <v>359</v>
      </c>
      <c r="E3818" s="77">
        <v>5.0599999999999996</v>
      </c>
      <c r="F3818" s="95">
        <v>71</v>
      </c>
    </row>
    <row r="3819" spans="1:6">
      <c r="A3819" s="74" t="s">
        <v>209</v>
      </c>
      <c r="B3819" s="74" t="s">
        <v>92</v>
      </c>
      <c r="C3819" s="75" t="s">
        <v>4633</v>
      </c>
      <c r="D3819" s="77">
        <v>358</v>
      </c>
      <c r="E3819" s="77">
        <v>28.14</v>
      </c>
      <c r="F3819" s="95">
        <v>13</v>
      </c>
    </row>
    <row r="3820" spans="1:6">
      <c r="A3820" s="74" t="s">
        <v>209</v>
      </c>
      <c r="B3820" s="74" t="s">
        <v>92</v>
      </c>
      <c r="C3820" s="75" t="s">
        <v>4634</v>
      </c>
      <c r="D3820" s="77">
        <v>315</v>
      </c>
      <c r="E3820" s="77">
        <v>4.01</v>
      </c>
      <c r="F3820" s="95">
        <v>79</v>
      </c>
    </row>
    <row r="3821" spans="1:6">
      <c r="A3821" s="74" t="s">
        <v>209</v>
      </c>
      <c r="B3821" s="74" t="s">
        <v>92</v>
      </c>
      <c r="C3821" s="75" t="s">
        <v>4635</v>
      </c>
      <c r="D3821" s="77">
        <v>300</v>
      </c>
      <c r="E3821" s="77">
        <v>6.1</v>
      </c>
      <c r="F3821" s="95">
        <v>49</v>
      </c>
    </row>
    <row r="3822" spans="1:6">
      <c r="A3822" s="74" t="s">
        <v>209</v>
      </c>
      <c r="B3822" s="74" t="s">
        <v>92</v>
      </c>
      <c r="C3822" s="75" t="s">
        <v>4636</v>
      </c>
      <c r="D3822" s="77">
        <v>294</v>
      </c>
      <c r="E3822" s="77">
        <v>8.08</v>
      </c>
      <c r="F3822" s="95">
        <v>36</v>
      </c>
    </row>
    <row r="3823" spans="1:6">
      <c r="A3823" s="74" t="s">
        <v>209</v>
      </c>
      <c r="B3823" s="74" t="s">
        <v>92</v>
      </c>
      <c r="C3823" s="75" t="s">
        <v>4637</v>
      </c>
      <c r="D3823" s="77">
        <v>279</v>
      </c>
      <c r="E3823" s="77">
        <v>14.97</v>
      </c>
      <c r="F3823" s="95">
        <v>19</v>
      </c>
    </row>
    <row r="3824" spans="1:6">
      <c r="A3824" s="74" t="s">
        <v>209</v>
      </c>
      <c r="B3824" s="74" t="s">
        <v>92</v>
      </c>
      <c r="C3824" s="75" t="s">
        <v>4638</v>
      </c>
      <c r="D3824" s="77">
        <v>233</v>
      </c>
      <c r="E3824" s="77">
        <v>8.76</v>
      </c>
      <c r="F3824" s="95">
        <v>27</v>
      </c>
    </row>
    <row r="3825" spans="1:6">
      <c r="A3825" s="74" t="s">
        <v>209</v>
      </c>
      <c r="B3825" s="74" t="s">
        <v>92</v>
      </c>
      <c r="C3825" s="75" t="s">
        <v>4639</v>
      </c>
      <c r="D3825" s="77">
        <v>227</v>
      </c>
      <c r="E3825" s="77">
        <v>10.119999999999999</v>
      </c>
      <c r="F3825" s="95">
        <v>22</v>
      </c>
    </row>
    <row r="3826" spans="1:6">
      <c r="A3826" s="74" t="s">
        <v>209</v>
      </c>
      <c r="B3826" s="74" t="s">
        <v>92</v>
      </c>
      <c r="C3826" s="75" t="s">
        <v>4640</v>
      </c>
      <c r="D3826" s="77">
        <v>218</v>
      </c>
      <c r="E3826" s="77">
        <v>12.76</v>
      </c>
      <c r="F3826" s="95">
        <v>17</v>
      </c>
    </row>
    <row r="3827" spans="1:6">
      <c r="A3827" s="74" t="s">
        <v>209</v>
      </c>
      <c r="B3827" s="74" t="s">
        <v>92</v>
      </c>
      <c r="C3827" s="75" t="s">
        <v>4641</v>
      </c>
      <c r="D3827" s="77">
        <v>217</v>
      </c>
      <c r="E3827" s="77">
        <v>9.85</v>
      </c>
      <c r="F3827" s="95">
        <v>22</v>
      </c>
    </row>
    <row r="3828" spans="1:6">
      <c r="A3828" s="74" t="s">
        <v>209</v>
      </c>
      <c r="B3828" s="74" t="s">
        <v>92</v>
      </c>
      <c r="C3828" s="75" t="s">
        <v>4642</v>
      </c>
      <c r="D3828" s="77">
        <v>207</v>
      </c>
      <c r="E3828" s="77">
        <v>9.7200000000000006</v>
      </c>
      <c r="F3828" s="95">
        <v>21</v>
      </c>
    </row>
    <row r="3829" spans="1:6">
      <c r="A3829" s="74" t="s">
        <v>209</v>
      </c>
      <c r="B3829" s="74" t="s">
        <v>92</v>
      </c>
      <c r="C3829" s="75" t="s">
        <v>4643</v>
      </c>
      <c r="D3829" s="77">
        <v>202</v>
      </c>
      <c r="E3829" s="77">
        <v>11.78</v>
      </c>
      <c r="F3829" s="95">
        <v>17</v>
      </c>
    </row>
    <row r="3830" spans="1:6">
      <c r="A3830" s="74" t="s">
        <v>209</v>
      </c>
      <c r="B3830" s="74" t="s">
        <v>92</v>
      </c>
      <c r="C3830" s="75" t="s">
        <v>4644</v>
      </c>
      <c r="D3830" s="77">
        <v>195</v>
      </c>
      <c r="E3830" s="77">
        <v>9.23</v>
      </c>
      <c r="F3830" s="95">
        <v>21</v>
      </c>
    </row>
    <row r="3831" spans="1:6">
      <c r="A3831" s="74" t="s">
        <v>209</v>
      </c>
      <c r="B3831" s="74" t="s">
        <v>92</v>
      </c>
      <c r="C3831" s="75" t="s">
        <v>4645</v>
      </c>
      <c r="D3831" s="77">
        <v>193</v>
      </c>
      <c r="E3831" s="77">
        <v>4.42</v>
      </c>
      <c r="F3831" s="95">
        <v>44</v>
      </c>
    </row>
    <row r="3832" spans="1:6">
      <c r="A3832" s="74" t="s">
        <v>209</v>
      </c>
      <c r="B3832" s="74" t="s">
        <v>92</v>
      </c>
      <c r="C3832" s="75" t="s">
        <v>4646</v>
      </c>
      <c r="D3832" s="77">
        <v>188</v>
      </c>
      <c r="E3832" s="77">
        <v>7.38</v>
      </c>
      <c r="F3832" s="95">
        <v>25</v>
      </c>
    </row>
    <row r="3833" spans="1:6">
      <c r="A3833" s="74" t="s">
        <v>209</v>
      </c>
      <c r="B3833" s="74" t="s">
        <v>92</v>
      </c>
      <c r="C3833" s="75" t="s">
        <v>4647</v>
      </c>
      <c r="D3833" s="77">
        <v>162</v>
      </c>
      <c r="E3833" s="77">
        <v>3.91</v>
      </c>
      <c r="F3833" s="95">
        <v>41</v>
      </c>
    </row>
    <row r="3834" spans="1:6">
      <c r="A3834" s="74" t="s">
        <v>209</v>
      </c>
      <c r="B3834" s="74" t="s">
        <v>92</v>
      </c>
      <c r="C3834" s="75" t="s">
        <v>4648</v>
      </c>
      <c r="D3834" s="77">
        <v>130</v>
      </c>
      <c r="E3834" s="77">
        <v>1.75</v>
      </c>
      <c r="F3834" s="95">
        <v>74</v>
      </c>
    </row>
    <row r="3835" spans="1:6">
      <c r="A3835" s="74" t="s">
        <v>209</v>
      </c>
      <c r="B3835" s="74" t="s">
        <v>92</v>
      </c>
      <c r="C3835" s="75" t="s">
        <v>4649</v>
      </c>
      <c r="D3835" s="77">
        <v>125</v>
      </c>
      <c r="E3835" s="77">
        <v>3.77</v>
      </c>
      <c r="F3835" s="95">
        <v>33</v>
      </c>
    </row>
    <row r="3836" spans="1:6">
      <c r="A3836" s="74" t="s">
        <v>209</v>
      </c>
      <c r="B3836" s="74" t="s">
        <v>92</v>
      </c>
      <c r="C3836" s="75" t="s">
        <v>4650</v>
      </c>
      <c r="D3836" s="77">
        <v>111</v>
      </c>
      <c r="E3836" s="77">
        <v>6.98</v>
      </c>
      <c r="F3836" s="95">
        <v>16</v>
      </c>
    </row>
    <row r="3837" spans="1:6">
      <c r="A3837" s="74" t="s">
        <v>209</v>
      </c>
      <c r="B3837" s="74" t="s">
        <v>92</v>
      </c>
      <c r="C3837" s="75" t="s">
        <v>4651</v>
      </c>
      <c r="D3837" s="77">
        <v>95</v>
      </c>
      <c r="E3837" s="77">
        <v>8.17</v>
      </c>
      <c r="F3837" s="95">
        <v>12</v>
      </c>
    </row>
    <row r="3838" spans="1:6">
      <c r="A3838" s="74" t="s">
        <v>209</v>
      </c>
      <c r="B3838" s="74" t="s">
        <v>92</v>
      </c>
      <c r="C3838" s="75" t="s">
        <v>4652</v>
      </c>
      <c r="D3838" s="77">
        <v>84</v>
      </c>
      <c r="E3838" s="77">
        <v>10.5</v>
      </c>
      <c r="F3838" s="95">
        <v>8</v>
      </c>
    </row>
    <row r="3839" spans="1:6">
      <c r="A3839" s="74" t="s">
        <v>209</v>
      </c>
      <c r="B3839" s="74" t="s">
        <v>92</v>
      </c>
      <c r="C3839" s="75" t="s">
        <v>4653</v>
      </c>
      <c r="D3839" s="77">
        <v>72</v>
      </c>
      <c r="E3839" s="77">
        <v>4.88</v>
      </c>
      <c r="F3839" s="95">
        <v>15</v>
      </c>
    </row>
    <row r="3840" spans="1:6">
      <c r="A3840" s="74" t="s">
        <v>209</v>
      </c>
      <c r="B3840" s="74" t="s">
        <v>94</v>
      </c>
      <c r="C3840" s="75" t="s">
        <v>4654</v>
      </c>
      <c r="D3840" s="76">
        <v>21590</v>
      </c>
      <c r="E3840" s="77">
        <v>20.88</v>
      </c>
      <c r="F3840" s="96">
        <v>1034</v>
      </c>
    </row>
    <row r="3841" spans="1:6">
      <c r="A3841" s="74" t="s">
        <v>209</v>
      </c>
      <c r="B3841" s="74" t="s">
        <v>94</v>
      </c>
      <c r="C3841" s="75" t="s">
        <v>4655</v>
      </c>
      <c r="D3841" s="76">
        <v>12405</v>
      </c>
      <c r="E3841" s="77">
        <v>14.82</v>
      </c>
      <c r="F3841" s="95">
        <v>837</v>
      </c>
    </row>
    <row r="3842" spans="1:6">
      <c r="A3842" s="74" t="s">
        <v>209</v>
      </c>
      <c r="B3842" s="74" t="s">
        <v>94</v>
      </c>
      <c r="C3842" s="75" t="s">
        <v>4656</v>
      </c>
      <c r="D3842" s="76">
        <v>9011</v>
      </c>
      <c r="E3842" s="77">
        <v>32.369999999999997</v>
      </c>
      <c r="F3842" s="95">
        <v>278</v>
      </c>
    </row>
    <row r="3843" spans="1:6">
      <c r="A3843" s="74" t="s">
        <v>209</v>
      </c>
      <c r="B3843" s="74" t="s">
        <v>94</v>
      </c>
      <c r="C3843" s="75" t="s">
        <v>4657</v>
      </c>
      <c r="D3843" s="76">
        <v>7319</v>
      </c>
      <c r="E3843" s="77">
        <v>10.77</v>
      </c>
      <c r="F3843" s="95">
        <v>679</v>
      </c>
    </row>
    <row r="3844" spans="1:6">
      <c r="A3844" s="74" t="s">
        <v>209</v>
      </c>
      <c r="B3844" s="74" t="s">
        <v>94</v>
      </c>
      <c r="C3844" s="75" t="s">
        <v>4658</v>
      </c>
      <c r="D3844" s="76">
        <v>6636</v>
      </c>
      <c r="E3844" s="77">
        <v>227.3</v>
      </c>
      <c r="F3844" s="95">
        <v>29</v>
      </c>
    </row>
    <row r="3845" spans="1:6">
      <c r="A3845" s="74" t="s">
        <v>209</v>
      </c>
      <c r="B3845" s="74" t="s">
        <v>94</v>
      </c>
      <c r="C3845" s="75" t="s">
        <v>4659</v>
      </c>
      <c r="D3845" s="76">
        <v>5528</v>
      </c>
      <c r="E3845" s="77">
        <v>23.99</v>
      </c>
      <c r="F3845" s="95">
        <v>230</v>
      </c>
    </row>
    <row r="3846" spans="1:6">
      <c r="A3846" s="74" t="s">
        <v>209</v>
      </c>
      <c r="B3846" s="74" t="s">
        <v>94</v>
      </c>
      <c r="C3846" s="75" t="s">
        <v>4660</v>
      </c>
      <c r="D3846" s="76">
        <v>4676</v>
      </c>
      <c r="E3846" s="77">
        <v>21.05</v>
      </c>
      <c r="F3846" s="95">
        <v>222</v>
      </c>
    </row>
    <row r="3847" spans="1:6">
      <c r="A3847" s="74" t="s">
        <v>209</v>
      </c>
      <c r="B3847" s="74" t="s">
        <v>94</v>
      </c>
      <c r="C3847" s="75" t="s">
        <v>4661</v>
      </c>
      <c r="D3847" s="76">
        <v>4561</v>
      </c>
      <c r="E3847" s="77">
        <v>115.32</v>
      </c>
      <c r="F3847" s="95">
        <v>40</v>
      </c>
    </row>
    <row r="3848" spans="1:6">
      <c r="A3848" s="74" t="s">
        <v>209</v>
      </c>
      <c r="B3848" s="74" t="s">
        <v>94</v>
      </c>
      <c r="C3848" s="75" t="s">
        <v>4662</v>
      </c>
      <c r="D3848" s="76">
        <v>4425</v>
      </c>
      <c r="E3848" s="77">
        <v>126.92</v>
      </c>
      <c r="F3848" s="95">
        <v>35</v>
      </c>
    </row>
    <row r="3849" spans="1:6">
      <c r="A3849" s="74" t="s">
        <v>209</v>
      </c>
      <c r="B3849" s="74" t="s">
        <v>94</v>
      </c>
      <c r="C3849" s="75" t="s">
        <v>4663</v>
      </c>
      <c r="D3849" s="76">
        <v>4179</v>
      </c>
      <c r="E3849" s="77">
        <v>41.44</v>
      </c>
      <c r="F3849" s="95">
        <v>101</v>
      </c>
    </row>
    <row r="3850" spans="1:6">
      <c r="A3850" s="74" t="s">
        <v>209</v>
      </c>
      <c r="B3850" s="74" t="s">
        <v>94</v>
      </c>
      <c r="C3850" s="75" t="s">
        <v>4664</v>
      </c>
      <c r="D3850" s="76">
        <v>4150</v>
      </c>
      <c r="E3850" s="77">
        <v>226.73</v>
      </c>
      <c r="F3850" s="95">
        <v>18</v>
      </c>
    </row>
    <row r="3851" spans="1:6">
      <c r="A3851" s="74" t="s">
        <v>209</v>
      </c>
      <c r="B3851" s="74" t="s">
        <v>94</v>
      </c>
      <c r="C3851" s="75" t="s">
        <v>4665</v>
      </c>
      <c r="D3851" s="76">
        <v>4130</v>
      </c>
      <c r="E3851" s="77">
        <v>35.6</v>
      </c>
      <c r="F3851" s="95">
        <v>116</v>
      </c>
    </row>
    <row r="3852" spans="1:6">
      <c r="A3852" s="74" t="s">
        <v>209</v>
      </c>
      <c r="B3852" s="74" t="s">
        <v>94</v>
      </c>
      <c r="C3852" s="75" t="s">
        <v>4666</v>
      </c>
      <c r="D3852" s="76">
        <v>4071</v>
      </c>
      <c r="E3852" s="77">
        <v>95.45</v>
      </c>
      <c r="F3852" s="95">
        <v>43</v>
      </c>
    </row>
    <row r="3853" spans="1:6">
      <c r="A3853" s="74" t="s">
        <v>209</v>
      </c>
      <c r="B3853" s="74" t="s">
        <v>94</v>
      </c>
      <c r="C3853" s="75" t="s">
        <v>4667</v>
      </c>
      <c r="D3853" s="76">
        <v>3686</v>
      </c>
      <c r="E3853" s="77">
        <v>13.24</v>
      </c>
      <c r="F3853" s="95">
        <v>278</v>
      </c>
    </row>
    <row r="3854" spans="1:6">
      <c r="A3854" s="74" t="s">
        <v>209</v>
      </c>
      <c r="B3854" s="74" t="s">
        <v>94</v>
      </c>
      <c r="C3854" s="75" t="s">
        <v>4668</v>
      </c>
      <c r="D3854" s="76">
        <v>3637</v>
      </c>
      <c r="E3854" s="77">
        <v>89.57</v>
      </c>
      <c r="F3854" s="95">
        <v>41</v>
      </c>
    </row>
    <row r="3855" spans="1:6">
      <c r="A3855" s="74" t="s">
        <v>209</v>
      </c>
      <c r="B3855" s="74" t="s">
        <v>94</v>
      </c>
      <c r="C3855" s="75" t="s">
        <v>4669</v>
      </c>
      <c r="D3855" s="76">
        <v>3282</v>
      </c>
      <c r="E3855" s="77">
        <v>22.44</v>
      </c>
      <c r="F3855" s="95">
        <v>146</v>
      </c>
    </row>
    <row r="3856" spans="1:6">
      <c r="A3856" s="74" t="s">
        <v>209</v>
      </c>
      <c r="B3856" s="74" t="s">
        <v>94</v>
      </c>
      <c r="C3856" s="75" t="s">
        <v>4670</v>
      </c>
      <c r="D3856" s="76">
        <v>3260</v>
      </c>
      <c r="E3856" s="77">
        <v>17.14</v>
      </c>
      <c r="F3856" s="95">
        <v>190</v>
      </c>
    </row>
    <row r="3857" spans="1:6">
      <c r="A3857" s="74" t="s">
        <v>209</v>
      </c>
      <c r="B3857" s="74" t="s">
        <v>94</v>
      </c>
      <c r="C3857" s="75" t="s">
        <v>4671</v>
      </c>
      <c r="D3857" s="76">
        <v>3011</v>
      </c>
      <c r="E3857" s="77">
        <v>34.35</v>
      </c>
      <c r="F3857" s="95">
        <v>88</v>
      </c>
    </row>
    <row r="3858" spans="1:6">
      <c r="A3858" s="74" t="s">
        <v>209</v>
      </c>
      <c r="B3858" s="74" t="s">
        <v>94</v>
      </c>
      <c r="C3858" s="75" t="s">
        <v>4672</v>
      </c>
      <c r="D3858" s="76">
        <v>2996</v>
      </c>
      <c r="E3858" s="77">
        <v>44.97</v>
      </c>
      <c r="F3858" s="95">
        <v>67</v>
      </c>
    </row>
    <row r="3859" spans="1:6">
      <c r="A3859" s="74" t="s">
        <v>209</v>
      </c>
      <c r="B3859" s="74" t="s">
        <v>94</v>
      </c>
      <c r="C3859" s="75" t="s">
        <v>4673</v>
      </c>
      <c r="D3859" s="76">
        <v>2959</v>
      </c>
      <c r="E3859" s="77">
        <v>27.94</v>
      </c>
      <c r="F3859" s="95">
        <v>106</v>
      </c>
    </row>
    <row r="3860" spans="1:6">
      <c r="A3860" s="74" t="s">
        <v>209</v>
      </c>
      <c r="B3860" s="74" t="s">
        <v>94</v>
      </c>
      <c r="C3860" s="75" t="s">
        <v>4674</v>
      </c>
      <c r="D3860" s="76">
        <v>2946</v>
      </c>
      <c r="E3860" s="77">
        <v>24.74</v>
      </c>
      <c r="F3860" s="95">
        <v>119</v>
      </c>
    </row>
    <row r="3861" spans="1:6">
      <c r="A3861" s="74" t="s">
        <v>209</v>
      </c>
      <c r="B3861" s="74" t="s">
        <v>94</v>
      </c>
      <c r="C3861" s="75" t="s">
        <v>4675</v>
      </c>
      <c r="D3861" s="76">
        <v>2880</v>
      </c>
      <c r="E3861" s="77">
        <v>45.8</v>
      </c>
      <c r="F3861" s="95">
        <v>63</v>
      </c>
    </row>
    <row r="3862" spans="1:6">
      <c r="A3862" s="74" t="s">
        <v>209</v>
      </c>
      <c r="B3862" s="74" t="s">
        <v>94</v>
      </c>
      <c r="C3862" s="75" t="s">
        <v>4676</v>
      </c>
      <c r="D3862" s="76">
        <v>2798</v>
      </c>
      <c r="E3862" s="77">
        <v>6.37</v>
      </c>
      <c r="F3862" s="95">
        <v>439</v>
      </c>
    </row>
    <row r="3863" spans="1:6">
      <c r="A3863" s="74" t="s">
        <v>209</v>
      </c>
      <c r="B3863" s="74" t="s">
        <v>94</v>
      </c>
      <c r="C3863" s="75" t="s">
        <v>4677</v>
      </c>
      <c r="D3863" s="76">
        <v>2566</v>
      </c>
      <c r="E3863" s="77">
        <v>215.02</v>
      </c>
      <c r="F3863" s="95">
        <v>12</v>
      </c>
    </row>
    <row r="3864" spans="1:6">
      <c r="A3864" s="74" t="s">
        <v>209</v>
      </c>
      <c r="B3864" s="74" t="s">
        <v>94</v>
      </c>
      <c r="C3864" s="75" t="s">
        <v>4678</v>
      </c>
      <c r="D3864" s="76">
        <v>2543</v>
      </c>
      <c r="E3864" s="77">
        <v>51.76</v>
      </c>
      <c r="F3864" s="95">
        <v>49</v>
      </c>
    </row>
    <row r="3865" spans="1:6">
      <c r="A3865" s="74" t="s">
        <v>209</v>
      </c>
      <c r="B3865" s="74" t="s">
        <v>94</v>
      </c>
      <c r="C3865" s="75" t="s">
        <v>4679</v>
      </c>
      <c r="D3865" s="76">
        <v>2461</v>
      </c>
      <c r="E3865" s="77">
        <v>107.6</v>
      </c>
      <c r="F3865" s="95">
        <v>23</v>
      </c>
    </row>
    <row r="3866" spans="1:6">
      <c r="A3866" s="74" t="s">
        <v>209</v>
      </c>
      <c r="B3866" s="74" t="s">
        <v>94</v>
      </c>
      <c r="C3866" s="75" t="s">
        <v>4680</v>
      </c>
      <c r="D3866" s="76">
        <v>2291</v>
      </c>
      <c r="E3866" s="77">
        <v>67.73</v>
      </c>
      <c r="F3866" s="95">
        <v>34</v>
      </c>
    </row>
    <row r="3867" spans="1:6">
      <c r="A3867" s="74" t="s">
        <v>209</v>
      </c>
      <c r="B3867" s="74" t="s">
        <v>94</v>
      </c>
      <c r="C3867" s="75" t="s">
        <v>4681</v>
      </c>
      <c r="D3867" s="76">
        <v>2139</v>
      </c>
      <c r="E3867" s="77">
        <v>70.8</v>
      </c>
      <c r="F3867" s="95">
        <v>30</v>
      </c>
    </row>
    <row r="3868" spans="1:6">
      <c r="A3868" s="74" t="s">
        <v>209</v>
      </c>
      <c r="B3868" s="74" t="s">
        <v>94</v>
      </c>
      <c r="C3868" s="75" t="s">
        <v>4682</v>
      </c>
      <c r="D3868" s="76">
        <v>2011</v>
      </c>
      <c r="E3868" s="77">
        <v>27.71</v>
      </c>
      <c r="F3868" s="95">
        <v>73</v>
      </c>
    </row>
    <row r="3869" spans="1:6">
      <c r="A3869" s="74" t="s">
        <v>209</v>
      </c>
      <c r="B3869" s="74" t="s">
        <v>94</v>
      </c>
      <c r="C3869" s="75" t="s">
        <v>4683</v>
      </c>
      <c r="D3869" s="76">
        <v>1988</v>
      </c>
      <c r="E3869" s="77">
        <v>15.01</v>
      </c>
      <c r="F3869" s="95">
        <v>132</v>
      </c>
    </row>
    <row r="3870" spans="1:6">
      <c r="A3870" s="74" t="s">
        <v>209</v>
      </c>
      <c r="B3870" s="74" t="s">
        <v>94</v>
      </c>
      <c r="C3870" s="75" t="s">
        <v>4684</v>
      </c>
      <c r="D3870" s="76">
        <v>1964</v>
      </c>
      <c r="E3870" s="77">
        <v>62.79</v>
      </c>
      <c r="F3870" s="95">
        <v>31</v>
      </c>
    </row>
    <row r="3871" spans="1:6">
      <c r="A3871" s="74" t="s">
        <v>209</v>
      </c>
      <c r="B3871" s="74" t="s">
        <v>94</v>
      </c>
      <c r="C3871" s="75" t="s">
        <v>4685</v>
      </c>
      <c r="D3871" s="76">
        <v>1915</v>
      </c>
      <c r="E3871" s="77">
        <v>84.25</v>
      </c>
      <c r="F3871" s="95">
        <v>23</v>
      </c>
    </row>
    <row r="3872" spans="1:6">
      <c r="A3872" s="74" t="s">
        <v>209</v>
      </c>
      <c r="B3872" s="74" t="s">
        <v>94</v>
      </c>
      <c r="C3872" s="75" t="s">
        <v>4686</v>
      </c>
      <c r="D3872" s="76">
        <v>1899</v>
      </c>
      <c r="E3872" s="77">
        <v>99.75</v>
      </c>
      <c r="F3872" s="95">
        <v>19</v>
      </c>
    </row>
    <row r="3873" spans="1:6">
      <c r="A3873" s="74" t="s">
        <v>209</v>
      </c>
      <c r="B3873" s="74" t="s">
        <v>94</v>
      </c>
      <c r="C3873" s="75" t="s">
        <v>4687</v>
      </c>
      <c r="D3873" s="76">
        <v>1871</v>
      </c>
      <c r="E3873" s="77">
        <v>2.9</v>
      </c>
      <c r="F3873" s="95">
        <v>645</v>
      </c>
    </row>
    <row r="3874" spans="1:6">
      <c r="A3874" s="74" t="s">
        <v>209</v>
      </c>
      <c r="B3874" s="74" t="s">
        <v>94</v>
      </c>
      <c r="C3874" s="75" t="s">
        <v>4688</v>
      </c>
      <c r="D3874" s="76">
        <v>1806</v>
      </c>
      <c r="E3874" s="77">
        <v>4.1500000000000004</v>
      </c>
      <c r="F3874" s="95">
        <v>436</v>
      </c>
    </row>
    <row r="3875" spans="1:6">
      <c r="A3875" s="74" t="s">
        <v>209</v>
      </c>
      <c r="B3875" s="74" t="s">
        <v>94</v>
      </c>
      <c r="C3875" s="75" t="s">
        <v>4689</v>
      </c>
      <c r="D3875" s="76">
        <v>1644</v>
      </c>
      <c r="E3875" s="77">
        <v>53.12</v>
      </c>
      <c r="F3875" s="95">
        <v>31</v>
      </c>
    </row>
    <row r="3876" spans="1:6">
      <c r="A3876" s="74" t="s">
        <v>209</v>
      </c>
      <c r="B3876" s="74" t="s">
        <v>94</v>
      </c>
      <c r="C3876" s="75" t="s">
        <v>4690</v>
      </c>
      <c r="D3876" s="76">
        <v>1598</v>
      </c>
      <c r="E3876" s="77">
        <v>17.03</v>
      </c>
      <c r="F3876" s="95">
        <v>94</v>
      </c>
    </row>
    <row r="3877" spans="1:6">
      <c r="A3877" s="74" t="s">
        <v>209</v>
      </c>
      <c r="B3877" s="74" t="s">
        <v>94</v>
      </c>
      <c r="C3877" s="75" t="s">
        <v>4691</v>
      </c>
      <c r="D3877" s="76">
        <v>1555</v>
      </c>
      <c r="E3877" s="77">
        <v>20.37</v>
      </c>
      <c r="F3877" s="95">
        <v>76</v>
      </c>
    </row>
    <row r="3878" spans="1:6">
      <c r="A3878" s="74" t="s">
        <v>209</v>
      </c>
      <c r="B3878" s="74" t="s">
        <v>94</v>
      </c>
      <c r="C3878" s="75" t="s">
        <v>4692</v>
      </c>
      <c r="D3878" s="76">
        <v>1390</v>
      </c>
      <c r="E3878" s="77">
        <v>6.8</v>
      </c>
      <c r="F3878" s="95">
        <v>204</v>
      </c>
    </row>
    <row r="3879" spans="1:6">
      <c r="A3879" s="74" t="s">
        <v>209</v>
      </c>
      <c r="B3879" s="74" t="s">
        <v>94</v>
      </c>
      <c r="C3879" s="75" t="s">
        <v>4693</v>
      </c>
      <c r="D3879" s="76">
        <v>1386</v>
      </c>
      <c r="E3879" s="77">
        <v>17.84</v>
      </c>
      <c r="F3879" s="95">
        <v>78</v>
      </c>
    </row>
    <row r="3880" spans="1:6">
      <c r="A3880" s="74" t="s">
        <v>209</v>
      </c>
      <c r="B3880" s="74" t="s">
        <v>94</v>
      </c>
      <c r="C3880" s="75" t="s">
        <v>4694</v>
      </c>
      <c r="D3880" s="76">
        <v>1374</v>
      </c>
      <c r="E3880" s="77">
        <v>7.31</v>
      </c>
      <c r="F3880" s="95">
        <v>188</v>
      </c>
    </row>
    <row r="3881" spans="1:6">
      <c r="A3881" s="74" t="s">
        <v>209</v>
      </c>
      <c r="B3881" s="74" t="s">
        <v>94</v>
      </c>
      <c r="C3881" s="75" t="s">
        <v>4695</v>
      </c>
      <c r="D3881" s="76">
        <v>1315</v>
      </c>
      <c r="E3881" s="77">
        <v>17.11</v>
      </c>
      <c r="F3881" s="95">
        <v>77</v>
      </c>
    </row>
    <row r="3882" spans="1:6">
      <c r="A3882" s="74" t="s">
        <v>209</v>
      </c>
      <c r="B3882" s="74" t="s">
        <v>94</v>
      </c>
      <c r="C3882" s="75" t="s">
        <v>4696</v>
      </c>
      <c r="D3882" s="76">
        <v>1313</v>
      </c>
      <c r="E3882" s="77">
        <v>117.17</v>
      </c>
      <c r="F3882" s="95">
        <v>11</v>
      </c>
    </row>
    <row r="3883" spans="1:6">
      <c r="A3883" s="74" t="s">
        <v>209</v>
      </c>
      <c r="B3883" s="74" t="s">
        <v>94</v>
      </c>
      <c r="C3883" s="75" t="s">
        <v>4697</v>
      </c>
      <c r="D3883" s="76">
        <v>1107</v>
      </c>
      <c r="E3883" s="77">
        <v>25.14</v>
      </c>
      <c r="F3883" s="95">
        <v>44</v>
      </c>
    </row>
    <row r="3884" spans="1:6">
      <c r="A3884" s="74" t="s">
        <v>209</v>
      </c>
      <c r="B3884" s="74" t="s">
        <v>94</v>
      </c>
      <c r="C3884" s="75" t="s">
        <v>4698</v>
      </c>
      <c r="D3884" s="76">
        <v>1103</v>
      </c>
      <c r="E3884" s="77">
        <v>11.38</v>
      </c>
      <c r="F3884" s="95">
        <v>97</v>
      </c>
    </row>
    <row r="3885" spans="1:6">
      <c r="A3885" s="74" t="s">
        <v>209</v>
      </c>
      <c r="B3885" s="74" t="s">
        <v>94</v>
      </c>
      <c r="C3885" s="75" t="s">
        <v>4699</v>
      </c>
      <c r="D3885" s="76">
        <v>1094</v>
      </c>
      <c r="E3885" s="77">
        <v>32.97</v>
      </c>
      <c r="F3885" s="95">
        <v>33</v>
      </c>
    </row>
    <row r="3886" spans="1:6">
      <c r="A3886" s="74" t="s">
        <v>209</v>
      </c>
      <c r="B3886" s="74" t="s">
        <v>94</v>
      </c>
      <c r="C3886" s="75" t="s">
        <v>4700</v>
      </c>
      <c r="D3886" s="77">
        <v>989</v>
      </c>
      <c r="E3886" s="77">
        <v>15.32</v>
      </c>
      <c r="F3886" s="95">
        <v>65</v>
      </c>
    </row>
    <row r="3887" spans="1:6">
      <c r="A3887" s="74" t="s">
        <v>209</v>
      </c>
      <c r="B3887" s="74" t="s">
        <v>94</v>
      </c>
      <c r="C3887" s="75" t="s">
        <v>4701</v>
      </c>
      <c r="D3887" s="77">
        <v>965</v>
      </c>
      <c r="E3887" s="77">
        <v>32.520000000000003</v>
      </c>
      <c r="F3887" s="95">
        <v>30</v>
      </c>
    </row>
    <row r="3888" spans="1:6">
      <c r="A3888" s="74" t="s">
        <v>209</v>
      </c>
      <c r="B3888" s="74" t="s">
        <v>94</v>
      </c>
      <c r="C3888" s="75" t="s">
        <v>4702</v>
      </c>
      <c r="D3888" s="77">
        <v>945</v>
      </c>
      <c r="E3888" s="77">
        <v>11.43</v>
      </c>
      <c r="F3888" s="95">
        <v>83</v>
      </c>
    </row>
    <row r="3889" spans="1:6">
      <c r="A3889" s="74" t="s">
        <v>209</v>
      </c>
      <c r="B3889" s="74" t="s">
        <v>94</v>
      </c>
      <c r="C3889" s="75" t="s">
        <v>4703</v>
      </c>
      <c r="D3889" s="77">
        <v>936</v>
      </c>
      <c r="E3889" s="77">
        <v>48.49</v>
      </c>
      <c r="F3889" s="95">
        <v>19</v>
      </c>
    </row>
    <row r="3890" spans="1:6">
      <c r="A3890" s="74" t="s">
        <v>209</v>
      </c>
      <c r="B3890" s="74" t="s">
        <v>94</v>
      </c>
      <c r="C3890" s="75" t="s">
        <v>4704</v>
      </c>
      <c r="D3890" s="77">
        <v>881</v>
      </c>
      <c r="E3890" s="77">
        <v>116.71</v>
      </c>
      <c r="F3890" s="95">
        <v>7.55</v>
      </c>
    </row>
    <row r="3891" spans="1:6">
      <c r="A3891" s="74" t="s">
        <v>209</v>
      </c>
      <c r="B3891" s="74" t="s">
        <v>94</v>
      </c>
      <c r="C3891" s="75" t="s">
        <v>4705</v>
      </c>
      <c r="D3891" s="77">
        <v>797</v>
      </c>
      <c r="E3891" s="77">
        <v>15.9</v>
      </c>
      <c r="F3891" s="95">
        <v>50</v>
      </c>
    </row>
    <row r="3892" spans="1:6">
      <c r="A3892" s="74" t="s">
        <v>209</v>
      </c>
      <c r="B3892" s="74" t="s">
        <v>94</v>
      </c>
      <c r="C3892" s="75" t="s">
        <v>4706</v>
      </c>
      <c r="D3892" s="77">
        <v>782</v>
      </c>
      <c r="E3892" s="77">
        <v>5.69</v>
      </c>
      <c r="F3892" s="95">
        <v>137</v>
      </c>
    </row>
    <row r="3893" spans="1:6">
      <c r="A3893" s="74" t="s">
        <v>209</v>
      </c>
      <c r="B3893" s="74" t="s">
        <v>94</v>
      </c>
      <c r="C3893" s="75" t="s">
        <v>4707</v>
      </c>
      <c r="D3893" s="77">
        <v>749</v>
      </c>
      <c r="E3893" s="77">
        <v>44.24</v>
      </c>
      <c r="F3893" s="95">
        <v>17</v>
      </c>
    </row>
    <row r="3894" spans="1:6">
      <c r="A3894" s="74" t="s">
        <v>209</v>
      </c>
      <c r="B3894" s="74" t="s">
        <v>94</v>
      </c>
      <c r="C3894" s="75" t="s">
        <v>4708</v>
      </c>
      <c r="D3894" s="77">
        <v>747</v>
      </c>
      <c r="E3894" s="77">
        <v>3.78</v>
      </c>
      <c r="F3894" s="95">
        <v>197</v>
      </c>
    </row>
    <row r="3895" spans="1:6">
      <c r="A3895" s="74" t="s">
        <v>209</v>
      </c>
      <c r="B3895" s="74" t="s">
        <v>94</v>
      </c>
      <c r="C3895" s="75" t="s">
        <v>4709</v>
      </c>
      <c r="D3895" s="77">
        <v>676</v>
      </c>
      <c r="E3895" s="77">
        <v>10.58</v>
      </c>
      <c r="F3895" s="95">
        <v>64</v>
      </c>
    </row>
    <row r="3896" spans="1:6">
      <c r="A3896" s="74" t="s">
        <v>209</v>
      </c>
      <c r="B3896" s="74" t="s">
        <v>94</v>
      </c>
      <c r="C3896" s="75" t="s">
        <v>4710</v>
      </c>
      <c r="D3896" s="77">
        <v>653</v>
      </c>
      <c r="E3896" s="77">
        <v>13.46</v>
      </c>
      <c r="F3896" s="95">
        <v>49</v>
      </c>
    </row>
    <row r="3897" spans="1:6">
      <c r="A3897" s="74" t="s">
        <v>209</v>
      </c>
      <c r="B3897" s="74" t="s">
        <v>94</v>
      </c>
      <c r="C3897" s="75" t="s">
        <v>4711</v>
      </c>
      <c r="D3897" s="77">
        <v>640</v>
      </c>
      <c r="E3897" s="77">
        <v>11.15</v>
      </c>
      <c r="F3897" s="95">
        <v>57</v>
      </c>
    </row>
    <row r="3898" spans="1:6">
      <c r="A3898" s="74" t="s">
        <v>209</v>
      </c>
      <c r="B3898" s="74" t="s">
        <v>94</v>
      </c>
      <c r="C3898" s="75" t="s">
        <v>4712</v>
      </c>
      <c r="D3898" s="77">
        <v>613</v>
      </c>
      <c r="E3898" s="77">
        <v>14.07</v>
      </c>
      <c r="F3898" s="95">
        <v>44</v>
      </c>
    </row>
    <row r="3899" spans="1:6">
      <c r="A3899" s="74" t="s">
        <v>209</v>
      </c>
      <c r="B3899" s="74" t="s">
        <v>94</v>
      </c>
      <c r="C3899" s="75" t="s">
        <v>4713</v>
      </c>
      <c r="D3899" s="77">
        <v>582</v>
      </c>
      <c r="E3899" s="77">
        <v>37.6</v>
      </c>
      <c r="F3899" s="95">
        <v>15</v>
      </c>
    </row>
    <row r="3900" spans="1:6">
      <c r="A3900" s="74" t="s">
        <v>209</v>
      </c>
      <c r="B3900" s="74" t="s">
        <v>94</v>
      </c>
      <c r="C3900" s="75" t="s">
        <v>4714</v>
      </c>
      <c r="D3900" s="77">
        <v>563</v>
      </c>
      <c r="E3900" s="77">
        <v>6.78</v>
      </c>
      <c r="F3900" s="95">
        <v>83</v>
      </c>
    </row>
    <row r="3901" spans="1:6">
      <c r="A3901" s="74" t="s">
        <v>209</v>
      </c>
      <c r="B3901" s="74" t="s">
        <v>94</v>
      </c>
      <c r="C3901" s="75" t="s">
        <v>4715</v>
      </c>
      <c r="D3901" s="77">
        <v>558</v>
      </c>
      <c r="E3901" s="77">
        <v>12.83</v>
      </c>
      <c r="F3901" s="95">
        <v>44</v>
      </c>
    </row>
    <row r="3902" spans="1:6">
      <c r="A3902" s="74" t="s">
        <v>209</v>
      </c>
      <c r="B3902" s="74" t="s">
        <v>94</v>
      </c>
      <c r="C3902" s="75" t="s">
        <v>4716</v>
      </c>
      <c r="D3902" s="77">
        <v>557</v>
      </c>
      <c r="E3902" s="77">
        <v>4.8</v>
      </c>
      <c r="F3902" s="95">
        <v>116</v>
      </c>
    </row>
    <row r="3903" spans="1:6">
      <c r="A3903" s="74" t="s">
        <v>209</v>
      </c>
      <c r="B3903" s="74" t="s">
        <v>94</v>
      </c>
      <c r="C3903" s="75" t="s">
        <v>4717</v>
      </c>
      <c r="D3903" s="77">
        <v>519</v>
      </c>
      <c r="E3903" s="77">
        <v>85.66</v>
      </c>
      <c r="F3903" s="95">
        <v>6.06</v>
      </c>
    </row>
    <row r="3904" spans="1:6">
      <c r="A3904" s="74" t="s">
        <v>209</v>
      </c>
      <c r="B3904" s="74" t="s">
        <v>94</v>
      </c>
      <c r="C3904" s="75" t="s">
        <v>4718</v>
      </c>
      <c r="D3904" s="77">
        <v>489</v>
      </c>
      <c r="E3904" s="77">
        <v>9.52</v>
      </c>
      <c r="F3904" s="95">
        <v>51</v>
      </c>
    </row>
    <row r="3905" spans="1:6">
      <c r="A3905" s="74" t="s">
        <v>209</v>
      </c>
      <c r="B3905" s="74" t="s">
        <v>94</v>
      </c>
      <c r="C3905" s="75" t="s">
        <v>4719</v>
      </c>
      <c r="D3905" s="77">
        <v>448</v>
      </c>
      <c r="E3905" s="77">
        <v>3.73</v>
      </c>
      <c r="F3905" s="95">
        <v>120</v>
      </c>
    </row>
    <row r="3906" spans="1:6">
      <c r="A3906" s="74" t="s">
        <v>209</v>
      </c>
      <c r="B3906" s="74" t="s">
        <v>94</v>
      </c>
      <c r="C3906" s="75" t="s">
        <v>4720</v>
      </c>
      <c r="D3906" s="77">
        <v>434</v>
      </c>
      <c r="E3906" s="77">
        <v>14.42</v>
      </c>
      <c r="F3906" s="95">
        <v>30</v>
      </c>
    </row>
    <row r="3907" spans="1:6">
      <c r="A3907" s="74" t="s">
        <v>209</v>
      </c>
      <c r="B3907" s="74" t="s">
        <v>94</v>
      </c>
      <c r="C3907" s="75" t="s">
        <v>4721</v>
      </c>
      <c r="D3907" s="77">
        <v>354</v>
      </c>
      <c r="E3907" s="77">
        <v>61.85</v>
      </c>
      <c r="F3907" s="95">
        <v>5.72</v>
      </c>
    </row>
    <row r="3908" spans="1:6">
      <c r="A3908" s="74" t="s">
        <v>209</v>
      </c>
      <c r="B3908" s="74" t="s">
        <v>94</v>
      </c>
      <c r="C3908" s="75" t="s">
        <v>4722</v>
      </c>
      <c r="D3908" s="77">
        <v>340</v>
      </c>
      <c r="E3908" s="77">
        <v>5.07</v>
      </c>
      <c r="F3908" s="95">
        <v>67</v>
      </c>
    </row>
    <row r="3909" spans="1:6">
      <c r="A3909" s="74" t="s">
        <v>209</v>
      </c>
      <c r="B3909" s="74" t="s">
        <v>94</v>
      </c>
      <c r="C3909" s="75" t="s">
        <v>4723</v>
      </c>
      <c r="D3909" s="77">
        <v>291</v>
      </c>
      <c r="E3909" s="77">
        <v>18.96</v>
      </c>
      <c r="F3909" s="95">
        <v>15</v>
      </c>
    </row>
    <row r="3910" spans="1:6">
      <c r="A3910" s="74" t="s">
        <v>209</v>
      </c>
      <c r="B3910" s="74" t="s">
        <v>94</v>
      </c>
      <c r="C3910" s="75" t="s">
        <v>4724</v>
      </c>
      <c r="D3910" s="77">
        <v>290</v>
      </c>
      <c r="E3910" s="77">
        <v>6</v>
      </c>
      <c r="F3910" s="95">
        <v>48</v>
      </c>
    </row>
    <row r="3911" spans="1:6">
      <c r="A3911" s="74" t="s">
        <v>209</v>
      </c>
      <c r="B3911" s="74" t="s">
        <v>94</v>
      </c>
      <c r="C3911" s="75" t="s">
        <v>4725</v>
      </c>
      <c r="D3911" s="77">
        <v>212</v>
      </c>
      <c r="E3911" s="77">
        <v>12.41</v>
      </c>
      <c r="F3911" s="95">
        <v>17</v>
      </c>
    </row>
    <row r="3912" spans="1:6">
      <c r="A3912" s="74" t="s">
        <v>209</v>
      </c>
      <c r="B3912" s="74" t="s">
        <v>94</v>
      </c>
      <c r="C3912" s="75" t="s">
        <v>4726</v>
      </c>
      <c r="D3912" s="77">
        <v>199</v>
      </c>
      <c r="E3912" s="77">
        <v>47.27</v>
      </c>
      <c r="F3912" s="95">
        <v>4.21</v>
      </c>
    </row>
    <row r="3913" spans="1:6">
      <c r="A3913" s="74" t="s">
        <v>209</v>
      </c>
      <c r="B3913" s="74" t="s">
        <v>94</v>
      </c>
      <c r="C3913" s="75" t="s">
        <v>4727</v>
      </c>
      <c r="D3913" s="77">
        <v>172</v>
      </c>
      <c r="E3913" s="77">
        <v>37.43</v>
      </c>
      <c r="F3913" s="95">
        <v>4.5999999999999996</v>
      </c>
    </row>
    <row r="3914" spans="1:6">
      <c r="A3914" s="74" t="s">
        <v>209</v>
      </c>
      <c r="B3914" s="74" t="s">
        <v>94</v>
      </c>
      <c r="C3914" s="75" t="s">
        <v>4728</v>
      </c>
      <c r="D3914" s="77">
        <v>123</v>
      </c>
      <c r="E3914" s="77">
        <v>19.22</v>
      </c>
      <c r="F3914" s="95">
        <v>6.4</v>
      </c>
    </row>
    <row r="3915" spans="1:6">
      <c r="A3915" s="74" t="s">
        <v>209</v>
      </c>
      <c r="B3915" s="74" t="s">
        <v>94</v>
      </c>
      <c r="C3915" s="75" t="s">
        <v>4729</v>
      </c>
      <c r="D3915" s="77">
        <v>84</v>
      </c>
      <c r="E3915" s="77">
        <v>7.69</v>
      </c>
      <c r="F3915" s="95">
        <v>11</v>
      </c>
    </row>
    <row r="3916" spans="1:6">
      <c r="A3916" s="74" t="s">
        <v>209</v>
      </c>
      <c r="B3916" s="74" t="s">
        <v>94</v>
      </c>
      <c r="C3916" s="75" t="s">
        <v>4730</v>
      </c>
      <c r="D3916" s="77">
        <v>38</v>
      </c>
      <c r="E3916" s="77">
        <v>6.3</v>
      </c>
      <c r="F3916" s="95">
        <v>6.03</v>
      </c>
    </row>
    <row r="3917" spans="1:6">
      <c r="A3917" s="74" t="s">
        <v>209</v>
      </c>
      <c r="B3917" s="74" t="s">
        <v>96</v>
      </c>
      <c r="C3917" s="75" t="s">
        <v>4731</v>
      </c>
      <c r="D3917" s="76">
        <v>83628</v>
      </c>
      <c r="E3917" s="77">
        <v>30.66</v>
      </c>
      <c r="F3917" s="96">
        <v>2728</v>
      </c>
    </row>
    <row r="3918" spans="1:6">
      <c r="A3918" s="74" t="s">
        <v>209</v>
      </c>
      <c r="B3918" s="74" t="s">
        <v>96</v>
      </c>
      <c r="C3918" s="75" t="s">
        <v>4732</v>
      </c>
      <c r="D3918" s="76">
        <v>80559</v>
      </c>
      <c r="E3918" s="77">
        <v>54.84</v>
      </c>
      <c r="F3918" s="96">
        <v>1469</v>
      </c>
    </row>
    <row r="3919" spans="1:6">
      <c r="A3919" s="74" t="s">
        <v>209</v>
      </c>
      <c r="B3919" s="74" t="s">
        <v>96</v>
      </c>
      <c r="C3919" s="75" t="s">
        <v>4733</v>
      </c>
      <c r="D3919" s="76">
        <v>53339</v>
      </c>
      <c r="E3919" s="77">
        <v>20.98</v>
      </c>
      <c r="F3919" s="96">
        <v>2542</v>
      </c>
    </row>
    <row r="3920" spans="1:6">
      <c r="A3920" s="74" t="s">
        <v>209</v>
      </c>
      <c r="B3920" s="74" t="s">
        <v>96</v>
      </c>
      <c r="C3920" s="75" t="s">
        <v>4734</v>
      </c>
      <c r="D3920" s="76">
        <v>39415</v>
      </c>
      <c r="E3920" s="77">
        <v>11.06</v>
      </c>
      <c r="F3920" s="96">
        <v>3565</v>
      </c>
    </row>
    <row r="3921" spans="1:6">
      <c r="A3921" s="74" t="s">
        <v>209</v>
      </c>
      <c r="B3921" s="74" t="s">
        <v>96</v>
      </c>
      <c r="C3921" s="75" t="s">
        <v>4735</v>
      </c>
      <c r="D3921" s="76">
        <v>21731</v>
      </c>
      <c r="E3921" s="77">
        <v>12.34</v>
      </c>
      <c r="F3921" s="96">
        <v>1760</v>
      </c>
    </row>
    <row r="3922" spans="1:6">
      <c r="A3922" s="74" t="s">
        <v>209</v>
      </c>
      <c r="B3922" s="74" t="s">
        <v>96</v>
      </c>
      <c r="C3922" s="75" t="s">
        <v>4736</v>
      </c>
      <c r="D3922" s="76">
        <v>18983</v>
      </c>
      <c r="E3922" s="77">
        <v>21.48</v>
      </c>
      <c r="F3922" s="95">
        <v>884</v>
      </c>
    </row>
    <row r="3923" spans="1:6">
      <c r="A3923" s="74" t="s">
        <v>209</v>
      </c>
      <c r="B3923" s="74" t="s">
        <v>96</v>
      </c>
      <c r="C3923" s="75" t="s">
        <v>4737</v>
      </c>
      <c r="D3923" s="76">
        <v>17944</v>
      </c>
      <c r="E3923" s="77">
        <v>30.51</v>
      </c>
      <c r="F3923" s="95">
        <v>588</v>
      </c>
    </row>
    <row r="3924" spans="1:6">
      <c r="A3924" s="74" t="s">
        <v>209</v>
      </c>
      <c r="B3924" s="74" t="s">
        <v>96</v>
      </c>
      <c r="C3924" s="75" t="s">
        <v>4738</v>
      </c>
      <c r="D3924" s="76">
        <v>17938</v>
      </c>
      <c r="E3924" s="77">
        <v>8.4</v>
      </c>
      <c r="F3924" s="96">
        <v>2135</v>
      </c>
    </row>
    <row r="3925" spans="1:6">
      <c r="A3925" s="74" t="s">
        <v>209</v>
      </c>
      <c r="B3925" s="74" t="s">
        <v>96</v>
      </c>
      <c r="C3925" s="75" t="s">
        <v>4739</v>
      </c>
      <c r="D3925" s="76">
        <v>16730</v>
      </c>
      <c r="E3925" s="77">
        <v>9</v>
      </c>
      <c r="F3925" s="96">
        <v>1859</v>
      </c>
    </row>
    <row r="3926" spans="1:6">
      <c r="A3926" s="74" t="s">
        <v>209</v>
      </c>
      <c r="B3926" s="74" t="s">
        <v>96</v>
      </c>
      <c r="C3926" s="75" t="s">
        <v>4740</v>
      </c>
      <c r="D3926" s="76">
        <v>16125</v>
      </c>
      <c r="E3926" s="77">
        <v>16.010000000000002</v>
      </c>
      <c r="F3926" s="96">
        <v>1007</v>
      </c>
    </row>
    <row r="3927" spans="1:6">
      <c r="A3927" s="74" t="s">
        <v>209</v>
      </c>
      <c r="B3927" s="74" t="s">
        <v>96</v>
      </c>
      <c r="C3927" s="75" t="s">
        <v>4741</v>
      </c>
      <c r="D3927" s="76">
        <v>14956</v>
      </c>
      <c r="E3927" s="77">
        <v>9.42</v>
      </c>
      <c r="F3927" s="96">
        <v>1588</v>
      </c>
    </row>
    <row r="3928" spans="1:6">
      <c r="A3928" s="74" t="s">
        <v>209</v>
      </c>
      <c r="B3928" s="74" t="s">
        <v>96</v>
      </c>
      <c r="C3928" s="75" t="s">
        <v>4742</v>
      </c>
      <c r="D3928" s="76">
        <v>14516</v>
      </c>
      <c r="E3928" s="77">
        <v>6.93</v>
      </c>
      <c r="F3928" s="96">
        <v>2095</v>
      </c>
    </row>
    <row r="3929" spans="1:6">
      <c r="A3929" s="74" t="s">
        <v>209</v>
      </c>
      <c r="B3929" s="74" t="s">
        <v>96</v>
      </c>
      <c r="C3929" s="75" t="s">
        <v>4743</v>
      </c>
      <c r="D3929" s="76">
        <v>14306</v>
      </c>
      <c r="E3929" s="77">
        <v>21.01</v>
      </c>
      <c r="F3929" s="95">
        <v>681</v>
      </c>
    </row>
    <row r="3930" spans="1:6">
      <c r="A3930" s="74" t="s">
        <v>209</v>
      </c>
      <c r="B3930" s="74" t="s">
        <v>96</v>
      </c>
      <c r="C3930" s="75" t="s">
        <v>4744</v>
      </c>
      <c r="D3930" s="76">
        <v>12541</v>
      </c>
      <c r="E3930" s="77">
        <v>7.21</v>
      </c>
      <c r="F3930" s="96">
        <v>1740</v>
      </c>
    </row>
    <row r="3931" spans="1:6">
      <c r="A3931" s="74" t="s">
        <v>209</v>
      </c>
      <c r="B3931" s="74" t="s">
        <v>96</v>
      </c>
      <c r="C3931" s="75" t="s">
        <v>4745</v>
      </c>
      <c r="D3931" s="76">
        <v>12498</v>
      </c>
      <c r="E3931" s="77">
        <v>8.68</v>
      </c>
      <c r="F3931" s="96">
        <v>1440</v>
      </c>
    </row>
    <row r="3932" spans="1:6">
      <c r="A3932" s="74" t="s">
        <v>209</v>
      </c>
      <c r="B3932" s="74" t="s">
        <v>96</v>
      </c>
      <c r="C3932" s="75" t="s">
        <v>4746</v>
      </c>
      <c r="D3932" s="76">
        <v>11726</v>
      </c>
      <c r="E3932" s="77">
        <v>29.24</v>
      </c>
      <c r="F3932" s="95">
        <v>401</v>
      </c>
    </row>
    <row r="3933" spans="1:6">
      <c r="A3933" s="74" t="s">
        <v>209</v>
      </c>
      <c r="B3933" s="74" t="s">
        <v>96</v>
      </c>
      <c r="C3933" s="75" t="s">
        <v>4747</v>
      </c>
      <c r="D3933" s="76">
        <v>11080</v>
      </c>
      <c r="E3933" s="77">
        <v>25.04</v>
      </c>
      <c r="F3933" s="95">
        <v>443</v>
      </c>
    </row>
    <row r="3934" spans="1:6">
      <c r="A3934" s="74" t="s">
        <v>209</v>
      </c>
      <c r="B3934" s="74" t="s">
        <v>96</v>
      </c>
      <c r="C3934" s="75" t="s">
        <v>4748</v>
      </c>
      <c r="D3934" s="76">
        <v>10908</v>
      </c>
      <c r="E3934" s="77">
        <v>9.7899999999999991</v>
      </c>
      <c r="F3934" s="96">
        <v>1115</v>
      </c>
    </row>
    <row r="3935" spans="1:6">
      <c r="A3935" s="74" t="s">
        <v>209</v>
      </c>
      <c r="B3935" s="74" t="s">
        <v>96</v>
      </c>
      <c r="C3935" s="75" t="s">
        <v>4749</v>
      </c>
      <c r="D3935" s="76">
        <v>10656</v>
      </c>
      <c r="E3935" s="77">
        <v>10.74</v>
      </c>
      <c r="F3935" s="95">
        <v>993</v>
      </c>
    </row>
    <row r="3936" spans="1:6">
      <c r="A3936" s="74" t="s">
        <v>209</v>
      </c>
      <c r="B3936" s="74" t="s">
        <v>96</v>
      </c>
      <c r="C3936" s="75" t="s">
        <v>4750</v>
      </c>
      <c r="D3936" s="76">
        <v>10412</v>
      </c>
      <c r="E3936" s="77">
        <v>11.13</v>
      </c>
      <c r="F3936" s="95">
        <v>935</v>
      </c>
    </row>
    <row r="3937" spans="1:6">
      <c r="A3937" s="74" t="s">
        <v>209</v>
      </c>
      <c r="B3937" s="74" t="s">
        <v>96</v>
      </c>
      <c r="C3937" s="75" t="s">
        <v>4751</v>
      </c>
      <c r="D3937" s="76">
        <v>10311</v>
      </c>
      <c r="E3937" s="77">
        <v>12.37</v>
      </c>
      <c r="F3937" s="95">
        <v>834</v>
      </c>
    </row>
    <row r="3938" spans="1:6">
      <c r="A3938" s="74" t="s">
        <v>209</v>
      </c>
      <c r="B3938" s="74" t="s">
        <v>96</v>
      </c>
      <c r="C3938" s="75" t="s">
        <v>4752</v>
      </c>
      <c r="D3938" s="76">
        <v>10066</v>
      </c>
      <c r="E3938" s="77">
        <v>12.13</v>
      </c>
      <c r="F3938" s="95">
        <v>830</v>
      </c>
    </row>
    <row r="3939" spans="1:6">
      <c r="A3939" s="74" t="s">
        <v>209</v>
      </c>
      <c r="B3939" s="74" t="s">
        <v>96</v>
      </c>
      <c r="C3939" s="75" t="s">
        <v>4753</v>
      </c>
      <c r="D3939" s="76">
        <v>9327</v>
      </c>
      <c r="E3939" s="77">
        <v>12.01</v>
      </c>
      <c r="F3939" s="95">
        <v>777</v>
      </c>
    </row>
    <row r="3940" spans="1:6">
      <c r="A3940" s="74" t="s">
        <v>209</v>
      </c>
      <c r="B3940" s="74" t="s">
        <v>96</v>
      </c>
      <c r="C3940" s="75" t="s">
        <v>4754</v>
      </c>
      <c r="D3940" s="76">
        <v>8984</v>
      </c>
      <c r="E3940" s="77">
        <v>13.95</v>
      </c>
      <c r="F3940" s="95">
        <v>644</v>
      </c>
    </row>
    <row r="3941" spans="1:6">
      <c r="A3941" s="74" t="s">
        <v>209</v>
      </c>
      <c r="B3941" s="74" t="s">
        <v>96</v>
      </c>
      <c r="C3941" s="75" t="s">
        <v>4755</v>
      </c>
      <c r="D3941" s="76">
        <v>8716</v>
      </c>
      <c r="E3941" s="77">
        <v>21.78</v>
      </c>
      <c r="F3941" s="95">
        <v>400</v>
      </c>
    </row>
    <row r="3942" spans="1:6">
      <c r="A3942" s="74" t="s">
        <v>209</v>
      </c>
      <c r="B3942" s="74" t="s">
        <v>96</v>
      </c>
      <c r="C3942" s="75" t="s">
        <v>4756</v>
      </c>
      <c r="D3942" s="76">
        <v>8685</v>
      </c>
      <c r="E3942" s="77">
        <v>23.53</v>
      </c>
      <c r="F3942" s="95">
        <v>369</v>
      </c>
    </row>
    <row r="3943" spans="1:6">
      <c r="A3943" s="74" t="s">
        <v>209</v>
      </c>
      <c r="B3943" s="74" t="s">
        <v>96</v>
      </c>
      <c r="C3943" s="75" t="s">
        <v>4757</v>
      </c>
      <c r="D3943" s="76">
        <v>8364</v>
      </c>
      <c r="E3943" s="77">
        <v>7.48</v>
      </c>
      <c r="F3943" s="96">
        <v>1118</v>
      </c>
    </row>
    <row r="3944" spans="1:6">
      <c r="A3944" s="74" t="s">
        <v>209</v>
      </c>
      <c r="B3944" s="74" t="s">
        <v>96</v>
      </c>
      <c r="C3944" s="75" t="s">
        <v>4758</v>
      </c>
      <c r="D3944" s="76">
        <v>7936</v>
      </c>
      <c r="E3944" s="77">
        <v>4.8499999999999996</v>
      </c>
      <c r="F3944" s="96">
        <v>1637</v>
      </c>
    </row>
    <row r="3945" spans="1:6">
      <c r="A3945" s="74" t="s">
        <v>209</v>
      </c>
      <c r="B3945" s="74" t="s">
        <v>96</v>
      </c>
      <c r="C3945" s="75" t="s">
        <v>4759</v>
      </c>
      <c r="D3945" s="76">
        <v>7880</v>
      </c>
      <c r="E3945" s="77">
        <v>7.92</v>
      </c>
      <c r="F3945" s="95">
        <v>996</v>
      </c>
    </row>
    <row r="3946" spans="1:6">
      <c r="A3946" s="74" t="s">
        <v>209</v>
      </c>
      <c r="B3946" s="74" t="s">
        <v>96</v>
      </c>
      <c r="C3946" s="75" t="s">
        <v>4760</v>
      </c>
      <c r="D3946" s="76">
        <v>7685</v>
      </c>
      <c r="E3946" s="77">
        <v>6.9</v>
      </c>
      <c r="F3946" s="96">
        <v>1114</v>
      </c>
    </row>
    <row r="3947" spans="1:6">
      <c r="A3947" s="74" t="s">
        <v>209</v>
      </c>
      <c r="B3947" s="74" t="s">
        <v>96</v>
      </c>
      <c r="C3947" s="75" t="s">
        <v>4761</v>
      </c>
      <c r="D3947" s="76">
        <v>7671</v>
      </c>
      <c r="E3947" s="77">
        <v>11.26</v>
      </c>
      <c r="F3947" s="95">
        <v>681</v>
      </c>
    </row>
    <row r="3948" spans="1:6">
      <c r="A3948" s="74" t="s">
        <v>209</v>
      </c>
      <c r="B3948" s="74" t="s">
        <v>96</v>
      </c>
      <c r="C3948" s="75" t="s">
        <v>4762</v>
      </c>
      <c r="D3948" s="76">
        <v>7427</v>
      </c>
      <c r="E3948" s="77">
        <v>7.08</v>
      </c>
      <c r="F3948" s="96">
        <v>1048</v>
      </c>
    </row>
    <row r="3949" spans="1:6">
      <c r="A3949" s="74" t="s">
        <v>209</v>
      </c>
      <c r="B3949" s="74" t="s">
        <v>96</v>
      </c>
      <c r="C3949" s="75" t="s">
        <v>4763</v>
      </c>
      <c r="D3949" s="76">
        <v>7378</v>
      </c>
      <c r="E3949" s="77">
        <v>6.73</v>
      </c>
      <c r="F3949" s="96">
        <v>1096</v>
      </c>
    </row>
    <row r="3950" spans="1:6">
      <c r="A3950" s="74" t="s">
        <v>209</v>
      </c>
      <c r="B3950" s="74" t="s">
        <v>96</v>
      </c>
      <c r="C3950" s="75" t="s">
        <v>4764</v>
      </c>
      <c r="D3950" s="76">
        <v>6796</v>
      </c>
      <c r="E3950" s="77">
        <v>8.66</v>
      </c>
      <c r="F3950" s="95">
        <v>785</v>
      </c>
    </row>
    <row r="3951" spans="1:6">
      <c r="A3951" s="74" t="s">
        <v>209</v>
      </c>
      <c r="B3951" s="74" t="s">
        <v>96</v>
      </c>
      <c r="C3951" s="75" t="s">
        <v>4765</v>
      </c>
      <c r="D3951" s="76">
        <v>6657</v>
      </c>
      <c r="E3951" s="77">
        <v>6.21</v>
      </c>
      <c r="F3951" s="96">
        <v>1071</v>
      </c>
    </row>
    <row r="3952" spans="1:6">
      <c r="A3952" s="74" t="s">
        <v>209</v>
      </c>
      <c r="B3952" s="74" t="s">
        <v>96</v>
      </c>
      <c r="C3952" s="75" t="s">
        <v>4766</v>
      </c>
      <c r="D3952" s="76">
        <v>6115</v>
      </c>
      <c r="E3952" s="77">
        <v>11.75</v>
      </c>
      <c r="F3952" s="95">
        <v>520</v>
      </c>
    </row>
    <row r="3953" spans="1:6">
      <c r="A3953" s="74" t="s">
        <v>209</v>
      </c>
      <c r="B3953" s="74" t="s">
        <v>96</v>
      </c>
      <c r="C3953" s="75" t="s">
        <v>4767</v>
      </c>
      <c r="D3953" s="76">
        <v>6097</v>
      </c>
      <c r="E3953" s="77">
        <v>5.88</v>
      </c>
      <c r="F3953" s="96">
        <v>1037</v>
      </c>
    </row>
    <row r="3954" spans="1:6">
      <c r="A3954" s="74" t="s">
        <v>209</v>
      </c>
      <c r="B3954" s="74" t="s">
        <v>96</v>
      </c>
      <c r="C3954" s="75" t="s">
        <v>4768</v>
      </c>
      <c r="D3954" s="76">
        <v>5895</v>
      </c>
      <c r="E3954" s="77">
        <v>4.4400000000000004</v>
      </c>
      <c r="F3954" s="96">
        <v>1327</v>
      </c>
    </row>
    <row r="3955" spans="1:6">
      <c r="A3955" s="74" t="s">
        <v>209</v>
      </c>
      <c r="B3955" s="74" t="s">
        <v>96</v>
      </c>
      <c r="C3955" s="75" t="s">
        <v>4769</v>
      </c>
      <c r="D3955" s="76">
        <v>5819</v>
      </c>
      <c r="E3955" s="77">
        <v>3.32</v>
      </c>
      <c r="F3955" s="96">
        <v>1754</v>
      </c>
    </row>
    <row r="3956" spans="1:6">
      <c r="A3956" s="74" t="s">
        <v>209</v>
      </c>
      <c r="B3956" s="74" t="s">
        <v>96</v>
      </c>
      <c r="C3956" s="75" t="s">
        <v>4770</v>
      </c>
      <c r="D3956" s="76">
        <v>5721</v>
      </c>
      <c r="E3956" s="77">
        <v>6.91</v>
      </c>
      <c r="F3956" s="95">
        <v>828</v>
      </c>
    </row>
    <row r="3957" spans="1:6">
      <c r="A3957" s="74" t="s">
        <v>209</v>
      </c>
      <c r="B3957" s="74" t="s">
        <v>96</v>
      </c>
      <c r="C3957" s="75" t="s">
        <v>4771</v>
      </c>
      <c r="D3957" s="76">
        <v>5596</v>
      </c>
      <c r="E3957" s="77">
        <v>7.48</v>
      </c>
      <c r="F3957" s="95">
        <v>748</v>
      </c>
    </row>
    <row r="3958" spans="1:6">
      <c r="A3958" s="74" t="s">
        <v>209</v>
      </c>
      <c r="B3958" s="74" t="s">
        <v>96</v>
      </c>
      <c r="C3958" s="75" t="s">
        <v>4772</v>
      </c>
      <c r="D3958" s="76">
        <v>5489</v>
      </c>
      <c r="E3958" s="77">
        <v>17.72</v>
      </c>
      <c r="F3958" s="95">
        <v>310</v>
      </c>
    </row>
    <row r="3959" spans="1:6">
      <c r="A3959" s="74" t="s">
        <v>209</v>
      </c>
      <c r="B3959" s="74" t="s">
        <v>96</v>
      </c>
      <c r="C3959" s="75" t="s">
        <v>4773</v>
      </c>
      <c r="D3959" s="76">
        <v>5446</v>
      </c>
      <c r="E3959" s="77">
        <v>4.93</v>
      </c>
      <c r="F3959" s="96">
        <v>1104</v>
      </c>
    </row>
    <row r="3960" spans="1:6">
      <c r="A3960" s="74" t="s">
        <v>209</v>
      </c>
      <c r="B3960" s="74" t="s">
        <v>96</v>
      </c>
      <c r="C3960" s="75" t="s">
        <v>4774</v>
      </c>
      <c r="D3960" s="76">
        <v>5309</v>
      </c>
      <c r="E3960" s="77">
        <v>15.91</v>
      </c>
      <c r="F3960" s="95">
        <v>334</v>
      </c>
    </row>
    <row r="3961" spans="1:6">
      <c r="A3961" s="74" t="s">
        <v>209</v>
      </c>
      <c r="B3961" s="74" t="s">
        <v>96</v>
      </c>
      <c r="C3961" s="75" t="s">
        <v>4775</v>
      </c>
      <c r="D3961" s="76">
        <v>5264</v>
      </c>
      <c r="E3961" s="77">
        <v>9.26</v>
      </c>
      <c r="F3961" s="95">
        <v>568</v>
      </c>
    </row>
    <row r="3962" spans="1:6">
      <c r="A3962" s="74" t="s">
        <v>209</v>
      </c>
      <c r="B3962" s="74" t="s">
        <v>96</v>
      </c>
      <c r="C3962" s="75" t="s">
        <v>4776</v>
      </c>
      <c r="D3962" s="76">
        <v>5256</v>
      </c>
      <c r="E3962" s="77">
        <v>3.87</v>
      </c>
      <c r="F3962" s="96">
        <v>1357</v>
      </c>
    </row>
    <row r="3963" spans="1:6">
      <c r="A3963" s="74" t="s">
        <v>209</v>
      </c>
      <c r="B3963" s="74" t="s">
        <v>96</v>
      </c>
      <c r="C3963" s="75" t="s">
        <v>4777</v>
      </c>
      <c r="D3963" s="76">
        <v>5251</v>
      </c>
      <c r="E3963" s="77">
        <v>3.88</v>
      </c>
      <c r="F3963" s="96">
        <v>1353</v>
      </c>
    </row>
    <row r="3964" spans="1:6">
      <c r="A3964" s="74" t="s">
        <v>209</v>
      </c>
      <c r="B3964" s="74" t="s">
        <v>96</v>
      </c>
      <c r="C3964" s="75" t="s">
        <v>4778</v>
      </c>
      <c r="D3964" s="76">
        <v>5194</v>
      </c>
      <c r="E3964" s="77">
        <v>3.76</v>
      </c>
      <c r="F3964" s="96">
        <v>1382</v>
      </c>
    </row>
    <row r="3965" spans="1:6">
      <c r="A3965" s="74" t="s">
        <v>209</v>
      </c>
      <c r="B3965" s="74" t="s">
        <v>96</v>
      </c>
      <c r="C3965" s="75" t="s">
        <v>4779</v>
      </c>
      <c r="D3965" s="76">
        <v>5029</v>
      </c>
      <c r="E3965" s="77">
        <v>4.84</v>
      </c>
      <c r="F3965" s="96">
        <v>1040</v>
      </c>
    </row>
    <row r="3966" spans="1:6">
      <c r="A3966" s="74" t="s">
        <v>209</v>
      </c>
      <c r="B3966" s="74" t="s">
        <v>96</v>
      </c>
      <c r="C3966" s="75" t="s">
        <v>4780</v>
      </c>
      <c r="D3966" s="76">
        <v>5011</v>
      </c>
      <c r="E3966" s="77">
        <v>12.24</v>
      </c>
      <c r="F3966" s="95">
        <v>410</v>
      </c>
    </row>
    <row r="3967" spans="1:6">
      <c r="A3967" s="74" t="s">
        <v>209</v>
      </c>
      <c r="B3967" s="74" t="s">
        <v>96</v>
      </c>
      <c r="C3967" s="75" t="s">
        <v>4781</v>
      </c>
      <c r="D3967" s="76">
        <v>4942</v>
      </c>
      <c r="E3967" s="77">
        <v>5.16</v>
      </c>
      <c r="F3967" s="95">
        <v>958</v>
      </c>
    </row>
    <row r="3968" spans="1:6">
      <c r="A3968" s="74" t="s">
        <v>209</v>
      </c>
      <c r="B3968" s="74" t="s">
        <v>96</v>
      </c>
      <c r="C3968" s="75" t="s">
        <v>4782</v>
      </c>
      <c r="D3968" s="76">
        <v>4897</v>
      </c>
      <c r="E3968" s="77">
        <v>10.51</v>
      </c>
      <c r="F3968" s="95">
        <v>466</v>
      </c>
    </row>
    <row r="3969" spans="1:6">
      <c r="A3969" s="74" t="s">
        <v>209</v>
      </c>
      <c r="B3969" s="74" t="s">
        <v>96</v>
      </c>
      <c r="C3969" s="75" t="s">
        <v>4783</v>
      </c>
      <c r="D3969" s="76">
        <v>4881</v>
      </c>
      <c r="E3969" s="77">
        <v>5.75</v>
      </c>
      <c r="F3969" s="95">
        <v>849</v>
      </c>
    </row>
    <row r="3970" spans="1:6">
      <c r="A3970" s="74" t="s">
        <v>209</v>
      </c>
      <c r="B3970" s="74" t="s">
        <v>96</v>
      </c>
      <c r="C3970" s="75" t="s">
        <v>4784</v>
      </c>
      <c r="D3970" s="76">
        <v>4740</v>
      </c>
      <c r="E3970" s="77">
        <v>9.81</v>
      </c>
      <c r="F3970" s="95">
        <v>483</v>
      </c>
    </row>
    <row r="3971" spans="1:6">
      <c r="A3971" s="74" t="s">
        <v>209</v>
      </c>
      <c r="B3971" s="74" t="s">
        <v>96</v>
      </c>
      <c r="C3971" s="75" t="s">
        <v>4785</v>
      </c>
      <c r="D3971" s="76">
        <v>4716</v>
      </c>
      <c r="E3971" s="77">
        <v>9.1300000000000008</v>
      </c>
      <c r="F3971" s="95">
        <v>516</v>
      </c>
    </row>
    <row r="3972" spans="1:6">
      <c r="A3972" s="74" t="s">
        <v>209</v>
      </c>
      <c r="B3972" s="74" t="s">
        <v>96</v>
      </c>
      <c r="C3972" s="75" t="s">
        <v>4786</v>
      </c>
      <c r="D3972" s="76">
        <v>4686</v>
      </c>
      <c r="E3972" s="77">
        <v>4.51</v>
      </c>
      <c r="F3972" s="96">
        <v>1040</v>
      </c>
    </row>
    <row r="3973" spans="1:6">
      <c r="A3973" s="74" t="s">
        <v>209</v>
      </c>
      <c r="B3973" s="74" t="s">
        <v>96</v>
      </c>
      <c r="C3973" s="75" t="s">
        <v>4787</v>
      </c>
      <c r="D3973" s="76">
        <v>4617</v>
      </c>
      <c r="E3973" s="77">
        <v>4.84</v>
      </c>
      <c r="F3973" s="95">
        <v>954</v>
      </c>
    </row>
    <row r="3974" spans="1:6">
      <c r="A3974" s="74" t="s">
        <v>209</v>
      </c>
      <c r="B3974" s="74" t="s">
        <v>96</v>
      </c>
      <c r="C3974" s="75" t="s">
        <v>4788</v>
      </c>
      <c r="D3974" s="76">
        <v>4332</v>
      </c>
      <c r="E3974" s="77">
        <v>2.75</v>
      </c>
      <c r="F3974" s="96">
        <v>1578</v>
      </c>
    </row>
    <row r="3975" spans="1:6">
      <c r="A3975" s="74" t="s">
        <v>209</v>
      </c>
      <c r="B3975" s="74" t="s">
        <v>96</v>
      </c>
      <c r="C3975" s="75" t="s">
        <v>4789</v>
      </c>
      <c r="D3975" s="76">
        <v>4309</v>
      </c>
      <c r="E3975" s="77">
        <v>7.03</v>
      </c>
      <c r="F3975" s="95">
        <v>613</v>
      </c>
    </row>
    <row r="3976" spans="1:6">
      <c r="A3976" s="74" t="s">
        <v>209</v>
      </c>
      <c r="B3976" s="74" t="s">
        <v>96</v>
      </c>
      <c r="C3976" s="75" t="s">
        <v>4790</v>
      </c>
      <c r="D3976" s="76">
        <v>4276</v>
      </c>
      <c r="E3976" s="77">
        <v>5.6</v>
      </c>
      <c r="F3976" s="95">
        <v>763</v>
      </c>
    </row>
    <row r="3977" spans="1:6">
      <c r="A3977" s="74" t="s">
        <v>209</v>
      </c>
      <c r="B3977" s="74" t="s">
        <v>96</v>
      </c>
      <c r="C3977" s="75" t="s">
        <v>4791</v>
      </c>
      <c r="D3977" s="76">
        <v>4120</v>
      </c>
      <c r="E3977" s="77">
        <v>3.03</v>
      </c>
      <c r="F3977" s="96">
        <v>1358</v>
      </c>
    </row>
    <row r="3978" spans="1:6">
      <c r="A3978" s="74" t="s">
        <v>209</v>
      </c>
      <c r="B3978" s="74" t="s">
        <v>96</v>
      </c>
      <c r="C3978" s="75" t="s">
        <v>4792</v>
      </c>
      <c r="D3978" s="76">
        <v>4057</v>
      </c>
      <c r="E3978" s="77">
        <v>9.6</v>
      </c>
      <c r="F3978" s="95">
        <v>423</v>
      </c>
    </row>
    <row r="3979" spans="1:6">
      <c r="A3979" s="74" t="s">
        <v>209</v>
      </c>
      <c r="B3979" s="74" t="s">
        <v>96</v>
      </c>
      <c r="C3979" s="75" t="s">
        <v>4793</v>
      </c>
      <c r="D3979" s="76">
        <v>3954</v>
      </c>
      <c r="E3979" s="77">
        <v>4.66</v>
      </c>
      <c r="F3979" s="95">
        <v>849</v>
      </c>
    </row>
    <row r="3980" spans="1:6">
      <c r="A3980" s="74" t="s">
        <v>209</v>
      </c>
      <c r="B3980" s="74" t="s">
        <v>96</v>
      </c>
      <c r="C3980" s="75" t="s">
        <v>4794</v>
      </c>
      <c r="D3980" s="76">
        <v>3878</v>
      </c>
      <c r="E3980" s="77">
        <v>11.11</v>
      </c>
      <c r="F3980" s="95">
        <v>349</v>
      </c>
    </row>
    <row r="3981" spans="1:6">
      <c r="A3981" s="74" t="s">
        <v>209</v>
      </c>
      <c r="B3981" s="74" t="s">
        <v>96</v>
      </c>
      <c r="C3981" s="75" t="s">
        <v>4795</v>
      </c>
      <c r="D3981" s="76">
        <v>3766</v>
      </c>
      <c r="E3981" s="77">
        <v>13.19</v>
      </c>
      <c r="F3981" s="95">
        <v>286</v>
      </c>
    </row>
    <row r="3982" spans="1:6">
      <c r="A3982" s="74" t="s">
        <v>209</v>
      </c>
      <c r="B3982" s="74" t="s">
        <v>96</v>
      </c>
      <c r="C3982" s="75" t="s">
        <v>4796</v>
      </c>
      <c r="D3982" s="76">
        <v>3692</v>
      </c>
      <c r="E3982" s="77">
        <v>4.05</v>
      </c>
      <c r="F3982" s="95">
        <v>913</v>
      </c>
    </row>
    <row r="3983" spans="1:6">
      <c r="A3983" s="74" t="s">
        <v>209</v>
      </c>
      <c r="B3983" s="74" t="s">
        <v>96</v>
      </c>
      <c r="C3983" s="75" t="s">
        <v>4797</v>
      </c>
      <c r="D3983" s="76">
        <v>3683</v>
      </c>
      <c r="E3983" s="77">
        <v>7.63</v>
      </c>
      <c r="F3983" s="95">
        <v>483</v>
      </c>
    </row>
    <row r="3984" spans="1:6">
      <c r="A3984" s="74" t="s">
        <v>209</v>
      </c>
      <c r="B3984" s="74" t="s">
        <v>96</v>
      </c>
      <c r="C3984" s="75" t="s">
        <v>4798</v>
      </c>
      <c r="D3984" s="76">
        <v>3593</v>
      </c>
      <c r="E3984" s="77">
        <v>16.18</v>
      </c>
      <c r="F3984" s="95">
        <v>222</v>
      </c>
    </row>
    <row r="3985" spans="1:6">
      <c r="A3985" s="74" t="s">
        <v>209</v>
      </c>
      <c r="B3985" s="74" t="s">
        <v>96</v>
      </c>
      <c r="C3985" s="75" t="s">
        <v>4799</v>
      </c>
      <c r="D3985" s="76">
        <v>3491</v>
      </c>
      <c r="E3985" s="77">
        <v>5.49</v>
      </c>
      <c r="F3985" s="95">
        <v>636</v>
      </c>
    </row>
    <row r="3986" spans="1:6">
      <c r="A3986" s="74" t="s">
        <v>209</v>
      </c>
      <c r="B3986" s="74" t="s">
        <v>96</v>
      </c>
      <c r="C3986" s="75" t="s">
        <v>4800</v>
      </c>
      <c r="D3986" s="76">
        <v>3354</v>
      </c>
      <c r="E3986" s="77">
        <v>7.53</v>
      </c>
      <c r="F3986" s="95">
        <v>446</v>
      </c>
    </row>
    <row r="3987" spans="1:6">
      <c r="A3987" s="74" t="s">
        <v>209</v>
      </c>
      <c r="B3987" s="74" t="s">
        <v>96</v>
      </c>
      <c r="C3987" s="75" t="s">
        <v>4801</v>
      </c>
      <c r="D3987" s="76">
        <v>3314</v>
      </c>
      <c r="E3987" s="77">
        <v>9.52</v>
      </c>
      <c r="F3987" s="95">
        <v>348</v>
      </c>
    </row>
    <row r="3988" spans="1:6">
      <c r="A3988" s="74" t="s">
        <v>209</v>
      </c>
      <c r="B3988" s="74" t="s">
        <v>96</v>
      </c>
      <c r="C3988" s="75" t="s">
        <v>4802</v>
      </c>
      <c r="D3988" s="76">
        <v>3231</v>
      </c>
      <c r="E3988" s="77">
        <v>6.87</v>
      </c>
      <c r="F3988" s="95">
        <v>470</v>
      </c>
    </row>
    <row r="3989" spans="1:6">
      <c r="A3989" s="74" t="s">
        <v>209</v>
      </c>
      <c r="B3989" s="74" t="s">
        <v>96</v>
      </c>
      <c r="C3989" s="75" t="s">
        <v>4803</v>
      </c>
      <c r="D3989" s="76">
        <v>3097</v>
      </c>
      <c r="E3989" s="77">
        <v>3.44</v>
      </c>
      <c r="F3989" s="95">
        <v>901</v>
      </c>
    </row>
    <row r="3990" spans="1:6">
      <c r="A3990" s="74" t="s">
        <v>209</v>
      </c>
      <c r="B3990" s="74" t="s">
        <v>96</v>
      </c>
      <c r="C3990" s="75" t="s">
        <v>4804</v>
      </c>
      <c r="D3990" s="76">
        <v>3093</v>
      </c>
      <c r="E3990" s="77">
        <v>2.5</v>
      </c>
      <c r="F3990" s="96">
        <v>1235</v>
      </c>
    </row>
    <row r="3991" spans="1:6">
      <c r="A3991" s="74" t="s">
        <v>209</v>
      </c>
      <c r="B3991" s="74" t="s">
        <v>96</v>
      </c>
      <c r="C3991" s="75" t="s">
        <v>4805</v>
      </c>
      <c r="D3991" s="76">
        <v>3079</v>
      </c>
      <c r="E3991" s="77">
        <v>6.54</v>
      </c>
      <c r="F3991" s="95">
        <v>471</v>
      </c>
    </row>
    <row r="3992" spans="1:6">
      <c r="A3992" s="74" t="s">
        <v>209</v>
      </c>
      <c r="B3992" s="74" t="s">
        <v>96</v>
      </c>
      <c r="C3992" s="75" t="s">
        <v>4806</v>
      </c>
      <c r="D3992" s="76">
        <v>3053</v>
      </c>
      <c r="E3992" s="77">
        <v>4.03</v>
      </c>
      <c r="F3992" s="95">
        <v>759</v>
      </c>
    </row>
    <row r="3993" spans="1:6">
      <c r="A3993" s="74" t="s">
        <v>209</v>
      </c>
      <c r="B3993" s="74" t="s">
        <v>96</v>
      </c>
      <c r="C3993" s="75" t="s">
        <v>4807</v>
      </c>
      <c r="D3993" s="76">
        <v>2942</v>
      </c>
      <c r="E3993" s="77">
        <v>5.34</v>
      </c>
      <c r="F3993" s="95">
        <v>551</v>
      </c>
    </row>
    <row r="3994" spans="1:6">
      <c r="A3994" s="74" t="s">
        <v>209</v>
      </c>
      <c r="B3994" s="74" t="s">
        <v>96</v>
      </c>
      <c r="C3994" s="75" t="s">
        <v>4808</v>
      </c>
      <c r="D3994" s="76">
        <v>2906</v>
      </c>
      <c r="E3994" s="77">
        <v>6.06</v>
      </c>
      <c r="F3994" s="95">
        <v>480</v>
      </c>
    </row>
    <row r="3995" spans="1:6">
      <c r="A3995" s="74" t="s">
        <v>209</v>
      </c>
      <c r="B3995" s="74" t="s">
        <v>96</v>
      </c>
      <c r="C3995" s="75" t="s">
        <v>4809</v>
      </c>
      <c r="D3995" s="76">
        <v>2904</v>
      </c>
      <c r="E3995" s="77">
        <v>5.55</v>
      </c>
      <c r="F3995" s="95">
        <v>523</v>
      </c>
    </row>
    <row r="3996" spans="1:6">
      <c r="A3996" s="74" t="s">
        <v>209</v>
      </c>
      <c r="B3996" s="74" t="s">
        <v>96</v>
      </c>
      <c r="C3996" s="75" t="s">
        <v>4810</v>
      </c>
      <c r="D3996" s="76">
        <v>2881</v>
      </c>
      <c r="E3996" s="77">
        <v>3.67</v>
      </c>
      <c r="F3996" s="95">
        <v>784</v>
      </c>
    </row>
    <row r="3997" spans="1:6">
      <c r="A3997" s="74" t="s">
        <v>209</v>
      </c>
      <c r="B3997" s="74" t="s">
        <v>96</v>
      </c>
      <c r="C3997" s="75" t="s">
        <v>4811</v>
      </c>
      <c r="D3997" s="76">
        <v>2699</v>
      </c>
      <c r="E3997" s="77">
        <v>7.44</v>
      </c>
      <c r="F3997" s="95">
        <v>363</v>
      </c>
    </row>
    <row r="3998" spans="1:6">
      <c r="A3998" s="74" t="s">
        <v>209</v>
      </c>
      <c r="B3998" s="74" t="s">
        <v>96</v>
      </c>
      <c r="C3998" s="75" t="s">
        <v>4812</v>
      </c>
      <c r="D3998" s="76">
        <v>2688</v>
      </c>
      <c r="E3998" s="77">
        <v>8.25</v>
      </c>
      <c r="F3998" s="95">
        <v>326</v>
      </c>
    </row>
    <row r="3999" spans="1:6">
      <c r="A3999" s="74" t="s">
        <v>209</v>
      </c>
      <c r="B3999" s="74" t="s">
        <v>96</v>
      </c>
      <c r="C3999" s="75" t="s">
        <v>4813</v>
      </c>
      <c r="D3999" s="76">
        <v>2673</v>
      </c>
      <c r="E3999" s="77">
        <v>10.59</v>
      </c>
      <c r="F3999" s="95">
        <v>252</v>
      </c>
    </row>
    <row r="4000" spans="1:6">
      <c r="A4000" s="74" t="s">
        <v>209</v>
      </c>
      <c r="B4000" s="74" t="s">
        <v>96</v>
      </c>
      <c r="C4000" s="75" t="s">
        <v>4814</v>
      </c>
      <c r="D4000" s="76">
        <v>2600</v>
      </c>
      <c r="E4000" s="77">
        <v>41.96</v>
      </c>
      <c r="F4000" s="95">
        <v>62</v>
      </c>
    </row>
    <row r="4001" spans="1:6">
      <c r="A4001" s="74" t="s">
        <v>209</v>
      </c>
      <c r="B4001" s="74" t="s">
        <v>96</v>
      </c>
      <c r="C4001" s="75" t="s">
        <v>4815</v>
      </c>
      <c r="D4001" s="76">
        <v>2566</v>
      </c>
      <c r="E4001" s="77">
        <v>3.43</v>
      </c>
      <c r="F4001" s="95">
        <v>748</v>
      </c>
    </row>
    <row r="4002" spans="1:6">
      <c r="A4002" s="74" t="s">
        <v>209</v>
      </c>
      <c r="B4002" s="74" t="s">
        <v>96</v>
      </c>
      <c r="C4002" s="75" t="s">
        <v>4816</v>
      </c>
      <c r="D4002" s="76">
        <v>2565</v>
      </c>
      <c r="E4002" s="77">
        <v>5.13</v>
      </c>
      <c r="F4002" s="95">
        <v>500</v>
      </c>
    </row>
    <row r="4003" spans="1:6">
      <c r="A4003" s="74" t="s">
        <v>209</v>
      </c>
      <c r="B4003" s="74" t="s">
        <v>96</v>
      </c>
      <c r="C4003" s="75" t="s">
        <v>4817</v>
      </c>
      <c r="D4003" s="76">
        <v>2560</v>
      </c>
      <c r="E4003" s="77">
        <v>4.68</v>
      </c>
      <c r="F4003" s="95">
        <v>547</v>
      </c>
    </row>
    <row r="4004" spans="1:6">
      <c r="A4004" s="74" t="s">
        <v>209</v>
      </c>
      <c r="B4004" s="74" t="s">
        <v>96</v>
      </c>
      <c r="C4004" s="75" t="s">
        <v>4818</v>
      </c>
      <c r="D4004" s="76">
        <v>2490</v>
      </c>
      <c r="E4004" s="77">
        <v>3.33</v>
      </c>
      <c r="F4004" s="95">
        <v>747</v>
      </c>
    </row>
    <row r="4005" spans="1:6">
      <c r="A4005" s="74" t="s">
        <v>209</v>
      </c>
      <c r="B4005" s="74" t="s">
        <v>96</v>
      </c>
      <c r="C4005" s="75" t="s">
        <v>4819</v>
      </c>
      <c r="D4005" s="76">
        <v>2360</v>
      </c>
      <c r="E4005" s="77">
        <v>16.37</v>
      </c>
      <c r="F4005" s="95">
        <v>144</v>
      </c>
    </row>
    <row r="4006" spans="1:6">
      <c r="A4006" s="74" t="s">
        <v>209</v>
      </c>
      <c r="B4006" s="74" t="s">
        <v>96</v>
      </c>
      <c r="C4006" s="75" t="s">
        <v>4820</v>
      </c>
      <c r="D4006" s="76">
        <v>2217</v>
      </c>
      <c r="E4006" s="77">
        <v>4.04</v>
      </c>
      <c r="F4006" s="95">
        <v>549</v>
      </c>
    </row>
    <row r="4007" spans="1:6">
      <c r="A4007" s="74" t="s">
        <v>209</v>
      </c>
      <c r="B4007" s="74" t="s">
        <v>96</v>
      </c>
      <c r="C4007" s="75" t="s">
        <v>4821</v>
      </c>
      <c r="D4007" s="76">
        <v>2193</v>
      </c>
      <c r="E4007" s="77">
        <v>4.7</v>
      </c>
      <c r="F4007" s="95">
        <v>467</v>
      </c>
    </row>
    <row r="4008" spans="1:6">
      <c r="A4008" s="74" t="s">
        <v>209</v>
      </c>
      <c r="B4008" s="74" t="s">
        <v>96</v>
      </c>
      <c r="C4008" s="75" t="s">
        <v>4822</v>
      </c>
      <c r="D4008" s="76">
        <v>2181</v>
      </c>
      <c r="E4008" s="77">
        <v>10.27</v>
      </c>
      <c r="F4008" s="95">
        <v>212</v>
      </c>
    </row>
    <row r="4009" spans="1:6">
      <c r="A4009" s="74" t="s">
        <v>209</v>
      </c>
      <c r="B4009" s="74" t="s">
        <v>96</v>
      </c>
      <c r="C4009" s="75" t="s">
        <v>4823</v>
      </c>
      <c r="D4009" s="76">
        <v>1989</v>
      </c>
      <c r="E4009" s="77">
        <v>20.79</v>
      </c>
      <c r="F4009" s="95">
        <v>96</v>
      </c>
    </row>
    <row r="4010" spans="1:6">
      <c r="A4010" s="74" t="s">
        <v>209</v>
      </c>
      <c r="B4010" s="74" t="s">
        <v>96</v>
      </c>
      <c r="C4010" s="75" t="s">
        <v>4824</v>
      </c>
      <c r="D4010" s="76">
        <v>1954</v>
      </c>
      <c r="E4010" s="77">
        <v>4.54</v>
      </c>
      <c r="F4010" s="95">
        <v>430</v>
      </c>
    </row>
    <row r="4011" spans="1:6">
      <c r="A4011" s="74" t="s">
        <v>209</v>
      </c>
      <c r="B4011" s="74" t="s">
        <v>96</v>
      </c>
      <c r="C4011" s="75" t="s">
        <v>4825</v>
      </c>
      <c r="D4011" s="76">
        <v>1914</v>
      </c>
      <c r="E4011" s="77">
        <v>2.98</v>
      </c>
      <c r="F4011" s="95">
        <v>641</v>
      </c>
    </row>
    <row r="4012" spans="1:6">
      <c r="A4012" s="74" t="s">
        <v>209</v>
      </c>
      <c r="B4012" s="74" t="s">
        <v>96</v>
      </c>
      <c r="C4012" s="75" t="s">
        <v>4826</v>
      </c>
      <c r="D4012" s="76">
        <v>1815</v>
      </c>
      <c r="E4012" s="77">
        <v>5.48</v>
      </c>
      <c r="F4012" s="95">
        <v>331</v>
      </c>
    </row>
    <row r="4013" spans="1:6">
      <c r="A4013" s="74" t="s">
        <v>209</v>
      </c>
      <c r="B4013" s="74" t="s">
        <v>96</v>
      </c>
      <c r="C4013" s="75" t="s">
        <v>4827</v>
      </c>
      <c r="D4013" s="76">
        <v>1715</v>
      </c>
      <c r="E4013" s="77">
        <v>3.92</v>
      </c>
      <c r="F4013" s="95">
        <v>437</v>
      </c>
    </row>
    <row r="4014" spans="1:6">
      <c r="A4014" s="74" t="s">
        <v>209</v>
      </c>
      <c r="B4014" s="74" t="s">
        <v>96</v>
      </c>
      <c r="C4014" s="75" t="s">
        <v>4828</v>
      </c>
      <c r="D4014" s="76">
        <v>1671</v>
      </c>
      <c r="E4014" s="77">
        <v>5.96</v>
      </c>
      <c r="F4014" s="95">
        <v>280</v>
      </c>
    </row>
    <row r="4015" spans="1:6">
      <c r="A4015" s="74" t="s">
        <v>209</v>
      </c>
      <c r="B4015" s="74" t="s">
        <v>96</v>
      </c>
      <c r="C4015" s="75" t="s">
        <v>4829</v>
      </c>
      <c r="D4015" s="76">
        <v>1671</v>
      </c>
      <c r="E4015" s="77">
        <v>4.18</v>
      </c>
      <c r="F4015" s="95">
        <v>400</v>
      </c>
    </row>
    <row r="4016" spans="1:6">
      <c r="A4016" s="74" t="s">
        <v>209</v>
      </c>
      <c r="B4016" s="74" t="s">
        <v>96</v>
      </c>
      <c r="C4016" s="75" t="s">
        <v>4830</v>
      </c>
      <c r="D4016" s="76">
        <v>1630</v>
      </c>
      <c r="E4016" s="77">
        <v>2.52</v>
      </c>
      <c r="F4016" s="95">
        <v>648</v>
      </c>
    </row>
    <row r="4017" spans="1:6">
      <c r="A4017" s="74" t="s">
        <v>209</v>
      </c>
      <c r="B4017" s="74" t="s">
        <v>96</v>
      </c>
      <c r="C4017" s="75" t="s">
        <v>4831</v>
      </c>
      <c r="D4017" s="76">
        <v>1599</v>
      </c>
      <c r="E4017" s="77">
        <v>12.42</v>
      </c>
      <c r="F4017" s="95">
        <v>129</v>
      </c>
    </row>
    <row r="4018" spans="1:6">
      <c r="A4018" s="74" t="s">
        <v>209</v>
      </c>
      <c r="B4018" s="74" t="s">
        <v>96</v>
      </c>
      <c r="C4018" s="75" t="s">
        <v>4832</v>
      </c>
      <c r="D4018" s="76">
        <v>1573</v>
      </c>
      <c r="E4018" s="77">
        <v>4.88</v>
      </c>
      <c r="F4018" s="95">
        <v>322</v>
      </c>
    </row>
    <row r="4019" spans="1:6">
      <c r="A4019" s="74" t="s">
        <v>209</v>
      </c>
      <c r="B4019" s="74" t="s">
        <v>96</v>
      </c>
      <c r="C4019" s="75" t="s">
        <v>4833</v>
      </c>
      <c r="D4019" s="76">
        <v>1521</v>
      </c>
      <c r="E4019" s="77">
        <v>2.2200000000000002</v>
      </c>
      <c r="F4019" s="95">
        <v>685</v>
      </c>
    </row>
    <row r="4020" spans="1:6">
      <c r="A4020" s="74" t="s">
        <v>209</v>
      </c>
      <c r="B4020" s="74" t="s">
        <v>96</v>
      </c>
      <c r="C4020" s="75" t="s">
        <v>4834</v>
      </c>
      <c r="D4020" s="76">
        <v>1489</v>
      </c>
      <c r="E4020" s="77">
        <v>10.1</v>
      </c>
      <c r="F4020" s="95">
        <v>147</v>
      </c>
    </row>
    <row r="4021" spans="1:6">
      <c r="A4021" s="74" t="s">
        <v>209</v>
      </c>
      <c r="B4021" s="74" t="s">
        <v>96</v>
      </c>
      <c r="C4021" s="75" t="s">
        <v>4835</v>
      </c>
      <c r="D4021" s="76">
        <v>1485</v>
      </c>
      <c r="E4021" s="77">
        <v>18.399999999999999</v>
      </c>
      <c r="F4021" s="95">
        <v>81</v>
      </c>
    </row>
    <row r="4022" spans="1:6">
      <c r="A4022" s="74" t="s">
        <v>209</v>
      </c>
      <c r="B4022" s="74" t="s">
        <v>96</v>
      </c>
      <c r="C4022" s="75" t="s">
        <v>4836</v>
      </c>
      <c r="D4022" s="76">
        <v>1370</v>
      </c>
      <c r="E4022" s="77">
        <v>7.32</v>
      </c>
      <c r="F4022" s="95">
        <v>187</v>
      </c>
    </row>
    <row r="4023" spans="1:6">
      <c r="A4023" s="74" t="s">
        <v>209</v>
      </c>
      <c r="B4023" s="74" t="s">
        <v>96</v>
      </c>
      <c r="C4023" s="75" t="s">
        <v>4837</v>
      </c>
      <c r="D4023" s="76">
        <v>1330</v>
      </c>
      <c r="E4023" s="77">
        <v>4.07</v>
      </c>
      <c r="F4023" s="95">
        <v>327</v>
      </c>
    </row>
    <row r="4024" spans="1:6">
      <c r="A4024" s="74" t="s">
        <v>209</v>
      </c>
      <c r="B4024" s="74" t="s">
        <v>96</v>
      </c>
      <c r="C4024" s="75" t="s">
        <v>4838</v>
      </c>
      <c r="D4024" s="76">
        <v>1308</v>
      </c>
      <c r="E4024" s="77">
        <v>6.76</v>
      </c>
      <c r="F4024" s="95">
        <v>193</v>
      </c>
    </row>
    <row r="4025" spans="1:6">
      <c r="A4025" s="74" t="s">
        <v>209</v>
      </c>
      <c r="B4025" s="74" t="s">
        <v>96</v>
      </c>
      <c r="C4025" s="75" t="s">
        <v>4839</v>
      </c>
      <c r="D4025" s="76">
        <v>1308</v>
      </c>
      <c r="E4025" s="77">
        <v>3.75</v>
      </c>
      <c r="F4025" s="95">
        <v>349</v>
      </c>
    </row>
    <row r="4026" spans="1:6">
      <c r="A4026" s="74" t="s">
        <v>209</v>
      </c>
      <c r="B4026" s="74" t="s">
        <v>96</v>
      </c>
      <c r="C4026" s="75" t="s">
        <v>4840</v>
      </c>
      <c r="D4026" s="76">
        <v>1276</v>
      </c>
      <c r="E4026" s="77">
        <v>2.77</v>
      </c>
      <c r="F4026" s="95">
        <v>460</v>
      </c>
    </row>
    <row r="4027" spans="1:6">
      <c r="A4027" s="74" t="s">
        <v>209</v>
      </c>
      <c r="B4027" s="74" t="s">
        <v>96</v>
      </c>
      <c r="C4027" s="75" t="s">
        <v>4841</v>
      </c>
      <c r="D4027" s="76">
        <v>1270</v>
      </c>
      <c r="E4027" s="77">
        <v>2.0499999999999998</v>
      </c>
      <c r="F4027" s="95">
        <v>621</v>
      </c>
    </row>
    <row r="4028" spans="1:6">
      <c r="A4028" s="74" t="s">
        <v>209</v>
      </c>
      <c r="B4028" s="74" t="s">
        <v>96</v>
      </c>
      <c r="C4028" s="75" t="s">
        <v>4842</v>
      </c>
      <c r="D4028" s="76">
        <v>1250</v>
      </c>
      <c r="E4028" s="77">
        <v>1.71</v>
      </c>
      <c r="F4028" s="95">
        <v>731</v>
      </c>
    </row>
    <row r="4029" spans="1:6">
      <c r="A4029" s="74" t="s">
        <v>209</v>
      </c>
      <c r="B4029" s="74" t="s">
        <v>96</v>
      </c>
      <c r="C4029" s="75" t="s">
        <v>4843</v>
      </c>
      <c r="D4029" s="76">
        <v>1223</v>
      </c>
      <c r="E4029" s="77">
        <v>6.12</v>
      </c>
      <c r="F4029" s="95">
        <v>200</v>
      </c>
    </row>
    <row r="4030" spans="1:6">
      <c r="A4030" s="74" t="s">
        <v>209</v>
      </c>
      <c r="B4030" s="74" t="s">
        <v>96</v>
      </c>
      <c r="C4030" s="75" t="s">
        <v>4844</v>
      </c>
      <c r="D4030" s="76">
        <v>1203</v>
      </c>
      <c r="E4030" s="77">
        <v>9.9499999999999993</v>
      </c>
      <c r="F4030" s="95">
        <v>121</v>
      </c>
    </row>
    <row r="4031" spans="1:6">
      <c r="A4031" s="74" t="s">
        <v>209</v>
      </c>
      <c r="B4031" s="74" t="s">
        <v>96</v>
      </c>
      <c r="C4031" s="75" t="s">
        <v>4845</v>
      </c>
      <c r="D4031" s="76">
        <v>1202</v>
      </c>
      <c r="E4031" s="77">
        <v>5.91</v>
      </c>
      <c r="F4031" s="95">
        <v>204</v>
      </c>
    </row>
    <row r="4032" spans="1:6">
      <c r="A4032" s="74" t="s">
        <v>209</v>
      </c>
      <c r="B4032" s="74" t="s">
        <v>96</v>
      </c>
      <c r="C4032" s="75" t="s">
        <v>4846</v>
      </c>
      <c r="D4032" s="76">
        <v>1185</v>
      </c>
      <c r="E4032" s="77">
        <v>4.6900000000000004</v>
      </c>
      <c r="F4032" s="95">
        <v>253</v>
      </c>
    </row>
    <row r="4033" spans="1:6">
      <c r="A4033" s="74" t="s">
        <v>209</v>
      </c>
      <c r="B4033" s="74" t="s">
        <v>96</v>
      </c>
      <c r="C4033" s="75" t="s">
        <v>4847</v>
      </c>
      <c r="D4033" s="76">
        <v>1067</v>
      </c>
      <c r="E4033" s="77">
        <v>2.4300000000000002</v>
      </c>
      <c r="F4033" s="95">
        <v>438</v>
      </c>
    </row>
    <row r="4034" spans="1:6">
      <c r="A4034" s="74" t="s">
        <v>209</v>
      </c>
      <c r="B4034" s="74" t="s">
        <v>96</v>
      </c>
      <c r="C4034" s="75" t="s">
        <v>4848</v>
      </c>
      <c r="D4034" s="77">
        <v>994</v>
      </c>
      <c r="E4034" s="77">
        <v>3.27</v>
      </c>
      <c r="F4034" s="95">
        <v>304</v>
      </c>
    </row>
    <row r="4035" spans="1:6">
      <c r="A4035" s="74" t="s">
        <v>209</v>
      </c>
      <c r="B4035" s="74" t="s">
        <v>96</v>
      </c>
      <c r="C4035" s="75" t="s">
        <v>4849</v>
      </c>
      <c r="D4035" s="77">
        <v>942</v>
      </c>
      <c r="E4035" s="77">
        <v>1.62</v>
      </c>
      <c r="F4035" s="95">
        <v>581</v>
      </c>
    </row>
    <row r="4036" spans="1:6">
      <c r="A4036" s="74" t="s">
        <v>209</v>
      </c>
      <c r="B4036" s="74" t="s">
        <v>96</v>
      </c>
      <c r="C4036" s="75" t="s">
        <v>4850</v>
      </c>
      <c r="D4036" s="77">
        <v>933</v>
      </c>
      <c r="E4036" s="77">
        <v>4.45</v>
      </c>
      <c r="F4036" s="95">
        <v>210</v>
      </c>
    </row>
    <row r="4037" spans="1:6">
      <c r="A4037" s="74" t="s">
        <v>209</v>
      </c>
      <c r="B4037" s="74" t="s">
        <v>96</v>
      </c>
      <c r="C4037" s="75" t="s">
        <v>4851</v>
      </c>
      <c r="D4037" s="77">
        <v>873</v>
      </c>
      <c r="E4037" s="77">
        <v>2.29</v>
      </c>
      <c r="F4037" s="95">
        <v>381</v>
      </c>
    </row>
    <row r="4038" spans="1:6">
      <c r="A4038" s="74" t="s">
        <v>209</v>
      </c>
      <c r="B4038" s="74" t="s">
        <v>96</v>
      </c>
      <c r="C4038" s="75" t="s">
        <v>4852</v>
      </c>
      <c r="D4038" s="77">
        <v>828</v>
      </c>
      <c r="E4038" s="77">
        <v>4</v>
      </c>
      <c r="F4038" s="95">
        <v>207</v>
      </c>
    </row>
    <row r="4039" spans="1:6">
      <c r="A4039" s="74" t="s">
        <v>209</v>
      </c>
      <c r="B4039" s="74" t="s">
        <v>96</v>
      </c>
      <c r="C4039" s="75" t="s">
        <v>4853</v>
      </c>
      <c r="D4039" s="77">
        <v>823</v>
      </c>
      <c r="E4039" s="77">
        <v>3.72</v>
      </c>
      <c r="F4039" s="95">
        <v>221</v>
      </c>
    </row>
    <row r="4040" spans="1:6">
      <c r="A4040" s="74" t="s">
        <v>209</v>
      </c>
      <c r="B4040" s="74" t="s">
        <v>96</v>
      </c>
      <c r="C4040" s="75" t="s">
        <v>4854</v>
      </c>
      <c r="D4040" s="77">
        <v>814</v>
      </c>
      <c r="E4040" s="77">
        <v>6.4</v>
      </c>
      <c r="F4040" s="95">
        <v>127</v>
      </c>
    </row>
    <row r="4041" spans="1:6">
      <c r="A4041" s="74" t="s">
        <v>209</v>
      </c>
      <c r="B4041" s="74" t="s">
        <v>96</v>
      </c>
      <c r="C4041" s="75" t="s">
        <v>4855</v>
      </c>
      <c r="D4041" s="77">
        <v>813</v>
      </c>
      <c r="E4041" s="77">
        <v>4.55</v>
      </c>
      <c r="F4041" s="95">
        <v>179</v>
      </c>
    </row>
    <row r="4042" spans="1:6">
      <c r="A4042" s="74" t="s">
        <v>209</v>
      </c>
      <c r="B4042" s="74" t="s">
        <v>96</v>
      </c>
      <c r="C4042" s="75" t="s">
        <v>4856</v>
      </c>
      <c r="D4042" s="77">
        <v>769</v>
      </c>
      <c r="E4042" s="77">
        <v>2.17</v>
      </c>
      <c r="F4042" s="95">
        <v>354</v>
      </c>
    </row>
    <row r="4043" spans="1:6">
      <c r="A4043" s="74" t="s">
        <v>209</v>
      </c>
      <c r="B4043" s="74" t="s">
        <v>96</v>
      </c>
      <c r="C4043" s="75" t="s">
        <v>4857</v>
      </c>
      <c r="D4043" s="77">
        <v>709</v>
      </c>
      <c r="E4043" s="77">
        <v>1.53</v>
      </c>
      <c r="F4043" s="95">
        <v>464</v>
      </c>
    </row>
    <row r="4044" spans="1:6">
      <c r="A4044" s="74" t="s">
        <v>209</v>
      </c>
      <c r="B4044" s="74" t="s">
        <v>96</v>
      </c>
      <c r="C4044" s="75" t="s">
        <v>4858</v>
      </c>
      <c r="D4044" s="77">
        <v>671</v>
      </c>
      <c r="E4044" s="77">
        <v>3.95</v>
      </c>
      <c r="F4044" s="95">
        <v>170</v>
      </c>
    </row>
    <row r="4045" spans="1:6">
      <c r="A4045" s="74" t="s">
        <v>209</v>
      </c>
      <c r="B4045" s="74" t="s">
        <v>96</v>
      </c>
      <c r="C4045" s="75" t="s">
        <v>4859</v>
      </c>
      <c r="D4045" s="77">
        <v>646</v>
      </c>
      <c r="E4045" s="77">
        <v>2.56</v>
      </c>
      <c r="F4045" s="95">
        <v>252</v>
      </c>
    </row>
    <row r="4046" spans="1:6">
      <c r="A4046" s="74" t="s">
        <v>209</v>
      </c>
      <c r="B4046" s="74" t="s">
        <v>96</v>
      </c>
      <c r="C4046" s="75" t="s">
        <v>4860</v>
      </c>
      <c r="D4046" s="77">
        <v>597</v>
      </c>
      <c r="E4046" s="77">
        <v>1.44</v>
      </c>
      <c r="F4046" s="95">
        <v>414</v>
      </c>
    </row>
    <row r="4047" spans="1:6">
      <c r="A4047" s="74" t="s">
        <v>209</v>
      </c>
      <c r="B4047" s="74" t="s">
        <v>96</v>
      </c>
      <c r="C4047" s="75" t="s">
        <v>4861</v>
      </c>
      <c r="D4047" s="77">
        <v>576</v>
      </c>
      <c r="E4047" s="77">
        <v>7.61</v>
      </c>
      <c r="F4047" s="95">
        <v>76</v>
      </c>
    </row>
    <row r="4048" spans="1:6">
      <c r="A4048" s="74" t="s">
        <v>209</v>
      </c>
      <c r="B4048" s="74" t="s">
        <v>96</v>
      </c>
      <c r="C4048" s="75" t="s">
        <v>4862</v>
      </c>
      <c r="D4048" s="77">
        <v>559</v>
      </c>
      <c r="E4048" s="77">
        <v>6.98</v>
      </c>
      <c r="F4048" s="95">
        <v>80</v>
      </c>
    </row>
    <row r="4049" spans="1:6">
      <c r="A4049" s="74" t="s">
        <v>209</v>
      </c>
      <c r="B4049" s="74" t="s">
        <v>96</v>
      </c>
      <c r="C4049" s="75" t="s">
        <v>4863</v>
      </c>
      <c r="D4049" s="77">
        <v>399</v>
      </c>
      <c r="E4049" s="77">
        <v>2.8</v>
      </c>
      <c r="F4049" s="95">
        <v>143</v>
      </c>
    </row>
    <row r="4050" spans="1:6">
      <c r="A4050" s="74" t="s">
        <v>209</v>
      </c>
      <c r="B4050" s="74" t="s">
        <v>96</v>
      </c>
      <c r="C4050" s="75" t="s">
        <v>4864</v>
      </c>
      <c r="D4050" s="77">
        <v>345</v>
      </c>
      <c r="E4050" s="77">
        <v>1.86</v>
      </c>
      <c r="F4050" s="95">
        <v>186</v>
      </c>
    </row>
    <row r="4051" spans="1:6">
      <c r="A4051" s="74" t="s">
        <v>209</v>
      </c>
      <c r="B4051" s="74" t="s">
        <v>96</v>
      </c>
      <c r="C4051" s="75" t="s">
        <v>4865</v>
      </c>
      <c r="D4051" s="77">
        <v>299</v>
      </c>
      <c r="E4051" s="77">
        <v>1.81</v>
      </c>
      <c r="F4051" s="95">
        <v>165</v>
      </c>
    </row>
    <row r="4052" spans="1:6">
      <c r="A4052" s="74" t="s">
        <v>209</v>
      </c>
      <c r="B4052" s="74" t="s">
        <v>96</v>
      </c>
      <c r="C4052" s="75" t="s">
        <v>4866</v>
      </c>
      <c r="D4052" s="77">
        <v>223</v>
      </c>
      <c r="E4052" s="77">
        <v>11.06</v>
      </c>
      <c r="F4052" s="95">
        <v>20</v>
      </c>
    </row>
    <row r="4053" spans="1:6">
      <c r="A4053" s="74" t="s">
        <v>209</v>
      </c>
      <c r="B4053" s="74" t="s">
        <v>96</v>
      </c>
      <c r="C4053" s="75" t="s">
        <v>4867</v>
      </c>
      <c r="D4053" s="77">
        <v>167</v>
      </c>
      <c r="E4053" s="77">
        <v>10.85</v>
      </c>
      <c r="F4053" s="95">
        <v>15</v>
      </c>
    </row>
    <row r="4054" spans="1:6">
      <c r="A4054" s="74" t="s">
        <v>209</v>
      </c>
      <c r="B4054" s="74" t="s">
        <v>96</v>
      </c>
      <c r="C4054" s="75" t="s">
        <v>4868</v>
      </c>
      <c r="D4054" s="77">
        <v>128</v>
      </c>
      <c r="E4054" s="77">
        <v>2.4900000000000002</v>
      </c>
      <c r="F4054" s="95">
        <v>51</v>
      </c>
    </row>
    <row r="4055" spans="1:6">
      <c r="A4055" s="74" t="s">
        <v>210</v>
      </c>
      <c r="B4055" s="74" t="s">
        <v>144</v>
      </c>
      <c r="C4055" s="75" t="s">
        <v>4869</v>
      </c>
      <c r="D4055" s="76">
        <v>101043</v>
      </c>
      <c r="E4055" s="77">
        <v>124.84</v>
      </c>
      <c r="F4055" s="95">
        <v>809</v>
      </c>
    </row>
    <row r="4056" spans="1:6">
      <c r="A4056" s="74" t="s">
        <v>210</v>
      </c>
      <c r="B4056" s="74" t="s">
        <v>144</v>
      </c>
      <c r="C4056" s="75" t="s">
        <v>146</v>
      </c>
      <c r="D4056" s="76">
        <v>44620</v>
      </c>
      <c r="E4056" s="77">
        <v>117.77</v>
      </c>
      <c r="F4056" s="95">
        <v>379</v>
      </c>
    </row>
    <row r="4057" spans="1:6">
      <c r="A4057" s="74" t="s">
        <v>210</v>
      </c>
      <c r="B4057" s="74" t="s">
        <v>144</v>
      </c>
      <c r="C4057" s="75" t="s">
        <v>4870</v>
      </c>
      <c r="D4057" s="76">
        <v>39969</v>
      </c>
      <c r="E4057" s="77">
        <v>108.9</v>
      </c>
      <c r="F4057" s="95">
        <v>367</v>
      </c>
    </row>
    <row r="4058" spans="1:6">
      <c r="A4058" s="74" t="s">
        <v>210</v>
      </c>
      <c r="B4058" s="74" t="s">
        <v>144</v>
      </c>
      <c r="C4058" s="75" t="s">
        <v>4871</v>
      </c>
      <c r="D4058" s="76">
        <v>35007</v>
      </c>
      <c r="E4058" s="77">
        <v>106.74</v>
      </c>
      <c r="F4058" s="95">
        <v>328</v>
      </c>
    </row>
    <row r="4059" spans="1:6">
      <c r="A4059" s="74" t="s">
        <v>210</v>
      </c>
      <c r="B4059" s="74" t="s">
        <v>144</v>
      </c>
      <c r="C4059" s="75" t="s">
        <v>145</v>
      </c>
      <c r="D4059" s="76">
        <v>30509</v>
      </c>
      <c r="E4059" s="77">
        <v>272.08</v>
      </c>
      <c r="F4059" s="95">
        <v>112</v>
      </c>
    </row>
    <row r="4060" spans="1:6">
      <c r="A4060" s="74" t="s">
        <v>210</v>
      </c>
      <c r="B4060" s="74" t="s">
        <v>144</v>
      </c>
      <c r="C4060" s="75" t="s">
        <v>4872</v>
      </c>
      <c r="D4060" s="76">
        <v>25906</v>
      </c>
      <c r="E4060" s="77">
        <v>25.82</v>
      </c>
      <c r="F4060" s="96">
        <v>1003</v>
      </c>
    </row>
    <row r="4061" spans="1:6">
      <c r="A4061" s="74" t="s">
        <v>210</v>
      </c>
      <c r="B4061" s="74" t="s">
        <v>144</v>
      </c>
      <c r="C4061" s="75" t="s">
        <v>4873</v>
      </c>
      <c r="D4061" s="76">
        <v>18683</v>
      </c>
      <c r="E4061" s="77">
        <v>33.39</v>
      </c>
      <c r="F4061" s="95">
        <v>560</v>
      </c>
    </row>
    <row r="4062" spans="1:6">
      <c r="A4062" s="74" t="s">
        <v>210</v>
      </c>
      <c r="B4062" s="74" t="s">
        <v>144</v>
      </c>
      <c r="C4062" s="75" t="s">
        <v>4874</v>
      </c>
      <c r="D4062" s="76">
        <v>14733</v>
      </c>
      <c r="E4062" s="77">
        <v>17.600000000000001</v>
      </c>
      <c r="F4062" s="95">
        <v>837</v>
      </c>
    </row>
    <row r="4063" spans="1:6">
      <c r="A4063" s="74" t="s">
        <v>210</v>
      </c>
      <c r="B4063" s="74" t="s">
        <v>144</v>
      </c>
      <c r="C4063" s="75" t="s">
        <v>4875</v>
      </c>
      <c r="D4063" s="76">
        <v>12786</v>
      </c>
      <c r="E4063" s="77">
        <v>17.899999999999999</v>
      </c>
      <c r="F4063" s="95">
        <v>714</v>
      </c>
    </row>
    <row r="4064" spans="1:6">
      <c r="A4064" s="74" t="s">
        <v>210</v>
      </c>
      <c r="B4064" s="74" t="s">
        <v>144</v>
      </c>
      <c r="C4064" s="75" t="s">
        <v>4876</v>
      </c>
      <c r="D4064" s="76">
        <v>9873</v>
      </c>
      <c r="E4064" s="77">
        <v>22.31</v>
      </c>
      <c r="F4064" s="95">
        <v>443</v>
      </c>
    </row>
    <row r="4065" spans="1:6">
      <c r="A4065" s="74" t="s">
        <v>210</v>
      </c>
      <c r="B4065" s="74" t="s">
        <v>144</v>
      </c>
      <c r="C4065" s="75" t="s">
        <v>4877</v>
      </c>
      <c r="D4065" s="76">
        <v>9298</v>
      </c>
      <c r="E4065" s="77">
        <v>71.2</v>
      </c>
      <c r="F4065" s="95">
        <v>131</v>
      </c>
    </row>
    <row r="4066" spans="1:6">
      <c r="A4066" s="74" t="s">
        <v>210</v>
      </c>
      <c r="B4066" s="74" t="s">
        <v>144</v>
      </c>
      <c r="C4066" s="75" t="s">
        <v>4878</v>
      </c>
      <c r="D4066" s="76">
        <v>7569</v>
      </c>
      <c r="E4066" s="77">
        <v>39.299999999999997</v>
      </c>
      <c r="F4066" s="95">
        <v>193</v>
      </c>
    </row>
    <row r="4067" spans="1:6">
      <c r="A4067" s="74" t="s">
        <v>210</v>
      </c>
      <c r="B4067" s="74" t="s">
        <v>144</v>
      </c>
      <c r="C4067" s="75" t="s">
        <v>4879</v>
      </c>
      <c r="D4067" s="76">
        <v>7125</v>
      </c>
      <c r="E4067" s="77">
        <v>20</v>
      </c>
      <c r="F4067" s="95">
        <v>356</v>
      </c>
    </row>
    <row r="4068" spans="1:6">
      <c r="A4068" s="74" t="s">
        <v>210</v>
      </c>
      <c r="B4068" s="74" t="s">
        <v>144</v>
      </c>
      <c r="C4068" s="75" t="s">
        <v>4880</v>
      </c>
      <c r="D4068" s="76">
        <v>7070</v>
      </c>
      <c r="E4068" s="77">
        <v>137.22999999999999</v>
      </c>
      <c r="F4068" s="95">
        <v>52</v>
      </c>
    </row>
    <row r="4069" spans="1:6">
      <c r="A4069" s="74" t="s">
        <v>210</v>
      </c>
      <c r="B4069" s="74" t="s">
        <v>144</v>
      </c>
      <c r="C4069" s="75" t="s">
        <v>4881</v>
      </c>
      <c r="D4069" s="76">
        <v>6815</v>
      </c>
      <c r="E4069" s="77">
        <v>21.81</v>
      </c>
      <c r="F4069" s="95">
        <v>312</v>
      </c>
    </row>
    <row r="4070" spans="1:6">
      <c r="A4070" s="74" t="s">
        <v>210</v>
      </c>
      <c r="B4070" s="74" t="s">
        <v>144</v>
      </c>
      <c r="C4070" s="75" t="s">
        <v>4882</v>
      </c>
      <c r="D4070" s="76">
        <v>6666</v>
      </c>
      <c r="E4070" s="77">
        <v>47.25</v>
      </c>
      <c r="F4070" s="95">
        <v>141</v>
      </c>
    </row>
    <row r="4071" spans="1:6">
      <c r="A4071" s="74" t="s">
        <v>210</v>
      </c>
      <c r="B4071" s="74" t="s">
        <v>144</v>
      </c>
      <c r="C4071" s="75" t="s">
        <v>4883</v>
      </c>
      <c r="D4071" s="76">
        <v>6201</v>
      </c>
      <c r="E4071" s="77">
        <v>21.49</v>
      </c>
      <c r="F4071" s="95">
        <v>289</v>
      </c>
    </row>
    <row r="4072" spans="1:6">
      <c r="A4072" s="74" t="s">
        <v>210</v>
      </c>
      <c r="B4072" s="74" t="s">
        <v>144</v>
      </c>
      <c r="C4072" s="75" t="s">
        <v>4884</v>
      </c>
      <c r="D4072" s="76">
        <v>5044</v>
      </c>
      <c r="E4072" s="77">
        <v>6.05</v>
      </c>
      <c r="F4072" s="95">
        <v>834</v>
      </c>
    </row>
    <row r="4073" spans="1:6">
      <c r="A4073" s="74" t="s">
        <v>210</v>
      </c>
      <c r="B4073" s="74" t="s">
        <v>144</v>
      </c>
      <c r="C4073" s="75" t="s">
        <v>4885</v>
      </c>
      <c r="D4073" s="76">
        <v>4927</v>
      </c>
      <c r="E4073" s="77">
        <v>49.28</v>
      </c>
      <c r="F4073" s="95">
        <v>100</v>
      </c>
    </row>
    <row r="4074" spans="1:6">
      <c r="A4074" s="74" t="s">
        <v>210</v>
      </c>
      <c r="B4074" s="74" t="s">
        <v>144</v>
      </c>
      <c r="C4074" s="75" t="s">
        <v>4886</v>
      </c>
      <c r="D4074" s="76">
        <v>4733</v>
      </c>
      <c r="E4074" s="77">
        <v>21.89</v>
      </c>
      <c r="F4074" s="95">
        <v>216</v>
      </c>
    </row>
    <row r="4075" spans="1:6">
      <c r="A4075" s="74" t="s">
        <v>210</v>
      </c>
      <c r="B4075" s="74" t="s">
        <v>144</v>
      </c>
      <c r="C4075" s="75" t="s">
        <v>4887</v>
      </c>
      <c r="D4075" s="76">
        <v>4578</v>
      </c>
      <c r="E4075" s="77">
        <v>27.4</v>
      </c>
      <c r="F4075" s="95">
        <v>167</v>
      </c>
    </row>
    <row r="4076" spans="1:6">
      <c r="A4076" s="74" t="s">
        <v>210</v>
      </c>
      <c r="B4076" s="74" t="s">
        <v>144</v>
      </c>
      <c r="C4076" s="75" t="s">
        <v>4888</v>
      </c>
      <c r="D4076" s="76">
        <v>4552</v>
      </c>
      <c r="E4076" s="77">
        <v>24.98</v>
      </c>
      <c r="F4076" s="95">
        <v>182</v>
      </c>
    </row>
    <row r="4077" spans="1:6">
      <c r="A4077" s="74" t="s">
        <v>210</v>
      </c>
      <c r="B4077" s="74" t="s">
        <v>144</v>
      </c>
      <c r="C4077" s="75" t="s">
        <v>4889</v>
      </c>
      <c r="D4077" s="76">
        <v>4408</v>
      </c>
      <c r="E4077" s="77">
        <v>128.33000000000001</v>
      </c>
      <c r="F4077" s="95">
        <v>34</v>
      </c>
    </row>
    <row r="4078" spans="1:6">
      <c r="A4078" s="74" t="s">
        <v>210</v>
      </c>
      <c r="B4078" s="74" t="s">
        <v>144</v>
      </c>
      <c r="C4078" s="75" t="s">
        <v>4890</v>
      </c>
      <c r="D4078" s="76">
        <v>4097</v>
      </c>
      <c r="E4078" s="77">
        <v>18.29</v>
      </c>
      <c r="F4078" s="95">
        <v>224</v>
      </c>
    </row>
    <row r="4079" spans="1:6">
      <c r="A4079" s="74" t="s">
        <v>210</v>
      </c>
      <c r="B4079" s="74" t="s">
        <v>144</v>
      </c>
      <c r="C4079" s="75" t="s">
        <v>4891</v>
      </c>
      <c r="D4079" s="76">
        <v>4063</v>
      </c>
      <c r="E4079" s="77">
        <v>16.68</v>
      </c>
      <c r="F4079" s="95">
        <v>244</v>
      </c>
    </row>
    <row r="4080" spans="1:6">
      <c r="A4080" s="74" t="s">
        <v>210</v>
      </c>
      <c r="B4080" s="74" t="s">
        <v>144</v>
      </c>
      <c r="C4080" s="75" t="s">
        <v>4892</v>
      </c>
      <c r="D4080" s="76">
        <v>3795</v>
      </c>
      <c r="E4080" s="77">
        <v>10.94</v>
      </c>
      <c r="F4080" s="95">
        <v>347</v>
      </c>
    </row>
    <row r="4081" spans="1:6">
      <c r="A4081" s="74" t="s">
        <v>210</v>
      </c>
      <c r="B4081" s="74" t="s">
        <v>144</v>
      </c>
      <c r="C4081" s="75" t="s">
        <v>4893</v>
      </c>
      <c r="D4081" s="76">
        <v>3737</v>
      </c>
      <c r="E4081" s="77">
        <v>24.54</v>
      </c>
      <c r="F4081" s="95">
        <v>152</v>
      </c>
    </row>
    <row r="4082" spans="1:6">
      <c r="A4082" s="74" t="s">
        <v>210</v>
      </c>
      <c r="B4082" s="74" t="s">
        <v>144</v>
      </c>
      <c r="C4082" s="75" t="s">
        <v>4894</v>
      </c>
      <c r="D4082" s="76">
        <v>3650</v>
      </c>
      <c r="E4082" s="77">
        <v>16.91</v>
      </c>
      <c r="F4082" s="95">
        <v>216</v>
      </c>
    </row>
    <row r="4083" spans="1:6">
      <c r="A4083" s="74" t="s">
        <v>210</v>
      </c>
      <c r="B4083" s="74" t="s">
        <v>144</v>
      </c>
      <c r="C4083" s="75" t="s">
        <v>4895</v>
      </c>
      <c r="D4083" s="76">
        <v>3446</v>
      </c>
      <c r="E4083" s="77">
        <v>15.32</v>
      </c>
      <c r="F4083" s="95">
        <v>225</v>
      </c>
    </row>
    <row r="4084" spans="1:6">
      <c r="A4084" s="74" t="s">
        <v>210</v>
      </c>
      <c r="B4084" s="74" t="s">
        <v>144</v>
      </c>
      <c r="C4084" s="75" t="s">
        <v>4896</v>
      </c>
      <c r="D4084" s="76">
        <v>3350</v>
      </c>
      <c r="E4084" s="77">
        <v>14.66</v>
      </c>
      <c r="F4084" s="95">
        <v>228</v>
      </c>
    </row>
    <row r="4085" spans="1:6">
      <c r="A4085" s="74" t="s">
        <v>210</v>
      </c>
      <c r="B4085" s="74" t="s">
        <v>144</v>
      </c>
      <c r="C4085" s="75" t="s">
        <v>4897</v>
      </c>
      <c r="D4085" s="76">
        <v>3234</v>
      </c>
      <c r="E4085" s="77">
        <v>30.02</v>
      </c>
      <c r="F4085" s="95">
        <v>108</v>
      </c>
    </row>
    <row r="4086" spans="1:6">
      <c r="A4086" s="74" t="s">
        <v>210</v>
      </c>
      <c r="B4086" s="74" t="s">
        <v>144</v>
      </c>
      <c r="C4086" s="75" t="s">
        <v>4898</v>
      </c>
      <c r="D4086" s="76">
        <v>3059</v>
      </c>
      <c r="E4086" s="77">
        <v>13.57</v>
      </c>
      <c r="F4086" s="95">
        <v>225</v>
      </c>
    </row>
    <row r="4087" spans="1:6">
      <c r="A4087" s="74" t="s">
        <v>210</v>
      </c>
      <c r="B4087" s="74" t="s">
        <v>144</v>
      </c>
      <c r="C4087" s="75" t="s">
        <v>4899</v>
      </c>
      <c r="D4087" s="76">
        <v>2759</v>
      </c>
      <c r="E4087" s="77">
        <v>49.33</v>
      </c>
      <c r="F4087" s="95">
        <v>56</v>
      </c>
    </row>
    <row r="4088" spans="1:6">
      <c r="A4088" s="74" t="s">
        <v>210</v>
      </c>
      <c r="B4088" s="74" t="s">
        <v>144</v>
      </c>
      <c r="C4088" s="75" t="s">
        <v>4900</v>
      </c>
      <c r="D4088" s="76">
        <v>2558</v>
      </c>
      <c r="E4088" s="77">
        <v>11.89</v>
      </c>
      <c r="F4088" s="95">
        <v>215</v>
      </c>
    </row>
    <row r="4089" spans="1:6">
      <c r="A4089" s="74" t="s">
        <v>210</v>
      </c>
      <c r="B4089" s="74" t="s">
        <v>144</v>
      </c>
      <c r="C4089" s="75" t="s">
        <v>4901</v>
      </c>
      <c r="D4089" s="76">
        <v>2211</v>
      </c>
      <c r="E4089" s="77">
        <v>27.5</v>
      </c>
      <c r="F4089" s="95">
        <v>80</v>
      </c>
    </row>
    <row r="4090" spans="1:6">
      <c r="A4090" s="74" t="s">
        <v>210</v>
      </c>
      <c r="B4090" s="74" t="s">
        <v>144</v>
      </c>
      <c r="C4090" s="75" t="s">
        <v>4902</v>
      </c>
      <c r="D4090" s="76">
        <v>2181</v>
      </c>
      <c r="E4090" s="77">
        <v>29.45</v>
      </c>
      <c r="F4090" s="95">
        <v>74</v>
      </c>
    </row>
    <row r="4091" spans="1:6">
      <c r="A4091" s="74" t="s">
        <v>210</v>
      </c>
      <c r="B4091" s="74" t="s">
        <v>144</v>
      </c>
      <c r="C4091" s="75" t="s">
        <v>4903</v>
      </c>
      <c r="D4091" s="76">
        <v>2025</v>
      </c>
      <c r="E4091" s="77">
        <v>10.63</v>
      </c>
      <c r="F4091" s="95">
        <v>190</v>
      </c>
    </row>
    <row r="4092" spans="1:6">
      <c r="A4092" s="74" t="s">
        <v>210</v>
      </c>
      <c r="B4092" s="74" t="s">
        <v>144</v>
      </c>
      <c r="C4092" s="75" t="s">
        <v>4904</v>
      </c>
      <c r="D4092" s="76">
        <v>2008</v>
      </c>
      <c r="E4092" s="77">
        <v>25.78</v>
      </c>
      <c r="F4092" s="95">
        <v>78</v>
      </c>
    </row>
    <row r="4093" spans="1:6">
      <c r="A4093" s="74" t="s">
        <v>210</v>
      </c>
      <c r="B4093" s="74" t="s">
        <v>144</v>
      </c>
      <c r="C4093" s="75" t="s">
        <v>4905</v>
      </c>
      <c r="D4093" s="76">
        <v>1950</v>
      </c>
      <c r="E4093" s="77">
        <v>9.41</v>
      </c>
      <c r="F4093" s="95">
        <v>207</v>
      </c>
    </row>
    <row r="4094" spans="1:6">
      <c r="A4094" s="74" t="s">
        <v>210</v>
      </c>
      <c r="B4094" s="74" t="s">
        <v>144</v>
      </c>
      <c r="C4094" s="75" t="s">
        <v>4906</v>
      </c>
      <c r="D4094" s="76">
        <v>1913</v>
      </c>
      <c r="E4094" s="77">
        <v>24.39</v>
      </c>
      <c r="F4094" s="95">
        <v>78</v>
      </c>
    </row>
    <row r="4095" spans="1:6">
      <c r="A4095" s="74" t="s">
        <v>210</v>
      </c>
      <c r="B4095" s="74" t="s">
        <v>144</v>
      </c>
      <c r="C4095" s="75" t="s">
        <v>4907</v>
      </c>
      <c r="D4095" s="76">
        <v>1854</v>
      </c>
      <c r="E4095" s="77">
        <v>19.46</v>
      </c>
      <c r="F4095" s="95">
        <v>95</v>
      </c>
    </row>
    <row r="4096" spans="1:6">
      <c r="A4096" s="74" t="s">
        <v>210</v>
      </c>
      <c r="B4096" s="74" t="s">
        <v>144</v>
      </c>
      <c r="C4096" s="75" t="s">
        <v>4908</v>
      </c>
      <c r="D4096" s="76">
        <v>1708</v>
      </c>
      <c r="E4096" s="77">
        <v>73.16</v>
      </c>
      <c r="F4096" s="95">
        <v>23</v>
      </c>
    </row>
    <row r="4097" spans="1:6">
      <c r="A4097" s="74" t="s">
        <v>210</v>
      </c>
      <c r="B4097" s="74" t="s">
        <v>144</v>
      </c>
      <c r="C4097" s="75" t="s">
        <v>4909</v>
      </c>
      <c r="D4097" s="76">
        <v>1588</v>
      </c>
      <c r="E4097" s="77">
        <v>15.92</v>
      </c>
      <c r="F4097" s="95">
        <v>100</v>
      </c>
    </row>
    <row r="4098" spans="1:6">
      <c r="A4098" s="74" t="s">
        <v>210</v>
      </c>
      <c r="B4098" s="74" t="s">
        <v>144</v>
      </c>
      <c r="C4098" s="75" t="s">
        <v>4910</v>
      </c>
      <c r="D4098" s="76">
        <v>1327</v>
      </c>
      <c r="E4098" s="77">
        <v>11.04</v>
      </c>
      <c r="F4098" s="95">
        <v>120</v>
      </c>
    </row>
    <row r="4099" spans="1:6">
      <c r="A4099" s="74" t="s">
        <v>210</v>
      </c>
      <c r="B4099" s="74" t="s">
        <v>144</v>
      </c>
      <c r="C4099" s="75" t="s">
        <v>4911</v>
      </c>
      <c r="D4099" s="76">
        <v>1013</v>
      </c>
      <c r="E4099" s="77">
        <v>7.28</v>
      </c>
      <c r="F4099" s="95">
        <v>139</v>
      </c>
    </row>
    <row r="4100" spans="1:6">
      <c r="A4100" s="74" t="s">
        <v>210</v>
      </c>
      <c r="B4100" s="74" t="s">
        <v>144</v>
      </c>
      <c r="C4100" s="75" t="s">
        <v>4912</v>
      </c>
      <c r="D4100" s="77">
        <v>916</v>
      </c>
      <c r="E4100" s="77">
        <v>10.11</v>
      </c>
      <c r="F4100" s="95">
        <v>91</v>
      </c>
    </row>
    <row r="4101" spans="1:6">
      <c r="A4101" s="74" t="s">
        <v>210</v>
      </c>
      <c r="B4101" s="74" t="s">
        <v>144</v>
      </c>
      <c r="C4101" s="75" t="s">
        <v>4913</v>
      </c>
      <c r="D4101" s="77">
        <v>671</v>
      </c>
      <c r="E4101" s="77">
        <v>13.36</v>
      </c>
      <c r="F4101" s="95">
        <v>50</v>
      </c>
    </row>
    <row r="4102" spans="1:6">
      <c r="A4102" s="74" t="s">
        <v>210</v>
      </c>
      <c r="B4102" s="74" t="s">
        <v>750</v>
      </c>
      <c r="C4102" s="75" t="s">
        <v>4914</v>
      </c>
      <c r="D4102" s="76">
        <v>48169</v>
      </c>
      <c r="E4102" s="77">
        <v>158.02000000000001</v>
      </c>
      <c r="F4102" s="95">
        <v>305</v>
      </c>
    </row>
    <row r="4103" spans="1:6">
      <c r="A4103" s="74" t="s">
        <v>210</v>
      </c>
      <c r="B4103" s="74" t="s">
        <v>750</v>
      </c>
      <c r="C4103" s="75" t="s">
        <v>4915</v>
      </c>
      <c r="D4103" s="76">
        <v>47330</v>
      </c>
      <c r="E4103" s="77">
        <v>25.41</v>
      </c>
      <c r="F4103" s="96">
        <v>1863</v>
      </c>
    </row>
    <row r="4104" spans="1:6">
      <c r="A4104" s="74" t="s">
        <v>210</v>
      </c>
      <c r="B4104" s="74" t="s">
        <v>750</v>
      </c>
      <c r="C4104" s="75" t="s">
        <v>4916</v>
      </c>
      <c r="D4104" s="76">
        <v>16073</v>
      </c>
      <c r="E4104" s="77">
        <v>18</v>
      </c>
      <c r="F4104" s="95">
        <v>893</v>
      </c>
    </row>
    <row r="4105" spans="1:6">
      <c r="A4105" s="74" t="s">
        <v>210</v>
      </c>
      <c r="B4105" s="74" t="s">
        <v>750</v>
      </c>
      <c r="C4105" s="75" t="s">
        <v>4917</v>
      </c>
      <c r="D4105" s="76">
        <v>12708</v>
      </c>
      <c r="E4105" s="77">
        <v>26.38</v>
      </c>
      <c r="F4105" s="95">
        <v>482</v>
      </c>
    </row>
    <row r="4106" spans="1:6">
      <c r="A4106" s="74" t="s">
        <v>210</v>
      </c>
      <c r="B4106" s="74" t="s">
        <v>750</v>
      </c>
      <c r="C4106" s="75" t="s">
        <v>4918</v>
      </c>
      <c r="D4106" s="76">
        <v>9138</v>
      </c>
      <c r="E4106" s="77">
        <v>14.86</v>
      </c>
      <c r="F4106" s="95">
        <v>615</v>
      </c>
    </row>
    <row r="4107" spans="1:6">
      <c r="A4107" s="74" t="s">
        <v>210</v>
      </c>
      <c r="B4107" s="74" t="s">
        <v>750</v>
      </c>
      <c r="C4107" s="75" t="s">
        <v>4919</v>
      </c>
      <c r="D4107" s="76">
        <v>8589</v>
      </c>
      <c r="E4107" s="77">
        <v>10.98</v>
      </c>
      <c r="F4107" s="95">
        <v>782</v>
      </c>
    </row>
    <row r="4108" spans="1:6">
      <c r="A4108" s="74" t="s">
        <v>210</v>
      </c>
      <c r="B4108" s="74" t="s">
        <v>750</v>
      </c>
      <c r="C4108" s="75" t="s">
        <v>4920</v>
      </c>
      <c r="D4108" s="76">
        <v>7254</v>
      </c>
      <c r="E4108" s="77">
        <v>12.58</v>
      </c>
      <c r="F4108" s="95">
        <v>576</v>
      </c>
    </row>
    <row r="4109" spans="1:6">
      <c r="A4109" s="74" t="s">
        <v>210</v>
      </c>
      <c r="B4109" s="74" t="s">
        <v>750</v>
      </c>
      <c r="C4109" s="75" t="s">
        <v>4921</v>
      </c>
      <c r="D4109" s="76">
        <v>5361</v>
      </c>
      <c r="E4109" s="77">
        <v>17.34</v>
      </c>
      <c r="F4109" s="95">
        <v>309</v>
      </c>
    </row>
    <row r="4110" spans="1:6">
      <c r="A4110" s="74" t="s">
        <v>210</v>
      </c>
      <c r="B4110" s="74" t="s">
        <v>750</v>
      </c>
      <c r="C4110" s="75" t="s">
        <v>4922</v>
      </c>
      <c r="D4110" s="76">
        <v>4927</v>
      </c>
      <c r="E4110" s="77">
        <v>49.6</v>
      </c>
      <c r="F4110" s="95">
        <v>99</v>
      </c>
    </row>
    <row r="4111" spans="1:6">
      <c r="A4111" s="74" t="s">
        <v>210</v>
      </c>
      <c r="B4111" s="74" t="s">
        <v>750</v>
      </c>
      <c r="C4111" s="75" t="s">
        <v>4923</v>
      </c>
      <c r="D4111" s="76">
        <v>4591</v>
      </c>
      <c r="E4111" s="77">
        <v>15.43</v>
      </c>
      <c r="F4111" s="95">
        <v>297</v>
      </c>
    </row>
    <row r="4112" spans="1:6">
      <c r="A4112" s="74" t="s">
        <v>210</v>
      </c>
      <c r="B4112" s="74" t="s">
        <v>750</v>
      </c>
      <c r="C4112" s="75" t="s">
        <v>4924</v>
      </c>
      <c r="D4112" s="76">
        <v>4202</v>
      </c>
      <c r="E4112" s="77">
        <v>74.28</v>
      </c>
      <c r="F4112" s="95">
        <v>57</v>
      </c>
    </row>
    <row r="4113" spans="1:6">
      <c r="A4113" s="74" t="s">
        <v>210</v>
      </c>
      <c r="B4113" s="74" t="s">
        <v>750</v>
      </c>
      <c r="C4113" s="75" t="s">
        <v>4925</v>
      </c>
      <c r="D4113" s="76">
        <v>3747</v>
      </c>
      <c r="E4113" s="77">
        <v>21.06</v>
      </c>
      <c r="F4113" s="95">
        <v>178</v>
      </c>
    </row>
    <row r="4114" spans="1:6">
      <c r="A4114" s="74" t="s">
        <v>210</v>
      </c>
      <c r="B4114" s="74" t="s">
        <v>750</v>
      </c>
      <c r="C4114" s="75" t="s">
        <v>4926</v>
      </c>
      <c r="D4114" s="76">
        <v>3717</v>
      </c>
      <c r="E4114" s="77">
        <v>5.94</v>
      </c>
      <c r="F4114" s="95">
        <v>626</v>
      </c>
    </row>
    <row r="4115" spans="1:6">
      <c r="A4115" s="74" t="s">
        <v>210</v>
      </c>
      <c r="B4115" s="74" t="s">
        <v>750</v>
      </c>
      <c r="C4115" s="75" t="s">
        <v>4927</v>
      </c>
      <c r="D4115" s="76">
        <v>3056</v>
      </c>
      <c r="E4115" s="77">
        <v>54.4</v>
      </c>
      <c r="F4115" s="95">
        <v>56</v>
      </c>
    </row>
    <row r="4116" spans="1:6">
      <c r="A4116" s="74" t="s">
        <v>210</v>
      </c>
      <c r="B4116" s="74" t="s">
        <v>750</v>
      </c>
      <c r="C4116" s="75" t="s">
        <v>4928</v>
      </c>
      <c r="D4116" s="76">
        <v>2709</v>
      </c>
      <c r="E4116" s="77">
        <v>38.799999999999997</v>
      </c>
      <c r="F4116" s="95">
        <v>70</v>
      </c>
    </row>
    <row r="4117" spans="1:6">
      <c r="A4117" s="74" t="s">
        <v>210</v>
      </c>
      <c r="B4117" s="74" t="s">
        <v>750</v>
      </c>
      <c r="C4117" s="75" t="s">
        <v>4929</v>
      </c>
      <c r="D4117" s="76">
        <v>2696</v>
      </c>
      <c r="E4117" s="77">
        <v>138.38999999999999</v>
      </c>
      <c r="F4117" s="95">
        <v>19</v>
      </c>
    </row>
    <row r="4118" spans="1:6">
      <c r="A4118" s="74" t="s">
        <v>210</v>
      </c>
      <c r="B4118" s="74" t="s">
        <v>750</v>
      </c>
      <c r="C4118" s="75" t="s">
        <v>4930</v>
      </c>
      <c r="D4118" s="76">
        <v>2337</v>
      </c>
      <c r="E4118" s="77">
        <v>8.17</v>
      </c>
      <c r="F4118" s="95">
        <v>286</v>
      </c>
    </row>
    <row r="4119" spans="1:6">
      <c r="A4119" s="74" t="s">
        <v>210</v>
      </c>
      <c r="B4119" s="74" t="s">
        <v>750</v>
      </c>
      <c r="C4119" s="75" t="s">
        <v>4931</v>
      </c>
      <c r="D4119" s="76">
        <v>2315</v>
      </c>
      <c r="E4119" s="77">
        <v>14.08</v>
      </c>
      <c r="F4119" s="95">
        <v>164</v>
      </c>
    </row>
    <row r="4120" spans="1:6">
      <c r="A4120" s="74" t="s">
        <v>210</v>
      </c>
      <c r="B4120" s="74" t="s">
        <v>750</v>
      </c>
      <c r="C4120" s="75" t="s">
        <v>4932</v>
      </c>
      <c r="D4120" s="76">
        <v>2037</v>
      </c>
      <c r="E4120" s="77">
        <v>33.94</v>
      </c>
      <c r="F4120" s="95">
        <v>60</v>
      </c>
    </row>
    <row r="4121" spans="1:6">
      <c r="A4121" s="74" t="s">
        <v>210</v>
      </c>
      <c r="B4121" s="74" t="s">
        <v>750</v>
      </c>
      <c r="C4121" s="75" t="s">
        <v>4933</v>
      </c>
      <c r="D4121" s="76">
        <v>2033</v>
      </c>
      <c r="E4121" s="77">
        <v>28.21</v>
      </c>
      <c r="F4121" s="95">
        <v>72</v>
      </c>
    </row>
    <row r="4122" spans="1:6">
      <c r="A4122" s="74" t="s">
        <v>210</v>
      </c>
      <c r="B4122" s="74" t="s">
        <v>750</v>
      </c>
      <c r="C4122" s="75" t="s">
        <v>4934</v>
      </c>
      <c r="D4122" s="76">
        <v>1997</v>
      </c>
      <c r="E4122" s="77">
        <v>30.21</v>
      </c>
      <c r="F4122" s="95">
        <v>66</v>
      </c>
    </row>
    <row r="4123" spans="1:6">
      <c r="A4123" s="74" t="s">
        <v>210</v>
      </c>
      <c r="B4123" s="74" t="s">
        <v>750</v>
      </c>
      <c r="C4123" s="75" t="s">
        <v>4935</v>
      </c>
      <c r="D4123" s="76">
        <v>1967</v>
      </c>
      <c r="E4123" s="77">
        <v>60.63</v>
      </c>
      <c r="F4123" s="95">
        <v>32</v>
      </c>
    </row>
    <row r="4124" spans="1:6">
      <c r="A4124" s="74" t="s">
        <v>210</v>
      </c>
      <c r="B4124" s="74" t="s">
        <v>750</v>
      </c>
      <c r="C4124" s="75" t="s">
        <v>4936</v>
      </c>
      <c r="D4124" s="76">
        <v>1728</v>
      </c>
      <c r="E4124" s="77">
        <v>23.19</v>
      </c>
      <c r="F4124" s="95">
        <v>74</v>
      </c>
    </row>
    <row r="4125" spans="1:6">
      <c r="A4125" s="74" t="s">
        <v>210</v>
      </c>
      <c r="B4125" s="74" t="s">
        <v>750</v>
      </c>
      <c r="C4125" s="75" t="s">
        <v>4937</v>
      </c>
      <c r="D4125" s="76">
        <v>1651</v>
      </c>
      <c r="E4125" s="77">
        <v>16.3</v>
      </c>
      <c r="F4125" s="95">
        <v>101</v>
      </c>
    </row>
    <row r="4126" spans="1:6">
      <c r="A4126" s="74" t="s">
        <v>210</v>
      </c>
      <c r="B4126" s="74" t="s">
        <v>750</v>
      </c>
      <c r="C4126" s="75" t="s">
        <v>4938</v>
      </c>
      <c r="D4126" s="76">
        <v>1249</v>
      </c>
      <c r="E4126" s="77">
        <v>34.31</v>
      </c>
      <c r="F4126" s="95">
        <v>36</v>
      </c>
    </row>
    <row r="4127" spans="1:6">
      <c r="A4127" s="74" t="s">
        <v>210</v>
      </c>
      <c r="B4127" s="74" t="s">
        <v>750</v>
      </c>
      <c r="C4127" s="75" t="s">
        <v>4939</v>
      </c>
      <c r="D4127" s="76">
        <v>1087</v>
      </c>
      <c r="E4127" s="77">
        <v>92.23</v>
      </c>
      <c r="F4127" s="95">
        <v>12</v>
      </c>
    </row>
    <row r="4128" spans="1:6">
      <c r="A4128" s="74" t="s">
        <v>210</v>
      </c>
      <c r="B4128" s="74" t="s">
        <v>750</v>
      </c>
      <c r="C4128" s="75" t="s">
        <v>4940</v>
      </c>
      <c r="D4128" s="76">
        <v>1018</v>
      </c>
      <c r="E4128" s="77">
        <v>22.24</v>
      </c>
      <c r="F4128" s="95">
        <v>46</v>
      </c>
    </row>
    <row r="4129" spans="1:6">
      <c r="A4129" s="74" t="s">
        <v>210</v>
      </c>
      <c r="B4129" s="74" t="s">
        <v>750</v>
      </c>
      <c r="C4129" s="75" t="s">
        <v>4941</v>
      </c>
      <c r="D4129" s="77">
        <v>922</v>
      </c>
      <c r="E4129" s="77">
        <v>14.95</v>
      </c>
      <c r="F4129" s="95">
        <v>62</v>
      </c>
    </row>
    <row r="4130" spans="1:6">
      <c r="A4130" s="74" t="s">
        <v>210</v>
      </c>
      <c r="B4130" s="74" t="s">
        <v>750</v>
      </c>
      <c r="C4130" s="75" t="s">
        <v>4942</v>
      </c>
      <c r="D4130" s="77">
        <v>849</v>
      </c>
      <c r="E4130" s="77">
        <v>27.44</v>
      </c>
      <c r="F4130" s="95">
        <v>31</v>
      </c>
    </row>
    <row r="4131" spans="1:6">
      <c r="A4131" s="74" t="s">
        <v>210</v>
      </c>
      <c r="B4131" s="74" t="s">
        <v>750</v>
      </c>
      <c r="C4131" s="75" t="s">
        <v>4943</v>
      </c>
      <c r="D4131" s="77">
        <v>551</v>
      </c>
      <c r="E4131" s="77">
        <v>67.81</v>
      </c>
      <c r="F4131" s="95">
        <v>8.1300000000000008</v>
      </c>
    </row>
    <row r="4132" spans="1:6">
      <c r="A4132" s="74" t="s">
        <v>210</v>
      </c>
      <c r="B4132" s="74" t="s">
        <v>750</v>
      </c>
      <c r="C4132" s="75" t="s">
        <v>4944</v>
      </c>
      <c r="D4132" s="77">
        <v>510</v>
      </c>
      <c r="E4132" s="77">
        <v>11.93</v>
      </c>
      <c r="F4132" s="95">
        <v>43</v>
      </c>
    </row>
    <row r="4133" spans="1:6">
      <c r="A4133" s="74" t="s">
        <v>210</v>
      </c>
      <c r="B4133" s="74" t="s">
        <v>750</v>
      </c>
      <c r="C4133" s="75" t="s">
        <v>4945</v>
      </c>
      <c r="D4133" s="77">
        <v>476</v>
      </c>
      <c r="E4133" s="77">
        <v>48.46</v>
      </c>
      <c r="F4133" s="95">
        <v>9.82</v>
      </c>
    </row>
    <row r="4134" spans="1:6">
      <c r="A4134" s="74" t="s">
        <v>210</v>
      </c>
      <c r="B4134" s="74" t="s">
        <v>750</v>
      </c>
      <c r="C4134" s="75" t="s">
        <v>4946</v>
      </c>
      <c r="D4134" s="77">
        <v>185</v>
      </c>
      <c r="E4134" s="77">
        <v>12.7</v>
      </c>
      <c r="F4134" s="95">
        <v>15</v>
      </c>
    </row>
    <row r="4135" spans="1:6">
      <c r="A4135" s="74" t="s">
        <v>210</v>
      </c>
      <c r="B4135" s="74" t="s">
        <v>148</v>
      </c>
      <c r="C4135" s="75" t="s">
        <v>4947</v>
      </c>
      <c r="D4135" s="76">
        <v>37119</v>
      </c>
      <c r="E4135" s="77">
        <v>124.53</v>
      </c>
      <c r="F4135" s="95">
        <v>298</v>
      </c>
    </row>
    <row r="4136" spans="1:6">
      <c r="A4136" s="74" t="s">
        <v>210</v>
      </c>
      <c r="B4136" s="74" t="s">
        <v>148</v>
      </c>
      <c r="C4136" s="75" t="s">
        <v>4948</v>
      </c>
      <c r="D4136" s="76">
        <v>26339</v>
      </c>
      <c r="E4136" s="77">
        <v>18.13</v>
      </c>
      <c r="F4136" s="96">
        <v>1453</v>
      </c>
    </row>
    <row r="4137" spans="1:6">
      <c r="A4137" s="74" t="s">
        <v>210</v>
      </c>
      <c r="B4137" s="74" t="s">
        <v>148</v>
      </c>
      <c r="C4137" s="75" t="s">
        <v>4949</v>
      </c>
      <c r="D4137" s="76">
        <v>17166</v>
      </c>
      <c r="E4137" s="77">
        <v>50.52</v>
      </c>
      <c r="F4137" s="95">
        <v>340</v>
      </c>
    </row>
    <row r="4138" spans="1:6">
      <c r="A4138" s="74" t="s">
        <v>210</v>
      </c>
      <c r="B4138" s="74" t="s">
        <v>148</v>
      </c>
      <c r="C4138" s="75" t="s">
        <v>4950</v>
      </c>
      <c r="D4138" s="76">
        <v>16079</v>
      </c>
      <c r="E4138" s="77">
        <v>8.7899999999999991</v>
      </c>
      <c r="F4138" s="96">
        <v>1829</v>
      </c>
    </row>
    <row r="4139" spans="1:6">
      <c r="A4139" s="74" t="s">
        <v>210</v>
      </c>
      <c r="B4139" s="74" t="s">
        <v>148</v>
      </c>
      <c r="C4139" s="75" t="s">
        <v>4951</v>
      </c>
      <c r="D4139" s="76">
        <v>12912</v>
      </c>
      <c r="E4139" s="77">
        <v>31.42</v>
      </c>
      <c r="F4139" s="95">
        <v>411</v>
      </c>
    </row>
    <row r="4140" spans="1:6">
      <c r="A4140" s="74" t="s">
        <v>210</v>
      </c>
      <c r="B4140" s="74" t="s">
        <v>148</v>
      </c>
      <c r="C4140" s="75" t="s">
        <v>4952</v>
      </c>
      <c r="D4140" s="76">
        <v>8118</v>
      </c>
      <c r="E4140" s="77">
        <v>16.72</v>
      </c>
      <c r="F4140" s="95">
        <v>486</v>
      </c>
    </row>
    <row r="4141" spans="1:6">
      <c r="A4141" s="74" t="s">
        <v>210</v>
      </c>
      <c r="B4141" s="74" t="s">
        <v>148</v>
      </c>
      <c r="C4141" s="75" t="s">
        <v>4953</v>
      </c>
      <c r="D4141" s="76">
        <v>6702</v>
      </c>
      <c r="E4141" s="77">
        <v>47.45</v>
      </c>
      <c r="F4141" s="95">
        <v>141</v>
      </c>
    </row>
    <row r="4142" spans="1:6">
      <c r="A4142" s="74" t="s">
        <v>210</v>
      </c>
      <c r="B4142" s="74" t="s">
        <v>148</v>
      </c>
      <c r="C4142" s="75" t="s">
        <v>4954</v>
      </c>
      <c r="D4142" s="76">
        <v>3513</v>
      </c>
      <c r="E4142" s="77">
        <v>69.5</v>
      </c>
      <c r="F4142" s="95">
        <v>51</v>
      </c>
    </row>
    <row r="4143" spans="1:6">
      <c r="A4143" s="74" t="s">
        <v>210</v>
      </c>
      <c r="B4143" s="74" t="s">
        <v>148</v>
      </c>
      <c r="C4143" s="75" t="s">
        <v>4955</v>
      </c>
      <c r="D4143" s="76">
        <v>3501</v>
      </c>
      <c r="E4143" s="77">
        <v>12.97</v>
      </c>
      <c r="F4143" s="95">
        <v>270</v>
      </c>
    </row>
    <row r="4144" spans="1:6">
      <c r="A4144" s="74" t="s">
        <v>210</v>
      </c>
      <c r="B4144" s="74" t="s">
        <v>148</v>
      </c>
      <c r="C4144" s="75" t="s">
        <v>4956</v>
      </c>
      <c r="D4144" s="76">
        <v>3321</v>
      </c>
      <c r="E4144" s="77">
        <v>9.26</v>
      </c>
      <c r="F4144" s="95">
        <v>359</v>
      </c>
    </row>
    <row r="4145" spans="1:6">
      <c r="A4145" s="74" t="s">
        <v>210</v>
      </c>
      <c r="B4145" s="74" t="s">
        <v>148</v>
      </c>
      <c r="C4145" s="75" t="s">
        <v>4957</v>
      </c>
      <c r="D4145" s="76">
        <v>3285</v>
      </c>
      <c r="E4145" s="77">
        <v>24.61</v>
      </c>
      <c r="F4145" s="95">
        <v>133</v>
      </c>
    </row>
    <row r="4146" spans="1:6">
      <c r="A4146" s="74" t="s">
        <v>210</v>
      </c>
      <c r="B4146" s="74" t="s">
        <v>148</v>
      </c>
      <c r="C4146" s="75" t="s">
        <v>4958</v>
      </c>
      <c r="D4146" s="76">
        <v>2854</v>
      </c>
      <c r="E4146" s="77">
        <v>3.85</v>
      </c>
      <c r="F4146" s="95">
        <v>742</v>
      </c>
    </row>
    <row r="4147" spans="1:6">
      <c r="A4147" s="74" t="s">
        <v>210</v>
      </c>
      <c r="B4147" s="74" t="s">
        <v>148</v>
      </c>
      <c r="C4147" s="75" t="s">
        <v>4959</v>
      </c>
      <c r="D4147" s="76">
        <v>2379</v>
      </c>
      <c r="E4147" s="77">
        <v>18.45</v>
      </c>
      <c r="F4147" s="95">
        <v>129</v>
      </c>
    </row>
    <row r="4148" spans="1:6">
      <c r="A4148" s="74" t="s">
        <v>210</v>
      </c>
      <c r="B4148" s="74" t="s">
        <v>148</v>
      </c>
      <c r="C4148" s="75" t="s">
        <v>4960</v>
      </c>
      <c r="D4148" s="76">
        <v>2280</v>
      </c>
      <c r="E4148" s="77">
        <v>24</v>
      </c>
      <c r="F4148" s="95">
        <v>95</v>
      </c>
    </row>
    <row r="4149" spans="1:6">
      <c r="A4149" s="74" t="s">
        <v>210</v>
      </c>
      <c r="B4149" s="74" t="s">
        <v>148</v>
      </c>
      <c r="C4149" s="75" t="s">
        <v>4961</v>
      </c>
      <c r="D4149" s="76">
        <v>2270</v>
      </c>
      <c r="E4149" s="77">
        <v>18.489999999999998</v>
      </c>
      <c r="F4149" s="95">
        <v>123</v>
      </c>
    </row>
    <row r="4150" spans="1:6">
      <c r="A4150" s="74" t="s">
        <v>210</v>
      </c>
      <c r="B4150" s="74" t="s">
        <v>148</v>
      </c>
      <c r="C4150" s="75" t="s">
        <v>4962</v>
      </c>
      <c r="D4150" s="76">
        <v>2167</v>
      </c>
      <c r="E4150" s="77">
        <v>32.24</v>
      </c>
      <c r="F4150" s="95">
        <v>67</v>
      </c>
    </row>
    <row r="4151" spans="1:6">
      <c r="A4151" s="74" t="s">
        <v>210</v>
      </c>
      <c r="B4151" s="74" t="s">
        <v>148</v>
      </c>
      <c r="C4151" s="75" t="s">
        <v>4963</v>
      </c>
      <c r="D4151" s="76">
        <v>2021</v>
      </c>
      <c r="E4151" s="77">
        <v>12.65</v>
      </c>
      <c r="F4151" s="95">
        <v>160</v>
      </c>
    </row>
    <row r="4152" spans="1:6">
      <c r="A4152" s="74" t="s">
        <v>210</v>
      </c>
      <c r="B4152" s="74" t="s">
        <v>148</v>
      </c>
      <c r="C4152" s="75" t="s">
        <v>4964</v>
      </c>
      <c r="D4152" s="76">
        <v>1985</v>
      </c>
      <c r="E4152" s="77">
        <v>11.93</v>
      </c>
      <c r="F4152" s="95">
        <v>166</v>
      </c>
    </row>
    <row r="4153" spans="1:6">
      <c r="A4153" s="74" t="s">
        <v>210</v>
      </c>
      <c r="B4153" s="74" t="s">
        <v>148</v>
      </c>
      <c r="C4153" s="75" t="s">
        <v>4965</v>
      </c>
      <c r="D4153" s="76">
        <v>1912</v>
      </c>
      <c r="E4153" s="77">
        <v>12.21</v>
      </c>
      <c r="F4153" s="95">
        <v>157</v>
      </c>
    </row>
    <row r="4154" spans="1:6">
      <c r="A4154" s="74" t="s">
        <v>210</v>
      </c>
      <c r="B4154" s="74" t="s">
        <v>148</v>
      </c>
      <c r="C4154" s="75" t="s">
        <v>4966</v>
      </c>
      <c r="D4154" s="76">
        <v>1668</v>
      </c>
      <c r="E4154" s="77">
        <v>10.41</v>
      </c>
      <c r="F4154" s="95">
        <v>160</v>
      </c>
    </row>
    <row r="4155" spans="1:6">
      <c r="A4155" s="74" t="s">
        <v>210</v>
      </c>
      <c r="B4155" s="74" t="s">
        <v>148</v>
      </c>
      <c r="C4155" s="75" t="s">
        <v>4967</v>
      </c>
      <c r="D4155" s="76">
        <v>1667</v>
      </c>
      <c r="E4155" s="77">
        <v>14.27</v>
      </c>
      <c r="F4155" s="95">
        <v>117</v>
      </c>
    </row>
    <row r="4156" spans="1:6">
      <c r="A4156" s="74" t="s">
        <v>210</v>
      </c>
      <c r="B4156" s="74" t="s">
        <v>148</v>
      </c>
      <c r="C4156" s="75" t="s">
        <v>4968</v>
      </c>
      <c r="D4156" s="76">
        <v>1430</v>
      </c>
      <c r="E4156" s="77">
        <v>7.93</v>
      </c>
      <c r="F4156" s="95">
        <v>180</v>
      </c>
    </row>
    <row r="4157" spans="1:6">
      <c r="A4157" s="74" t="s">
        <v>210</v>
      </c>
      <c r="B4157" s="74" t="s">
        <v>148</v>
      </c>
      <c r="C4157" s="75" t="s">
        <v>4969</v>
      </c>
      <c r="D4157" s="76">
        <v>1310</v>
      </c>
      <c r="E4157" s="77">
        <v>26.18</v>
      </c>
      <c r="F4157" s="95">
        <v>50</v>
      </c>
    </row>
    <row r="4158" spans="1:6">
      <c r="A4158" s="74" t="s">
        <v>210</v>
      </c>
      <c r="B4158" s="74" t="s">
        <v>148</v>
      </c>
      <c r="C4158" s="75" t="s">
        <v>4970</v>
      </c>
      <c r="D4158" s="76">
        <v>1176</v>
      </c>
      <c r="E4158" s="77">
        <v>14.93</v>
      </c>
      <c r="F4158" s="95">
        <v>79</v>
      </c>
    </row>
    <row r="4159" spans="1:6">
      <c r="A4159" s="74" t="s">
        <v>210</v>
      </c>
      <c r="B4159" s="74" t="s">
        <v>148</v>
      </c>
      <c r="C4159" s="75" t="s">
        <v>4971</v>
      </c>
      <c r="D4159" s="76">
        <v>1123</v>
      </c>
      <c r="E4159" s="77">
        <v>78.62</v>
      </c>
      <c r="F4159" s="95">
        <v>14</v>
      </c>
    </row>
    <row r="4160" spans="1:6">
      <c r="A4160" s="74" t="s">
        <v>210</v>
      </c>
      <c r="B4160" s="74" t="s">
        <v>148</v>
      </c>
      <c r="C4160" s="75" t="s">
        <v>4972</v>
      </c>
      <c r="D4160" s="77">
        <v>937</v>
      </c>
      <c r="E4160" s="77">
        <v>7.73</v>
      </c>
      <c r="F4160" s="95">
        <v>121</v>
      </c>
    </row>
    <row r="4161" spans="1:6">
      <c r="A4161" s="74" t="s">
        <v>210</v>
      </c>
      <c r="B4161" s="74" t="s">
        <v>148</v>
      </c>
      <c r="C4161" s="75" t="s">
        <v>4973</v>
      </c>
      <c r="D4161" s="77">
        <v>934</v>
      </c>
      <c r="E4161" s="77">
        <v>10.199999999999999</v>
      </c>
      <c r="F4161" s="95">
        <v>92</v>
      </c>
    </row>
    <row r="4162" spans="1:6">
      <c r="A4162" s="74" t="s">
        <v>210</v>
      </c>
      <c r="B4162" s="74" t="s">
        <v>148</v>
      </c>
      <c r="C4162" s="75" t="s">
        <v>4974</v>
      </c>
      <c r="D4162" s="77">
        <v>930</v>
      </c>
      <c r="E4162" s="77">
        <v>16.38</v>
      </c>
      <c r="F4162" s="95">
        <v>57</v>
      </c>
    </row>
    <row r="4163" spans="1:6">
      <c r="A4163" s="74" t="s">
        <v>210</v>
      </c>
      <c r="B4163" s="74" t="s">
        <v>148</v>
      </c>
      <c r="C4163" s="75" t="s">
        <v>4975</v>
      </c>
      <c r="D4163" s="77">
        <v>775</v>
      </c>
      <c r="E4163" s="77">
        <v>12.53</v>
      </c>
      <c r="F4163" s="95">
        <v>62</v>
      </c>
    </row>
    <row r="4164" spans="1:6">
      <c r="A4164" s="74" t="s">
        <v>210</v>
      </c>
      <c r="B4164" s="74" t="s">
        <v>148</v>
      </c>
      <c r="C4164" s="75" t="s">
        <v>4976</v>
      </c>
      <c r="D4164" s="77">
        <v>758</v>
      </c>
      <c r="E4164" s="77">
        <v>7.08</v>
      </c>
      <c r="F4164" s="95">
        <v>107</v>
      </c>
    </row>
    <row r="4165" spans="1:6">
      <c r="A4165" s="74" t="s">
        <v>210</v>
      </c>
      <c r="B4165" s="74" t="s">
        <v>148</v>
      </c>
      <c r="C4165" s="75" t="s">
        <v>4977</v>
      </c>
      <c r="D4165" s="77">
        <v>749</v>
      </c>
      <c r="E4165" s="77">
        <v>21.63</v>
      </c>
      <c r="F4165" s="95">
        <v>35</v>
      </c>
    </row>
    <row r="4166" spans="1:6">
      <c r="A4166" s="74" t="s">
        <v>210</v>
      </c>
      <c r="B4166" s="74" t="s">
        <v>148</v>
      </c>
      <c r="C4166" s="75" t="s">
        <v>4978</v>
      </c>
      <c r="D4166" s="77">
        <v>694</v>
      </c>
      <c r="E4166" s="77">
        <v>5.95</v>
      </c>
      <c r="F4166" s="95">
        <v>117</v>
      </c>
    </row>
    <row r="4167" spans="1:6">
      <c r="A4167" s="74" t="s">
        <v>210</v>
      </c>
      <c r="B4167" s="74" t="s">
        <v>148</v>
      </c>
      <c r="C4167" s="75" t="s">
        <v>4979</v>
      </c>
      <c r="D4167" s="77">
        <v>634</v>
      </c>
      <c r="E4167" s="77">
        <v>9.76</v>
      </c>
      <c r="F4167" s="95">
        <v>65</v>
      </c>
    </row>
    <row r="4168" spans="1:6">
      <c r="A4168" s="74" t="s">
        <v>210</v>
      </c>
      <c r="B4168" s="74" t="s">
        <v>148</v>
      </c>
      <c r="C4168" s="75" t="s">
        <v>4980</v>
      </c>
      <c r="D4168" s="77">
        <v>626</v>
      </c>
      <c r="E4168" s="77">
        <v>10.53</v>
      </c>
      <c r="F4168" s="95">
        <v>59</v>
      </c>
    </row>
    <row r="4169" spans="1:6">
      <c r="A4169" s="74" t="s">
        <v>210</v>
      </c>
      <c r="B4169" s="74" t="s">
        <v>148</v>
      </c>
      <c r="C4169" s="75" t="s">
        <v>4981</v>
      </c>
      <c r="D4169" s="77">
        <v>559</v>
      </c>
      <c r="E4169" s="77">
        <v>6.35</v>
      </c>
      <c r="F4169" s="95">
        <v>88</v>
      </c>
    </row>
    <row r="4170" spans="1:6">
      <c r="A4170" s="74" t="s">
        <v>210</v>
      </c>
      <c r="B4170" s="74" t="s">
        <v>148</v>
      </c>
      <c r="C4170" s="75" t="s">
        <v>4982</v>
      </c>
      <c r="D4170" s="77">
        <v>426</v>
      </c>
      <c r="E4170" s="77">
        <v>11.17</v>
      </c>
      <c r="F4170" s="95">
        <v>38</v>
      </c>
    </row>
    <row r="4171" spans="1:6">
      <c r="A4171" s="74" t="s">
        <v>210</v>
      </c>
      <c r="B4171" s="74" t="s">
        <v>148</v>
      </c>
      <c r="C4171" s="75" t="s">
        <v>4983</v>
      </c>
      <c r="D4171" s="77">
        <v>407</v>
      </c>
      <c r="E4171" s="77">
        <v>15.99</v>
      </c>
      <c r="F4171" s="95">
        <v>25</v>
      </c>
    </row>
    <row r="4172" spans="1:6">
      <c r="A4172" s="74" t="s">
        <v>210</v>
      </c>
      <c r="B4172" s="74" t="s">
        <v>148</v>
      </c>
      <c r="C4172" s="75" t="s">
        <v>4984</v>
      </c>
      <c r="D4172" s="77">
        <v>370</v>
      </c>
      <c r="E4172" s="77">
        <v>8.2100000000000009</v>
      </c>
      <c r="F4172" s="95">
        <v>45</v>
      </c>
    </row>
    <row r="4173" spans="1:6">
      <c r="A4173" s="74" t="s">
        <v>210</v>
      </c>
      <c r="B4173" s="74" t="s">
        <v>148</v>
      </c>
      <c r="C4173" s="75" t="s">
        <v>4985</v>
      </c>
      <c r="D4173" s="77">
        <v>352</v>
      </c>
      <c r="E4173" s="77">
        <v>11.29</v>
      </c>
      <c r="F4173" s="95">
        <v>31</v>
      </c>
    </row>
    <row r="4174" spans="1:6">
      <c r="A4174" s="74" t="s">
        <v>210</v>
      </c>
      <c r="B4174" s="74" t="s">
        <v>148</v>
      </c>
      <c r="C4174" s="75" t="s">
        <v>4986</v>
      </c>
      <c r="D4174" s="77">
        <v>352</v>
      </c>
      <c r="E4174" s="77">
        <v>7.92</v>
      </c>
      <c r="F4174" s="95">
        <v>44</v>
      </c>
    </row>
    <row r="4175" spans="1:6">
      <c r="A4175" s="74" t="s">
        <v>210</v>
      </c>
      <c r="B4175" s="74" t="s">
        <v>149</v>
      </c>
      <c r="C4175" s="75" t="s">
        <v>4987</v>
      </c>
      <c r="D4175" s="76">
        <v>42476</v>
      </c>
      <c r="E4175" s="77">
        <v>46.07</v>
      </c>
      <c r="F4175" s="95">
        <v>922</v>
      </c>
    </row>
    <row r="4176" spans="1:6">
      <c r="A4176" s="74" t="s">
        <v>210</v>
      </c>
      <c r="B4176" s="74" t="s">
        <v>149</v>
      </c>
      <c r="C4176" s="75" t="s">
        <v>4988</v>
      </c>
      <c r="D4176" s="76">
        <v>41514</v>
      </c>
      <c r="E4176" s="77">
        <v>92.53</v>
      </c>
      <c r="F4176" s="95">
        <v>449</v>
      </c>
    </row>
    <row r="4177" spans="1:6">
      <c r="A4177" s="74" t="s">
        <v>210</v>
      </c>
      <c r="B4177" s="74" t="s">
        <v>149</v>
      </c>
      <c r="C4177" s="75" t="s">
        <v>4989</v>
      </c>
      <c r="D4177" s="76">
        <v>21097</v>
      </c>
      <c r="E4177" s="77">
        <v>103.46</v>
      </c>
      <c r="F4177" s="95">
        <v>204</v>
      </c>
    </row>
    <row r="4178" spans="1:6">
      <c r="A4178" s="74" t="s">
        <v>210</v>
      </c>
      <c r="B4178" s="74" t="s">
        <v>149</v>
      </c>
      <c r="C4178" s="75" t="s">
        <v>4990</v>
      </c>
      <c r="D4178" s="76">
        <v>19113</v>
      </c>
      <c r="E4178" s="77">
        <v>95.12</v>
      </c>
      <c r="F4178" s="95">
        <v>201</v>
      </c>
    </row>
    <row r="4179" spans="1:6">
      <c r="A4179" s="74" t="s">
        <v>210</v>
      </c>
      <c r="B4179" s="74" t="s">
        <v>149</v>
      </c>
      <c r="C4179" s="75" t="s">
        <v>4991</v>
      </c>
      <c r="D4179" s="76">
        <v>15850</v>
      </c>
      <c r="E4179" s="77">
        <v>48.55</v>
      </c>
      <c r="F4179" s="95">
        <v>326</v>
      </c>
    </row>
    <row r="4180" spans="1:6">
      <c r="A4180" s="74" t="s">
        <v>210</v>
      </c>
      <c r="B4180" s="74" t="s">
        <v>149</v>
      </c>
      <c r="C4180" s="75" t="s">
        <v>4992</v>
      </c>
      <c r="D4180" s="76">
        <v>15212</v>
      </c>
      <c r="E4180" s="77">
        <v>61.97</v>
      </c>
      <c r="F4180" s="95">
        <v>245</v>
      </c>
    </row>
    <row r="4181" spans="1:6">
      <c r="A4181" s="74" t="s">
        <v>210</v>
      </c>
      <c r="B4181" s="74" t="s">
        <v>149</v>
      </c>
      <c r="C4181" s="75" t="s">
        <v>4993</v>
      </c>
      <c r="D4181" s="76">
        <v>12541</v>
      </c>
      <c r="E4181" s="77">
        <v>17.25</v>
      </c>
      <c r="F4181" s="95">
        <v>727</v>
      </c>
    </row>
    <row r="4182" spans="1:6">
      <c r="A4182" s="74" t="s">
        <v>210</v>
      </c>
      <c r="B4182" s="74" t="s">
        <v>149</v>
      </c>
      <c r="C4182" s="75" t="s">
        <v>4994</v>
      </c>
      <c r="D4182" s="76">
        <v>12344</v>
      </c>
      <c r="E4182" s="77">
        <v>194.26</v>
      </c>
      <c r="F4182" s="95">
        <v>64</v>
      </c>
    </row>
    <row r="4183" spans="1:6">
      <c r="A4183" s="74" t="s">
        <v>210</v>
      </c>
      <c r="B4183" s="74" t="s">
        <v>149</v>
      </c>
      <c r="C4183" s="75" t="s">
        <v>4995</v>
      </c>
      <c r="D4183" s="76">
        <v>10082</v>
      </c>
      <c r="E4183" s="77">
        <v>148.19999999999999</v>
      </c>
      <c r="F4183" s="95">
        <v>68</v>
      </c>
    </row>
    <row r="4184" spans="1:6">
      <c r="A4184" s="74" t="s">
        <v>210</v>
      </c>
      <c r="B4184" s="74" t="s">
        <v>149</v>
      </c>
      <c r="C4184" s="75" t="s">
        <v>4996</v>
      </c>
      <c r="D4184" s="76">
        <v>10078</v>
      </c>
      <c r="E4184" s="77">
        <v>42.58</v>
      </c>
      <c r="F4184" s="95">
        <v>237</v>
      </c>
    </row>
    <row r="4185" spans="1:6">
      <c r="A4185" s="74" t="s">
        <v>210</v>
      </c>
      <c r="B4185" s="74" t="s">
        <v>149</v>
      </c>
      <c r="C4185" s="75" t="s">
        <v>4997</v>
      </c>
      <c r="D4185" s="76">
        <v>9612</v>
      </c>
      <c r="E4185" s="77">
        <v>81.099999999999994</v>
      </c>
      <c r="F4185" s="95">
        <v>119</v>
      </c>
    </row>
    <row r="4186" spans="1:6">
      <c r="A4186" s="74" t="s">
        <v>210</v>
      </c>
      <c r="B4186" s="74" t="s">
        <v>149</v>
      </c>
      <c r="C4186" s="75" t="s">
        <v>4998</v>
      </c>
      <c r="D4186" s="76">
        <v>9255</v>
      </c>
      <c r="E4186" s="77">
        <v>93.54</v>
      </c>
      <c r="F4186" s="95">
        <v>99</v>
      </c>
    </row>
    <row r="4187" spans="1:6">
      <c r="A4187" s="74" t="s">
        <v>210</v>
      </c>
      <c r="B4187" s="74" t="s">
        <v>149</v>
      </c>
      <c r="C4187" s="75" t="s">
        <v>4999</v>
      </c>
      <c r="D4187" s="76">
        <v>7852</v>
      </c>
      <c r="E4187" s="77">
        <v>20.04</v>
      </c>
      <c r="F4187" s="95">
        <v>392</v>
      </c>
    </row>
    <row r="4188" spans="1:6">
      <c r="A4188" s="74" t="s">
        <v>210</v>
      </c>
      <c r="B4188" s="74" t="s">
        <v>149</v>
      </c>
      <c r="C4188" s="75" t="s">
        <v>5000</v>
      </c>
      <c r="D4188" s="76">
        <v>7227</v>
      </c>
      <c r="E4188" s="77">
        <v>21.88</v>
      </c>
      <c r="F4188" s="95">
        <v>330</v>
      </c>
    </row>
    <row r="4189" spans="1:6">
      <c r="A4189" s="74" t="s">
        <v>210</v>
      </c>
      <c r="B4189" s="74" t="s">
        <v>149</v>
      </c>
      <c r="C4189" s="75" t="s">
        <v>5001</v>
      </c>
      <c r="D4189" s="76">
        <v>7054</v>
      </c>
      <c r="E4189" s="77">
        <v>33.36</v>
      </c>
      <c r="F4189" s="95">
        <v>211</v>
      </c>
    </row>
    <row r="4190" spans="1:6">
      <c r="A4190" s="74" t="s">
        <v>210</v>
      </c>
      <c r="B4190" s="74" t="s">
        <v>149</v>
      </c>
      <c r="C4190" s="75" t="s">
        <v>5002</v>
      </c>
      <c r="D4190" s="76">
        <v>6852</v>
      </c>
      <c r="E4190" s="77">
        <v>129.88</v>
      </c>
      <c r="F4190" s="95">
        <v>53</v>
      </c>
    </row>
    <row r="4191" spans="1:6">
      <c r="A4191" s="74" t="s">
        <v>210</v>
      </c>
      <c r="B4191" s="74" t="s">
        <v>149</v>
      </c>
      <c r="C4191" s="75" t="s">
        <v>5003</v>
      </c>
      <c r="D4191" s="76">
        <v>6475</v>
      </c>
      <c r="E4191" s="77">
        <v>39.549999999999997</v>
      </c>
      <c r="F4191" s="95">
        <v>164</v>
      </c>
    </row>
    <row r="4192" spans="1:6">
      <c r="A4192" s="74" t="s">
        <v>210</v>
      </c>
      <c r="B4192" s="74" t="s">
        <v>149</v>
      </c>
      <c r="C4192" s="75" t="s">
        <v>5004</v>
      </c>
      <c r="D4192" s="76">
        <v>4571</v>
      </c>
      <c r="E4192" s="77">
        <v>29.26</v>
      </c>
      <c r="F4192" s="95">
        <v>156</v>
      </c>
    </row>
    <row r="4193" spans="1:6">
      <c r="A4193" s="74" t="s">
        <v>210</v>
      </c>
      <c r="B4193" s="74" t="s">
        <v>149</v>
      </c>
      <c r="C4193" s="75" t="s">
        <v>5005</v>
      </c>
      <c r="D4193" s="76">
        <v>4449</v>
      </c>
      <c r="E4193" s="77">
        <v>44.85</v>
      </c>
      <c r="F4193" s="95">
        <v>99</v>
      </c>
    </row>
    <row r="4194" spans="1:6">
      <c r="A4194" s="74" t="s">
        <v>210</v>
      </c>
      <c r="B4194" s="74" t="s">
        <v>149</v>
      </c>
      <c r="C4194" s="75" t="s">
        <v>5006</v>
      </c>
      <c r="D4194" s="76">
        <v>4155</v>
      </c>
      <c r="E4194" s="77">
        <v>22.67</v>
      </c>
      <c r="F4194" s="95">
        <v>183</v>
      </c>
    </row>
    <row r="4195" spans="1:6">
      <c r="A4195" s="74" t="s">
        <v>210</v>
      </c>
      <c r="B4195" s="74" t="s">
        <v>149</v>
      </c>
      <c r="C4195" s="75" t="s">
        <v>5007</v>
      </c>
      <c r="D4195" s="76">
        <v>3538</v>
      </c>
      <c r="E4195" s="77">
        <v>32.67</v>
      </c>
      <c r="F4195" s="95">
        <v>108</v>
      </c>
    </row>
    <row r="4196" spans="1:6">
      <c r="A4196" s="74" t="s">
        <v>210</v>
      </c>
      <c r="B4196" s="74" t="s">
        <v>149</v>
      </c>
      <c r="C4196" s="75" t="s">
        <v>5008</v>
      </c>
      <c r="D4196" s="76">
        <v>3400</v>
      </c>
      <c r="E4196" s="77">
        <v>33.94</v>
      </c>
      <c r="F4196" s="95">
        <v>100</v>
      </c>
    </row>
    <row r="4197" spans="1:6">
      <c r="A4197" s="74" t="s">
        <v>210</v>
      </c>
      <c r="B4197" s="74" t="s">
        <v>149</v>
      </c>
      <c r="C4197" s="75" t="s">
        <v>5009</v>
      </c>
      <c r="D4197" s="76">
        <v>3278</v>
      </c>
      <c r="E4197" s="77">
        <v>78.02</v>
      </c>
      <c r="F4197" s="95">
        <v>42</v>
      </c>
    </row>
    <row r="4198" spans="1:6">
      <c r="A4198" s="74" t="s">
        <v>210</v>
      </c>
      <c r="B4198" s="74" t="s">
        <v>149</v>
      </c>
      <c r="C4198" s="75" t="s">
        <v>5010</v>
      </c>
      <c r="D4198" s="76">
        <v>3179</v>
      </c>
      <c r="E4198" s="77">
        <v>63.17</v>
      </c>
      <c r="F4198" s="95">
        <v>50</v>
      </c>
    </row>
    <row r="4199" spans="1:6">
      <c r="A4199" s="74" t="s">
        <v>210</v>
      </c>
      <c r="B4199" s="74" t="s">
        <v>149</v>
      </c>
      <c r="C4199" s="75" t="s">
        <v>5011</v>
      </c>
      <c r="D4199" s="76">
        <v>2551</v>
      </c>
      <c r="E4199" s="77">
        <v>22.86</v>
      </c>
      <c r="F4199" s="95">
        <v>112</v>
      </c>
    </row>
    <row r="4200" spans="1:6">
      <c r="A4200" s="74" t="s">
        <v>210</v>
      </c>
      <c r="B4200" s="74" t="s">
        <v>149</v>
      </c>
      <c r="C4200" s="75" t="s">
        <v>5012</v>
      </c>
      <c r="D4200" s="76">
        <v>2303</v>
      </c>
      <c r="E4200" s="77">
        <v>32.58</v>
      </c>
      <c r="F4200" s="95">
        <v>71</v>
      </c>
    </row>
    <row r="4201" spans="1:6">
      <c r="A4201" s="74" t="s">
        <v>210</v>
      </c>
      <c r="B4201" s="74" t="s">
        <v>149</v>
      </c>
      <c r="C4201" s="75" t="s">
        <v>5013</v>
      </c>
      <c r="D4201" s="76">
        <v>2196</v>
      </c>
      <c r="E4201" s="77">
        <v>53.78</v>
      </c>
      <c r="F4201" s="95">
        <v>41</v>
      </c>
    </row>
    <row r="4202" spans="1:6">
      <c r="A4202" s="74" t="s">
        <v>210</v>
      </c>
      <c r="B4202" s="74" t="s">
        <v>149</v>
      </c>
      <c r="C4202" s="75" t="s">
        <v>5014</v>
      </c>
      <c r="D4202" s="76">
        <v>1929</v>
      </c>
      <c r="E4202" s="77">
        <v>15.65</v>
      </c>
      <c r="F4202" s="95">
        <v>123</v>
      </c>
    </row>
    <row r="4203" spans="1:6">
      <c r="A4203" s="74" t="s">
        <v>210</v>
      </c>
      <c r="B4203" s="74" t="s">
        <v>149</v>
      </c>
      <c r="C4203" s="75" t="s">
        <v>5015</v>
      </c>
      <c r="D4203" s="76">
        <v>1923</v>
      </c>
      <c r="E4203" s="77">
        <v>47.91</v>
      </c>
      <c r="F4203" s="95">
        <v>40</v>
      </c>
    </row>
    <row r="4204" spans="1:6">
      <c r="A4204" s="74" t="s">
        <v>210</v>
      </c>
      <c r="B4204" s="74" t="s">
        <v>149</v>
      </c>
      <c r="C4204" s="75" t="s">
        <v>5016</v>
      </c>
      <c r="D4204" s="76">
        <v>1904</v>
      </c>
      <c r="E4204" s="77">
        <v>16.05</v>
      </c>
      <c r="F4204" s="95">
        <v>119</v>
      </c>
    </row>
    <row r="4205" spans="1:6">
      <c r="A4205" s="74" t="s">
        <v>210</v>
      </c>
      <c r="B4205" s="74" t="s">
        <v>149</v>
      </c>
      <c r="C4205" s="75" t="s">
        <v>5017</v>
      </c>
      <c r="D4205" s="76">
        <v>1710</v>
      </c>
      <c r="E4205" s="77">
        <v>29.22</v>
      </c>
      <c r="F4205" s="95">
        <v>59</v>
      </c>
    </row>
    <row r="4206" spans="1:6">
      <c r="A4206" s="74" t="s">
        <v>210</v>
      </c>
      <c r="B4206" s="74" t="s">
        <v>149</v>
      </c>
      <c r="C4206" s="75" t="s">
        <v>5018</v>
      </c>
      <c r="D4206" s="76">
        <v>1361</v>
      </c>
      <c r="E4206" s="77">
        <v>27.38</v>
      </c>
      <c r="F4206" s="95">
        <v>50</v>
      </c>
    </row>
    <row r="4207" spans="1:6">
      <c r="A4207" s="74" t="s">
        <v>210</v>
      </c>
      <c r="B4207" s="74" t="s">
        <v>149</v>
      </c>
      <c r="C4207" s="75" t="s">
        <v>5019</v>
      </c>
      <c r="D4207" s="76">
        <v>1359</v>
      </c>
      <c r="E4207" s="77">
        <v>74.8</v>
      </c>
      <c r="F4207" s="95">
        <v>18</v>
      </c>
    </row>
    <row r="4208" spans="1:6">
      <c r="A4208" s="74" t="s">
        <v>210</v>
      </c>
      <c r="B4208" s="74" t="s">
        <v>149</v>
      </c>
      <c r="C4208" s="75" t="s">
        <v>5020</v>
      </c>
      <c r="D4208" s="76">
        <v>1317</v>
      </c>
      <c r="E4208" s="77">
        <v>76.22</v>
      </c>
      <c r="F4208" s="95">
        <v>17</v>
      </c>
    </row>
    <row r="4209" spans="1:6">
      <c r="A4209" s="74" t="s">
        <v>210</v>
      </c>
      <c r="B4209" s="74" t="s">
        <v>149</v>
      </c>
      <c r="C4209" s="75" t="s">
        <v>5021</v>
      </c>
      <c r="D4209" s="76">
        <v>1224</v>
      </c>
      <c r="E4209" s="77">
        <v>11.2</v>
      </c>
      <c r="F4209" s="95">
        <v>109</v>
      </c>
    </row>
    <row r="4210" spans="1:6">
      <c r="A4210" s="74" t="s">
        <v>210</v>
      </c>
      <c r="B4210" s="74" t="s">
        <v>149</v>
      </c>
      <c r="C4210" s="75" t="s">
        <v>5022</v>
      </c>
      <c r="D4210" s="76">
        <v>1062</v>
      </c>
      <c r="E4210" s="77">
        <v>19.45</v>
      </c>
      <c r="F4210" s="95">
        <v>55</v>
      </c>
    </row>
    <row r="4211" spans="1:6">
      <c r="A4211" s="74" t="s">
        <v>210</v>
      </c>
      <c r="B4211" s="74" t="s">
        <v>149</v>
      </c>
      <c r="C4211" s="75" t="s">
        <v>5023</v>
      </c>
      <c r="D4211" s="76">
        <v>1062</v>
      </c>
      <c r="E4211" s="77">
        <v>100.4</v>
      </c>
      <c r="F4211" s="95">
        <v>11</v>
      </c>
    </row>
    <row r="4212" spans="1:6">
      <c r="A4212" s="74" t="s">
        <v>210</v>
      </c>
      <c r="B4212" s="74" t="s">
        <v>149</v>
      </c>
      <c r="C4212" s="75" t="s">
        <v>5024</v>
      </c>
      <c r="D4212" s="76">
        <v>1035</v>
      </c>
      <c r="E4212" s="77">
        <v>28.08</v>
      </c>
      <c r="F4212" s="95">
        <v>37</v>
      </c>
    </row>
    <row r="4213" spans="1:6">
      <c r="A4213" s="74" t="s">
        <v>210</v>
      </c>
      <c r="B4213" s="74" t="s">
        <v>149</v>
      </c>
      <c r="C4213" s="75" t="s">
        <v>5025</v>
      </c>
      <c r="D4213" s="76">
        <v>1015</v>
      </c>
      <c r="E4213" s="77">
        <v>48.61</v>
      </c>
      <c r="F4213" s="95">
        <v>21</v>
      </c>
    </row>
    <row r="4214" spans="1:6">
      <c r="A4214" s="74" t="s">
        <v>210</v>
      </c>
      <c r="B4214" s="74" t="s">
        <v>149</v>
      </c>
      <c r="C4214" s="75" t="s">
        <v>5026</v>
      </c>
      <c r="D4214" s="76">
        <v>1009</v>
      </c>
      <c r="E4214" s="77">
        <v>95.99</v>
      </c>
      <c r="F4214" s="95">
        <v>11</v>
      </c>
    </row>
    <row r="4215" spans="1:6">
      <c r="A4215" s="74" t="s">
        <v>210</v>
      </c>
      <c r="B4215" s="74" t="s">
        <v>149</v>
      </c>
      <c r="C4215" s="75" t="s">
        <v>5027</v>
      </c>
      <c r="D4215" s="77">
        <v>922</v>
      </c>
      <c r="E4215" s="77">
        <v>37.65</v>
      </c>
      <c r="F4215" s="95">
        <v>24</v>
      </c>
    </row>
    <row r="4216" spans="1:6">
      <c r="A4216" s="74" t="s">
        <v>210</v>
      </c>
      <c r="B4216" s="74" t="s">
        <v>149</v>
      </c>
      <c r="C4216" s="75" t="s">
        <v>5028</v>
      </c>
      <c r="D4216" s="77">
        <v>878</v>
      </c>
      <c r="E4216" s="77">
        <v>25.91</v>
      </c>
      <c r="F4216" s="95">
        <v>34</v>
      </c>
    </row>
    <row r="4217" spans="1:6">
      <c r="A4217" s="74" t="s">
        <v>210</v>
      </c>
      <c r="B4217" s="74" t="s">
        <v>149</v>
      </c>
      <c r="C4217" s="75" t="s">
        <v>5029</v>
      </c>
      <c r="D4217" s="77">
        <v>837</v>
      </c>
      <c r="E4217" s="77">
        <v>10.17</v>
      </c>
      <c r="F4217" s="95">
        <v>82</v>
      </c>
    </row>
    <row r="4218" spans="1:6">
      <c r="A4218" s="74" t="s">
        <v>210</v>
      </c>
      <c r="B4218" s="74" t="s">
        <v>149</v>
      </c>
      <c r="C4218" s="75" t="s">
        <v>5030</v>
      </c>
      <c r="D4218" s="77">
        <v>774</v>
      </c>
      <c r="E4218" s="77">
        <v>22.22</v>
      </c>
      <c r="F4218" s="95">
        <v>35</v>
      </c>
    </row>
    <row r="4219" spans="1:6">
      <c r="A4219" s="74" t="s">
        <v>210</v>
      </c>
      <c r="B4219" s="74" t="s">
        <v>149</v>
      </c>
      <c r="C4219" s="75" t="s">
        <v>5031</v>
      </c>
      <c r="D4219" s="77">
        <v>734</v>
      </c>
      <c r="E4219" s="77">
        <v>18.47</v>
      </c>
      <c r="F4219" s="95">
        <v>40</v>
      </c>
    </row>
    <row r="4220" spans="1:6">
      <c r="A4220" s="74" t="s">
        <v>210</v>
      </c>
      <c r="B4220" s="74" t="s">
        <v>149</v>
      </c>
      <c r="C4220" s="75" t="s">
        <v>5032</v>
      </c>
      <c r="D4220" s="77">
        <v>663</v>
      </c>
      <c r="E4220" s="77">
        <v>84.48</v>
      </c>
      <c r="F4220" s="95">
        <v>7.85</v>
      </c>
    </row>
    <row r="4221" spans="1:6">
      <c r="A4221" s="74" t="s">
        <v>210</v>
      </c>
      <c r="B4221" s="74" t="s">
        <v>149</v>
      </c>
      <c r="C4221" s="75" t="s">
        <v>5033</v>
      </c>
      <c r="D4221" s="77">
        <v>599</v>
      </c>
      <c r="E4221" s="77">
        <v>24.05</v>
      </c>
      <c r="F4221" s="95">
        <v>25</v>
      </c>
    </row>
    <row r="4222" spans="1:6">
      <c r="A4222" s="74" t="s">
        <v>210</v>
      </c>
      <c r="B4222" s="74" t="s">
        <v>149</v>
      </c>
      <c r="C4222" s="75" t="s">
        <v>5034</v>
      </c>
      <c r="D4222" s="77">
        <v>525</v>
      </c>
      <c r="E4222" s="77">
        <v>8.81</v>
      </c>
      <c r="F4222" s="95">
        <v>60</v>
      </c>
    </row>
    <row r="4223" spans="1:6">
      <c r="A4223" s="74" t="s">
        <v>210</v>
      </c>
      <c r="B4223" s="74" t="s">
        <v>149</v>
      </c>
      <c r="C4223" s="75" t="s">
        <v>5035</v>
      </c>
      <c r="D4223" s="77">
        <v>482</v>
      </c>
      <c r="E4223" s="77">
        <v>27.58</v>
      </c>
      <c r="F4223" s="95">
        <v>17</v>
      </c>
    </row>
    <row r="4224" spans="1:6">
      <c r="A4224" s="74" t="s">
        <v>210</v>
      </c>
      <c r="B4224" s="74" t="s">
        <v>149</v>
      </c>
      <c r="C4224" s="75" t="s">
        <v>5036</v>
      </c>
      <c r="D4224" s="77">
        <v>438</v>
      </c>
      <c r="E4224" s="77">
        <v>42.54</v>
      </c>
      <c r="F4224" s="95">
        <v>10</v>
      </c>
    </row>
    <row r="4225" spans="1:6">
      <c r="A4225" s="74" t="s">
        <v>210</v>
      </c>
      <c r="B4225" s="74" t="s">
        <v>149</v>
      </c>
      <c r="C4225" s="75" t="s">
        <v>5037</v>
      </c>
      <c r="D4225" s="77">
        <v>409</v>
      </c>
      <c r="E4225" s="77">
        <v>55.3</v>
      </c>
      <c r="F4225" s="95">
        <v>7.4</v>
      </c>
    </row>
    <row r="4226" spans="1:6">
      <c r="A4226" s="74" t="s">
        <v>210</v>
      </c>
      <c r="B4226" s="74" t="s">
        <v>149</v>
      </c>
      <c r="C4226" s="75" t="s">
        <v>5038</v>
      </c>
      <c r="D4226" s="77">
        <v>249</v>
      </c>
      <c r="E4226" s="77">
        <v>70.67</v>
      </c>
      <c r="F4226" s="95">
        <v>3.52</v>
      </c>
    </row>
    <row r="4227" spans="1:6">
      <c r="A4227" s="74" t="s">
        <v>210</v>
      </c>
      <c r="B4227" s="74" t="s">
        <v>149</v>
      </c>
      <c r="C4227" s="75" t="s">
        <v>5039</v>
      </c>
      <c r="D4227" s="77">
        <v>241</v>
      </c>
      <c r="E4227" s="77">
        <v>13.03</v>
      </c>
      <c r="F4227" s="95">
        <v>18</v>
      </c>
    </row>
    <row r="4228" spans="1:6">
      <c r="A4228" s="74" t="s">
        <v>210</v>
      </c>
      <c r="B4228" s="74" t="s">
        <v>149</v>
      </c>
      <c r="C4228" s="75" t="s">
        <v>5040</v>
      </c>
      <c r="D4228" s="77">
        <v>141</v>
      </c>
      <c r="E4228" s="77">
        <v>25.87</v>
      </c>
      <c r="F4228" s="95">
        <v>5.45</v>
      </c>
    </row>
    <row r="4229" spans="1:6">
      <c r="A4229" s="74" t="s">
        <v>210</v>
      </c>
      <c r="B4229" s="74" t="s">
        <v>149</v>
      </c>
      <c r="C4229" s="75" t="s">
        <v>5041</v>
      </c>
      <c r="D4229" s="77">
        <v>122</v>
      </c>
      <c r="E4229" s="77">
        <v>38.51</v>
      </c>
      <c r="F4229" s="95">
        <v>3.17</v>
      </c>
    </row>
    <row r="4230" spans="1:6">
      <c r="A4230" s="74" t="s">
        <v>210</v>
      </c>
      <c r="B4230" s="74" t="s">
        <v>257</v>
      </c>
      <c r="C4230" s="75" t="s">
        <v>5042</v>
      </c>
      <c r="D4230" s="76">
        <v>94969</v>
      </c>
      <c r="E4230" s="77">
        <v>126.77</v>
      </c>
      <c r="F4230" s="95">
        <v>749</v>
      </c>
    </row>
    <row r="4231" spans="1:6">
      <c r="A4231" s="74" t="s">
        <v>210</v>
      </c>
      <c r="B4231" s="74" t="s">
        <v>257</v>
      </c>
      <c r="C4231" s="75" t="s">
        <v>5043</v>
      </c>
      <c r="D4231" s="76">
        <v>60872</v>
      </c>
      <c r="E4231" s="77">
        <v>121.84</v>
      </c>
      <c r="F4231" s="95">
        <v>500</v>
      </c>
    </row>
    <row r="4232" spans="1:6">
      <c r="A4232" s="74" t="s">
        <v>210</v>
      </c>
      <c r="B4232" s="74" t="s">
        <v>257</v>
      </c>
      <c r="C4232" s="75" t="s">
        <v>5044</v>
      </c>
      <c r="D4232" s="76">
        <v>15133</v>
      </c>
      <c r="E4232" s="77">
        <v>39.57</v>
      </c>
      <c r="F4232" s="95">
        <v>382</v>
      </c>
    </row>
    <row r="4233" spans="1:6">
      <c r="A4233" s="74" t="s">
        <v>210</v>
      </c>
      <c r="B4233" s="74" t="s">
        <v>257</v>
      </c>
      <c r="C4233" s="75" t="s">
        <v>5045</v>
      </c>
      <c r="D4233" s="76">
        <v>14361</v>
      </c>
      <c r="E4233" s="77">
        <v>226.5</v>
      </c>
      <c r="F4233" s="95">
        <v>63</v>
      </c>
    </row>
    <row r="4234" spans="1:6">
      <c r="A4234" s="74" t="s">
        <v>210</v>
      </c>
      <c r="B4234" s="74" t="s">
        <v>257</v>
      </c>
      <c r="C4234" s="75" t="s">
        <v>5046</v>
      </c>
      <c r="D4234" s="76">
        <v>14360</v>
      </c>
      <c r="E4234" s="77">
        <v>22.82</v>
      </c>
      <c r="F4234" s="95">
        <v>629</v>
      </c>
    </row>
    <row r="4235" spans="1:6">
      <c r="A4235" s="74" t="s">
        <v>210</v>
      </c>
      <c r="B4235" s="74" t="s">
        <v>257</v>
      </c>
      <c r="C4235" s="75" t="s">
        <v>5047</v>
      </c>
      <c r="D4235" s="76">
        <v>12341</v>
      </c>
      <c r="E4235" s="77">
        <v>46.17</v>
      </c>
      <c r="F4235" s="95">
        <v>267</v>
      </c>
    </row>
    <row r="4236" spans="1:6">
      <c r="A4236" s="74" t="s">
        <v>210</v>
      </c>
      <c r="B4236" s="74" t="s">
        <v>257</v>
      </c>
      <c r="C4236" s="75" t="s">
        <v>5048</v>
      </c>
      <c r="D4236" s="76">
        <v>9395</v>
      </c>
      <c r="E4236" s="77">
        <v>106.88</v>
      </c>
      <c r="F4236" s="95">
        <v>88</v>
      </c>
    </row>
    <row r="4237" spans="1:6">
      <c r="A4237" s="74" t="s">
        <v>210</v>
      </c>
      <c r="B4237" s="74" t="s">
        <v>257</v>
      </c>
      <c r="C4237" s="75" t="s">
        <v>5049</v>
      </c>
      <c r="D4237" s="76">
        <v>8456</v>
      </c>
      <c r="E4237" s="77">
        <v>43.7</v>
      </c>
      <c r="F4237" s="95">
        <v>193</v>
      </c>
    </row>
    <row r="4238" spans="1:6">
      <c r="A4238" s="74" t="s">
        <v>210</v>
      </c>
      <c r="B4238" s="74" t="s">
        <v>257</v>
      </c>
      <c r="C4238" s="75" t="s">
        <v>5050</v>
      </c>
      <c r="D4238" s="76">
        <v>8408</v>
      </c>
      <c r="E4238" s="77">
        <v>226.46</v>
      </c>
      <c r="F4238" s="95">
        <v>37</v>
      </c>
    </row>
    <row r="4239" spans="1:6">
      <c r="A4239" s="74" t="s">
        <v>210</v>
      </c>
      <c r="B4239" s="74" t="s">
        <v>257</v>
      </c>
      <c r="C4239" s="75" t="s">
        <v>5051</v>
      </c>
      <c r="D4239" s="76">
        <v>7947</v>
      </c>
      <c r="E4239" s="77">
        <v>42.07</v>
      </c>
      <c r="F4239" s="95">
        <v>189</v>
      </c>
    </row>
    <row r="4240" spans="1:6">
      <c r="A4240" s="74" t="s">
        <v>210</v>
      </c>
      <c r="B4240" s="74" t="s">
        <v>257</v>
      </c>
      <c r="C4240" s="75" t="s">
        <v>5052</v>
      </c>
      <c r="D4240" s="76">
        <v>7926</v>
      </c>
      <c r="E4240" s="77">
        <v>23.2</v>
      </c>
      <c r="F4240" s="95">
        <v>342</v>
      </c>
    </row>
    <row r="4241" spans="1:6">
      <c r="A4241" s="74" t="s">
        <v>210</v>
      </c>
      <c r="B4241" s="74" t="s">
        <v>257</v>
      </c>
      <c r="C4241" s="75" t="s">
        <v>5053</v>
      </c>
      <c r="D4241" s="76">
        <v>6990</v>
      </c>
      <c r="E4241" s="77">
        <v>19.57</v>
      </c>
      <c r="F4241" s="95">
        <v>357</v>
      </c>
    </row>
    <row r="4242" spans="1:6">
      <c r="A4242" s="74" t="s">
        <v>210</v>
      </c>
      <c r="B4242" s="74" t="s">
        <v>257</v>
      </c>
      <c r="C4242" s="75" t="s">
        <v>5054</v>
      </c>
      <c r="D4242" s="76">
        <v>6990</v>
      </c>
      <c r="E4242" s="77">
        <v>77.53</v>
      </c>
      <c r="F4242" s="95">
        <v>90</v>
      </c>
    </row>
    <row r="4243" spans="1:6">
      <c r="A4243" s="74" t="s">
        <v>210</v>
      </c>
      <c r="B4243" s="74" t="s">
        <v>257</v>
      </c>
      <c r="C4243" s="75" t="s">
        <v>5055</v>
      </c>
      <c r="D4243" s="76">
        <v>6151</v>
      </c>
      <c r="E4243" s="77">
        <v>112.4</v>
      </c>
      <c r="F4243" s="95">
        <v>55</v>
      </c>
    </row>
    <row r="4244" spans="1:6">
      <c r="A4244" s="74" t="s">
        <v>210</v>
      </c>
      <c r="B4244" s="74" t="s">
        <v>257</v>
      </c>
      <c r="C4244" s="75" t="s">
        <v>5056</v>
      </c>
      <c r="D4244" s="76">
        <v>5680</v>
      </c>
      <c r="E4244" s="77">
        <v>4.9400000000000004</v>
      </c>
      <c r="F4244" s="96">
        <v>1151</v>
      </c>
    </row>
    <row r="4245" spans="1:6">
      <c r="A4245" s="74" t="s">
        <v>210</v>
      </c>
      <c r="B4245" s="74" t="s">
        <v>257</v>
      </c>
      <c r="C4245" s="75" t="s">
        <v>5057</v>
      </c>
      <c r="D4245" s="76">
        <v>5238</v>
      </c>
      <c r="E4245" s="77">
        <v>70.37</v>
      </c>
      <c r="F4245" s="95">
        <v>74</v>
      </c>
    </row>
    <row r="4246" spans="1:6">
      <c r="A4246" s="74" t="s">
        <v>210</v>
      </c>
      <c r="B4246" s="74" t="s">
        <v>257</v>
      </c>
      <c r="C4246" s="75" t="s">
        <v>5058</v>
      </c>
      <c r="D4246" s="76">
        <v>4940</v>
      </c>
      <c r="E4246" s="77">
        <v>87.55</v>
      </c>
      <c r="F4246" s="95">
        <v>56</v>
      </c>
    </row>
    <row r="4247" spans="1:6">
      <c r="A4247" s="74" t="s">
        <v>210</v>
      </c>
      <c r="B4247" s="74" t="s">
        <v>257</v>
      </c>
      <c r="C4247" s="75" t="s">
        <v>5059</v>
      </c>
      <c r="D4247" s="76">
        <v>4874</v>
      </c>
      <c r="E4247" s="77">
        <v>17.53</v>
      </c>
      <c r="F4247" s="95">
        <v>278</v>
      </c>
    </row>
    <row r="4248" spans="1:6">
      <c r="A4248" s="74" t="s">
        <v>210</v>
      </c>
      <c r="B4248" s="74" t="s">
        <v>257</v>
      </c>
      <c r="C4248" s="75" t="s">
        <v>5060</v>
      </c>
      <c r="D4248" s="76">
        <v>4711</v>
      </c>
      <c r="E4248" s="77">
        <v>40.89</v>
      </c>
      <c r="F4248" s="95">
        <v>115</v>
      </c>
    </row>
    <row r="4249" spans="1:6">
      <c r="A4249" s="74" t="s">
        <v>210</v>
      </c>
      <c r="B4249" s="74" t="s">
        <v>257</v>
      </c>
      <c r="C4249" s="75" t="s">
        <v>5061</v>
      </c>
      <c r="D4249" s="76">
        <v>4371</v>
      </c>
      <c r="E4249" s="77">
        <v>50.69</v>
      </c>
      <c r="F4249" s="95">
        <v>86</v>
      </c>
    </row>
    <row r="4250" spans="1:6">
      <c r="A4250" s="74" t="s">
        <v>210</v>
      </c>
      <c r="B4250" s="74" t="s">
        <v>257</v>
      </c>
      <c r="C4250" s="75" t="s">
        <v>5062</v>
      </c>
      <c r="D4250" s="76">
        <v>4054</v>
      </c>
      <c r="E4250" s="77">
        <v>67.34</v>
      </c>
      <c r="F4250" s="95">
        <v>60</v>
      </c>
    </row>
    <row r="4251" spans="1:6">
      <c r="A4251" s="74" t="s">
        <v>210</v>
      </c>
      <c r="B4251" s="74" t="s">
        <v>257</v>
      </c>
      <c r="C4251" s="75" t="s">
        <v>5063</v>
      </c>
      <c r="D4251" s="76">
        <v>3817</v>
      </c>
      <c r="E4251" s="77">
        <v>29.64</v>
      </c>
      <c r="F4251" s="95">
        <v>129</v>
      </c>
    </row>
    <row r="4252" spans="1:6">
      <c r="A4252" s="74" t="s">
        <v>210</v>
      </c>
      <c r="B4252" s="74" t="s">
        <v>257</v>
      </c>
      <c r="C4252" s="75" t="s">
        <v>5064</v>
      </c>
      <c r="D4252" s="76">
        <v>3325</v>
      </c>
      <c r="E4252" s="77">
        <v>28.8</v>
      </c>
      <c r="F4252" s="95">
        <v>115</v>
      </c>
    </row>
    <row r="4253" spans="1:6">
      <c r="A4253" s="74" t="s">
        <v>210</v>
      </c>
      <c r="B4253" s="74" t="s">
        <v>257</v>
      </c>
      <c r="C4253" s="75" t="s">
        <v>5065</v>
      </c>
      <c r="D4253" s="76">
        <v>2835</v>
      </c>
      <c r="E4253" s="77">
        <v>18.29</v>
      </c>
      <c r="F4253" s="95">
        <v>155</v>
      </c>
    </row>
    <row r="4254" spans="1:6">
      <c r="A4254" s="74" t="s">
        <v>210</v>
      </c>
      <c r="B4254" s="74" t="s">
        <v>257</v>
      </c>
      <c r="C4254" s="75" t="s">
        <v>5066</v>
      </c>
      <c r="D4254" s="76">
        <v>2802</v>
      </c>
      <c r="E4254" s="77">
        <v>11.27</v>
      </c>
      <c r="F4254" s="95">
        <v>249</v>
      </c>
    </row>
    <row r="4255" spans="1:6">
      <c r="A4255" s="74" t="s">
        <v>210</v>
      </c>
      <c r="B4255" s="74" t="s">
        <v>257</v>
      </c>
      <c r="C4255" s="75" t="s">
        <v>5067</v>
      </c>
      <c r="D4255" s="76">
        <v>2762</v>
      </c>
      <c r="E4255" s="77">
        <v>18.25</v>
      </c>
      <c r="F4255" s="95">
        <v>151</v>
      </c>
    </row>
    <row r="4256" spans="1:6">
      <c r="A4256" s="74" t="s">
        <v>210</v>
      </c>
      <c r="B4256" s="74" t="s">
        <v>257</v>
      </c>
      <c r="C4256" s="75" t="s">
        <v>5068</v>
      </c>
      <c r="D4256" s="76">
        <v>2615</v>
      </c>
      <c r="E4256" s="77">
        <v>39.01</v>
      </c>
      <c r="F4256" s="95">
        <v>67</v>
      </c>
    </row>
    <row r="4257" spans="1:6">
      <c r="A4257" s="74" t="s">
        <v>210</v>
      </c>
      <c r="B4257" s="74" t="s">
        <v>257</v>
      </c>
      <c r="C4257" s="75" t="s">
        <v>5069</v>
      </c>
      <c r="D4257" s="76">
        <v>2171</v>
      </c>
      <c r="E4257" s="77">
        <v>83.25</v>
      </c>
      <c r="F4257" s="95">
        <v>26</v>
      </c>
    </row>
    <row r="4258" spans="1:6">
      <c r="A4258" s="74" t="s">
        <v>210</v>
      </c>
      <c r="B4258" s="74" t="s">
        <v>257</v>
      </c>
      <c r="C4258" s="75" t="s">
        <v>5070</v>
      </c>
      <c r="D4258" s="76">
        <v>2130</v>
      </c>
      <c r="E4258" s="77">
        <v>39.9</v>
      </c>
      <c r="F4258" s="95">
        <v>53</v>
      </c>
    </row>
    <row r="4259" spans="1:6">
      <c r="A4259" s="74" t="s">
        <v>210</v>
      </c>
      <c r="B4259" s="74" t="s">
        <v>257</v>
      </c>
      <c r="C4259" s="75" t="s">
        <v>5071</v>
      </c>
      <c r="D4259" s="76">
        <v>2077</v>
      </c>
      <c r="E4259" s="77">
        <v>28.21</v>
      </c>
      <c r="F4259" s="95">
        <v>74</v>
      </c>
    </row>
    <row r="4260" spans="1:6">
      <c r="A4260" s="74" t="s">
        <v>210</v>
      </c>
      <c r="B4260" s="74" t="s">
        <v>257</v>
      </c>
      <c r="C4260" s="75" t="s">
        <v>5072</v>
      </c>
      <c r="D4260" s="76">
        <v>1994</v>
      </c>
      <c r="E4260" s="77">
        <v>40.07</v>
      </c>
      <c r="F4260" s="95">
        <v>50</v>
      </c>
    </row>
    <row r="4261" spans="1:6">
      <c r="A4261" s="74" t="s">
        <v>210</v>
      </c>
      <c r="B4261" s="74" t="s">
        <v>257</v>
      </c>
      <c r="C4261" s="75" t="s">
        <v>5073</v>
      </c>
      <c r="D4261" s="76">
        <v>1916</v>
      </c>
      <c r="E4261" s="77">
        <v>48.2</v>
      </c>
      <c r="F4261" s="95">
        <v>40</v>
      </c>
    </row>
    <row r="4262" spans="1:6">
      <c r="A4262" s="74" t="s">
        <v>210</v>
      </c>
      <c r="B4262" s="74" t="s">
        <v>257</v>
      </c>
      <c r="C4262" s="75" t="s">
        <v>5074</v>
      </c>
      <c r="D4262" s="76">
        <v>1803</v>
      </c>
      <c r="E4262" s="77">
        <v>103.11</v>
      </c>
      <c r="F4262" s="95">
        <v>17</v>
      </c>
    </row>
    <row r="4263" spans="1:6">
      <c r="A4263" s="74" t="s">
        <v>210</v>
      </c>
      <c r="B4263" s="74" t="s">
        <v>257</v>
      </c>
      <c r="C4263" s="75" t="s">
        <v>5075</v>
      </c>
      <c r="D4263" s="76">
        <v>1668</v>
      </c>
      <c r="E4263" s="77">
        <v>28.94</v>
      </c>
      <c r="F4263" s="95">
        <v>58</v>
      </c>
    </row>
    <row r="4264" spans="1:6">
      <c r="A4264" s="74" t="s">
        <v>210</v>
      </c>
      <c r="B4264" s="74" t="s">
        <v>257</v>
      </c>
      <c r="C4264" s="75" t="s">
        <v>5076</v>
      </c>
      <c r="D4264" s="76">
        <v>1640</v>
      </c>
      <c r="E4264" s="77">
        <v>26.04</v>
      </c>
      <c r="F4264" s="95">
        <v>63</v>
      </c>
    </row>
    <row r="4265" spans="1:6">
      <c r="A4265" s="74" t="s">
        <v>210</v>
      </c>
      <c r="B4265" s="74" t="s">
        <v>257</v>
      </c>
      <c r="C4265" s="75" t="s">
        <v>5077</v>
      </c>
      <c r="D4265" s="76">
        <v>1507</v>
      </c>
      <c r="E4265" s="77">
        <v>19.88</v>
      </c>
      <c r="F4265" s="95">
        <v>76</v>
      </c>
    </row>
    <row r="4266" spans="1:6">
      <c r="A4266" s="74" t="s">
        <v>210</v>
      </c>
      <c r="B4266" s="74" t="s">
        <v>257</v>
      </c>
      <c r="C4266" s="75" t="s">
        <v>5078</v>
      </c>
      <c r="D4266" s="76">
        <v>1493</v>
      </c>
      <c r="E4266" s="77">
        <v>15.01</v>
      </c>
      <c r="F4266" s="95">
        <v>99</v>
      </c>
    </row>
    <row r="4267" spans="1:6">
      <c r="A4267" s="74" t="s">
        <v>210</v>
      </c>
      <c r="B4267" s="74" t="s">
        <v>257</v>
      </c>
      <c r="C4267" s="75" t="s">
        <v>5079</v>
      </c>
      <c r="D4267" s="76">
        <v>1411</v>
      </c>
      <c r="E4267" s="77">
        <v>21.08</v>
      </c>
      <c r="F4267" s="95">
        <v>67</v>
      </c>
    </row>
    <row r="4268" spans="1:6">
      <c r="A4268" s="74" t="s">
        <v>210</v>
      </c>
      <c r="B4268" s="74" t="s">
        <v>257</v>
      </c>
      <c r="C4268" s="75" t="s">
        <v>5080</v>
      </c>
      <c r="D4268" s="76">
        <v>1334</v>
      </c>
      <c r="E4268" s="77">
        <v>68.36</v>
      </c>
      <c r="F4268" s="95">
        <v>20</v>
      </c>
    </row>
    <row r="4269" spans="1:6">
      <c r="A4269" s="74" t="s">
        <v>210</v>
      </c>
      <c r="B4269" s="74" t="s">
        <v>257</v>
      </c>
      <c r="C4269" s="75" t="s">
        <v>5081</v>
      </c>
      <c r="D4269" s="76">
        <v>1265</v>
      </c>
      <c r="E4269" s="77">
        <v>36.08</v>
      </c>
      <c r="F4269" s="95">
        <v>35</v>
      </c>
    </row>
    <row r="4270" spans="1:6">
      <c r="A4270" s="74" t="s">
        <v>210</v>
      </c>
      <c r="B4270" s="74" t="s">
        <v>257</v>
      </c>
      <c r="C4270" s="75" t="s">
        <v>5082</v>
      </c>
      <c r="D4270" s="76">
        <v>1117</v>
      </c>
      <c r="E4270" s="77">
        <v>23.97</v>
      </c>
      <c r="F4270" s="95">
        <v>47</v>
      </c>
    </row>
    <row r="4271" spans="1:6">
      <c r="A4271" s="74" t="s">
        <v>210</v>
      </c>
      <c r="B4271" s="74" t="s">
        <v>257</v>
      </c>
      <c r="C4271" s="75" t="s">
        <v>5083</v>
      </c>
      <c r="D4271" s="76">
        <v>1091</v>
      </c>
      <c r="E4271" s="77">
        <v>35.81</v>
      </c>
      <c r="F4271" s="95">
        <v>30</v>
      </c>
    </row>
    <row r="4272" spans="1:6">
      <c r="A4272" s="74" t="s">
        <v>210</v>
      </c>
      <c r="B4272" s="74" t="s">
        <v>257</v>
      </c>
      <c r="C4272" s="75" t="s">
        <v>5084</v>
      </c>
      <c r="D4272" s="76">
        <v>1031</v>
      </c>
      <c r="E4272" s="77">
        <v>13.95</v>
      </c>
      <c r="F4272" s="95">
        <v>74</v>
      </c>
    </row>
    <row r="4273" spans="1:6">
      <c r="A4273" s="74" t="s">
        <v>210</v>
      </c>
      <c r="B4273" s="74" t="s">
        <v>257</v>
      </c>
      <c r="C4273" s="75" t="s">
        <v>5085</v>
      </c>
      <c r="D4273" s="77">
        <v>963</v>
      </c>
      <c r="E4273" s="77">
        <v>32.799999999999997</v>
      </c>
      <c r="F4273" s="95">
        <v>29</v>
      </c>
    </row>
    <row r="4274" spans="1:6">
      <c r="A4274" s="74" t="s">
        <v>210</v>
      </c>
      <c r="B4274" s="74" t="s">
        <v>257</v>
      </c>
      <c r="C4274" s="75" t="s">
        <v>5086</v>
      </c>
      <c r="D4274" s="77">
        <v>936</v>
      </c>
      <c r="E4274" s="77">
        <v>15.63</v>
      </c>
      <c r="F4274" s="95">
        <v>60</v>
      </c>
    </row>
    <row r="4275" spans="1:6">
      <c r="A4275" s="74" t="s">
        <v>210</v>
      </c>
      <c r="B4275" s="74" t="s">
        <v>257</v>
      </c>
      <c r="C4275" s="75" t="s">
        <v>5087</v>
      </c>
      <c r="D4275" s="77">
        <v>870</v>
      </c>
      <c r="E4275" s="77">
        <v>12.41</v>
      </c>
      <c r="F4275" s="95">
        <v>70</v>
      </c>
    </row>
    <row r="4276" spans="1:6">
      <c r="A4276" s="74" t="s">
        <v>210</v>
      </c>
      <c r="B4276" s="74" t="s">
        <v>257</v>
      </c>
      <c r="C4276" s="75" t="s">
        <v>5088</v>
      </c>
      <c r="D4276" s="77">
        <v>741</v>
      </c>
      <c r="E4276" s="77">
        <v>12.29</v>
      </c>
      <c r="F4276" s="95">
        <v>60</v>
      </c>
    </row>
    <row r="4277" spans="1:6">
      <c r="A4277" s="74" t="s">
        <v>210</v>
      </c>
      <c r="B4277" s="74" t="s">
        <v>257</v>
      </c>
      <c r="C4277" s="75" t="s">
        <v>3954</v>
      </c>
      <c r="D4277" s="77">
        <v>686</v>
      </c>
      <c r="E4277" s="77">
        <v>21.36</v>
      </c>
      <c r="F4277" s="95">
        <v>32</v>
      </c>
    </row>
    <row r="4278" spans="1:6">
      <c r="A4278" s="74" t="s">
        <v>210</v>
      </c>
      <c r="B4278" s="74" t="s">
        <v>257</v>
      </c>
      <c r="C4278" s="75" t="s">
        <v>5089</v>
      </c>
      <c r="D4278" s="77">
        <v>653</v>
      </c>
      <c r="E4278" s="77">
        <v>18.239999999999998</v>
      </c>
      <c r="F4278" s="95">
        <v>36</v>
      </c>
    </row>
    <row r="4279" spans="1:6">
      <c r="A4279" s="74" t="s">
        <v>210</v>
      </c>
      <c r="B4279" s="74" t="s">
        <v>257</v>
      </c>
      <c r="C4279" s="75" t="s">
        <v>5090</v>
      </c>
      <c r="D4279" s="77">
        <v>647</v>
      </c>
      <c r="E4279" s="77">
        <v>13.29</v>
      </c>
      <c r="F4279" s="95">
        <v>49</v>
      </c>
    </row>
    <row r="4280" spans="1:6">
      <c r="A4280" s="74" t="s">
        <v>210</v>
      </c>
      <c r="B4280" s="74" t="s">
        <v>257</v>
      </c>
      <c r="C4280" s="75" t="s">
        <v>5091</v>
      </c>
      <c r="D4280" s="77">
        <v>572</v>
      </c>
      <c r="E4280" s="77">
        <v>56.22</v>
      </c>
      <c r="F4280" s="95">
        <v>10</v>
      </c>
    </row>
    <row r="4281" spans="1:6">
      <c r="A4281" s="74" t="s">
        <v>210</v>
      </c>
      <c r="B4281" s="74" t="s">
        <v>257</v>
      </c>
      <c r="C4281" s="75" t="s">
        <v>5092</v>
      </c>
      <c r="D4281" s="77">
        <v>562</v>
      </c>
      <c r="E4281" s="77">
        <v>23.3</v>
      </c>
      <c r="F4281" s="95">
        <v>24</v>
      </c>
    </row>
    <row r="4282" spans="1:6">
      <c r="A4282" s="74" t="s">
        <v>210</v>
      </c>
      <c r="B4282" s="74" t="s">
        <v>257</v>
      </c>
      <c r="C4282" s="75" t="s">
        <v>5093</v>
      </c>
      <c r="D4282" s="77">
        <v>285</v>
      </c>
      <c r="E4282" s="77">
        <v>10.37</v>
      </c>
      <c r="F4282" s="95">
        <v>27</v>
      </c>
    </row>
    <row r="4283" spans="1:6">
      <c r="A4283" s="74" t="s">
        <v>212</v>
      </c>
      <c r="B4283" s="74" t="s">
        <v>751</v>
      </c>
      <c r="C4283" s="75" t="s">
        <v>5094</v>
      </c>
      <c r="D4283" s="76">
        <v>49049</v>
      </c>
      <c r="E4283" s="77">
        <v>56.11</v>
      </c>
      <c r="F4283" s="95">
        <v>874</v>
      </c>
    </row>
    <row r="4284" spans="1:6">
      <c r="A4284" s="74" t="s">
        <v>212</v>
      </c>
      <c r="B4284" s="74" t="s">
        <v>751</v>
      </c>
      <c r="C4284" s="75" t="s">
        <v>5095</v>
      </c>
      <c r="D4284" s="76">
        <v>33617</v>
      </c>
      <c r="E4284" s="77">
        <v>55.64</v>
      </c>
      <c r="F4284" s="95">
        <v>604</v>
      </c>
    </row>
    <row r="4285" spans="1:6">
      <c r="A4285" s="74" t="s">
        <v>212</v>
      </c>
      <c r="B4285" s="74" t="s">
        <v>751</v>
      </c>
      <c r="C4285" s="75" t="s">
        <v>5096</v>
      </c>
      <c r="D4285" s="76">
        <v>8033</v>
      </c>
      <c r="E4285" s="77">
        <v>52.63</v>
      </c>
      <c r="F4285" s="95">
        <v>153</v>
      </c>
    </row>
    <row r="4286" spans="1:6">
      <c r="A4286" s="74" t="s">
        <v>212</v>
      </c>
      <c r="B4286" s="74" t="s">
        <v>751</v>
      </c>
      <c r="C4286" s="75" t="s">
        <v>5097</v>
      </c>
      <c r="D4286" s="76">
        <v>7881</v>
      </c>
      <c r="E4286" s="77">
        <v>76.680000000000007</v>
      </c>
      <c r="F4286" s="95">
        <v>103</v>
      </c>
    </row>
    <row r="4287" spans="1:6">
      <c r="A4287" s="74" t="s">
        <v>212</v>
      </c>
      <c r="B4287" s="74" t="s">
        <v>751</v>
      </c>
      <c r="C4287" s="75" t="s">
        <v>5098</v>
      </c>
      <c r="D4287" s="76">
        <v>6674</v>
      </c>
      <c r="E4287" s="77">
        <v>88.77</v>
      </c>
      <c r="F4287" s="95">
        <v>75</v>
      </c>
    </row>
    <row r="4288" spans="1:6">
      <c r="A4288" s="74" t="s">
        <v>212</v>
      </c>
      <c r="B4288" s="74" t="s">
        <v>751</v>
      </c>
      <c r="C4288" s="75" t="s">
        <v>5099</v>
      </c>
      <c r="D4288" s="76">
        <v>6490</v>
      </c>
      <c r="E4288" s="77">
        <v>93.32</v>
      </c>
      <c r="F4288" s="95">
        <v>70</v>
      </c>
    </row>
    <row r="4289" spans="1:6">
      <c r="A4289" s="74" t="s">
        <v>212</v>
      </c>
      <c r="B4289" s="74" t="s">
        <v>751</v>
      </c>
      <c r="C4289" s="75" t="s">
        <v>5100</v>
      </c>
      <c r="D4289" s="76">
        <v>5202</v>
      </c>
      <c r="E4289" s="77">
        <v>100.95</v>
      </c>
      <c r="F4289" s="95">
        <v>52</v>
      </c>
    </row>
    <row r="4290" spans="1:6">
      <c r="A4290" s="74" t="s">
        <v>212</v>
      </c>
      <c r="B4290" s="74" t="s">
        <v>751</v>
      </c>
      <c r="C4290" s="75" t="s">
        <v>5101</v>
      </c>
      <c r="D4290" s="76">
        <v>5084</v>
      </c>
      <c r="E4290" s="77">
        <v>70.040000000000006</v>
      </c>
      <c r="F4290" s="95">
        <v>73</v>
      </c>
    </row>
    <row r="4291" spans="1:6">
      <c r="A4291" s="74" t="s">
        <v>212</v>
      </c>
      <c r="B4291" s="74" t="s">
        <v>751</v>
      </c>
      <c r="C4291" s="75" t="s">
        <v>5102</v>
      </c>
      <c r="D4291" s="76">
        <v>4710</v>
      </c>
      <c r="E4291" s="77">
        <v>100.66</v>
      </c>
      <c r="F4291" s="95">
        <v>47</v>
      </c>
    </row>
    <row r="4292" spans="1:6">
      <c r="A4292" s="74" t="s">
        <v>212</v>
      </c>
      <c r="B4292" s="74" t="s">
        <v>751</v>
      </c>
      <c r="C4292" s="75" t="s">
        <v>5103</v>
      </c>
      <c r="D4292" s="76">
        <v>4643</v>
      </c>
      <c r="E4292" s="77">
        <v>73.7</v>
      </c>
      <c r="F4292" s="95">
        <v>63</v>
      </c>
    </row>
    <row r="4293" spans="1:6">
      <c r="A4293" s="74" t="s">
        <v>212</v>
      </c>
      <c r="B4293" s="74" t="s">
        <v>751</v>
      </c>
      <c r="C4293" s="75" t="s">
        <v>5104</v>
      </c>
      <c r="D4293" s="76">
        <v>4278</v>
      </c>
      <c r="E4293" s="77">
        <v>53.37</v>
      </c>
      <c r="F4293" s="95">
        <v>80</v>
      </c>
    </row>
    <row r="4294" spans="1:6">
      <c r="A4294" s="74" t="s">
        <v>212</v>
      </c>
      <c r="B4294" s="74" t="s">
        <v>751</v>
      </c>
      <c r="C4294" s="75" t="s">
        <v>5105</v>
      </c>
      <c r="D4294" s="76">
        <v>3786</v>
      </c>
      <c r="E4294" s="77">
        <v>35.4</v>
      </c>
      <c r="F4294" s="95">
        <v>107</v>
      </c>
    </row>
    <row r="4295" spans="1:6">
      <c r="A4295" s="74" t="s">
        <v>212</v>
      </c>
      <c r="B4295" s="74" t="s">
        <v>751</v>
      </c>
      <c r="C4295" s="75" t="s">
        <v>5106</v>
      </c>
      <c r="D4295" s="76">
        <v>3686</v>
      </c>
      <c r="E4295" s="77">
        <v>56.91</v>
      </c>
      <c r="F4295" s="95">
        <v>65</v>
      </c>
    </row>
    <row r="4296" spans="1:6">
      <c r="A4296" s="74" t="s">
        <v>212</v>
      </c>
      <c r="B4296" s="74" t="s">
        <v>751</v>
      </c>
      <c r="C4296" s="75" t="s">
        <v>5107</v>
      </c>
      <c r="D4296" s="76">
        <v>3311</v>
      </c>
      <c r="E4296" s="77">
        <v>35.479999999999997</v>
      </c>
      <c r="F4296" s="95">
        <v>93</v>
      </c>
    </row>
    <row r="4297" spans="1:6">
      <c r="A4297" s="74" t="s">
        <v>212</v>
      </c>
      <c r="B4297" s="74" t="s">
        <v>751</v>
      </c>
      <c r="C4297" s="75" t="s">
        <v>5108</v>
      </c>
      <c r="D4297" s="76">
        <v>3282</v>
      </c>
      <c r="E4297" s="77">
        <v>16.77</v>
      </c>
      <c r="F4297" s="95">
        <v>196</v>
      </c>
    </row>
    <row r="4298" spans="1:6">
      <c r="A4298" s="74" t="s">
        <v>212</v>
      </c>
      <c r="B4298" s="74" t="s">
        <v>751</v>
      </c>
      <c r="C4298" s="75" t="s">
        <v>5109</v>
      </c>
      <c r="D4298" s="76">
        <v>3084</v>
      </c>
      <c r="E4298" s="77">
        <v>33.83</v>
      </c>
      <c r="F4298" s="95">
        <v>91</v>
      </c>
    </row>
    <row r="4299" spans="1:6">
      <c r="A4299" s="74" t="s">
        <v>212</v>
      </c>
      <c r="B4299" s="74" t="s">
        <v>751</v>
      </c>
      <c r="C4299" s="75" t="s">
        <v>5110</v>
      </c>
      <c r="D4299" s="76">
        <v>2616</v>
      </c>
      <c r="E4299" s="77">
        <v>25</v>
      </c>
      <c r="F4299" s="95">
        <v>105</v>
      </c>
    </row>
    <row r="4300" spans="1:6">
      <c r="A4300" s="74" t="s">
        <v>212</v>
      </c>
      <c r="B4300" s="74" t="s">
        <v>751</v>
      </c>
      <c r="C4300" s="75" t="s">
        <v>5111</v>
      </c>
      <c r="D4300" s="76">
        <v>2615</v>
      </c>
      <c r="E4300" s="77">
        <v>31.65</v>
      </c>
      <c r="F4300" s="95">
        <v>83</v>
      </c>
    </row>
    <row r="4301" spans="1:6">
      <c r="A4301" s="74" t="s">
        <v>212</v>
      </c>
      <c r="B4301" s="74" t="s">
        <v>751</v>
      </c>
      <c r="C4301" s="75" t="s">
        <v>5112</v>
      </c>
      <c r="D4301" s="76">
        <v>2472</v>
      </c>
      <c r="E4301" s="77">
        <v>19.72</v>
      </c>
      <c r="F4301" s="95">
        <v>125</v>
      </c>
    </row>
    <row r="4302" spans="1:6">
      <c r="A4302" s="74" t="s">
        <v>212</v>
      </c>
      <c r="B4302" s="74" t="s">
        <v>751</v>
      </c>
      <c r="C4302" s="75" t="s">
        <v>5113</v>
      </c>
      <c r="D4302" s="76">
        <v>2458</v>
      </c>
      <c r="E4302" s="77">
        <v>13.11</v>
      </c>
      <c r="F4302" s="95">
        <v>187</v>
      </c>
    </row>
    <row r="4303" spans="1:6">
      <c r="A4303" s="74" t="s">
        <v>212</v>
      </c>
      <c r="B4303" s="74" t="s">
        <v>751</v>
      </c>
      <c r="C4303" s="75" t="s">
        <v>5114</v>
      </c>
      <c r="D4303" s="76">
        <v>2136</v>
      </c>
      <c r="E4303" s="77">
        <v>21.43</v>
      </c>
      <c r="F4303" s="95">
        <v>100</v>
      </c>
    </row>
    <row r="4304" spans="1:6">
      <c r="A4304" s="74" t="s">
        <v>212</v>
      </c>
      <c r="B4304" s="74" t="s">
        <v>751</v>
      </c>
      <c r="C4304" s="75" t="s">
        <v>5115</v>
      </c>
      <c r="D4304" s="76">
        <v>2018</v>
      </c>
      <c r="E4304" s="77">
        <v>67.28</v>
      </c>
      <c r="F4304" s="95">
        <v>30</v>
      </c>
    </row>
    <row r="4305" spans="1:6">
      <c r="A4305" s="74" t="s">
        <v>212</v>
      </c>
      <c r="B4305" s="74" t="s">
        <v>751</v>
      </c>
      <c r="C4305" s="75" t="s">
        <v>5116</v>
      </c>
      <c r="D4305" s="76">
        <v>1845</v>
      </c>
      <c r="E4305" s="77">
        <v>61.37</v>
      </c>
      <c r="F4305" s="95">
        <v>30</v>
      </c>
    </row>
    <row r="4306" spans="1:6">
      <c r="A4306" s="74" t="s">
        <v>212</v>
      </c>
      <c r="B4306" s="74" t="s">
        <v>751</v>
      </c>
      <c r="C4306" s="75" t="s">
        <v>5117</v>
      </c>
      <c r="D4306" s="76">
        <v>1831</v>
      </c>
      <c r="E4306" s="77">
        <v>35.909999999999997</v>
      </c>
      <c r="F4306" s="95">
        <v>51</v>
      </c>
    </row>
    <row r="4307" spans="1:6">
      <c r="A4307" s="74" t="s">
        <v>212</v>
      </c>
      <c r="B4307" s="74" t="s">
        <v>751</v>
      </c>
      <c r="C4307" s="75" t="s">
        <v>5118</v>
      </c>
      <c r="D4307" s="76">
        <v>1795</v>
      </c>
      <c r="E4307" s="77">
        <v>28.77</v>
      </c>
      <c r="F4307" s="95">
        <v>62</v>
      </c>
    </row>
    <row r="4308" spans="1:6">
      <c r="A4308" s="74" t="s">
        <v>212</v>
      </c>
      <c r="B4308" s="74" t="s">
        <v>751</v>
      </c>
      <c r="C4308" s="75" t="s">
        <v>5119</v>
      </c>
      <c r="D4308" s="76">
        <v>1697</v>
      </c>
      <c r="E4308" s="77">
        <v>68.25</v>
      </c>
      <c r="F4308" s="95">
        <v>25</v>
      </c>
    </row>
    <row r="4309" spans="1:6">
      <c r="A4309" s="74" t="s">
        <v>212</v>
      </c>
      <c r="B4309" s="74" t="s">
        <v>751</v>
      </c>
      <c r="C4309" s="75" t="s">
        <v>5120</v>
      </c>
      <c r="D4309" s="76">
        <v>1694</v>
      </c>
      <c r="E4309" s="77">
        <v>17.89</v>
      </c>
      <c r="F4309" s="95">
        <v>95</v>
      </c>
    </row>
    <row r="4310" spans="1:6">
      <c r="A4310" s="74" t="s">
        <v>212</v>
      </c>
      <c r="B4310" s="74" t="s">
        <v>751</v>
      </c>
      <c r="C4310" s="75" t="s">
        <v>5121</v>
      </c>
      <c r="D4310" s="76">
        <v>1668</v>
      </c>
      <c r="E4310" s="77">
        <v>43.82</v>
      </c>
      <c r="F4310" s="95">
        <v>38</v>
      </c>
    </row>
    <row r="4311" spans="1:6">
      <c r="A4311" s="74" t="s">
        <v>212</v>
      </c>
      <c r="B4311" s="74" t="s">
        <v>751</v>
      </c>
      <c r="C4311" s="75" t="s">
        <v>5122</v>
      </c>
      <c r="D4311" s="76">
        <v>1486</v>
      </c>
      <c r="E4311" s="77">
        <v>32.57</v>
      </c>
      <c r="F4311" s="95">
        <v>46</v>
      </c>
    </row>
    <row r="4312" spans="1:6">
      <c r="A4312" s="74" t="s">
        <v>212</v>
      </c>
      <c r="B4312" s="74" t="s">
        <v>751</v>
      </c>
      <c r="C4312" s="75" t="s">
        <v>5123</v>
      </c>
      <c r="D4312" s="76">
        <v>1431</v>
      </c>
      <c r="E4312" s="77">
        <v>43.62</v>
      </c>
      <c r="F4312" s="95">
        <v>33</v>
      </c>
    </row>
    <row r="4313" spans="1:6">
      <c r="A4313" s="74" t="s">
        <v>212</v>
      </c>
      <c r="B4313" s="74" t="s">
        <v>751</v>
      </c>
      <c r="C4313" s="75" t="s">
        <v>5124</v>
      </c>
      <c r="D4313" s="76">
        <v>1410</v>
      </c>
      <c r="E4313" s="77">
        <v>11.08</v>
      </c>
      <c r="F4313" s="95">
        <v>127</v>
      </c>
    </row>
    <row r="4314" spans="1:6">
      <c r="A4314" s="74" t="s">
        <v>212</v>
      </c>
      <c r="B4314" s="74" t="s">
        <v>751</v>
      </c>
      <c r="C4314" s="75" t="s">
        <v>5125</v>
      </c>
      <c r="D4314" s="76">
        <v>1405</v>
      </c>
      <c r="E4314" s="77">
        <v>43.69</v>
      </c>
      <c r="F4314" s="95">
        <v>32</v>
      </c>
    </row>
    <row r="4315" spans="1:6">
      <c r="A4315" s="74" t="s">
        <v>212</v>
      </c>
      <c r="B4315" s="74" t="s">
        <v>751</v>
      </c>
      <c r="C4315" s="75" t="s">
        <v>5126</v>
      </c>
      <c r="D4315" s="76">
        <v>1316</v>
      </c>
      <c r="E4315" s="77">
        <v>31.28</v>
      </c>
      <c r="F4315" s="95">
        <v>42</v>
      </c>
    </row>
    <row r="4316" spans="1:6">
      <c r="A4316" s="74" t="s">
        <v>212</v>
      </c>
      <c r="B4316" s="74" t="s">
        <v>751</v>
      </c>
      <c r="C4316" s="75" t="s">
        <v>5127</v>
      </c>
      <c r="D4316" s="76">
        <v>1314</v>
      </c>
      <c r="E4316" s="77">
        <v>22.92</v>
      </c>
      <c r="F4316" s="95">
        <v>57</v>
      </c>
    </row>
    <row r="4317" spans="1:6">
      <c r="A4317" s="74" t="s">
        <v>212</v>
      </c>
      <c r="B4317" s="74" t="s">
        <v>751</v>
      </c>
      <c r="C4317" s="75" t="s">
        <v>5128</v>
      </c>
      <c r="D4317" s="76">
        <v>1309</v>
      </c>
      <c r="E4317" s="77">
        <v>24.06</v>
      </c>
      <c r="F4317" s="95">
        <v>54</v>
      </c>
    </row>
    <row r="4318" spans="1:6">
      <c r="A4318" s="74" t="s">
        <v>212</v>
      </c>
      <c r="B4318" s="74" t="s">
        <v>751</v>
      </c>
      <c r="C4318" s="75" t="s">
        <v>5129</v>
      </c>
      <c r="D4318" s="76">
        <v>1290</v>
      </c>
      <c r="E4318" s="77">
        <v>50.28</v>
      </c>
      <c r="F4318" s="95">
        <v>26</v>
      </c>
    </row>
    <row r="4319" spans="1:6">
      <c r="A4319" s="74" t="s">
        <v>212</v>
      </c>
      <c r="B4319" s="74" t="s">
        <v>751</v>
      </c>
      <c r="C4319" s="75" t="s">
        <v>5130</v>
      </c>
      <c r="D4319" s="76">
        <v>1264</v>
      </c>
      <c r="E4319" s="77">
        <v>28.33</v>
      </c>
      <c r="F4319" s="95">
        <v>45</v>
      </c>
    </row>
    <row r="4320" spans="1:6">
      <c r="A4320" s="74" t="s">
        <v>212</v>
      </c>
      <c r="B4320" s="74" t="s">
        <v>751</v>
      </c>
      <c r="C4320" s="75" t="s">
        <v>5131</v>
      </c>
      <c r="D4320" s="76">
        <v>1235</v>
      </c>
      <c r="E4320" s="77">
        <v>17.829999999999998</v>
      </c>
      <c r="F4320" s="95">
        <v>69</v>
      </c>
    </row>
    <row r="4321" spans="1:6">
      <c r="A4321" s="74" t="s">
        <v>212</v>
      </c>
      <c r="B4321" s="74" t="s">
        <v>751</v>
      </c>
      <c r="C4321" s="75" t="s">
        <v>5132</v>
      </c>
      <c r="D4321" s="76">
        <v>1199</v>
      </c>
      <c r="E4321" s="77">
        <v>70.75</v>
      </c>
      <c r="F4321" s="95">
        <v>17</v>
      </c>
    </row>
    <row r="4322" spans="1:6">
      <c r="A4322" s="74" t="s">
        <v>212</v>
      </c>
      <c r="B4322" s="74" t="s">
        <v>751</v>
      </c>
      <c r="C4322" s="75" t="s">
        <v>5133</v>
      </c>
      <c r="D4322" s="76">
        <v>1196</v>
      </c>
      <c r="E4322" s="77">
        <v>23.81</v>
      </c>
      <c r="F4322" s="95">
        <v>50</v>
      </c>
    </row>
    <row r="4323" spans="1:6">
      <c r="A4323" s="74" t="s">
        <v>212</v>
      </c>
      <c r="B4323" s="74" t="s">
        <v>751</v>
      </c>
      <c r="C4323" s="75" t="s">
        <v>5134</v>
      </c>
      <c r="D4323" s="76">
        <v>1167</v>
      </c>
      <c r="E4323" s="77">
        <v>32.51</v>
      </c>
      <c r="F4323" s="95">
        <v>36</v>
      </c>
    </row>
    <row r="4324" spans="1:6">
      <c r="A4324" s="74" t="s">
        <v>212</v>
      </c>
      <c r="B4324" s="74" t="s">
        <v>751</v>
      </c>
      <c r="C4324" s="75" t="s">
        <v>5135</v>
      </c>
      <c r="D4324" s="76">
        <v>1118</v>
      </c>
      <c r="E4324" s="77">
        <v>26.52</v>
      </c>
      <c r="F4324" s="95">
        <v>42</v>
      </c>
    </row>
    <row r="4325" spans="1:6">
      <c r="A4325" s="74" t="s">
        <v>212</v>
      </c>
      <c r="B4325" s="74" t="s">
        <v>751</v>
      </c>
      <c r="C4325" s="75" t="s">
        <v>5136</v>
      </c>
      <c r="D4325" s="76">
        <v>1090</v>
      </c>
      <c r="E4325" s="77">
        <v>20.420000000000002</v>
      </c>
      <c r="F4325" s="95">
        <v>53</v>
      </c>
    </row>
    <row r="4326" spans="1:6">
      <c r="A4326" s="74" t="s">
        <v>212</v>
      </c>
      <c r="B4326" s="74" t="s">
        <v>751</v>
      </c>
      <c r="C4326" s="75" t="s">
        <v>5137</v>
      </c>
      <c r="D4326" s="76">
        <v>1049</v>
      </c>
      <c r="E4326" s="77">
        <v>26.62</v>
      </c>
      <c r="F4326" s="95">
        <v>39</v>
      </c>
    </row>
    <row r="4327" spans="1:6">
      <c r="A4327" s="74" t="s">
        <v>212</v>
      </c>
      <c r="B4327" s="74" t="s">
        <v>751</v>
      </c>
      <c r="C4327" s="75" t="s">
        <v>5138</v>
      </c>
      <c r="D4327" s="76">
        <v>1041</v>
      </c>
      <c r="E4327" s="77">
        <v>42.05</v>
      </c>
      <c r="F4327" s="95">
        <v>25</v>
      </c>
    </row>
    <row r="4328" spans="1:6">
      <c r="A4328" s="74" t="s">
        <v>212</v>
      </c>
      <c r="B4328" s="74" t="s">
        <v>751</v>
      </c>
      <c r="C4328" s="75" t="s">
        <v>5139</v>
      </c>
      <c r="D4328" s="76">
        <v>1023</v>
      </c>
      <c r="E4328" s="77">
        <v>43.53</v>
      </c>
      <c r="F4328" s="95">
        <v>24</v>
      </c>
    </row>
    <row r="4329" spans="1:6">
      <c r="A4329" s="74" t="s">
        <v>212</v>
      </c>
      <c r="B4329" s="74" t="s">
        <v>751</v>
      </c>
      <c r="C4329" s="75" t="s">
        <v>5140</v>
      </c>
      <c r="D4329" s="77">
        <v>985</v>
      </c>
      <c r="E4329" s="77">
        <v>24.05</v>
      </c>
      <c r="F4329" s="95">
        <v>41</v>
      </c>
    </row>
    <row r="4330" spans="1:6">
      <c r="A4330" s="74" t="s">
        <v>212</v>
      </c>
      <c r="B4330" s="74" t="s">
        <v>751</v>
      </c>
      <c r="C4330" s="75" t="s">
        <v>5141</v>
      </c>
      <c r="D4330" s="77">
        <v>918</v>
      </c>
      <c r="E4330" s="77">
        <v>26.96</v>
      </c>
      <c r="F4330" s="95">
        <v>34</v>
      </c>
    </row>
    <row r="4331" spans="1:6">
      <c r="A4331" s="74" t="s">
        <v>212</v>
      </c>
      <c r="B4331" s="74" t="s">
        <v>751</v>
      </c>
      <c r="C4331" s="75" t="s">
        <v>5142</v>
      </c>
      <c r="D4331" s="77">
        <v>857</v>
      </c>
      <c r="E4331" s="77">
        <v>35.520000000000003</v>
      </c>
      <c r="F4331" s="95">
        <v>24</v>
      </c>
    </row>
    <row r="4332" spans="1:6">
      <c r="A4332" s="74" t="s">
        <v>212</v>
      </c>
      <c r="B4332" s="74" t="s">
        <v>751</v>
      </c>
      <c r="C4332" s="75" t="s">
        <v>5143</v>
      </c>
      <c r="D4332" s="77">
        <v>855</v>
      </c>
      <c r="E4332" s="77">
        <v>24.43</v>
      </c>
      <c r="F4332" s="95">
        <v>35</v>
      </c>
    </row>
    <row r="4333" spans="1:6">
      <c r="A4333" s="74" t="s">
        <v>212</v>
      </c>
      <c r="B4333" s="74" t="s">
        <v>751</v>
      </c>
      <c r="C4333" s="75" t="s">
        <v>5144</v>
      </c>
      <c r="D4333" s="77">
        <v>834</v>
      </c>
      <c r="E4333" s="77">
        <v>27.33</v>
      </c>
      <c r="F4333" s="95">
        <v>31</v>
      </c>
    </row>
    <row r="4334" spans="1:6">
      <c r="A4334" s="74" t="s">
        <v>212</v>
      </c>
      <c r="B4334" s="74" t="s">
        <v>751</v>
      </c>
      <c r="C4334" s="75" t="s">
        <v>5145</v>
      </c>
      <c r="D4334" s="77">
        <v>785</v>
      </c>
      <c r="E4334" s="77">
        <v>29.76</v>
      </c>
      <c r="F4334" s="95">
        <v>26</v>
      </c>
    </row>
    <row r="4335" spans="1:6">
      <c r="A4335" s="74" t="s">
        <v>212</v>
      </c>
      <c r="B4335" s="74" t="s">
        <v>751</v>
      </c>
      <c r="C4335" s="75" t="s">
        <v>5146</v>
      </c>
      <c r="D4335" s="77">
        <v>784</v>
      </c>
      <c r="E4335" s="77">
        <v>15.69</v>
      </c>
      <c r="F4335" s="95">
        <v>50</v>
      </c>
    </row>
    <row r="4336" spans="1:6">
      <c r="A4336" s="74" t="s">
        <v>212</v>
      </c>
      <c r="B4336" s="74" t="s">
        <v>751</v>
      </c>
      <c r="C4336" s="75" t="s">
        <v>5147</v>
      </c>
      <c r="D4336" s="77">
        <v>768</v>
      </c>
      <c r="E4336" s="77">
        <v>43.71</v>
      </c>
      <c r="F4336" s="95">
        <v>18</v>
      </c>
    </row>
    <row r="4337" spans="1:6">
      <c r="A4337" s="74" t="s">
        <v>212</v>
      </c>
      <c r="B4337" s="74" t="s">
        <v>751</v>
      </c>
      <c r="C4337" s="75" t="s">
        <v>5148</v>
      </c>
      <c r="D4337" s="77">
        <v>741</v>
      </c>
      <c r="E4337" s="77">
        <v>21.05</v>
      </c>
      <c r="F4337" s="95">
        <v>35</v>
      </c>
    </row>
    <row r="4338" spans="1:6">
      <c r="A4338" s="74" t="s">
        <v>212</v>
      </c>
      <c r="B4338" s="74" t="s">
        <v>751</v>
      </c>
      <c r="C4338" s="75" t="s">
        <v>5149</v>
      </c>
      <c r="D4338" s="77">
        <v>737</v>
      </c>
      <c r="E4338" s="77">
        <v>16.73</v>
      </c>
      <c r="F4338" s="95">
        <v>44</v>
      </c>
    </row>
    <row r="4339" spans="1:6">
      <c r="A4339" s="74" t="s">
        <v>212</v>
      </c>
      <c r="B4339" s="74" t="s">
        <v>751</v>
      </c>
      <c r="C4339" s="75" t="s">
        <v>5150</v>
      </c>
      <c r="D4339" s="77">
        <v>718</v>
      </c>
      <c r="E4339" s="77">
        <v>28.27</v>
      </c>
      <c r="F4339" s="95">
        <v>25</v>
      </c>
    </row>
    <row r="4340" spans="1:6">
      <c r="A4340" s="74" t="s">
        <v>212</v>
      </c>
      <c r="B4340" s="74" t="s">
        <v>751</v>
      </c>
      <c r="C4340" s="75" t="s">
        <v>5151</v>
      </c>
      <c r="D4340" s="77">
        <v>673</v>
      </c>
      <c r="E4340" s="77">
        <v>21.97</v>
      </c>
      <c r="F4340" s="95">
        <v>31</v>
      </c>
    </row>
    <row r="4341" spans="1:6">
      <c r="A4341" s="74" t="s">
        <v>212</v>
      </c>
      <c r="B4341" s="74" t="s">
        <v>751</v>
      </c>
      <c r="C4341" s="75" t="s">
        <v>5152</v>
      </c>
      <c r="D4341" s="77">
        <v>654</v>
      </c>
      <c r="E4341" s="77">
        <v>31.56</v>
      </c>
      <c r="F4341" s="95">
        <v>21</v>
      </c>
    </row>
    <row r="4342" spans="1:6">
      <c r="A4342" s="74" t="s">
        <v>212</v>
      </c>
      <c r="B4342" s="74" t="s">
        <v>751</v>
      </c>
      <c r="C4342" s="75" t="s">
        <v>5153</v>
      </c>
      <c r="D4342" s="77">
        <v>646</v>
      </c>
      <c r="E4342" s="77">
        <v>28.26</v>
      </c>
      <c r="F4342" s="95">
        <v>23</v>
      </c>
    </row>
    <row r="4343" spans="1:6">
      <c r="A4343" s="74" t="s">
        <v>212</v>
      </c>
      <c r="B4343" s="74" t="s">
        <v>751</v>
      </c>
      <c r="C4343" s="75" t="s">
        <v>5154</v>
      </c>
      <c r="D4343" s="77">
        <v>642</v>
      </c>
      <c r="E4343" s="77">
        <v>16.79</v>
      </c>
      <c r="F4343" s="95">
        <v>38</v>
      </c>
    </row>
    <row r="4344" spans="1:6">
      <c r="A4344" s="74" t="s">
        <v>212</v>
      </c>
      <c r="B4344" s="74" t="s">
        <v>751</v>
      </c>
      <c r="C4344" s="75" t="s">
        <v>5155</v>
      </c>
      <c r="D4344" s="77">
        <v>625</v>
      </c>
      <c r="E4344" s="77">
        <v>35.700000000000003</v>
      </c>
      <c r="F4344" s="95">
        <v>18</v>
      </c>
    </row>
    <row r="4345" spans="1:6">
      <c r="A4345" s="74" t="s">
        <v>212</v>
      </c>
      <c r="B4345" s="74" t="s">
        <v>751</v>
      </c>
      <c r="C4345" s="75" t="s">
        <v>5156</v>
      </c>
      <c r="D4345" s="77">
        <v>625</v>
      </c>
      <c r="E4345" s="77">
        <v>28.6</v>
      </c>
      <c r="F4345" s="95">
        <v>22</v>
      </c>
    </row>
    <row r="4346" spans="1:6">
      <c r="A4346" s="74" t="s">
        <v>212</v>
      </c>
      <c r="B4346" s="74" t="s">
        <v>751</v>
      </c>
      <c r="C4346" s="75" t="s">
        <v>5157</v>
      </c>
      <c r="D4346" s="77">
        <v>603</v>
      </c>
      <c r="E4346" s="77">
        <v>24.37</v>
      </c>
      <c r="F4346" s="95">
        <v>25</v>
      </c>
    </row>
    <row r="4347" spans="1:6">
      <c r="A4347" s="74" t="s">
        <v>212</v>
      </c>
      <c r="B4347" s="74" t="s">
        <v>751</v>
      </c>
      <c r="C4347" s="75" t="s">
        <v>5158</v>
      </c>
      <c r="D4347" s="77">
        <v>576</v>
      </c>
      <c r="E4347" s="77">
        <v>45.84</v>
      </c>
      <c r="F4347" s="95">
        <v>13</v>
      </c>
    </row>
    <row r="4348" spans="1:6">
      <c r="A4348" s="74" t="s">
        <v>212</v>
      </c>
      <c r="B4348" s="74" t="s">
        <v>751</v>
      </c>
      <c r="C4348" s="75" t="s">
        <v>5159</v>
      </c>
      <c r="D4348" s="77">
        <v>555</v>
      </c>
      <c r="E4348" s="77">
        <v>15.54</v>
      </c>
      <c r="F4348" s="95">
        <v>36</v>
      </c>
    </row>
    <row r="4349" spans="1:6">
      <c r="A4349" s="74" t="s">
        <v>212</v>
      </c>
      <c r="B4349" s="74" t="s">
        <v>751</v>
      </c>
      <c r="C4349" s="75" t="s">
        <v>5160</v>
      </c>
      <c r="D4349" s="77">
        <v>553</v>
      </c>
      <c r="E4349" s="77">
        <v>19.45</v>
      </c>
      <c r="F4349" s="95">
        <v>28</v>
      </c>
    </row>
    <row r="4350" spans="1:6">
      <c r="A4350" s="74" t="s">
        <v>212</v>
      </c>
      <c r="B4350" s="74" t="s">
        <v>751</v>
      </c>
      <c r="C4350" s="75" t="s">
        <v>5161</v>
      </c>
      <c r="D4350" s="77">
        <v>540</v>
      </c>
      <c r="E4350" s="77">
        <v>26.77</v>
      </c>
      <c r="F4350" s="95">
        <v>20</v>
      </c>
    </row>
    <row r="4351" spans="1:6">
      <c r="A4351" s="74" t="s">
        <v>212</v>
      </c>
      <c r="B4351" s="74" t="s">
        <v>751</v>
      </c>
      <c r="C4351" s="75" t="s">
        <v>5162</v>
      </c>
      <c r="D4351" s="77">
        <v>517</v>
      </c>
      <c r="E4351" s="77">
        <v>19.07</v>
      </c>
      <c r="F4351" s="95">
        <v>27</v>
      </c>
    </row>
    <row r="4352" spans="1:6">
      <c r="A4352" s="74" t="s">
        <v>212</v>
      </c>
      <c r="B4352" s="74" t="s">
        <v>751</v>
      </c>
      <c r="C4352" s="75" t="s">
        <v>5163</v>
      </c>
      <c r="D4352" s="77">
        <v>493</v>
      </c>
      <c r="E4352" s="77">
        <v>31.96</v>
      </c>
      <c r="F4352" s="95">
        <v>15</v>
      </c>
    </row>
    <row r="4353" spans="1:6">
      <c r="A4353" s="74" t="s">
        <v>212</v>
      </c>
      <c r="B4353" s="74" t="s">
        <v>751</v>
      </c>
      <c r="C4353" s="75" t="s">
        <v>5164</v>
      </c>
      <c r="D4353" s="77">
        <v>484</v>
      </c>
      <c r="E4353" s="77">
        <v>15.28</v>
      </c>
      <c r="F4353" s="95">
        <v>32</v>
      </c>
    </row>
    <row r="4354" spans="1:6">
      <c r="A4354" s="74" t="s">
        <v>212</v>
      </c>
      <c r="B4354" s="74" t="s">
        <v>751</v>
      </c>
      <c r="C4354" s="75" t="s">
        <v>5165</v>
      </c>
      <c r="D4354" s="77">
        <v>483</v>
      </c>
      <c r="E4354" s="77">
        <v>27.21</v>
      </c>
      <c r="F4354" s="95">
        <v>18</v>
      </c>
    </row>
    <row r="4355" spans="1:6">
      <c r="A4355" s="74" t="s">
        <v>212</v>
      </c>
      <c r="B4355" s="74" t="s">
        <v>751</v>
      </c>
      <c r="C4355" s="75" t="s">
        <v>5166</v>
      </c>
      <c r="D4355" s="77">
        <v>466</v>
      </c>
      <c r="E4355" s="77">
        <v>25.87</v>
      </c>
      <c r="F4355" s="95">
        <v>18</v>
      </c>
    </row>
    <row r="4356" spans="1:6">
      <c r="A4356" s="74" t="s">
        <v>212</v>
      </c>
      <c r="B4356" s="74" t="s">
        <v>751</v>
      </c>
      <c r="C4356" s="75" t="s">
        <v>5167</v>
      </c>
      <c r="D4356" s="77">
        <v>404</v>
      </c>
      <c r="E4356" s="77">
        <v>22.47</v>
      </c>
      <c r="F4356" s="95">
        <v>18</v>
      </c>
    </row>
    <row r="4357" spans="1:6">
      <c r="A4357" s="74" t="s">
        <v>212</v>
      </c>
      <c r="B4357" s="74" t="s">
        <v>751</v>
      </c>
      <c r="C4357" s="75" t="s">
        <v>5168</v>
      </c>
      <c r="D4357" s="77">
        <v>396</v>
      </c>
      <c r="E4357" s="77">
        <v>31.66</v>
      </c>
      <c r="F4357" s="95">
        <v>13</v>
      </c>
    </row>
    <row r="4358" spans="1:6">
      <c r="A4358" s="74" t="s">
        <v>212</v>
      </c>
      <c r="B4358" s="74" t="s">
        <v>751</v>
      </c>
      <c r="C4358" s="75" t="s">
        <v>5169</v>
      </c>
      <c r="D4358" s="77">
        <v>367</v>
      </c>
      <c r="E4358" s="77">
        <v>38.89</v>
      </c>
      <c r="F4358" s="95">
        <v>9.44</v>
      </c>
    </row>
    <row r="4359" spans="1:6">
      <c r="A4359" s="74" t="s">
        <v>212</v>
      </c>
      <c r="B4359" s="74" t="s">
        <v>751</v>
      </c>
      <c r="C4359" s="75" t="s">
        <v>5170</v>
      </c>
      <c r="D4359" s="77">
        <v>346</v>
      </c>
      <c r="E4359" s="77">
        <v>12.76</v>
      </c>
      <c r="F4359" s="95">
        <v>27</v>
      </c>
    </row>
    <row r="4360" spans="1:6">
      <c r="A4360" s="74" t="s">
        <v>212</v>
      </c>
      <c r="B4360" s="74" t="s">
        <v>751</v>
      </c>
      <c r="C4360" s="75" t="s">
        <v>5171</v>
      </c>
      <c r="D4360" s="77">
        <v>345</v>
      </c>
      <c r="E4360" s="77">
        <v>16.87</v>
      </c>
      <c r="F4360" s="95">
        <v>20</v>
      </c>
    </row>
    <row r="4361" spans="1:6">
      <c r="A4361" s="74" t="s">
        <v>212</v>
      </c>
      <c r="B4361" s="74" t="s">
        <v>751</v>
      </c>
      <c r="C4361" s="75" t="s">
        <v>5172</v>
      </c>
      <c r="D4361" s="77">
        <v>336</v>
      </c>
      <c r="E4361" s="77">
        <v>16.3</v>
      </c>
      <c r="F4361" s="95">
        <v>21</v>
      </c>
    </row>
    <row r="4362" spans="1:6">
      <c r="A4362" s="74" t="s">
        <v>212</v>
      </c>
      <c r="B4362" s="74" t="s">
        <v>751</v>
      </c>
      <c r="C4362" s="75" t="s">
        <v>5173</v>
      </c>
      <c r="D4362" s="77">
        <v>269</v>
      </c>
      <c r="E4362" s="77">
        <v>11.22</v>
      </c>
      <c r="F4362" s="95">
        <v>24</v>
      </c>
    </row>
    <row r="4363" spans="1:6">
      <c r="A4363" s="74" t="s">
        <v>212</v>
      </c>
      <c r="B4363" s="74" t="s">
        <v>751</v>
      </c>
      <c r="C4363" s="75" t="s">
        <v>5174</v>
      </c>
      <c r="D4363" s="77">
        <v>215</v>
      </c>
      <c r="E4363" s="77">
        <v>10.08</v>
      </c>
      <c r="F4363" s="95">
        <v>21</v>
      </c>
    </row>
    <row r="4364" spans="1:6">
      <c r="A4364" s="74" t="s">
        <v>212</v>
      </c>
      <c r="B4364" s="74" t="s">
        <v>751</v>
      </c>
      <c r="C4364" s="75" t="s">
        <v>212</v>
      </c>
      <c r="D4364" s="77">
        <v>171</v>
      </c>
      <c r="E4364" s="77">
        <v>5.2</v>
      </c>
      <c r="F4364" s="95">
        <v>33</v>
      </c>
    </row>
    <row r="4365" spans="1:6">
      <c r="A4365" s="74" t="s">
        <v>212</v>
      </c>
      <c r="B4365" s="74" t="s">
        <v>751</v>
      </c>
      <c r="C4365" s="75" t="s">
        <v>5175</v>
      </c>
      <c r="D4365" s="77">
        <v>165</v>
      </c>
      <c r="E4365" s="77">
        <v>11.85</v>
      </c>
      <c r="F4365" s="95">
        <v>14</v>
      </c>
    </row>
    <row r="4366" spans="1:6">
      <c r="A4366" s="74" t="s">
        <v>212</v>
      </c>
      <c r="B4366" s="74" t="s">
        <v>751</v>
      </c>
      <c r="C4366" s="75" t="s">
        <v>5176</v>
      </c>
      <c r="D4366" s="77">
        <v>109</v>
      </c>
      <c r="E4366" s="77">
        <v>14.03</v>
      </c>
      <c r="F4366" s="95">
        <v>7.77</v>
      </c>
    </row>
    <row r="4367" spans="1:6">
      <c r="A4367" s="74" t="s">
        <v>212</v>
      </c>
      <c r="B4367" s="74" t="s">
        <v>780</v>
      </c>
      <c r="C4367" s="75" t="s">
        <v>5177</v>
      </c>
      <c r="D4367" s="76">
        <v>21749</v>
      </c>
      <c r="E4367" s="77">
        <v>69.150000000000006</v>
      </c>
      <c r="F4367" s="95">
        <v>315</v>
      </c>
    </row>
    <row r="4368" spans="1:6">
      <c r="A4368" s="74" t="s">
        <v>212</v>
      </c>
      <c r="B4368" s="74" t="s">
        <v>780</v>
      </c>
      <c r="C4368" s="75" t="s">
        <v>5178</v>
      </c>
      <c r="D4368" s="76">
        <v>11218</v>
      </c>
      <c r="E4368" s="77">
        <v>46.45</v>
      </c>
      <c r="F4368" s="95">
        <v>241</v>
      </c>
    </row>
    <row r="4369" spans="1:6">
      <c r="A4369" s="74" t="s">
        <v>212</v>
      </c>
      <c r="B4369" s="74" t="s">
        <v>780</v>
      </c>
      <c r="C4369" s="75" t="s">
        <v>5179</v>
      </c>
      <c r="D4369" s="76">
        <v>4897</v>
      </c>
      <c r="E4369" s="77">
        <v>96.85</v>
      </c>
      <c r="F4369" s="95">
        <v>51</v>
      </c>
    </row>
    <row r="4370" spans="1:6">
      <c r="A4370" s="74" t="s">
        <v>212</v>
      </c>
      <c r="B4370" s="74" t="s">
        <v>780</v>
      </c>
      <c r="C4370" s="75" t="s">
        <v>5180</v>
      </c>
      <c r="D4370" s="76">
        <v>3084</v>
      </c>
      <c r="E4370" s="77">
        <v>49.89</v>
      </c>
      <c r="F4370" s="95">
        <v>62</v>
      </c>
    </row>
    <row r="4371" spans="1:6">
      <c r="A4371" s="74" t="s">
        <v>212</v>
      </c>
      <c r="B4371" s="74" t="s">
        <v>780</v>
      </c>
      <c r="C4371" s="75" t="s">
        <v>5181</v>
      </c>
      <c r="D4371" s="76">
        <v>2332</v>
      </c>
      <c r="E4371" s="77">
        <v>25.45</v>
      </c>
      <c r="F4371" s="95">
        <v>92</v>
      </c>
    </row>
    <row r="4372" spans="1:6">
      <c r="A4372" s="74" t="s">
        <v>212</v>
      </c>
      <c r="B4372" s="74" t="s">
        <v>780</v>
      </c>
      <c r="C4372" s="75" t="s">
        <v>5182</v>
      </c>
      <c r="D4372" s="76">
        <v>2297</v>
      </c>
      <c r="E4372" s="77">
        <v>34.659999999999997</v>
      </c>
      <c r="F4372" s="95">
        <v>66</v>
      </c>
    </row>
    <row r="4373" spans="1:6">
      <c r="A4373" s="74" t="s">
        <v>212</v>
      </c>
      <c r="B4373" s="74" t="s">
        <v>780</v>
      </c>
      <c r="C4373" s="75" t="s">
        <v>5183</v>
      </c>
      <c r="D4373" s="76">
        <v>2254</v>
      </c>
      <c r="E4373" s="77">
        <v>35.32</v>
      </c>
      <c r="F4373" s="95">
        <v>64</v>
      </c>
    </row>
    <row r="4374" spans="1:6">
      <c r="A4374" s="74" t="s">
        <v>212</v>
      </c>
      <c r="B4374" s="74" t="s">
        <v>780</v>
      </c>
      <c r="C4374" s="75" t="s">
        <v>5184</v>
      </c>
      <c r="D4374" s="76">
        <v>2118</v>
      </c>
      <c r="E4374" s="77">
        <v>37.22</v>
      </c>
      <c r="F4374" s="95">
        <v>57</v>
      </c>
    </row>
    <row r="4375" spans="1:6">
      <c r="A4375" s="74" t="s">
        <v>212</v>
      </c>
      <c r="B4375" s="74" t="s">
        <v>780</v>
      </c>
      <c r="C4375" s="75" t="s">
        <v>5185</v>
      </c>
      <c r="D4375" s="76">
        <v>1883</v>
      </c>
      <c r="E4375" s="77">
        <v>23.17</v>
      </c>
      <c r="F4375" s="95">
        <v>81</v>
      </c>
    </row>
    <row r="4376" spans="1:6">
      <c r="A4376" s="74" t="s">
        <v>212</v>
      </c>
      <c r="B4376" s="74" t="s">
        <v>780</v>
      </c>
      <c r="C4376" s="75" t="s">
        <v>5186</v>
      </c>
      <c r="D4376" s="76">
        <v>1799</v>
      </c>
      <c r="E4376" s="77">
        <v>34.35</v>
      </c>
      <c r="F4376" s="95">
        <v>52</v>
      </c>
    </row>
    <row r="4377" spans="1:6">
      <c r="A4377" s="74" t="s">
        <v>212</v>
      </c>
      <c r="B4377" s="74" t="s">
        <v>780</v>
      </c>
      <c r="C4377" s="75" t="s">
        <v>5187</v>
      </c>
      <c r="D4377" s="76">
        <v>1641</v>
      </c>
      <c r="E4377" s="77">
        <v>12.96</v>
      </c>
      <c r="F4377" s="95">
        <v>127</v>
      </c>
    </row>
    <row r="4378" spans="1:6">
      <c r="A4378" s="74" t="s">
        <v>212</v>
      </c>
      <c r="B4378" s="74" t="s">
        <v>780</v>
      </c>
      <c r="C4378" s="75" t="s">
        <v>5188</v>
      </c>
      <c r="D4378" s="76">
        <v>1618</v>
      </c>
      <c r="E4378" s="77">
        <v>22.71</v>
      </c>
      <c r="F4378" s="95">
        <v>71</v>
      </c>
    </row>
    <row r="4379" spans="1:6">
      <c r="A4379" s="74" t="s">
        <v>212</v>
      </c>
      <c r="B4379" s="74" t="s">
        <v>780</v>
      </c>
      <c r="C4379" s="75" t="s">
        <v>5189</v>
      </c>
      <c r="D4379" s="76">
        <v>1443</v>
      </c>
      <c r="E4379" s="77">
        <v>15.93</v>
      </c>
      <c r="F4379" s="95">
        <v>91</v>
      </c>
    </row>
    <row r="4380" spans="1:6">
      <c r="A4380" s="74" t="s">
        <v>212</v>
      </c>
      <c r="B4380" s="74" t="s">
        <v>780</v>
      </c>
      <c r="C4380" s="75" t="s">
        <v>5190</v>
      </c>
      <c r="D4380" s="76">
        <v>1324</v>
      </c>
      <c r="E4380" s="77">
        <v>25.25</v>
      </c>
      <c r="F4380" s="95">
        <v>52</v>
      </c>
    </row>
    <row r="4381" spans="1:6">
      <c r="A4381" s="74" t="s">
        <v>212</v>
      </c>
      <c r="B4381" s="74" t="s">
        <v>780</v>
      </c>
      <c r="C4381" s="75" t="s">
        <v>5191</v>
      </c>
      <c r="D4381" s="76">
        <v>1312</v>
      </c>
      <c r="E4381" s="77">
        <v>41.56</v>
      </c>
      <c r="F4381" s="95">
        <v>32</v>
      </c>
    </row>
    <row r="4382" spans="1:6">
      <c r="A4382" s="74" t="s">
        <v>212</v>
      </c>
      <c r="B4382" s="74" t="s">
        <v>780</v>
      </c>
      <c r="C4382" s="75" t="s">
        <v>5192</v>
      </c>
      <c r="D4382" s="76">
        <v>1240</v>
      </c>
      <c r="E4382" s="77">
        <v>23.79</v>
      </c>
      <c r="F4382" s="95">
        <v>52</v>
      </c>
    </row>
    <row r="4383" spans="1:6">
      <c r="A4383" s="74" t="s">
        <v>212</v>
      </c>
      <c r="B4383" s="74" t="s">
        <v>780</v>
      </c>
      <c r="C4383" s="75" t="s">
        <v>5193</v>
      </c>
      <c r="D4383" s="76">
        <v>1100</v>
      </c>
      <c r="E4383" s="77">
        <v>32.43</v>
      </c>
      <c r="F4383" s="95">
        <v>34</v>
      </c>
    </row>
    <row r="4384" spans="1:6">
      <c r="A4384" s="74" t="s">
        <v>212</v>
      </c>
      <c r="B4384" s="74" t="s">
        <v>780</v>
      </c>
      <c r="C4384" s="75" t="s">
        <v>5194</v>
      </c>
      <c r="D4384" s="76">
        <v>1095</v>
      </c>
      <c r="E4384" s="77">
        <v>29.22</v>
      </c>
      <c r="F4384" s="95">
        <v>37</v>
      </c>
    </row>
    <row r="4385" spans="1:6">
      <c r="A4385" s="74" t="s">
        <v>212</v>
      </c>
      <c r="B4385" s="74" t="s">
        <v>780</v>
      </c>
      <c r="C4385" s="75" t="s">
        <v>5195</v>
      </c>
      <c r="D4385" s="76">
        <v>1093</v>
      </c>
      <c r="E4385" s="77">
        <v>17.71</v>
      </c>
      <c r="F4385" s="95">
        <v>62</v>
      </c>
    </row>
    <row r="4386" spans="1:6">
      <c r="A4386" s="74" t="s">
        <v>212</v>
      </c>
      <c r="B4386" s="74" t="s">
        <v>780</v>
      </c>
      <c r="C4386" s="75" t="s">
        <v>5196</v>
      </c>
      <c r="D4386" s="76">
        <v>1082</v>
      </c>
      <c r="E4386" s="77">
        <v>23.34</v>
      </c>
      <c r="F4386" s="95">
        <v>46</v>
      </c>
    </row>
    <row r="4387" spans="1:6">
      <c r="A4387" s="74" t="s">
        <v>212</v>
      </c>
      <c r="B4387" s="74" t="s">
        <v>780</v>
      </c>
      <c r="C4387" s="75" t="s">
        <v>5197</v>
      </c>
      <c r="D4387" s="76">
        <v>1011</v>
      </c>
      <c r="E4387" s="77">
        <v>22.15</v>
      </c>
      <c r="F4387" s="95">
        <v>46</v>
      </c>
    </row>
    <row r="4388" spans="1:6">
      <c r="A4388" s="74" t="s">
        <v>212</v>
      </c>
      <c r="B4388" s="74" t="s">
        <v>780</v>
      </c>
      <c r="C4388" s="75" t="s">
        <v>5198</v>
      </c>
      <c r="D4388" s="77">
        <v>923</v>
      </c>
      <c r="E4388" s="77">
        <v>53.67</v>
      </c>
      <c r="F4388" s="95">
        <v>17</v>
      </c>
    </row>
    <row r="4389" spans="1:6">
      <c r="A4389" s="74" t="s">
        <v>212</v>
      </c>
      <c r="B4389" s="74" t="s">
        <v>780</v>
      </c>
      <c r="C4389" s="75" t="s">
        <v>5199</v>
      </c>
      <c r="D4389" s="77">
        <v>920</v>
      </c>
      <c r="E4389" s="77">
        <v>50.47</v>
      </c>
      <c r="F4389" s="95">
        <v>18</v>
      </c>
    </row>
    <row r="4390" spans="1:6">
      <c r="A4390" s="74" t="s">
        <v>212</v>
      </c>
      <c r="B4390" s="74" t="s">
        <v>780</v>
      </c>
      <c r="C4390" s="75" t="s">
        <v>5200</v>
      </c>
      <c r="D4390" s="77">
        <v>864</v>
      </c>
      <c r="E4390" s="77">
        <v>42.55</v>
      </c>
      <c r="F4390" s="95">
        <v>20</v>
      </c>
    </row>
    <row r="4391" spans="1:6">
      <c r="A4391" s="74" t="s">
        <v>212</v>
      </c>
      <c r="B4391" s="74" t="s">
        <v>780</v>
      </c>
      <c r="C4391" s="75" t="s">
        <v>5201</v>
      </c>
      <c r="D4391" s="77">
        <v>843</v>
      </c>
      <c r="E4391" s="77">
        <v>34.729999999999997</v>
      </c>
      <c r="F4391" s="95">
        <v>24</v>
      </c>
    </row>
    <row r="4392" spans="1:6">
      <c r="A4392" s="74" t="s">
        <v>212</v>
      </c>
      <c r="B4392" s="74" t="s">
        <v>780</v>
      </c>
      <c r="C4392" s="75" t="s">
        <v>5202</v>
      </c>
      <c r="D4392" s="77">
        <v>745</v>
      </c>
      <c r="E4392" s="77">
        <v>15.64</v>
      </c>
      <c r="F4392" s="95">
        <v>48</v>
      </c>
    </row>
    <row r="4393" spans="1:6">
      <c r="A4393" s="74" t="s">
        <v>212</v>
      </c>
      <c r="B4393" s="74" t="s">
        <v>780</v>
      </c>
      <c r="C4393" s="75" t="s">
        <v>5203</v>
      </c>
      <c r="D4393" s="77">
        <v>717</v>
      </c>
      <c r="E4393" s="77">
        <v>25.32</v>
      </c>
      <c r="F4393" s="95">
        <v>28</v>
      </c>
    </row>
    <row r="4394" spans="1:6">
      <c r="A4394" s="74" t="s">
        <v>212</v>
      </c>
      <c r="B4394" s="74" t="s">
        <v>780</v>
      </c>
      <c r="C4394" s="75" t="s">
        <v>5204</v>
      </c>
      <c r="D4394" s="77">
        <v>708</v>
      </c>
      <c r="E4394" s="77">
        <v>20.32</v>
      </c>
      <c r="F4394" s="95">
        <v>35</v>
      </c>
    </row>
    <row r="4395" spans="1:6">
      <c r="A4395" s="74" t="s">
        <v>212</v>
      </c>
      <c r="B4395" s="74" t="s">
        <v>780</v>
      </c>
      <c r="C4395" s="75" t="s">
        <v>5205</v>
      </c>
      <c r="D4395" s="77">
        <v>707</v>
      </c>
      <c r="E4395" s="77">
        <v>27.44</v>
      </c>
      <c r="F4395" s="95">
        <v>26</v>
      </c>
    </row>
    <row r="4396" spans="1:6">
      <c r="A4396" s="74" t="s">
        <v>212</v>
      </c>
      <c r="B4396" s="74" t="s">
        <v>780</v>
      </c>
      <c r="C4396" s="75" t="s">
        <v>5206</v>
      </c>
      <c r="D4396" s="77">
        <v>705</v>
      </c>
      <c r="E4396" s="77">
        <v>17.2</v>
      </c>
      <c r="F4396" s="95">
        <v>41</v>
      </c>
    </row>
    <row r="4397" spans="1:6">
      <c r="A4397" s="74" t="s">
        <v>212</v>
      </c>
      <c r="B4397" s="74" t="s">
        <v>780</v>
      </c>
      <c r="C4397" s="75" t="s">
        <v>5207</v>
      </c>
      <c r="D4397" s="77">
        <v>691</v>
      </c>
      <c r="E4397" s="77">
        <v>36.799999999999997</v>
      </c>
      <c r="F4397" s="95">
        <v>19</v>
      </c>
    </row>
    <row r="4398" spans="1:6">
      <c r="A4398" s="74" t="s">
        <v>212</v>
      </c>
      <c r="B4398" s="74" t="s">
        <v>780</v>
      </c>
      <c r="C4398" s="75" t="s">
        <v>5208</v>
      </c>
      <c r="D4398" s="77">
        <v>679</v>
      </c>
      <c r="E4398" s="77">
        <v>60.71</v>
      </c>
      <c r="F4398" s="95">
        <v>11</v>
      </c>
    </row>
    <row r="4399" spans="1:6">
      <c r="A4399" s="74" t="s">
        <v>212</v>
      </c>
      <c r="B4399" s="74" t="s">
        <v>780</v>
      </c>
      <c r="C4399" s="75" t="s">
        <v>5209</v>
      </c>
      <c r="D4399" s="77">
        <v>675</v>
      </c>
      <c r="E4399" s="77">
        <v>27.38</v>
      </c>
      <c r="F4399" s="95">
        <v>25</v>
      </c>
    </row>
    <row r="4400" spans="1:6">
      <c r="A4400" s="74" t="s">
        <v>212</v>
      </c>
      <c r="B4400" s="74" t="s">
        <v>780</v>
      </c>
      <c r="C4400" s="75" t="s">
        <v>5210</v>
      </c>
      <c r="D4400" s="77">
        <v>673</v>
      </c>
      <c r="E4400" s="77">
        <v>32.56</v>
      </c>
      <c r="F4400" s="95">
        <v>21</v>
      </c>
    </row>
    <row r="4401" spans="1:6">
      <c r="A4401" s="74" t="s">
        <v>212</v>
      </c>
      <c r="B4401" s="74" t="s">
        <v>780</v>
      </c>
      <c r="C4401" s="75" t="s">
        <v>5211</v>
      </c>
      <c r="D4401" s="77">
        <v>663</v>
      </c>
      <c r="E4401" s="77">
        <v>18.940000000000001</v>
      </c>
      <c r="F4401" s="95">
        <v>35</v>
      </c>
    </row>
    <row r="4402" spans="1:6">
      <c r="A4402" s="74" t="s">
        <v>212</v>
      </c>
      <c r="B4402" s="74" t="s">
        <v>780</v>
      </c>
      <c r="C4402" s="75" t="s">
        <v>5212</v>
      </c>
      <c r="D4402" s="77">
        <v>626</v>
      </c>
      <c r="E4402" s="77">
        <v>30.88</v>
      </c>
      <c r="F4402" s="95">
        <v>20</v>
      </c>
    </row>
    <row r="4403" spans="1:6">
      <c r="A4403" s="74" t="s">
        <v>212</v>
      </c>
      <c r="B4403" s="74" t="s">
        <v>780</v>
      </c>
      <c r="C4403" s="75" t="s">
        <v>5213</v>
      </c>
      <c r="D4403" s="77">
        <v>625</v>
      </c>
      <c r="E4403" s="77">
        <v>25.74</v>
      </c>
      <c r="F4403" s="95">
        <v>24</v>
      </c>
    </row>
    <row r="4404" spans="1:6">
      <c r="A4404" s="74" t="s">
        <v>212</v>
      </c>
      <c r="B4404" s="74" t="s">
        <v>780</v>
      </c>
      <c r="C4404" s="75" t="s">
        <v>5214</v>
      </c>
      <c r="D4404" s="77">
        <v>520</v>
      </c>
      <c r="E4404" s="77">
        <v>28.61</v>
      </c>
      <c r="F4404" s="95">
        <v>18</v>
      </c>
    </row>
    <row r="4405" spans="1:6">
      <c r="A4405" s="74" t="s">
        <v>212</v>
      </c>
      <c r="B4405" s="74" t="s">
        <v>780</v>
      </c>
      <c r="C4405" s="75" t="s">
        <v>5215</v>
      </c>
      <c r="D4405" s="77">
        <v>513</v>
      </c>
      <c r="E4405" s="77">
        <v>22.02</v>
      </c>
      <c r="F4405" s="95">
        <v>23</v>
      </c>
    </row>
    <row r="4406" spans="1:6">
      <c r="A4406" s="74" t="s">
        <v>212</v>
      </c>
      <c r="B4406" s="74" t="s">
        <v>780</v>
      </c>
      <c r="C4406" s="75" t="s">
        <v>5216</v>
      </c>
      <c r="D4406" s="77">
        <v>485</v>
      </c>
      <c r="E4406" s="77">
        <v>21.98</v>
      </c>
      <c r="F4406" s="95">
        <v>22</v>
      </c>
    </row>
    <row r="4407" spans="1:6">
      <c r="A4407" s="74" t="s">
        <v>212</v>
      </c>
      <c r="B4407" s="74" t="s">
        <v>780</v>
      </c>
      <c r="C4407" s="75" t="s">
        <v>5217</v>
      </c>
      <c r="D4407" s="77">
        <v>484</v>
      </c>
      <c r="E4407" s="77">
        <v>44.95</v>
      </c>
      <c r="F4407" s="95">
        <v>11</v>
      </c>
    </row>
    <row r="4408" spans="1:6">
      <c r="A4408" s="74" t="s">
        <v>212</v>
      </c>
      <c r="B4408" s="74" t="s">
        <v>780</v>
      </c>
      <c r="C4408" s="75" t="s">
        <v>5218</v>
      </c>
      <c r="D4408" s="77">
        <v>441</v>
      </c>
      <c r="E4408" s="77">
        <v>15.58</v>
      </c>
      <c r="F4408" s="95">
        <v>28</v>
      </c>
    </row>
    <row r="4409" spans="1:6">
      <c r="A4409" s="74" t="s">
        <v>212</v>
      </c>
      <c r="B4409" s="74" t="s">
        <v>780</v>
      </c>
      <c r="C4409" s="75" t="s">
        <v>5219</v>
      </c>
      <c r="D4409" s="77">
        <v>402</v>
      </c>
      <c r="E4409" s="77">
        <v>13.51</v>
      </c>
      <c r="F4409" s="95">
        <v>30</v>
      </c>
    </row>
    <row r="4410" spans="1:6">
      <c r="A4410" s="74" t="s">
        <v>212</v>
      </c>
      <c r="B4410" s="74" t="s">
        <v>780</v>
      </c>
      <c r="C4410" s="75" t="s">
        <v>5220</v>
      </c>
      <c r="D4410" s="77">
        <v>359</v>
      </c>
      <c r="E4410" s="77">
        <v>15.59</v>
      </c>
      <c r="F4410" s="95">
        <v>23</v>
      </c>
    </row>
    <row r="4411" spans="1:6">
      <c r="A4411" s="74" t="s">
        <v>212</v>
      </c>
      <c r="B4411" s="74" t="s">
        <v>780</v>
      </c>
      <c r="C4411" s="75" t="s">
        <v>5221</v>
      </c>
      <c r="D4411" s="77">
        <v>312</v>
      </c>
      <c r="E4411" s="77">
        <v>14.81</v>
      </c>
      <c r="F4411" s="95">
        <v>21</v>
      </c>
    </row>
    <row r="4412" spans="1:6">
      <c r="A4412" s="74" t="s">
        <v>212</v>
      </c>
      <c r="B4412" s="74" t="s">
        <v>780</v>
      </c>
      <c r="C4412" s="75" t="s">
        <v>5222</v>
      </c>
      <c r="D4412" s="77">
        <v>305</v>
      </c>
      <c r="E4412" s="77">
        <v>33.49</v>
      </c>
      <c r="F4412" s="95">
        <v>9.11</v>
      </c>
    </row>
    <row r="4413" spans="1:6">
      <c r="A4413" s="74" t="s">
        <v>212</v>
      </c>
      <c r="B4413" s="74" t="s">
        <v>780</v>
      </c>
      <c r="C4413" s="75" t="s">
        <v>5223</v>
      </c>
      <c r="D4413" s="77">
        <v>298</v>
      </c>
      <c r="E4413" s="77">
        <v>14.08</v>
      </c>
      <c r="F4413" s="95">
        <v>21</v>
      </c>
    </row>
    <row r="4414" spans="1:6">
      <c r="A4414" s="74" t="s">
        <v>212</v>
      </c>
      <c r="B4414" s="74" t="s">
        <v>780</v>
      </c>
      <c r="C4414" s="75" t="s">
        <v>5224</v>
      </c>
      <c r="D4414" s="77">
        <v>253</v>
      </c>
      <c r="E4414" s="77">
        <v>18.84</v>
      </c>
      <c r="F4414" s="95">
        <v>13</v>
      </c>
    </row>
    <row r="4415" spans="1:6">
      <c r="A4415" s="74" t="s">
        <v>212</v>
      </c>
      <c r="B4415" s="74" t="s">
        <v>780</v>
      </c>
      <c r="C4415" s="75" t="s">
        <v>5225</v>
      </c>
      <c r="D4415" s="77">
        <v>213</v>
      </c>
      <c r="E4415" s="77">
        <v>15.85</v>
      </c>
      <c r="F4415" s="95">
        <v>13</v>
      </c>
    </row>
    <row r="4416" spans="1:6">
      <c r="A4416" s="74" t="s">
        <v>212</v>
      </c>
      <c r="B4416" s="74" t="s">
        <v>780</v>
      </c>
      <c r="C4416" s="75" t="s">
        <v>5226</v>
      </c>
      <c r="D4416" s="77">
        <v>179</v>
      </c>
      <c r="E4416" s="77">
        <v>14.43</v>
      </c>
      <c r="F4416" s="95">
        <v>12</v>
      </c>
    </row>
    <row r="4417" spans="1:6">
      <c r="A4417" s="74" t="s">
        <v>212</v>
      </c>
      <c r="B4417" s="74" t="s">
        <v>780</v>
      </c>
      <c r="C4417" s="75" t="s">
        <v>5227</v>
      </c>
      <c r="D4417" s="77">
        <v>159</v>
      </c>
      <c r="E4417" s="77">
        <v>15.39</v>
      </c>
      <c r="F4417" s="95">
        <v>10</v>
      </c>
    </row>
    <row r="4418" spans="1:6">
      <c r="A4418" s="74" t="s">
        <v>212</v>
      </c>
      <c r="B4418" s="74" t="s">
        <v>780</v>
      </c>
      <c r="C4418" s="75" t="s">
        <v>5228</v>
      </c>
      <c r="D4418" s="77">
        <v>102</v>
      </c>
      <c r="E4418" s="77">
        <v>6.2</v>
      </c>
      <c r="F4418" s="95">
        <v>16</v>
      </c>
    </row>
    <row r="4419" spans="1:6">
      <c r="A4419" s="74" t="s">
        <v>213</v>
      </c>
      <c r="B4419" s="74" t="s">
        <v>150</v>
      </c>
      <c r="C4419" s="75" t="s">
        <v>5229</v>
      </c>
      <c r="D4419" s="76">
        <v>93631</v>
      </c>
      <c r="E4419" s="77">
        <v>203.57</v>
      </c>
      <c r="F4419" s="95">
        <v>460</v>
      </c>
    </row>
    <row r="4420" spans="1:6">
      <c r="A4420" s="74" t="s">
        <v>213</v>
      </c>
      <c r="B4420" s="74" t="s">
        <v>150</v>
      </c>
      <c r="C4420" s="75" t="s">
        <v>5230</v>
      </c>
      <c r="D4420" s="76">
        <v>33725</v>
      </c>
      <c r="E4420" s="77">
        <v>86.21</v>
      </c>
      <c r="F4420" s="95">
        <v>391</v>
      </c>
    </row>
    <row r="4421" spans="1:6">
      <c r="A4421" s="74" t="s">
        <v>213</v>
      </c>
      <c r="B4421" s="74" t="s">
        <v>150</v>
      </c>
      <c r="C4421" s="75" t="s">
        <v>5231</v>
      </c>
      <c r="D4421" s="76">
        <v>28286</v>
      </c>
      <c r="E4421" s="77">
        <v>55.2</v>
      </c>
      <c r="F4421" s="95">
        <v>512</v>
      </c>
    </row>
    <row r="4422" spans="1:6">
      <c r="A4422" s="74" t="s">
        <v>213</v>
      </c>
      <c r="B4422" s="74" t="s">
        <v>150</v>
      </c>
      <c r="C4422" s="75" t="s">
        <v>156</v>
      </c>
      <c r="D4422" s="76">
        <v>27291</v>
      </c>
      <c r="E4422" s="77">
        <v>98.87</v>
      </c>
      <c r="F4422" s="95">
        <v>276</v>
      </c>
    </row>
    <row r="4423" spans="1:6">
      <c r="A4423" s="74" t="s">
        <v>213</v>
      </c>
      <c r="B4423" s="74" t="s">
        <v>150</v>
      </c>
      <c r="C4423" s="75" t="s">
        <v>5232</v>
      </c>
      <c r="D4423" s="76">
        <v>19604</v>
      </c>
      <c r="E4423" s="77">
        <v>33.299999999999997</v>
      </c>
      <c r="F4423" s="95">
        <v>589</v>
      </c>
    </row>
    <row r="4424" spans="1:6">
      <c r="A4424" s="74" t="s">
        <v>213</v>
      </c>
      <c r="B4424" s="74" t="s">
        <v>150</v>
      </c>
      <c r="C4424" s="75" t="s">
        <v>5233</v>
      </c>
      <c r="D4424" s="76">
        <v>18634</v>
      </c>
      <c r="E4424" s="77">
        <v>48.49</v>
      </c>
      <c r="F4424" s="95">
        <v>384</v>
      </c>
    </row>
    <row r="4425" spans="1:6">
      <c r="A4425" s="74" t="s">
        <v>213</v>
      </c>
      <c r="B4425" s="74" t="s">
        <v>150</v>
      </c>
      <c r="C4425" s="75" t="s">
        <v>5234</v>
      </c>
      <c r="D4425" s="76">
        <v>11299</v>
      </c>
      <c r="E4425" s="77">
        <v>35.369999999999997</v>
      </c>
      <c r="F4425" s="95">
        <v>319</v>
      </c>
    </row>
    <row r="4426" spans="1:6">
      <c r="A4426" s="74" t="s">
        <v>213</v>
      </c>
      <c r="B4426" s="74" t="s">
        <v>150</v>
      </c>
      <c r="C4426" s="75" t="s">
        <v>5235</v>
      </c>
      <c r="D4426" s="76">
        <v>6368</v>
      </c>
      <c r="E4426" s="77">
        <v>29.24</v>
      </c>
      <c r="F4426" s="95">
        <v>218</v>
      </c>
    </row>
    <row r="4427" spans="1:6">
      <c r="A4427" s="74" t="s">
        <v>213</v>
      </c>
      <c r="B4427" s="74" t="s">
        <v>150</v>
      </c>
      <c r="C4427" s="75" t="s">
        <v>5236</v>
      </c>
      <c r="D4427" s="76">
        <v>6015</v>
      </c>
      <c r="E4427" s="77">
        <v>15.95</v>
      </c>
      <c r="F4427" s="95">
        <v>377</v>
      </c>
    </row>
    <row r="4428" spans="1:6">
      <c r="A4428" s="74" t="s">
        <v>213</v>
      </c>
      <c r="B4428" s="74" t="s">
        <v>150</v>
      </c>
      <c r="C4428" s="75" t="s">
        <v>5237</v>
      </c>
      <c r="D4428" s="76">
        <v>5124</v>
      </c>
      <c r="E4428" s="77">
        <v>45.42</v>
      </c>
      <c r="F4428" s="95">
        <v>113</v>
      </c>
    </row>
    <row r="4429" spans="1:6">
      <c r="A4429" s="74" t="s">
        <v>213</v>
      </c>
      <c r="B4429" s="74" t="s">
        <v>150</v>
      </c>
      <c r="C4429" s="75" t="s">
        <v>5238</v>
      </c>
      <c r="D4429" s="76">
        <v>4669</v>
      </c>
      <c r="E4429" s="77">
        <v>36.18</v>
      </c>
      <c r="F4429" s="95">
        <v>129</v>
      </c>
    </row>
    <row r="4430" spans="1:6">
      <c r="A4430" s="74" t="s">
        <v>213</v>
      </c>
      <c r="B4430" s="74" t="s">
        <v>150</v>
      </c>
      <c r="C4430" s="75" t="s">
        <v>5239</v>
      </c>
      <c r="D4430" s="76">
        <v>4526</v>
      </c>
      <c r="E4430" s="77">
        <v>45.13</v>
      </c>
      <c r="F4430" s="95">
        <v>100</v>
      </c>
    </row>
    <row r="4431" spans="1:6">
      <c r="A4431" s="74" t="s">
        <v>213</v>
      </c>
      <c r="B4431" s="74" t="s">
        <v>150</v>
      </c>
      <c r="C4431" s="75" t="s">
        <v>5240</v>
      </c>
      <c r="D4431" s="76">
        <v>4495</v>
      </c>
      <c r="E4431" s="77">
        <v>45.04</v>
      </c>
      <c r="F4431" s="95">
        <v>100</v>
      </c>
    </row>
    <row r="4432" spans="1:6">
      <c r="A4432" s="74" t="s">
        <v>213</v>
      </c>
      <c r="B4432" s="74" t="s">
        <v>150</v>
      </c>
      <c r="C4432" s="75" t="s">
        <v>5241</v>
      </c>
      <c r="D4432" s="76">
        <v>4212</v>
      </c>
      <c r="E4432" s="77">
        <v>31.69</v>
      </c>
      <c r="F4432" s="95">
        <v>133</v>
      </c>
    </row>
    <row r="4433" spans="1:6">
      <c r="A4433" s="74" t="s">
        <v>213</v>
      </c>
      <c r="B4433" s="74" t="s">
        <v>150</v>
      </c>
      <c r="C4433" s="75" t="s">
        <v>5242</v>
      </c>
      <c r="D4433" s="76">
        <v>4043</v>
      </c>
      <c r="E4433" s="77">
        <v>44.92</v>
      </c>
      <c r="F4433" s="95">
        <v>90</v>
      </c>
    </row>
    <row r="4434" spans="1:6">
      <c r="A4434" s="74" t="s">
        <v>213</v>
      </c>
      <c r="B4434" s="74" t="s">
        <v>150</v>
      </c>
      <c r="C4434" s="75" t="s">
        <v>5243</v>
      </c>
      <c r="D4434" s="76">
        <v>3550</v>
      </c>
      <c r="E4434" s="77">
        <v>29.7</v>
      </c>
      <c r="F4434" s="95">
        <v>120</v>
      </c>
    </row>
    <row r="4435" spans="1:6">
      <c r="A4435" s="74" t="s">
        <v>213</v>
      </c>
      <c r="B4435" s="74" t="s">
        <v>150</v>
      </c>
      <c r="C4435" s="75" t="s">
        <v>5244</v>
      </c>
      <c r="D4435" s="76">
        <v>3098</v>
      </c>
      <c r="E4435" s="77">
        <v>18.309999999999999</v>
      </c>
      <c r="F4435" s="95">
        <v>169</v>
      </c>
    </row>
    <row r="4436" spans="1:6">
      <c r="A4436" s="74" t="s">
        <v>213</v>
      </c>
      <c r="B4436" s="74" t="s">
        <v>150</v>
      </c>
      <c r="C4436" s="75" t="s">
        <v>5245</v>
      </c>
      <c r="D4436" s="76">
        <v>2943</v>
      </c>
      <c r="E4436" s="77">
        <v>33.090000000000003</v>
      </c>
      <c r="F4436" s="95">
        <v>89</v>
      </c>
    </row>
    <row r="4437" spans="1:6">
      <c r="A4437" s="74" t="s">
        <v>213</v>
      </c>
      <c r="B4437" s="74" t="s">
        <v>150</v>
      </c>
      <c r="C4437" s="75" t="s">
        <v>5246</v>
      </c>
      <c r="D4437" s="76">
        <v>2395</v>
      </c>
      <c r="E4437" s="77">
        <v>17.91</v>
      </c>
      <c r="F4437" s="95">
        <v>134</v>
      </c>
    </row>
    <row r="4438" spans="1:6">
      <c r="A4438" s="74" t="s">
        <v>213</v>
      </c>
      <c r="B4438" s="74" t="s">
        <v>150</v>
      </c>
      <c r="C4438" s="75" t="s">
        <v>5247</v>
      </c>
      <c r="D4438" s="76">
        <v>2360</v>
      </c>
      <c r="E4438" s="77">
        <v>44.53</v>
      </c>
      <c r="F4438" s="95">
        <v>53</v>
      </c>
    </row>
    <row r="4439" spans="1:6">
      <c r="A4439" s="74" t="s">
        <v>213</v>
      </c>
      <c r="B4439" s="74" t="s">
        <v>150</v>
      </c>
      <c r="C4439" s="75" t="s">
        <v>5248</v>
      </c>
      <c r="D4439" s="76">
        <v>2253</v>
      </c>
      <c r="E4439" s="77">
        <v>25.01</v>
      </c>
      <c r="F4439" s="95">
        <v>90</v>
      </c>
    </row>
    <row r="4440" spans="1:6">
      <c r="A4440" s="74" t="s">
        <v>213</v>
      </c>
      <c r="B4440" s="74" t="s">
        <v>150</v>
      </c>
      <c r="C4440" s="75" t="s">
        <v>5249</v>
      </c>
      <c r="D4440" s="76">
        <v>2071</v>
      </c>
      <c r="E4440" s="77">
        <v>15.05</v>
      </c>
      <c r="F4440" s="95">
        <v>138</v>
      </c>
    </row>
    <row r="4441" spans="1:6">
      <c r="A4441" s="74" t="s">
        <v>213</v>
      </c>
      <c r="B4441" s="74" t="s">
        <v>150</v>
      </c>
      <c r="C4441" s="75" t="s">
        <v>5250</v>
      </c>
      <c r="D4441" s="76">
        <v>2068</v>
      </c>
      <c r="E4441" s="77">
        <v>8.65</v>
      </c>
      <c r="F4441" s="95">
        <v>239</v>
      </c>
    </row>
    <row r="4442" spans="1:6">
      <c r="A4442" s="74" t="s">
        <v>213</v>
      </c>
      <c r="B4442" s="74" t="s">
        <v>150</v>
      </c>
      <c r="C4442" s="75" t="s">
        <v>5251</v>
      </c>
      <c r="D4442" s="76">
        <v>2065</v>
      </c>
      <c r="E4442" s="77">
        <v>32.5</v>
      </c>
      <c r="F4442" s="95">
        <v>64</v>
      </c>
    </row>
    <row r="4443" spans="1:6">
      <c r="A4443" s="74" t="s">
        <v>213</v>
      </c>
      <c r="B4443" s="74" t="s">
        <v>150</v>
      </c>
      <c r="C4443" s="75" t="s">
        <v>5252</v>
      </c>
      <c r="D4443" s="76">
        <v>1975</v>
      </c>
      <c r="E4443" s="77">
        <v>33.01</v>
      </c>
      <c r="F4443" s="95">
        <v>60</v>
      </c>
    </row>
    <row r="4444" spans="1:6">
      <c r="A4444" s="74" t="s">
        <v>213</v>
      </c>
      <c r="B4444" s="74" t="s">
        <v>150</v>
      </c>
      <c r="C4444" s="75" t="s">
        <v>5253</v>
      </c>
      <c r="D4444" s="76">
        <v>1960</v>
      </c>
      <c r="E4444" s="77">
        <v>13.98</v>
      </c>
      <c r="F4444" s="95">
        <v>140</v>
      </c>
    </row>
    <row r="4445" spans="1:6">
      <c r="A4445" s="74" t="s">
        <v>213</v>
      </c>
      <c r="B4445" s="74" t="s">
        <v>150</v>
      </c>
      <c r="C4445" s="75" t="s">
        <v>5254</v>
      </c>
      <c r="D4445" s="76">
        <v>1957</v>
      </c>
      <c r="E4445" s="77">
        <v>39.4</v>
      </c>
      <c r="F4445" s="95">
        <v>50</v>
      </c>
    </row>
    <row r="4446" spans="1:6">
      <c r="A4446" s="74" t="s">
        <v>213</v>
      </c>
      <c r="B4446" s="74" t="s">
        <v>150</v>
      </c>
      <c r="C4446" s="75" t="s">
        <v>5255</v>
      </c>
      <c r="D4446" s="76">
        <v>1952</v>
      </c>
      <c r="E4446" s="77">
        <v>27.06</v>
      </c>
      <c r="F4446" s="95">
        <v>72</v>
      </c>
    </row>
    <row r="4447" spans="1:6">
      <c r="A4447" s="74" t="s">
        <v>213</v>
      </c>
      <c r="B4447" s="74" t="s">
        <v>150</v>
      </c>
      <c r="C4447" s="75" t="s">
        <v>5256</v>
      </c>
      <c r="D4447" s="76">
        <v>1950</v>
      </c>
      <c r="E4447" s="77">
        <v>15.29</v>
      </c>
      <c r="F4447" s="95">
        <v>128</v>
      </c>
    </row>
    <row r="4448" spans="1:6">
      <c r="A4448" s="74" t="s">
        <v>213</v>
      </c>
      <c r="B4448" s="74" t="s">
        <v>150</v>
      </c>
      <c r="C4448" s="75" t="s">
        <v>5257</v>
      </c>
      <c r="D4448" s="76">
        <v>1935</v>
      </c>
      <c r="E4448" s="77">
        <v>12.17</v>
      </c>
      <c r="F4448" s="95">
        <v>159</v>
      </c>
    </row>
    <row r="4449" spans="1:6">
      <c r="A4449" s="74" t="s">
        <v>213</v>
      </c>
      <c r="B4449" s="74" t="s">
        <v>150</v>
      </c>
      <c r="C4449" s="75" t="s">
        <v>5258</v>
      </c>
      <c r="D4449" s="76">
        <v>1861</v>
      </c>
      <c r="E4449" s="77">
        <v>16.559999999999999</v>
      </c>
      <c r="F4449" s="95">
        <v>112</v>
      </c>
    </row>
    <row r="4450" spans="1:6">
      <c r="A4450" s="74" t="s">
        <v>213</v>
      </c>
      <c r="B4450" s="74" t="s">
        <v>150</v>
      </c>
      <c r="C4450" s="75" t="s">
        <v>5259</v>
      </c>
      <c r="D4450" s="76">
        <v>1844</v>
      </c>
      <c r="E4450" s="77">
        <v>28.47</v>
      </c>
      <c r="F4450" s="95">
        <v>65</v>
      </c>
    </row>
    <row r="4451" spans="1:6">
      <c r="A4451" s="74" t="s">
        <v>213</v>
      </c>
      <c r="B4451" s="74" t="s">
        <v>150</v>
      </c>
      <c r="C4451" s="75" t="s">
        <v>5260</v>
      </c>
      <c r="D4451" s="76">
        <v>1804</v>
      </c>
      <c r="E4451" s="77">
        <v>17.13</v>
      </c>
      <c r="F4451" s="95">
        <v>105</v>
      </c>
    </row>
    <row r="4452" spans="1:6">
      <c r="A4452" s="74" t="s">
        <v>213</v>
      </c>
      <c r="B4452" s="74" t="s">
        <v>150</v>
      </c>
      <c r="C4452" s="75" t="s">
        <v>5261</v>
      </c>
      <c r="D4452" s="76">
        <v>1794</v>
      </c>
      <c r="E4452" s="77">
        <v>17.59</v>
      </c>
      <c r="F4452" s="95">
        <v>102</v>
      </c>
    </row>
    <row r="4453" spans="1:6">
      <c r="A4453" s="74" t="s">
        <v>213</v>
      </c>
      <c r="B4453" s="74" t="s">
        <v>150</v>
      </c>
      <c r="C4453" s="75" t="s">
        <v>5262</v>
      </c>
      <c r="D4453" s="76">
        <v>1738</v>
      </c>
      <c r="E4453" s="77">
        <v>24.78</v>
      </c>
      <c r="F4453" s="95">
        <v>70</v>
      </c>
    </row>
    <row r="4454" spans="1:6">
      <c r="A4454" s="74" t="s">
        <v>213</v>
      </c>
      <c r="B4454" s="74" t="s">
        <v>150</v>
      </c>
      <c r="C4454" s="75" t="s">
        <v>5263</v>
      </c>
      <c r="D4454" s="76">
        <v>1674</v>
      </c>
      <c r="E4454" s="77">
        <v>28.71</v>
      </c>
      <c r="F4454" s="95">
        <v>58</v>
      </c>
    </row>
    <row r="4455" spans="1:6">
      <c r="A4455" s="74" t="s">
        <v>213</v>
      </c>
      <c r="B4455" s="74" t="s">
        <v>150</v>
      </c>
      <c r="C4455" s="75" t="s">
        <v>5264</v>
      </c>
      <c r="D4455" s="76">
        <v>1665</v>
      </c>
      <c r="E4455" s="77">
        <v>22.55</v>
      </c>
      <c r="F4455" s="95">
        <v>74</v>
      </c>
    </row>
    <row r="4456" spans="1:6">
      <c r="A4456" s="74" t="s">
        <v>213</v>
      </c>
      <c r="B4456" s="74" t="s">
        <v>150</v>
      </c>
      <c r="C4456" s="75" t="s">
        <v>5265</v>
      </c>
      <c r="D4456" s="76">
        <v>1604</v>
      </c>
      <c r="E4456" s="77">
        <v>25.53</v>
      </c>
      <c r="F4456" s="95">
        <v>63</v>
      </c>
    </row>
    <row r="4457" spans="1:6">
      <c r="A4457" s="74" t="s">
        <v>213</v>
      </c>
      <c r="B4457" s="74" t="s">
        <v>150</v>
      </c>
      <c r="C4457" s="75" t="s">
        <v>5266</v>
      </c>
      <c r="D4457" s="76">
        <v>1587</v>
      </c>
      <c r="E4457" s="77">
        <v>17.73</v>
      </c>
      <c r="F4457" s="95">
        <v>89</v>
      </c>
    </row>
    <row r="4458" spans="1:6">
      <c r="A4458" s="74" t="s">
        <v>213</v>
      </c>
      <c r="B4458" s="74" t="s">
        <v>150</v>
      </c>
      <c r="C4458" s="75" t="s">
        <v>5267</v>
      </c>
      <c r="D4458" s="76">
        <v>1542</v>
      </c>
      <c r="E4458" s="77">
        <v>26.21</v>
      </c>
      <c r="F4458" s="95">
        <v>59</v>
      </c>
    </row>
    <row r="4459" spans="1:6">
      <c r="A4459" s="74" t="s">
        <v>213</v>
      </c>
      <c r="B4459" s="74" t="s">
        <v>150</v>
      </c>
      <c r="C4459" s="75" t="s">
        <v>5268</v>
      </c>
      <c r="D4459" s="76">
        <v>1511</v>
      </c>
      <c r="E4459" s="77">
        <v>19.28</v>
      </c>
      <c r="F4459" s="95">
        <v>78</v>
      </c>
    </row>
    <row r="4460" spans="1:6">
      <c r="A4460" s="74" t="s">
        <v>213</v>
      </c>
      <c r="B4460" s="74" t="s">
        <v>150</v>
      </c>
      <c r="C4460" s="75" t="s">
        <v>5269</v>
      </c>
      <c r="D4460" s="76">
        <v>1501</v>
      </c>
      <c r="E4460" s="77">
        <v>9.58</v>
      </c>
      <c r="F4460" s="95">
        <v>157</v>
      </c>
    </row>
    <row r="4461" spans="1:6">
      <c r="A4461" s="74" t="s">
        <v>213</v>
      </c>
      <c r="B4461" s="74" t="s">
        <v>150</v>
      </c>
      <c r="C4461" s="75" t="s">
        <v>5270</v>
      </c>
      <c r="D4461" s="76">
        <v>1474</v>
      </c>
      <c r="E4461" s="77">
        <v>15.46</v>
      </c>
      <c r="F4461" s="95">
        <v>95</v>
      </c>
    </row>
    <row r="4462" spans="1:6">
      <c r="A4462" s="74" t="s">
        <v>213</v>
      </c>
      <c r="B4462" s="74" t="s">
        <v>150</v>
      </c>
      <c r="C4462" s="75" t="s">
        <v>5271</v>
      </c>
      <c r="D4462" s="76">
        <v>1420</v>
      </c>
      <c r="E4462" s="77">
        <v>18.920000000000002</v>
      </c>
      <c r="F4462" s="95">
        <v>75</v>
      </c>
    </row>
    <row r="4463" spans="1:6">
      <c r="A4463" s="74" t="s">
        <v>213</v>
      </c>
      <c r="B4463" s="74" t="s">
        <v>150</v>
      </c>
      <c r="C4463" s="75" t="s">
        <v>5272</v>
      </c>
      <c r="D4463" s="76">
        <v>1409</v>
      </c>
      <c r="E4463" s="77">
        <v>36.17</v>
      </c>
      <c r="F4463" s="95">
        <v>39</v>
      </c>
    </row>
    <row r="4464" spans="1:6">
      <c r="A4464" s="74" t="s">
        <v>213</v>
      </c>
      <c r="B4464" s="74" t="s">
        <v>150</v>
      </c>
      <c r="C4464" s="75" t="s">
        <v>5273</v>
      </c>
      <c r="D4464" s="76">
        <v>1405</v>
      </c>
      <c r="E4464" s="77">
        <v>10.050000000000001</v>
      </c>
      <c r="F4464" s="95">
        <v>140</v>
      </c>
    </row>
    <row r="4465" spans="1:6">
      <c r="A4465" s="74" t="s">
        <v>213</v>
      </c>
      <c r="B4465" s="74" t="s">
        <v>150</v>
      </c>
      <c r="C4465" s="75" t="s">
        <v>5274</v>
      </c>
      <c r="D4465" s="76">
        <v>1404</v>
      </c>
      <c r="E4465" s="77">
        <v>27.1</v>
      </c>
      <c r="F4465" s="95">
        <v>52</v>
      </c>
    </row>
    <row r="4466" spans="1:6">
      <c r="A4466" s="74" t="s">
        <v>213</v>
      </c>
      <c r="B4466" s="74" t="s">
        <v>150</v>
      </c>
      <c r="C4466" s="75" t="s">
        <v>5275</v>
      </c>
      <c r="D4466" s="76">
        <v>1402</v>
      </c>
      <c r="E4466" s="77">
        <v>15.18</v>
      </c>
      <c r="F4466" s="95">
        <v>92</v>
      </c>
    </row>
    <row r="4467" spans="1:6">
      <c r="A4467" s="74" t="s">
        <v>213</v>
      </c>
      <c r="B4467" s="74" t="s">
        <v>150</v>
      </c>
      <c r="C4467" s="75" t="s">
        <v>5276</v>
      </c>
      <c r="D4467" s="76">
        <v>1398</v>
      </c>
      <c r="E4467" s="77">
        <v>9.7200000000000006</v>
      </c>
      <c r="F4467" s="95">
        <v>144</v>
      </c>
    </row>
    <row r="4468" spans="1:6">
      <c r="A4468" s="74" t="s">
        <v>213</v>
      </c>
      <c r="B4468" s="74" t="s">
        <v>150</v>
      </c>
      <c r="C4468" s="75" t="s">
        <v>5277</v>
      </c>
      <c r="D4468" s="76">
        <v>1390</v>
      </c>
      <c r="E4468" s="77">
        <v>17.71</v>
      </c>
      <c r="F4468" s="95">
        <v>79</v>
      </c>
    </row>
    <row r="4469" spans="1:6">
      <c r="A4469" s="74" t="s">
        <v>213</v>
      </c>
      <c r="B4469" s="74" t="s">
        <v>150</v>
      </c>
      <c r="C4469" s="75" t="s">
        <v>5278</v>
      </c>
      <c r="D4469" s="76">
        <v>1381</v>
      </c>
      <c r="E4469" s="77">
        <v>29.57</v>
      </c>
      <c r="F4469" s="95">
        <v>47</v>
      </c>
    </row>
    <row r="4470" spans="1:6">
      <c r="A4470" s="74" t="s">
        <v>213</v>
      </c>
      <c r="B4470" s="74" t="s">
        <v>150</v>
      </c>
      <c r="C4470" s="75" t="s">
        <v>5279</v>
      </c>
      <c r="D4470" s="76">
        <v>1364</v>
      </c>
      <c r="E4470" s="77">
        <v>22.23</v>
      </c>
      <c r="F4470" s="95">
        <v>61</v>
      </c>
    </row>
    <row r="4471" spans="1:6">
      <c r="A4471" s="74" t="s">
        <v>213</v>
      </c>
      <c r="B4471" s="74" t="s">
        <v>150</v>
      </c>
      <c r="C4471" s="75" t="s">
        <v>5280</v>
      </c>
      <c r="D4471" s="76">
        <v>1364</v>
      </c>
      <c r="E4471" s="77">
        <v>15.31</v>
      </c>
      <c r="F4471" s="95">
        <v>89</v>
      </c>
    </row>
    <row r="4472" spans="1:6">
      <c r="A4472" s="74" t="s">
        <v>213</v>
      </c>
      <c r="B4472" s="74" t="s">
        <v>150</v>
      </c>
      <c r="C4472" s="75" t="s">
        <v>5281</v>
      </c>
      <c r="D4472" s="76">
        <v>1357</v>
      </c>
      <c r="E4472" s="77">
        <v>17.3</v>
      </c>
      <c r="F4472" s="95">
        <v>78</v>
      </c>
    </row>
    <row r="4473" spans="1:6">
      <c r="A4473" s="74" t="s">
        <v>213</v>
      </c>
      <c r="B4473" s="74" t="s">
        <v>150</v>
      </c>
      <c r="C4473" s="75" t="s">
        <v>5282</v>
      </c>
      <c r="D4473" s="76">
        <v>1347</v>
      </c>
      <c r="E4473" s="77">
        <v>16.62</v>
      </c>
      <c r="F4473" s="95">
        <v>81</v>
      </c>
    </row>
    <row r="4474" spans="1:6">
      <c r="A4474" s="74" t="s">
        <v>213</v>
      </c>
      <c r="B4474" s="74" t="s">
        <v>150</v>
      </c>
      <c r="C4474" s="75" t="s">
        <v>5283</v>
      </c>
      <c r="D4474" s="76">
        <v>1333</v>
      </c>
      <c r="E4474" s="77">
        <v>8.09</v>
      </c>
      <c r="F4474" s="95">
        <v>165</v>
      </c>
    </row>
    <row r="4475" spans="1:6">
      <c r="A4475" s="74" t="s">
        <v>213</v>
      </c>
      <c r="B4475" s="74" t="s">
        <v>150</v>
      </c>
      <c r="C4475" s="75" t="s">
        <v>5284</v>
      </c>
      <c r="D4475" s="76">
        <v>1309</v>
      </c>
      <c r="E4475" s="77">
        <v>13.24</v>
      </c>
      <c r="F4475" s="95">
        <v>99</v>
      </c>
    </row>
    <row r="4476" spans="1:6">
      <c r="A4476" s="74" t="s">
        <v>213</v>
      </c>
      <c r="B4476" s="74" t="s">
        <v>150</v>
      </c>
      <c r="C4476" s="75" t="s">
        <v>5285</v>
      </c>
      <c r="D4476" s="76">
        <v>1293</v>
      </c>
      <c r="E4476" s="77">
        <v>19.739999999999998</v>
      </c>
      <c r="F4476" s="95">
        <v>66</v>
      </c>
    </row>
    <row r="4477" spans="1:6">
      <c r="A4477" s="74" t="s">
        <v>213</v>
      </c>
      <c r="B4477" s="74" t="s">
        <v>150</v>
      </c>
      <c r="C4477" s="75" t="s">
        <v>5286</v>
      </c>
      <c r="D4477" s="76">
        <v>1288</v>
      </c>
      <c r="E4477" s="77">
        <v>22.46</v>
      </c>
      <c r="F4477" s="95">
        <v>57</v>
      </c>
    </row>
    <row r="4478" spans="1:6">
      <c r="A4478" s="74" t="s">
        <v>213</v>
      </c>
      <c r="B4478" s="74" t="s">
        <v>150</v>
      </c>
      <c r="C4478" s="75" t="s">
        <v>5287</v>
      </c>
      <c r="D4478" s="76">
        <v>1276</v>
      </c>
      <c r="E4478" s="77">
        <v>5.28</v>
      </c>
      <c r="F4478" s="95">
        <v>242</v>
      </c>
    </row>
    <row r="4479" spans="1:6">
      <c r="A4479" s="74" t="s">
        <v>213</v>
      </c>
      <c r="B4479" s="74" t="s">
        <v>150</v>
      </c>
      <c r="C4479" s="75" t="s">
        <v>5288</v>
      </c>
      <c r="D4479" s="76">
        <v>1257</v>
      </c>
      <c r="E4479" s="77">
        <v>34.32</v>
      </c>
      <c r="F4479" s="95">
        <v>37</v>
      </c>
    </row>
    <row r="4480" spans="1:6">
      <c r="A4480" s="74" t="s">
        <v>213</v>
      </c>
      <c r="B4480" s="74" t="s">
        <v>150</v>
      </c>
      <c r="C4480" s="75" t="s">
        <v>5289</v>
      </c>
      <c r="D4480" s="76">
        <v>1237</v>
      </c>
      <c r="E4480" s="77">
        <v>12.56</v>
      </c>
      <c r="F4480" s="95">
        <v>98</v>
      </c>
    </row>
    <row r="4481" spans="1:6">
      <c r="A4481" s="74" t="s">
        <v>213</v>
      </c>
      <c r="B4481" s="74" t="s">
        <v>150</v>
      </c>
      <c r="C4481" s="75" t="s">
        <v>5290</v>
      </c>
      <c r="D4481" s="76">
        <v>1234</v>
      </c>
      <c r="E4481" s="77">
        <v>27.37</v>
      </c>
      <c r="F4481" s="95">
        <v>45</v>
      </c>
    </row>
    <row r="4482" spans="1:6">
      <c r="A4482" s="74" t="s">
        <v>213</v>
      </c>
      <c r="B4482" s="74" t="s">
        <v>150</v>
      </c>
      <c r="C4482" s="75" t="s">
        <v>5291</v>
      </c>
      <c r="D4482" s="76">
        <v>1221</v>
      </c>
      <c r="E4482" s="77">
        <v>12.16</v>
      </c>
      <c r="F4482" s="95">
        <v>100</v>
      </c>
    </row>
    <row r="4483" spans="1:6">
      <c r="A4483" s="74" t="s">
        <v>213</v>
      </c>
      <c r="B4483" s="74" t="s">
        <v>150</v>
      </c>
      <c r="C4483" s="75" t="s">
        <v>5292</v>
      </c>
      <c r="D4483" s="76">
        <v>1215</v>
      </c>
      <c r="E4483" s="77">
        <v>7.12</v>
      </c>
      <c r="F4483" s="95">
        <v>171</v>
      </c>
    </row>
    <row r="4484" spans="1:6">
      <c r="A4484" s="74" t="s">
        <v>213</v>
      </c>
      <c r="B4484" s="74" t="s">
        <v>150</v>
      </c>
      <c r="C4484" s="75" t="s">
        <v>5293</v>
      </c>
      <c r="D4484" s="76">
        <v>1204</v>
      </c>
      <c r="E4484" s="77">
        <v>11.35</v>
      </c>
      <c r="F4484" s="95">
        <v>106</v>
      </c>
    </row>
    <row r="4485" spans="1:6">
      <c r="A4485" s="74" t="s">
        <v>213</v>
      </c>
      <c r="B4485" s="74" t="s">
        <v>150</v>
      </c>
      <c r="C4485" s="75" t="s">
        <v>5294</v>
      </c>
      <c r="D4485" s="76">
        <v>1191</v>
      </c>
      <c r="E4485" s="77">
        <v>10.48</v>
      </c>
      <c r="F4485" s="95">
        <v>114</v>
      </c>
    </row>
    <row r="4486" spans="1:6">
      <c r="A4486" s="74" t="s">
        <v>213</v>
      </c>
      <c r="B4486" s="74" t="s">
        <v>150</v>
      </c>
      <c r="C4486" s="75" t="s">
        <v>5295</v>
      </c>
      <c r="D4486" s="76">
        <v>1178</v>
      </c>
      <c r="E4486" s="77">
        <v>67.61</v>
      </c>
      <c r="F4486" s="95">
        <v>17</v>
      </c>
    </row>
    <row r="4487" spans="1:6">
      <c r="A4487" s="74" t="s">
        <v>213</v>
      </c>
      <c r="B4487" s="74" t="s">
        <v>150</v>
      </c>
      <c r="C4487" s="75" t="s">
        <v>5296</v>
      </c>
      <c r="D4487" s="76">
        <v>1173</v>
      </c>
      <c r="E4487" s="77">
        <v>13.85</v>
      </c>
      <c r="F4487" s="95">
        <v>85</v>
      </c>
    </row>
    <row r="4488" spans="1:6">
      <c r="A4488" s="74" t="s">
        <v>213</v>
      </c>
      <c r="B4488" s="74" t="s">
        <v>150</v>
      </c>
      <c r="C4488" s="75" t="s">
        <v>5297</v>
      </c>
      <c r="D4488" s="76">
        <v>1127</v>
      </c>
      <c r="E4488" s="77">
        <v>5.05</v>
      </c>
      <c r="F4488" s="95">
        <v>223</v>
      </c>
    </row>
    <row r="4489" spans="1:6">
      <c r="A4489" s="74" t="s">
        <v>213</v>
      </c>
      <c r="B4489" s="74" t="s">
        <v>150</v>
      </c>
      <c r="C4489" s="75" t="s">
        <v>5298</v>
      </c>
      <c r="D4489" s="76">
        <v>1095</v>
      </c>
      <c r="E4489" s="77">
        <v>17.77</v>
      </c>
      <c r="F4489" s="95">
        <v>62</v>
      </c>
    </row>
    <row r="4490" spans="1:6">
      <c r="A4490" s="74" t="s">
        <v>213</v>
      </c>
      <c r="B4490" s="74" t="s">
        <v>150</v>
      </c>
      <c r="C4490" s="75" t="s">
        <v>5299</v>
      </c>
      <c r="D4490" s="76">
        <v>1068</v>
      </c>
      <c r="E4490" s="77">
        <v>14.39</v>
      </c>
      <c r="F4490" s="95">
        <v>74</v>
      </c>
    </row>
    <row r="4491" spans="1:6">
      <c r="A4491" s="74" t="s">
        <v>213</v>
      </c>
      <c r="B4491" s="74" t="s">
        <v>150</v>
      </c>
      <c r="C4491" s="75" t="s">
        <v>5300</v>
      </c>
      <c r="D4491" s="76">
        <v>1012</v>
      </c>
      <c r="E4491" s="77">
        <v>69.03</v>
      </c>
      <c r="F4491" s="95">
        <v>15</v>
      </c>
    </row>
    <row r="4492" spans="1:6">
      <c r="A4492" s="74" t="s">
        <v>213</v>
      </c>
      <c r="B4492" s="74" t="s">
        <v>150</v>
      </c>
      <c r="C4492" s="75" t="s">
        <v>5301</v>
      </c>
      <c r="D4492" s="76">
        <v>1010</v>
      </c>
      <c r="E4492" s="77">
        <v>19.690000000000001</v>
      </c>
      <c r="F4492" s="95">
        <v>51</v>
      </c>
    </row>
    <row r="4493" spans="1:6">
      <c r="A4493" s="74" t="s">
        <v>213</v>
      </c>
      <c r="B4493" s="74" t="s">
        <v>150</v>
      </c>
      <c r="C4493" s="75" t="s">
        <v>5302</v>
      </c>
      <c r="D4493" s="76">
        <v>1007</v>
      </c>
      <c r="E4493" s="77">
        <v>54.86</v>
      </c>
      <c r="F4493" s="95">
        <v>18</v>
      </c>
    </row>
    <row r="4494" spans="1:6">
      <c r="A4494" s="74" t="s">
        <v>213</v>
      </c>
      <c r="B4494" s="74" t="s">
        <v>150</v>
      </c>
      <c r="C4494" s="75" t="s">
        <v>5303</v>
      </c>
      <c r="D4494" s="76">
        <v>1004</v>
      </c>
      <c r="E4494" s="77">
        <v>12.29</v>
      </c>
      <c r="F4494" s="95">
        <v>82</v>
      </c>
    </row>
    <row r="4495" spans="1:6">
      <c r="A4495" s="74" t="s">
        <v>213</v>
      </c>
      <c r="B4495" s="74" t="s">
        <v>150</v>
      </c>
      <c r="C4495" s="75" t="s">
        <v>5304</v>
      </c>
      <c r="D4495" s="77">
        <v>981</v>
      </c>
      <c r="E4495" s="77">
        <v>18.73</v>
      </c>
      <c r="F4495" s="95">
        <v>52</v>
      </c>
    </row>
    <row r="4496" spans="1:6">
      <c r="A4496" s="74" t="s">
        <v>213</v>
      </c>
      <c r="B4496" s="74" t="s">
        <v>150</v>
      </c>
      <c r="C4496" s="75" t="s">
        <v>5305</v>
      </c>
      <c r="D4496" s="77">
        <v>978</v>
      </c>
      <c r="E4496" s="77">
        <v>12.98</v>
      </c>
      <c r="F4496" s="95">
        <v>75</v>
      </c>
    </row>
    <row r="4497" spans="1:6">
      <c r="A4497" s="74" t="s">
        <v>213</v>
      </c>
      <c r="B4497" s="74" t="s">
        <v>150</v>
      </c>
      <c r="C4497" s="75" t="s">
        <v>5306</v>
      </c>
      <c r="D4497" s="77">
        <v>966</v>
      </c>
      <c r="E4497" s="77">
        <v>11.61</v>
      </c>
      <c r="F4497" s="95">
        <v>83</v>
      </c>
    </row>
    <row r="4498" spans="1:6">
      <c r="A4498" s="74" t="s">
        <v>213</v>
      </c>
      <c r="B4498" s="74" t="s">
        <v>150</v>
      </c>
      <c r="C4498" s="75" t="s">
        <v>5307</v>
      </c>
      <c r="D4498" s="77">
        <v>948</v>
      </c>
      <c r="E4498" s="77">
        <v>13.34</v>
      </c>
      <c r="F4498" s="95">
        <v>71</v>
      </c>
    </row>
    <row r="4499" spans="1:6">
      <c r="A4499" s="74" t="s">
        <v>213</v>
      </c>
      <c r="B4499" s="74" t="s">
        <v>150</v>
      </c>
      <c r="C4499" s="75" t="s">
        <v>5308</v>
      </c>
      <c r="D4499" s="77">
        <v>928</v>
      </c>
      <c r="E4499" s="77">
        <v>7.27</v>
      </c>
      <c r="F4499" s="95">
        <v>128</v>
      </c>
    </row>
    <row r="4500" spans="1:6">
      <c r="A4500" s="74" t="s">
        <v>213</v>
      </c>
      <c r="B4500" s="74" t="s">
        <v>150</v>
      </c>
      <c r="C4500" s="75" t="s">
        <v>5309</v>
      </c>
      <c r="D4500" s="77">
        <v>901</v>
      </c>
      <c r="E4500" s="77">
        <v>8</v>
      </c>
      <c r="F4500" s="95">
        <v>113</v>
      </c>
    </row>
    <row r="4501" spans="1:6">
      <c r="A4501" s="74" t="s">
        <v>213</v>
      </c>
      <c r="B4501" s="74" t="s">
        <v>150</v>
      </c>
      <c r="C4501" s="75" t="s">
        <v>5310</v>
      </c>
      <c r="D4501" s="77">
        <v>892</v>
      </c>
      <c r="E4501" s="77">
        <v>4.47</v>
      </c>
      <c r="F4501" s="95">
        <v>199</v>
      </c>
    </row>
    <row r="4502" spans="1:6">
      <c r="A4502" s="74" t="s">
        <v>213</v>
      </c>
      <c r="B4502" s="74" t="s">
        <v>150</v>
      </c>
      <c r="C4502" s="75" t="s">
        <v>5311</v>
      </c>
      <c r="D4502" s="77">
        <v>881</v>
      </c>
      <c r="E4502" s="77">
        <v>23.77</v>
      </c>
      <c r="F4502" s="95">
        <v>37</v>
      </c>
    </row>
    <row r="4503" spans="1:6">
      <c r="A4503" s="74" t="s">
        <v>213</v>
      </c>
      <c r="B4503" s="74" t="s">
        <v>150</v>
      </c>
      <c r="C4503" s="75" t="s">
        <v>5312</v>
      </c>
      <c r="D4503" s="77">
        <v>851</v>
      </c>
      <c r="E4503" s="77">
        <v>8.8000000000000007</v>
      </c>
      <c r="F4503" s="95">
        <v>97</v>
      </c>
    </row>
    <row r="4504" spans="1:6">
      <c r="A4504" s="74" t="s">
        <v>213</v>
      </c>
      <c r="B4504" s="74" t="s">
        <v>150</v>
      </c>
      <c r="C4504" s="75" t="s">
        <v>5313</v>
      </c>
      <c r="D4504" s="77">
        <v>826</v>
      </c>
      <c r="E4504" s="77">
        <v>12.15</v>
      </c>
      <c r="F4504" s="95">
        <v>68</v>
      </c>
    </row>
    <row r="4505" spans="1:6">
      <c r="A4505" s="74" t="s">
        <v>213</v>
      </c>
      <c r="B4505" s="74" t="s">
        <v>150</v>
      </c>
      <c r="C4505" s="75" t="s">
        <v>5314</v>
      </c>
      <c r="D4505" s="77">
        <v>820</v>
      </c>
      <c r="E4505" s="77">
        <v>14.54</v>
      </c>
      <c r="F4505" s="95">
        <v>56</v>
      </c>
    </row>
    <row r="4506" spans="1:6">
      <c r="A4506" s="74" t="s">
        <v>213</v>
      </c>
      <c r="B4506" s="74" t="s">
        <v>150</v>
      </c>
      <c r="C4506" s="75" t="s">
        <v>5315</v>
      </c>
      <c r="D4506" s="77">
        <v>779</v>
      </c>
      <c r="E4506" s="77">
        <v>13.16</v>
      </c>
      <c r="F4506" s="95">
        <v>59</v>
      </c>
    </row>
    <row r="4507" spans="1:6">
      <c r="A4507" s="74" t="s">
        <v>213</v>
      </c>
      <c r="B4507" s="74" t="s">
        <v>150</v>
      </c>
      <c r="C4507" s="75" t="s">
        <v>5316</v>
      </c>
      <c r="D4507" s="77">
        <v>751</v>
      </c>
      <c r="E4507" s="77">
        <v>18.440000000000001</v>
      </c>
      <c r="F4507" s="95">
        <v>41</v>
      </c>
    </row>
    <row r="4508" spans="1:6">
      <c r="A4508" s="74" t="s">
        <v>213</v>
      </c>
      <c r="B4508" s="74" t="s">
        <v>150</v>
      </c>
      <c r="C4508" s="75" t="s">
        <v>5317</v>
      </c>
      <c r="D4508" s="77">
        <v>746</v>
      </c>
      <c r="E4508" s="77">
        <v>12.21</v>
      </c>
      <c r="F4508" s="95">
        <v>61</v>
      </c>
    </row>
    <row r="4509" spans="1:6">
      <c r="A4509" s="74" t="s">
        <v>213</v>
      </c>
      <c r="B4509" s="74" t="s">
        <v>150</v>
      </c>
      <c r="C4509" s="75" t="s">
        <v>5318</v>
      </c>
      <c r="D4509" s="77">
        <v>737</v>
      </c>
      <c r="E4509" s="77">
        <v>16.34</v>
      </c>
      <c r="F4509" s="95">
        <v>45</v>
      </c>
    </row>
    <row r="4510" spans="1:6">
      <c r="A4510" s="74" t="s">
        <v>213</v>
      </c>
      <c r="B4510" s="74" t="s">
        <v>150</v>
      </c>
      <c r="C4510" s="75" t="s">
        <v>794</v>
      </c>
      <c r="D4510" s="77">
        <v>721</v>
      </c>
      <c r="E4510" s="77">
        <v>13.22</v>
      </c>
      <c r="F4510" s="95">
        <v>55</v>
      </c>
    </row>
    <row r="4511" spans="1:6">
      <c r="A4511" s="74" t="s">
        <v>213</v>
      </c>
      <c r="B4511" s="74" t="s">
        <v>150</v>
      </c>
      <c r="C4511" s="75" t="s">
        <v>5319</v>
      </c>
      <c r="D4511" s="77">
        <v>720</v>
      </c>
      <c r="E4511" s="77">
        <v>13.44</v>
      </c>
      <c r="F4511" s="95">
        <v>54</v>
      </c>
    </row>
    <row r="4512" spans="1:6">
      <c r="A4512" s="74" t="s">
        <v>213</v>
      </c>
      <c r="B4512" s="74" t="s">
        <v>150</v>
      </c>
      <c r="C4512" s="75" t="s">
        <v>5320</v>
      </c>
      <c r="D4512" s="77">
        <v>709</v>
      </c>
      <c r="E4512" s="77">
        <v>52.18</v>
      </c>
      <c r="F4512" s="95">
        <v>14</v>
      </c>
    </row>
    <row r="4513" spans="1:6">
      <c r="A4513" s="74" t="s">
        <v>213</v>
      </c>
      <c r="B4513" s="74" t="s">
        <v>150</v>
      </c>
      <c r="C4513" s="75" t="s">
        <v>5321</v>
      </c>
      <c r="D4513" s="77">
        <v>704</v>
      </c>
      <c r="E4513" s="77">
        <v>5.45</v>
      </c>
      <c r="F4513" s="95">
        <v>129</v>
      </c>
    </row>
    <row r="4514" spans="1:6">
      <c r="A4514" s="74" t="s">
        <v>213</v>
      </c>
      <c r="B4514" s="74" t="s">
        <v>150</v>
      </c>
      <c r="C4514" s="75" t="s">
        <v>5322</v>
      </c>
      <c r="D4514" s="77">
        <v>700</v>
      </c>
      <c r="E4514" s="77">
        <v>13.11</v>
      </c>
      <c r="F4514" s="95">
        <v>53</v>
      </c>
    </row>
    <row r="4515" spans="1:6">
      <c r="A4515" s="74" t="s">
        <v>213</v>
      </c>
      <c r="B4515" s="74" t="s">
        <v>150</v>
      </c>
      <c r="C4515" s="75" t="s">
        <v>5323</v>
      </c>
      <c r="D4515" s="77">
        <v>685</v>
      </c>
      <c r="E4515" s="77">
        <v>23.55</v>
      </c>
      <c r="F4515" s="95">
        <v>29</v>
      </c>
    </row>
    <row r="4516" spans="1:6">
      <c r="A4516" s="74" t="s">
        <v>213</v>
      </c>
      <c r="B4516" s="74" t="s">
        <v>150</v>
      </c>
      <c r="C4516" s="75" t="s">
        <v>5324</v>
      </c>
      <c r="D4516" s="77">
        <v>679</v>
      </c>
      <c r="E4516" s="77">
        <v>9.2200000000000006</v>
      </c>
      <c r="F4516" s="95">
        <v>74</v>
      </c>
    </row>
    <row r="4517" spans="1:6">
      <c r="A4517" s="74" t="s">
        <v>213</v>
      </c>
      <c r="B4517" s="74" t="s">
        <v>150</v>
      </c>
      <c r="C4517" s="75" t="s">
        <v>5325</v>
      </c>
      <c r="D4517" s="77">
        <v>670</v>
      </c>
      <c r="E4517" s="77">
        <v>6.07</v>
      </c>
      <c r="F4517" s="95">
        <v>110</v>
      </c>
    </row>
    <row r="4518" spans="1:6">
      <c r="A4518" s="74" t="s">
        <v>213</v>
      </c>
      <c r="B4518" s="74" t="s">
        <v>150</v>
      </c>
      <c r="C4518" s="75" t="s">
        <v>5326</v>
      </c>
      <c r="D4518" s="77">
        <v>669</v>
      </c>
      <c r="E4518" s="77">
        <v>6.93</v>
      </c>
      <c r="F4518" s="95">
        <v>96</v>
      </c>
    </row>
    <row r="4519" spans="1:6">
      <c r="A4519" s="74" t="s">
        <v>213</v>
      </c>
      <c r="B4519" s="74" t="s">
        <v>150</v>
      </c>
      <c r="C4519" s="75" t="s">
        <v>5327</v>
      </c>
      <c r="D4519" s="77">
        <v>661</v>
      </c>
      <c r="E4519" s="77">
        <v>20.72</v>
      </c>
      <c r="F4519" s="95">
        <v>32</v>
      </c>
    </row>
    <row r="4520" spans="1:6">
      <c r="A4520" s="74" t="s">
        <v>213</v>
      </c>
      <c r="B4520" s="74" t="s">
        <v>150</v>
      </c>
      <c r="C4520" s="75" t="s">
        <v>5328</v>
      </c>
      <c r="D4520" s="77">
        <v>650</v>
      </c>
      <c r="E4520" s="77">
        <v>12.54</v>
      </c>
      <c r="F4520" s="95">
        <v>52</v>
      </c>
    </row>
    <row r="4521" spans="1:6">
      <c r="A4521" s="74" t="s">
        <v>213</v>
      </c>
      <c r="B4521" s="74" t="s">
        <v>150</v>
      </c>
      <c r="C4521" s="75" t="s">
        <v>5329</v>
      </c>
      <c r="D4521" s="77">
        <v>647</v>
      </c>
      <c r="E4521" s="77">
        <v>10.52</v>
      </c>
      <c r="F4521" s="95">
        <v>62</v>
      </c>
    </row>
    <row r="4522" spans="1:6">
      <c r="A4522" s="74" t="s">
        <v>213</v>
      </c>
      <c r="B4522" s="74" t="s">
        <v>150</v>
      </c>
      <c r="C4522" s="75" t="s">
        <v>5330</v>
      </c>
      <c r="D4522" s="77">
        <v>637</v>
      </c>
      <c r="E4522" s="77">
        <v>5.72</v>
      </c>
      <c r="F4522" s="95">
        <v>111</v>
      </c>
    </row>
    <row r="4523" spans="1:6">
      <c r="A4523" s="74" t="s">
        <v>213</v>
      </c>
      <c r="B4523" s="74" t="s">
        <v>150</v>
      </c>
      <c r="C4523" s="75" t="s">
        <v>5331</v>
      </c>
      <c r="D4523" s="77">
        <v>629</v>
      </c>
      <c r="E4523" s="77">
        <v>10.29</v>
      </c>
      <c r="F4523" s="95">
        <v>61</v>
      </c>
    </row>
    <row r="4524" spans="1:6">
      <c r="A4524" s="74" t="s">
        <v>213</v>
      </c>
      <c r="B4524" s="74" t="s">
        <v>150</v>
      </c>
      <c r="C4524" s="75" t="s">
        <v>5332</v>
      </c>
      <c r="D4524" s="77">
        <v>628</v>
      </c>
      <c r="E4524" s="77">
        <v>7.04</v>
      </c>
      <c r="F4524" s="95">
        <v>89</v>
      </c>
    </row>
    <row r="4525" spans="1:6">
      <c r="A4525" s="74" t="s">
        <v>213</v>
      </c>
      <c r="B4525" s="74" t="s">
        <v>150</v>
      </c>
      <c r="C4525" s="75" t="s">
        <v>5333</v>
      </c>
      <c r="D4525" s="77">
        <v>614</v>
      </c>
      <c r="E4525" s="77">
        <v>14.54</v>
      </c>
      <c r="F4525" s="95">
        <v>42</v>
      </c>
    </row>
    <row r="4526" spans="1:6">
      <c r="A4526" s="74" t="s">
        <v>213</v>
      </c>
      <c r="B4526" s="74" t="s">
        <v>150</v>
      </c>
      <c r="C4526" s="75" t="s">
        <v>5334</v>
      </c>
      <c r="D4526" s="77">
        <v>610</v>
      </c>
      <c r="E4526" s="77">
        <v>53.84</v>
      </c>
      <c r="F4526" s="95">
        <v>11</v>
      </c>
    </row>
    <row r="4527" spans="1:6">
      <c r="A4527" s="74" t="s">
        <v>213</v>
      </c>
      <c r="B4527" s="74" t="s">
        <v>150</v>
      </c>
      <c r="C4527" s="75" t="s">
        <v>5335</v>
      </c>
      <c r="D4527" s="77">
        <v>587</v>
      </c>
      <c r="E4527" s="77">
        <v>2.75</v>
      </c>
      <c r="F4527" s="95">
        <v>213</v>
      </c>
    </row>
    <row r="4528" spans="1:6">
      <c r="A4528" s="74" t="s">
        <v>213</v>
      </c>
      <c r="B4528" s="74" t="s">
        <v>150</v>
      </c>
      <c r="C4528" s="75" t="s">
        <v>5336</v>
      </c>
      <c r="D4528" s="77">
        <v>583</v>
      </c>
      <c r="E4528" s="77">
        <v>3.89</v>
      </c>
      <c r="F4528" s="95">
        <v>150</v>
      </c>
    </row>
    <row r="4529" spans="1:6">
      <c r="A4529" s="74" t="s">
        <v>213</v>
      </c>
      <c r="B4529" s="74" t="s">
        <v>150</v>
      </c>
      <c r="C4529" s="75" t="s">
        <v>5337</v>
      </c>
      <c r="D4529" s="77">
        <v>580</v>
      </c>
      <c r="E4529" s="77">
        <v>3.57</v>
      </c>
      <c r="F4529" s="95">
        <v>162</v>
      </c>
    </row>
    <row r="4530" spans="1:6">
      <c r="A4530" s="74" t="s">
        <v>213</v>
      </c>
      <c r="B4530" s="74" t="s">
        <v>150</v>
      </c>
      <c r="C4530" s="75" t="s">
        <v>5338</v>
      </c>
      <c r="D4530" s="77">
        <v>568</v>
      </c>
      <c r="E4530" s="77">
        <v>11.97</v>
      </c>
      <c r="F4530" s="95">
        <v>47</v>
      </c>
    </row>
    <row r="4531" spans="1:6">
      <c r="A4531" s="74" t="s">
        <v>213</v>
      </c>
      <c r="B4531" s="74" t="s">
        <v>150</v>
      </c>
      <c r="C4531" s="75" t="s">
        <v>5339</v>
      </c>
      <c r="D4531" s="77">
        <v>566</v>
      </c>
      <c r="E4531" s="77">
        <v>9.6199999999999992</v>
      </c>
      <c r="F4531" s="95">
        <v>59</v>
      </c>
    </row>
    <row r="4532" spans="1:6">
      <c r="A4532" s="74" t="s">
        <v>213</v>
      </c>
      <c r="B4532" s="74" t="s">
        <v>150</v>
      </c>
      <c r="C4532" s="75" t="s">
        <v>5340</v>
      </c>
      <c r="D4532" s="77">
        <v>550</v>
      </c>
      <c r="E4532" s="77">
        <v>6.6</v>
      </c>
      <c r="F4532" s="95">
        <v>83</v>
      </c>
    </row>
    <row r="4533" spans="1:6">
      <c r="A4533" s="74" t="s">
        <v>213</v>
      </c>
      <c r="B4533" s="74" t="s">
        <v>150</v>
      </c>
      <c r="C4533" s="75" t="s">
        <v>5341</v>
      </c>
      <c r="D4533" s="77">
        <v>537</v>
      </c>
      <c r="E4533" s="77">
        <v>17.600000000000001</v>
      </c>
      <c r="F4533" s="95">
        <v>31</v>
      </c>
    </row>
    <row r="4534" spans="1:6">
      <c r="A4534" s="74" t="s">
        <v>213</v>
      </c>
      <c r="B4534" s="74" t="s">
        <v>150</v>
      </c>
      <c r="C4534" s="75" t="s">
        <v>5342</v>
      </c>
      <c r="D4534" s="77">
        <v>535</v>
      </c>
      <c r="E4534" s="77">
        <v>8.84</v>
      </c>
      <c r="F4534" s="95">
        <v>61</v>
      </c>
    </row>
    <row r="4535" spans="1:6">
      <c r="A4535" s="74" t="s">
        <v>213</v>
      </c>
      <c r="B4535" s="74" t="s">
        <v>150</v>
      </c>
      <c r="C4535" s="75" t="s">
        <v>5343</v>
      </c>
      <c r="D4535" s="77">
        <v>533</v>
      </c>
      <c r="E4535" s="77">
        <v>41.74</v>
      </c>
      <c r="F4535" s="95">
        <v>13</v>
      </c>
    </row>
    <row r="4536" spans="1:6">
      <c r="A4536" s="74" t="s">
        <v>213</v>
      </c>
      <c r="B4536" s="74" t="s">
        <v>150</v>
      </c>
      <c r="C4536" s="75" t="s">
        <v>5344</v>
      </c>
      <c r="D4536" s="77">
        <v>507</v>
      </c>
      <c r="E4536" s="77">
        <v>8.33</v>
      </c>
      <c r="F4536" s="95">
        <v>61</v>
      </c>
    </row>
    <row r="4537" spans="1:6">
      <c r="A4537" s="74" t="s">
        <v>213</v>
      </c>
      <c r="B4537" s="74" t="s">
        <v>150</v>
      </c>
      <c r="C4537" s="75" t="s">
        <v>5345</v>
      </c>
      <c r="D4537" s="77">
        <v>505</v>
      </c>
      <c r="E4537" s="77">
        <v>7.75</v>
      </c>
      <c r="F4537" s="95">
        <v>65</v>
      </c>
    </row>
    <row r="4538" spans="1:6">
      <c r="A4538" s="74" t="s">
        <v>213</v>
      </c>
      <c r="B4538" s="74" t="s">
        <v>150</v>
      </c>
      <c r="C4538" s="75" t="s">
        <v>5346</v>
      </c>
      <c r="D4538" s="77">
        <v>503</v>
      </c>
      <c r="E4538" s="77">
        <v>46.63</v>
      </c>
      <c r="F4538" s="95">
        <v>11</v>
      </c>
    </row>
    <row r="4539" spans="1:6">
      <c r="A4539" s="74" t="s">
        <v>213</v>
      </c>
      <c r="B4539" s="74" t="s">
        <v>150</v>
      </c>
      <c r="C4539" s="75" t="s">
        <v>5347</v>
      </c>
      <c r="D4539" s="77">
        <v>500</v>
      </c>
      <c r="E4539" s="77">
        <v>8.43</v>
      </c>
      <c r="F4539" s="95">
        <v>59</v>
      </c>
    </row>
    <row r="4540" spans="1:6">
      <c r="A4540" s="74" t="s">
        <v>213</v>
      </c>
      <c r="B4540" s="74" t="s">
        <v>150</v>
      </c>
      <c r="C4540" s="75" t="s">
        <v>5348</v>
      </c>
      <c r="D4540" s="77">
        <v>500</v>
      </c>
      <c r="E4540" s="77">
        <v>6.92</v>
      </c>
      <c r="F4540" s="95">
        <v>72</v>
      </c>
    </row>
    <row r="4541" spans="1:6">
      <c r="A4541" s="74" t="s">
        <v>213</v>
      </c>
      <c r="B4541" s="74" t="s">
        <v>150</v>
      </c>
      <c r="C4541" s="75" t="s">
        <v>5349</v>
      </c>
      <c r="D4541" s="77">
        <v>499</v>
      </c>
      <c r="E4541" s="77">
        <v>5.55</v>
      </c>
      <c r="F4541" s="95">
        <v>90</v>
      </c>
    </row>
    <row r="4542" spans="1:6">
      <c r="A4542" s="74" t="s">
        <v>213</v>
      </c>
      <c r="B4542" s="74" t="s">
        <v>150</v>
      </c>
      <c r="C4542" s="75" t="s">
        <v>5350</v>
      </c>
      <c r="D4542" s="77">
        <v>494</v>
      </c>
      <c r="E4542" s="77">
        <v>9.25</v>
      </c>
      <c r="F4542" s="95">
        <v>53</v>
      </c>
    </row>
    <row r="4543" spans="1:6">
      <c r="A4543" s="74" t="s">
        <v>213</v>
      </c>
      <c r="B4543" s="74" t="s">
        <v>150</v>
      </c>
      <c r="C4543" s="75" t="s">
        <v>5351</v>
      </c>
      <c r="D4543" s="77">
        <v>492</v>
      </c>
      <c r="E4543" s="77">
        <v>5.97</v>
      </c>
      <c r="F4543" s="95">
        <v>82</v>
      </c>
    </row>
    <row r="4544" spans="1:6">
      <c r="A4544" s="74" t="s">
        <v>213</v>
      </c>
      <c r="B4544" s="74" t="s">
        <v>150</v>
      </c>
      <c r="C4544" s="75" t="s">
        <v>5352</v>
      </c>
      <c r="D4544" s="77">
        <v>489</v>
      </c>
      <c r="E4544" s="77">
        <v>25.94</v>
      </c>
      <c r="F4544" s="95">
        <v>19</v>
      </c>
    </row>
    <row r="4545" spans="1:6">
      <c r="A4545" s="74" t="s">
        <v>213</v>
      </c>
      <c r="B4545" s="74" t="s">
        <v>150</v>
      </c>
      <c r="C4545" s="75" t="s">
        <v>5353</v>
      </c>
      <c r="D4545" s="77">
        <v>487</v>
      </c>
      <c r="E4545" s="77">
        <v>14.61</v>
      </c>
      <c r="F4545" s="95">
        <v>33</v>
      </c>
    </row>
    <row r="4546" spans="1:6">
      <c r="A4546" s="74" t="s">
        <v>213</v>
      </c>
      <c r="B4546" s="74" t="s">
        <v>150</v>
      </c>
      <c r="C4546" s="75" t="s">
        <v>5354</v>
      </c>
      <c r="D4546" s="77">
        <v>476</v>
      </c>
      <c r="E4546" s="77">
        <v>24.06</v>
      </c>
      <c r="F4546" s="95">
        <v>20</v>
      </c>
    </row>
    <row r="4547" spans="1:6">
      <c r="A4547" s="74" t="s">
        <v>213</v>
      </c>
      <c r="B4547" s="74" t="s">
        <v>150</v>
      </c>
      <c r="C4547" s="75" t="s">
        <v>5355</v>
      </c>
      <c r="D4547" s="77">
        <v>453</v>
      </c>
      <c r="E4547" s="77">
        <v>10.3</v>
      </c>
      <c r="F4547" s="95">
        <v>44</v>
      </c>
    </row>
    <row r="4548" spans="1:6">
      <c r="A4548" s="74" t="s">
        <v>213</v>
      </c>
      <c r="B4548" s="74" t="s">
        <v>150</v>
      </c>
      <c r="C4548" s="75" t="s">
        <v>5356</v>
      </c>
      <c r="D4548" s="77">
        <v>448</v>
      </c>
      <c r="E4548" s="77">
        <v>11.59</v>
      </c>
      <c r="F4548" s="95">
        <v>39</v>
      </c>
    </row>
    <row r="4549" spans="1:6">
      <c r="A4549" s="74" t="s">
        <v>213</v>
      </c>
      <c r="B4549" s="74" t="s">
        <v>150</v>
      </c>
      <c r="C4549" s="75" t="s">
        <v>5357</v>
      </c>
      <c r="D4549" s="77">
        <v>440</v>
      </c>
      <c r="E4549" s="77">
        <v>10.48</v>
      </c>
      <c r="F4549" s="95">
        <v>42</v>
      </c>
    </row>
    <row r="4550" spans="1:6">
      <c r="A4550" s="74" t="s">
        <v>213</v>
      </c>
      <c r="B4550" s="74" t="s">
        <v>150</v>
      </c>
      <c r="C4550" s="75" t="s">
        <v>5358</v>
      </c>
      <c r="D4550" s="77">
        <v>437</v>
      </c>
      <c r="E4550" s="77">
        <v>17.53</v>
      </c>
      <c r="F4550" s="95">
        <v>25</v>
      </c>
    </row>
    <row r="4551" spans="1:6">
      <c r="A4551" s="74" t="s">
        <v>213</v>
      </c>
      <c r="B4551" s="74" t="s">
        <v>150</v>
      </c>
      <c r="C4551" s="75" t="s">
        <v>5359</v>
      </c>
      <c r="D4551" s="77">
        <v>432</v>
      </c>
      <c r="E4551" s="77">
        <v>5.29</v>
      </c>
      <c r="F4551" s="95">
        <v>82</v>
      </c>
    </row>
    <row r="4552" spans="1:6">
      <c r="A4552" s="74" t="s">
        <v>213</v>
      </c>
      <c r="B4552" s="74" t="s">
        <v>150</v>
      </c>
      <c r="C4552" s="75" t="s">
        <v>5360</v>
      </c>
      <c r="D4552" s="77">
        <v>430</v>
      </c>
      <c r="E4552" s="77">
        <v>11.33</v>
      </c>
      <c r="F4552" s="95">
        <v>38</v>
      </c>
    </row>
    <row r="4553" spans="1:6">
      <c r="A4553" s="74" t="s">
        <v>213</v>
      </c>
      <c r="B4553" s="74" t="s">
        <v>150</v>
      </c>
      <c r="C4553" s="75" t="s">
        <v>5361</v>
      </c>
      <c r="D4553" s="77">
        <v>423</v>
      </c>
      <c r="E4553" s="77">
        <v>15.43</v>
      </c>
      <c r="F4553" s="95">
        <v>27</v>
      </c>
    </row>
    <row r="4554" spans="1:6">
      <c r="A4554" s="74" t="s">
        <v>213</v>
      </c>
      <c r="B4554" s="74" t="s">
        <v>150</v>
      </c>
      <c r="C4554" s="75" t="s">
        <v>5362</v>
      </c>
      <c r="D4554" s="77">
        <v>422</v>
      </c>
      <c r="E4554" s="77">
        <v>23.95</v>
      </c>
      <c r="F4554" s="95">
        <v>18</v>
      </c>
    </row>
    <row r="4555" spans="1:6">
      <c r="A4555" s="74" t="s">
        <v>213</v>
      </c>
      <c r="B4555" s="74" t="s">
        <v>150</v>
      </c>
      <c r="C4555" s="75" t="s">
        <v>5363</v>
      </c>
      <c r="D4555" s="77">
        <v>420</v>
      </c>
      <c r="E4555" s="77">
        <v>5.49</v>
      </c>
      <c r="F4555" s="95">
        <v>77</v>
      </c>
    </row>
    <row r="4556" spans="1:6">
      <c r="A4556" s="74" t="s">
        <v>213</v>
      </c>
      <c r="B4556" s="74" t="s">
        <v>150</v>
      </c>
      <c r="C4556" s="75" t="s">
        <v>5364</v>
      </c>
      <c r="D4556" s="77">
        <v>408</v>
      </c>
      <c r="E4556" s="77">
        <v>6.07</v>
      </c>
      <c r="F4556" s="95">
        <v>67</v>
      </c>
    </row>
    <row r="4557" spans="1:6">
      <c r="A4557" s="74" t="s">
        <v>213</v>
      </c>
      <c r="B4557" s="74" t="s">
        <v>150</v>
      </c>
      <c r="C4557" s="75" t="s">
        <v>5365</v>
      </c>
      <c r="D4557" s="77">
        <v>403</v>
      </c>
      <c r="E4557" s="77">
        <v>10.44</v>
      </c>
      <c r="F4557" s="95">
        <v>39</v>
      </c>
    </row>
    <row r="4558" spans="1:6">
      <c r="A4558" s="74" t="s">
        <v>213</v>
      </c>
      <c r="B4558" s="74" t="s">
        <v>150</v>
      </c>
      <c r="C4558" s="75" t="s">
        <v>5366</v>
      </c>
      <c r="D4558" s="77">
        <v>402</v>
      </c>
      <c r="E4558" s="77">
        <v>5.0999999999999996</v>
      </c>
      <c r="F4558" s="95">
        <v>79</v>
      </c>
    </row>
    <row r="4559" spans="1:6">
      <c r="A4559" s="74" t="s">
        <v>213</v>
      </c>
      <c r="B4559" s="74" t="s">
        <v>150</v>
      </c>
      <c r="C4559" s="75" t="s">
        <v>5367</v>
      </c>
      <c r="D4559" s="77">
        <v>400</v>
      </c>
      <c r="E4559" s="77">
        <v>7.71</v>
      </c>
      <c r="F4559" s="95">
        <v>52</v>
      </c>
    </row>
    <row r="4560" spans="1:6">
      <c r="A4560" s="74" t="s">
        <v>213</v>
      </c>
      <c r="B4560" s="74" t="s">
        <v>150</v>
      </c>
      <c r="C4560" s="75" t="s">
        <v>5368</v>
      </c>
      <c r="D4560" s="77">
        <v>398</v>
      </c>
      <c r="E4560" s="77">
        <v>2.48</v>
      </c>
      <c r="F4560" s="95">
        <v>160</v>
      </c>
    </row>
    <row r="4561" spans="1:6">
      <c r="A4561" s="74" t="s">
        <v>213</v>
      </c>
      <c r="B4561" s="74" t="s">
        <v>150</v>
      </c>
      <c r="C4561" s="75" t="s">
        <v>5369</v>
      </c>
      <c r="D4561" s="77">
        <v>395</v>
      </c>
      <c r="E4561" s="77">
        <v>12.74</v>
      </c>
      <c r="F4561" s="95">
        <v>31</v>
      </c>
    </row>
    <row r="4562" spans="1:6">
      <c r="A4562" s="74" t="s">
        <v>213</v>
      </c>
      <c r="B4562" s="74" t="s">
        <v>150</v>
      </c>
      <c r="C4562" s="75" t="s">
        <v>5370</v>
      </c>
      <c r="D4562" s="77">
        <v>382</v>
      </c>
      <c r="E4562" s="77">
        <v>12.01</v>
      </c>
      <c r="F4562" s="95">
        <v>32</v>
      </c>
    </row>
    <row r="4563" spans="1:6">
      <c r="A4563" s="74" t="s">
        <v>213</v>
      </c>
      <c r="B4563" s="74" t="s">
        <v>150</v>
      </c>
      <c r="C4563" s="75" t="s">
        <v>5371</v>
      </c>
      <c r="D4563" s="77">
        <v>367</v>
      </c>
      <c r="E4563" s="77">
        <v>3.95</v>
      </c>
      <c r="F4563" s="95">
        <v>93</v>
      </c>
    </row>
    <row r="4564" spans="1:6">
      <c r="A4564" s="74" t="s">
        <v>213</v>
      </c>
      <c r="B4564" s="74" t="s">
        <v>150</v>
      </c>
      <c r="C4564" s="75" t="s">
        <v>5372</v>
      </c>
      <c r="D4564" s="77">
        <v>355</v>
      </c>
      <c r="E4564" s="77">
        <v>13.44</v>
      </c>
      <c r="F4564" s="95">
        <v>26</v>
      </c>
    </row>
    <row r="4565" spans="1:6">
      <c r="A4565" s="74" t="s">
        <v>213</v>
      </c>
      <c r="B4565" s="74" t="s">
        <v>150</v>
      </c>
      <c r="C4565" s="75" t="s">
        <v>5373</v>
      </c>
      <c r="D4565" s="77">
        <v>350</v>
      </c>
      <c r="E4565" s="77">
        <v>2.13</v>
      </c>
      <c r="F4565" s="95">
        <v>165</v>
      </c>
    </row>
    <row r="4566" spans="1:6">
      <c r="A4566" s="74" t="s">
        <v>213</v>
      </c>
      <c r="B4566" s="74" t="s">
        <v>150</v>
      </c>
      <c r="C4566" s="75" t="s">
        <v>5374</v>
      </c>
      <c r="D4566" s="77">
        <v>337</v>
      </c>
      <c r="E4566" s="77">
        <v>11.65</v>
      </c>
      <c r="F4566" s="95">
        <v>29</v>
      </c>
    </row>
    <row r="4567" spans="1:6">
      <c r="A4567" s="74" t="s">
        <v>213</v>
      </c>
      <c r="B4567" s="74" t="s">
        <v>150</v>
      </c>
      <c r="C4567" s="75" t="s">
        <v>5375</v>
      </c>
      <c r="D4567" s="77">
        <v>334</v>
      </c>
      <c r="E4567" s="77">
        <v>7.58</v>
      </c>
      <c r="F4567" s="95">
        <v>44</v>
      </c>
    </row>
    <row r="4568" spans="1:6">
      <c r="A4568" s="74" t="s">
        <v>213</v>
      </c>
      <c r="B4568" s="74" t="s">
        <v>150</v>
      </c>
      <c r="C4568" s="75" t="s">
        <v>5376</v>
      </c>
      <c r="D4568" s="77">
        <v>334</v>
      </c>
      <c r="E4568" s="77">
        <v>9.02</v>
      </c>
      <c r="F4568" s="95">
        <v>37</v>
      </c>
    </row>
    <row r="4569" spans="1:6">
      <c r="A4569" s="74" t="s">
        <v>213</v>
      </c>
      <c r="B4569" s="74" t="s">
        <v>150</v>
      </c>
      <c r="C4569" s="75" t="s">
        <v>5377</v>
      </c>
      <c r="D4569" s="77">
        <v>327</v>
      </c>
      <c r="E4569" s="77">
        <v>7.9</v>
      </c>
      <c r="F4569" s="95">
        <v>41</v>
      </c>
    </row>
    <row r="4570" spans="1:6">
      <c r="A4570" s="74" t="s">
        <v>213</v>
      </c>
      <c r="B4570" s="74" t="s">
        <v>150</v>
      </c>
      <c r="C4570" s="75" t="s">
        <v>5378</v>
      </c>
      <c r="D4570" s="77">
        <v>318</v>
      </c>
      <c r="E4570" s="77">
        <v>9.7899999999999991</v>
      </c>
      <c r="F4570" s="95">
        <v>32</v>
      </c>
    </row>
    <row r="4571" spans="1:6">
      <c r="A4571" s="74" t="s">
        <v>213</v>
      </c>
      <c r="B4571" s="74" t="s">
        <v>150</v>
      </c>
      <c r="C4571" s="75" t="s">
        <v>5379</v>
      </c>
      <c r="D4571" s="77">
        <v>317</v>
      </c>
      <c r="E4571" s="77">
        <v>17.38</v>
      </c>
      <c r="F4571" s="95">
        <v>18</v>
      </c>
    </row>
    <row r="4572" spans="1:6">
      <c r="A4572" s="74" t="s">
        <v>213</v>
      </c>
      <c r="B4572" s="74" t="s">
        <v>150</v>
      </c>
      <c r="C4572" s="75" t="s">
        <v>5380</v>
      </c>
      <c r="D4572" s="77">
        <v>317</v>
      </c>
      <c r="E4572" s="77">
        <v>17.62</v>
      </c>
      <c r="F4572" s="95">
        <v>18</v>
      </c>
    </row>
    <row r="4573" spans="1:6">
      <c r="A4573" s="74" t="s">
        <v>213</v>
      </c>
      <c r="B4573" s="74" t="s">
        <v>150</v>
      </c>
      <c r="C4573" s="75" t="s">
        <v>5381</v>
      </c>
      <c r="D4573" s="77">
        <v>312</v>
      </c>
      <c r="E4573" s="77">
        <v>7.49</v>
      </c>
      <c r="F4573" s="95">
        <v>42</v>
      </c>
    </row>
    <row r="4574" spans="1:6">
      <c r="A4574" s="74" t="s">
        <v>213</v>
      </c>
      <c r="B4574" s="74" t="s">
        <v>150</v>
      </c>
      <c r="C4574" s="75" t="s">
        <v>5382</v>
      </c>
      <c r="D4574" s="77">
        <v>306</v>
      </c>
      <c r="E4574" s="77">
        <v>9.8699999999999992</v>
      </c>
      <c r="F4574" s="95">
        <v>31</v>
      </c>
    </row>
    <row r="4575" spans="1:6">
      <c r="A4575" s="74" t="s">
        <v>213</v>
      </c>
      <c r="B4575" s="74" t="s">
        <v>150</v>
      </c>
      <c r="C4575" s="75" t="s">
        <v>5383</v>
      </c>
      <c r="D4575" s="77">
        <v>304</v>
      </c>
      <c r="E4575" s="77">
        <v>5.45</v>
      </c>
      <c r="F4575" s="95">
        <v>56</v>
      </c>
    </row>
    <row r="4576" spans="1:6">
      <c r="A4576" s="74" t="s">
        <v>213</v>
      </c>
      <c r="B4576" s="74" t="s">
        <v>150</v>
      </c>
      <c r="C4576" s="75" t="s">
        <v>5384</v>
      </c>
      <c r="D4576" s="77">
        <v>303</v>
      </c>
      <c r="E4576" s="77">
        <v>2.8</v>
      </c>
      <c r="F4576" s="95">
        <v>108</v>
      </c>
    </row>
    <row r="4577" spans="1:6">
      <c r="A4577" s="74" t="s">
        <v>213</v>
      </c>
      <c r="B4577" s="74" t="s">
        <v>150</v>
      </c>
      <c r="C4577" s="75" t="s">
        <v>5385</v>
      </c>
      <c r="D4577" s="77">
        <v>303</v>
      </c>
      <c r="E4577" s="77">
        <v>4.75</v>
      </c>
      <c r="F4577" s="95">
        <v>64</v>
      </c>
    </row>
    <row r="4578" spans="1:6">
      <c r="A4578" s="74" t="s">
        <v>213</v>
      </c>
      <c r="B4578" s="74" t="s">
        <v>150</v>
      </c>
      <c r="C4578" s="75" t="s">
        <v>5386</v>
      </c>
      <c r="D4578" s="77">
        <v>301</v>
      </c>
      <c r="E4578" s="77">
        <v>9.85</v>
      </c>
      <c r="F4578" s="95">
        <v>31</v>
      </c>
    </row>
    <row r="4579" spans="1:6">
      <c r="A4579" s="74" t="s">
        <v>213</v>
      </c>
      <c r="B4579" s="74" t="s">
        <v>150</v>
      </c>
      <c r="C4579" s="75" t="s">
        <v>5387</v>
      </c>
      <c r="D4579" s="77">
        <v>300</v>
      </c>
      <c r="E4579" s="77">
        <v>21.23</v>
      </c>
      <c r="F4579" s="95">
        <v>14</v>
      </c>
    </row>
    <row r="4580" spans="1:6">
      <c r="A4580" s="74" t="s">
        <v>213</v>
      </c>
      <c r="B4580" s="74" t="s">
        <v>150</v>
      </c>
      <c r="C4580" s="75" t="s">
        <v>5388</v>
      </c>
      <c r="D4580" s="77">
        <v>291</v>
      </c>
      <c r="E4580" s="77">
        <v>14.08</v>
      </c>
      <c r="F4580" s="95">
        <v>21</v>
      </c>
    </row>
    <row r="4581" spans="1:6">
      <c r="A4581" s="74" t="s">
        <v>213</v>
      </c>
      <c r="B4581" s="74" t="s">
        <v>150</v>
      </c>
      <c r="C4581" s="75" t="s">
        <v>5389</v>
      </c>
      <c r="D4581" s="77">
        <v>280</v>
      </c>
      <c r="E4581" s="77">
        <v>4.5999999999999996</v>
      </c>
      <c r="F4581" s="95">
        <v>61</v>
      </c>
    </row>
    <row r="4582" spans="1:6">
      <c r="A4582" s="74" t="s">
        <v>213</v>
      </c>
      <c r="B4582" s="74" t="s">
        <v>150</v>
      </c>
      <c r="C4582" s="75" t="s">
        <v>5390</v>
      </c>
      <c r="D4582" s="77">
        <v>269</v>
      </c>
      <c r="E4582" s="77">
        <v>10.45</v>
      </c>
      <c r="F4582" s="95">
        <v>26</v>
      </c>
    </row>
    <row r="4583" spans="1:6">
      <c r="A4583" s="74" t="s">
        <v>213</v>
      </c>
      <c r="B4583" s="74" t="s">
        <v>150</v>
      </c>
      <c r="C4583" s="75" t="s">
        <v>5391</v>
      </c>
      <c r="D4583" s="77">
        <v>262</v>
      </c>
      <c r="E4583" s="77">
        <v>12.24</v>
      </c>
      <c r="F4583" s="95">
        <v>21</v>
      </c>
    </row>
    <row r="4584" spans="1:6">
      <c r="A4584" s="74" t="s">
        <v>213</v>
      </c>
      <c r="B4584" s="74" t="s">
        <v>150</v>
      </c>
      <c r="C4584" s="75" t="s">
        <v>5392</v>
      </c>
      <c r="D4584" s="77">
        <v>255</v>
      </c>
      <c r="E4584" s="77">
        <v>7.57</v>
      </c>
      <c r="F4584" s="95">
        <v>34</v>
      </c>
    </row>
    <row r="4585" spans="1:6">
      <c r="A4585" s="74" t="s">
        <v>213</v>
      </c>
      <c r="B4585" s="74" t="s">
        <v>150</v>
      </c>
      <c r="C4585" s="75" t="s">
        <v>5393</v>
      </c>
      <c r="D4585" s="77">
        <v>252</v>
      </c>
      <c r="E4585" s="77">
        <v>23.75</v>
      </c>
      <c r="F4585" s="95">
        <v>11</v>
      </c>
    </row>
    <row r="4586" spans="1:6">
      <c r="A4586" s="74" t="s">
        <v>213</v>
      </c>
      <c r="B4586" s="74" t="s">
        <v>150</v>
      </c>
      <c r="C4586" s="75" t="s">
        <v>5394</v>
      </c>
      <c r="D4586" s="77">
        <v>249</v>
      </c>
      <c r="E4586" s="77">
        <v>5.38</v>
      </c>
      <c r="F4586" s="95">
        <v>46</v>
      </c>
    </row>
    <row r="4587" spans="1:6">
      <c r="A4587" s="74" t="s">
        <v>213</v>
      </c>
      <c r="B4587" s="74" t="s">
        <v>150</v>
      </c>
      <c r="C4587" s="75" t="s">
        <v>5395</v>
      </c>
      <c r="D4587" s="77">
        <v>241</v>
      </c>
      <c r="E4587" s="77">
        <v>9.08</v>
      </c>
      <c r="F4587" s="95">
        <v>27</v>
      </c>
    </row>
    <row r="4588" spans="1:6">
      <c r="A4588" s="74" t="s">
        <v>213</v>
      </c>
      <c r="B4588" s="74" t="s">
        <v>150</v>
      </c>
      <c r="C4588" s="75" t="s">
        <v>5396</v>
      </c>
      <c r="D4588" s="77">
        <v>212</v>
      </c>
      <c r="E4588" s="77">
        <v>10.15</v>
      </c>
      <c r="F4588" s="95">
        <v>21</v>
      </c>
    </row>
    <row r="4589" spans="1:6">
      <c r="A4589" s="74" t="s">
        <v>213</v>
      </c>
      <c r="B4589" s="74" t="s">
        <v>150</v>
      </c>
      <c r="C4589" s="75" t="s">
        <v>5397</v>
      </c>
      <c r="D4589" s="77">
        <v>212</v>
      </c>
      <c r="E4589" s="77">
        <v>4.95</v>
      </c>
      <c r="F4589" s="95">
        <v>43</v>
      </c>
    </row>
    <row r="4590" spans="1:6">
      <c r="A4590" s="74" t="s">
        <v>213</v>
      </c>
      <c r="B4590" s="74" t="s">
        <v>150</v>
      </c>
      <c r="C4590" s="75" t="s">
        <v>5398</v>
      </c>
      <c r="D4590" s="77">
        <v>210</v>
      </c>
      <c r="E4590" s="77">
        <v>8.5399999999999991</v>
      </c>
      <c r="F4590" s="95">
        <v>25</v>
      </c>
    </row>
    <row r="4591" spans="1:6">
      <c r="A4591" s="74" t="s">
        <v>213</v>
      </c>
      <c r="B4591" s="74" t="s">
        <v>150</v>
      </c>
      <c r="C4591" s="75" t="s">
        <v>5399</v>
      </c>
      <c r="D4591" s="77">
        <v>196</v>
      </c>
      <c r="E4591" s="77">
        <v>6.52</v>
      </c>
      <c r="F4591" s="95">
        <v>30</v>
      </c>
    </row>
    <row r="4592" spans="1:6">
      <c r="A4592" s="74" t="s">
        <v>213</v>
      </c>
      <c r="B4592" s="74" t="s">
        <v>150</v>
      </c>
      <c r="C4592" s="75" t="s">
        <v>5400</v>
      </c>
      <c r="D4592" s="77">
        <v>189</v>
      </c>
      <c r="E4592" s="77">
        <v>4.42</v>
      </c>
      <c r="F4592" s="95">
        <v>43</v>
      </c>
    </row>
    <row r="4593" spans="1:6">
      <c r="A4593" s="74" t="s">
        <v>213</v>
      </c>
      <c r="B4593" s="74" t="s">
        <v>150</v>
      </c>
      <c r="C4593" s="75" t="s">
        <v>5401</v>
      </c>
      <c r="D4593" s="77">
        <v>186</v>
      </c>
      <c r="E4593" s="77">
        <v>9.1999999999999993</v>
      </c>
      <c r="F4593" s="95">
        <v>20</v>
      </c>
    </row>
    <row r="4594" spans="1:6">
      <c r="A4594" s="74" t="s">
        <v>213</v>
      </c>
      <c r="B4594" s="74" t="s">
        <v>150</v>
      </c>
      <c r="C4594" s="75" t="s">
        <v>5402</v>
      </c>
      <c r="D4594" s="77">
        <v>181</v>
      </c>
      <c r="E4594" s="77">
        <v>18.28</v>
      </c>
      <c r="F4594" s="95">
        <v>9.9</v>
      </c>
    </row>
    <row r="4595" spans="1:6">
      <c r="A4595" s="74" t="s">
        <v>213</v>
      </c>
      <c r="B4595" s="74" t="s">
        <v>150</v>
      </c>
      <c r="C4595" s="75" t="s">
        <v>5403</v>
      </c>
      <c r="D4595" s="77">
        <v>173</v>
      </c>
      <c r="E4595" s="77">
        <v>7.46</v>
      </c>
      <c r="F4595" s="95">
        <v>23</v>
      </c>
    </row>
    <row r="4596" spans="1:6">
      <c r="A4596" s="74" t="s">
        <v>213</v>
      </c>
      <c r="B4596" s="74" t="s">
        <v>150</v>
      </c>
      <c r="C4596" s="75" t="s">
        <v>5404</v>
      </c>
      <c r="D4596" s="77">
        <v>156</v>
      </c>
      <c r="E4596" s="77">
        <v>29.03</v>
      </c>
      <c r="F4596" s="95">
        <v>5.37</v>
      </c>
    </row>
    <row r="4597" spans="1:6">
      <c r="A4597" s="74" t="s">
        <v>213</v>
      </c>
      <c r="B4597" s="74" t="s">
        <v>150</v>
      </c>
      <c r="C4597" s="75" t="s">
        <v>5405</v>
      </c>
      <c r="D4597" s="77">
        <v>154</v>
      </c>
      <c r="E4597" s="77">
        <v>2.89</v>
      </c>
      <c r="F4597" s="95">
        <v>53</v>
      </c>
    </row>
    <row r="4598" spans="1:6">
      <c r="A4598" s="74" t="s">
        <v>213</v>
      </c>
      <c r="B4598" s="74" t="s">
        <v>150</v>
      </c>
      <c r="C4598" s="75" t="s">
        <v>5406</v>
      </c>
      <c r="D4598" s="77">
        <v>149</v>
      </c>
      <c r="E4598" s="77">
        <v>4.66</v>
      </c>
      <c r="F4598" s="95">
        <v>32</v>
      </c>
    </row>
    <row r="4599" spans="1:6">
      <c r="A4599" s="74" t="s">
        <v>213</v>
      </c>
      <c r="B4599" s="74" t="s">
        <v>150</v>
      </c>
      <c r="C4599" s="75" t="s">
        <v>5407</v>
      </c>
      <c r="D4599" s="77">
        <v>132</v>
      </c>
      <c r="E4599" s="77">
        <v>9.0399999999999991</v>
      </c>
      <c r="F4599" s="95">
        <v>15</v>
      </c>
    </row>
    <row r="4600" spans="1:6">
      <c r="A4600" s="74" t="s">
        <v>213</v>
      </c>
      <c r="B4600" s="74" t="s">
        <v>150</v>
      </c>
      <c r="C4600" s="75" t="s">
        <v>5408</v>
      </c>
      <c r="D4600" s="77">
        <v>132</v>
      </c>
      <c r="E4600" s="77">
        <v>3.25</v>
      </c>
      <c r="F4600" s="95">
        <v>41</v>
      </c>
    </row>
    <row r="4601" spans="1:6">
      <c r="A4601" s="74" t="s">
        <v>213</v>
      </c>
      <c r="B4601" s="74" t="s">
        <v>150</v>
      </c>
      <c r="C4601" s="75" t="s">
        <v>5409</v>
      </c>
      <c r="D4601" s="77">
        <v>124</v>
      </c>
      <c r="E4601" s="77">
        <v>20.59</v>
      </c>
      <c r="F4601" s="95">
        <v>6.02</v>
      </c>
    </row>
    <row r="4602" spans="1:6">
      <c r="A4602" s="74" t="s">
        <v>213</v>
      </c>
      <c r="B4602" s="74" t="s">
        <v>150</v>
      </c>
      <c r="C4602" s="75" t="s">
        <v>5410</v>
      </c>
      <c r="D4602" s="77">
        <v>113</v>
      </c>
      <c r="E4602" s="77">
        <v>2.69</v>
      </c>
      <c r="F4602" s="95">
        <v>42</v>
      </c>
    </row>
    <row r="4603" spans="1:6">
      <c r="A4603" s="74" t="s">
        <v>213</v>
      </c>
      <c r="B4603" s="74" t="s">
        <v>150</v>
      </c>
      <c r="C4603" s="75" t="s">
        <v>5411</v>
      </c>
      <c r="D4603" s="77">
        <v>89</v>
      </c>
      <c r="E4603" s="77">
        <v>7.21</v>
      </c>
      <c r="F4603" s="95">
        <v>12</v>
      </c>
    </row>
    <row r="4604" spans="1:6">
      <c r="A4604" s="74" t="s">
        <v>213</v>
      </c>
      <c r="B4604" s="74" t="s">
        <v>150</v>
      </c>
      <c r="C4604" s="75" t="s">
        <v>5412</v>
      </c>
      <c r="D4604" s="77">
        <v>85</v>
      </c>
      <c r="E4604" s="77">
        <v>55.26</v>
      </c>
      <c r="F4604" s="95">
        <v>1.54</v>
      </c>
    </row>
    <row r="4605" spans="1:6">
      <c r="A4605" s="74" t="s">
        <v>213</v>
      </c>
      <c r="B4605" s="74" t="s">
        <v>150</v>
      </c>
      <c r="C4605" s="75" t="s">
        <v>5413</v>
      </c>
      <c r="D4605" s="77">
        <v>79</v>
      </c>
      <c r="E4605" s="77">
        <v>9.0399999999999991</v>
      </c>
      <c r="F4605" s="95">
        <v>8.74</v>
      </c>
    </row>
    <row r="4606" spans="1:6">
      <c r="A4606" s="74" t="s">
        <v>213</v>
      </c>
      <c r="B4606" s="74" t="s">
        <v>151</v>
      </c>
      <c r="C4606" s="75" t="s">
        <v>5414</v>
      </c>
      <c r="D4606" s="76">
        <v>76026</v>
      </c>
      <c r="E4606" s="77">
        <v>151.31</v>
      </c>
      <c r="F4606" s="95">
        <v>502</v>
      </c>
    </row>
    <row r="4607" spans="1:6">
      <c r="A4607" s="74" t="s">
        <v>213</v>
      </c>
      <c r="B4607" s="74" t="s">
        <v>151</v>
      </c>
      <c r="C4607" s="75" t="s">
        <v>5415</v>
      </c>
      <c r="D4607" s="76">
        <v>10411</v>
      </c>
      <c r="E4607" s="77">
        <v>23.43</v>
      </c>
      <c r="F4607" s="95">
        <v>444</v>
      </c>
    </row>
    <row r="4608" spans="1:6">
      <c r="A4608" s="74" t="s">
        <v>213</v>
      </c>
      <c r="B4608" s="74" t="s">
        <v>151</v>
      </c>
      <c r="C4608" s="75" t="s">
        <v>5416</v>
      </c>
      <c r="D4608" s="76">
        <v>10290</v>
      </c>
      <c r="E4608" s="77">
        <v>30.36</v>
      </c>
      <c r="F4608" s="95">
        <v>339</v>
      </c>
    </row>
    <row r="4609" spans="1:6">
      <c r="A4609" s="74" t="s">
        <v>213</v>
      </c>
      <c r="B4609" s="74" t="s">
        <v>151</v>
      </c>
      <c r="C4609" s="75" t="s">
        <v>5417</v>
      </c>
      <c r="D4609" s="76">
        <v>8305</v>
      </c>
      <c r="E4609" s="77">
        <v>47.87</v>
      </c>
      <c r="F4609" s="95">
        <v>174</v>
      </c>
    </row>
    <row r="4610" spans="1:6">
      <c r="A4610" s="74" t="s">
        <v>213</v>
      </c>
      <c r="B4610" s="74" t="s">
        <v>151</v>
      </c>
      <c r="C4610" s="75" t="s">
        <v>5418</v>
      </c>
      <c r="D4610" s="76">
        <v>5771</v>
      </c>
      <c r="E4610" s="77">
        <v>36.94</v>
      </c>
      <c r="F4610" s="95">
        <v>156</v>
      </c>
    </row>
    <row r="4611" spans="1:6">
      <c r="A4611" s="74" t="s">
        <v>213</v>
      </c>
      <c r="B4611" s="74" t="s">
        <v>151</v>
      </c>
      <c r="C4611" s="75" t="s">
        <v>5419</v>
      </c>
      <c r="D4611" s="76">
        <v>5675</v>
      </c>
      <c r="E4611" s="77">
        <v>41.95</v>
      </c>
      <c r="F4611" s="95">
        <v>135</v>
      </c>
    </row>
    <row r="4612" spans="1:6">
      <c r="A4612" s="74" t="s">
        <v>213</v>
      </c>
      <c r="B4612" s="74" t="s">
        <v>151</v>
      </c>
      <c r="C4612" s="75" t="s">
        <v>5420</v>
      </c>
      <c r="D4612" s="76">
        <v>3748</v>
      </c>
      <c r="E4612" s="77">
        <v>21.57</v>
      </c>
      <c r="F4612" s="95">
        <v>174</v>
      </c>
    </row>
    <row r="4613" spans="1:6">
      <c r="A4613" s="74" t="s">
        <v>213</v>
      </c>
      <c r="B4613" s="74" t="s">
        <v>151</v>
      </c>
      <c r="C4613" s="75" t="s">
        <v>5421</v>
      </c>
      <c r="D4613" s="76">
        <v>3167</v>
      </c>
      <c r="E4613" s="77">
        <v>21.61</v>
      </c>
      <c r="F4613" s="95">
        <v>147</v>
      </c>
    </row>
    <row r="4614" spans="1:6">
      <c r="A4614" s="74" t="s">
        <v>213</v>
      </c>
      <c r="B4614" s="74" t="s">
        <v>151</v>
      </c>
      <c r="C4614" s="75" t="s">
        <v>5422</v>
      </c>
      <c r="D4614" s="76">
        <v>3017</v>
      </c>
      <c r="E4614" s="77">
        <v>12.88</v>
      </c>
      <c r="F4614" s="95">
        <v>234</v>
      </c>
    </row>
    <row r="4615" spans="1:6">
      <c r="A4615" s="74" t="s">
        <v>213</v>
      </c>
      <c r="B4615" s="74" t="s">
        <v>151</v>
      </c>
      <c r="C4615" s="75" t="s">
        <v>5423</v>
      </c>
      <c r="D4615" s="76">
        <v>2861</v>
      </c>
      <c r="E4615" s="77">
        <v>17.420000000000002</v>
      </c>
      <c r="F4615" s="95">
        <v>164</v>
      </c>
    </row>
    <row r="4616" spans="1:6">
      <c r="A4616" s="74" t="s">
        <v>213</v>
      </c>
      <c r="B4616" s="74" t="s">
        <v>151</v>
      </c>
      <c r="C4616" s="75" t="s">
        <v>5424</v>
      </c>
      <c r="D4616" s="76">
        <v>2671</v>
      </c>
      <c r="E4616" s="77">
        <v>20.09</v>
      </c>
      <c r="F4616" s="95">
        <v>133</v>
      </c>
    </row>
    <row r="4617" spans="1:6">
      <c r="A4617" s="74" t="s">
        <v>213</v>
      </c>
      <c r="B4617" s="74" t="s">
        <v>151</v>
      </c>
      <c r="C4617" s="75" t="s">
        <v>5425</v>
      </c>
      <c r="D4617" s="76">
        <v>2542</v>
      </c>
      <c r="E4617" s="77">
        <v>19.16</v>
      </c>
      <c r="F4617" s="95">
        <v>133</v>
      </c>
    </row>
    <row r="4618" spans="1:6">
      <c r="A4618" s="74" t="s">
        <v>213</v>
      </c>
      <c r="B4618" s="74" t="s">
        <v>151</v>
      </c>
      <c r="C4618" s="75" t="s">
        <v>5426</v>
      </c>
      <c r="D4618" s="76">
        <v>2409</v>
      </c>
      <c r="E4618" s="77">
        <v>22.04</v>
      </c>
      <c r="F4618" s="95">
        <v>109</v>
      </c>
    </row>
    <row r="4619" spans="1:6">
      <c r="A4619" s="74" t="s">
        <v>213</v>
      </c>
      <c r="B4619" s="74" t="s">
        <v>151</v>
      </c>
      <c r="C4619" s="75" t="s">
        <v>5427</v>
      </c>
      <c r="D4619" s="76">
        <v>2306</v>
      </c>
      <c r="E4619" s="77">
        <v>15.42</v>
      </c>
      <c r="F4619" s="95">
        <v>150</v>
      </c>
    </row>
    <row r="4620" spans="1:6">
      <c r="A4620" s="74" t="s">
        <v>213</v>
      </c>
      <c r="B4620" s="74" t="s">
        <v>151</v>
      </c>
      <c r="C4620" s="75" t="s">
        <v>5428</v>
      </c>
      <c r="D4620" s="76">
        <v>2186</v>
      </c>
      <c r="E4620" s="77">
        <v>20.7</v>
      </c>
      <c r="F4620" s="95">
        <v>106</v>
      </c>
    </row>
    <row r="4621" spans="1:6">
      <c r="A4621" s="74" t="s">
        <v>213</v>
      </c>
      <c r="B4621" s="74" t="s">
        <v>151</v>
      </c>
      <c r="C4621" s="75" t="s">
        <v>5429</v>
      </c>
      <c r="D4621" s="76">
        <v>2149</v>
      </c>
      <c r="E4621" s="77">
        <v>14.23</v>
      </c>
      <c r="F4621" s="95">
        <v>151</v>
      </c>
    </row>
    <row r="4622" spans="1:6">
      <c r="A4622" s="74" t="s">
        <v>213</v>
      </c>
      <c r="B4622" s="74" t="s">
        <v>151</v>
      </c>
      <c r="C4622" s="75" t="s">
        <v>5430</v>
      </c>
      <c r="D4622" s="76">
        <v>2030</v>
      </c>
      <c r="E4622" s="77">
        <v>13.5</v>
      </c>
      <c r="F4622" s="95">
        <v>150</v>
      </c>
    </row>
    <row r="4623" spans="1:6">
      <c r="A4623" s="74" t="s">
        <v>213</v>
      </c>
      <c r="B4623" s="74" t="s">
        <v>151</v>
      </c>
      <c r="C4623" s="75" t="s">
        <v>5431</v>
      </c>
      <c r="D4623" s="76">
        <v>2027</v>
      </c>
      <c r="E4623" s="77">
        <v>11</v>
      </c>
      <c r="F4623" s="95">
        <v>184</v>
      </c>
    </row>
    <row r="4624" spans="1:6">
      <c r="A4624" s="74" t="s">
        <v>213</v>
      </c>
      <c r="B4624" s="74" t="s">
        <v>151</v>
      </c>
      <c r="C4624" s="75" t="s">
        <v>5432</v>
      </c>
      <c r="D4624" s="76">
        <v>1928</v>
      </c>
      <c r="E4624" s="77">
        <v>23.18</v>
      </c>
      <c r="F4624" s="95">
        <v>83</v>
      </c>
    </row>
    <row r="4625" spans="1:6">
      <c r="A4625" s="74" t="s">
        <v>213</v>
      </c>
      <c r="B4625" s="74" t="s">
        <v>151</v>
      </c>
      <c r="C4625" s="75" t="s">
        <v>5433</v>
      </c>
      <c r="D4625" s="76">
        <v>1730</v>
      </c>
      <c r="E4625" s="77">
        <v>12.79</v>
      </c>
      <c r="F4625" s="95">
        <v>135</v>
      </c>
    </row>
    <row r="4626" spans="1:6">
      <c r="A4626" s="74" t="s">
        <v>213</v>
      </c>
      <c r="B4626" s="74" t="s">
        <v>151</v>
      </c>
      <c r="C4626" s="75" t="s">
        <v>5434</v>
      </c>
      <c r="D4626" s="76">
        <v>1719</v>
      </c>
      <c r="E4626" s="77">
        <v>16.12</v>
      </c>
      <c r="F4626" s="95">
        <v>107</v>
      </c>
    </row>
    <row r="4627" spans="1:6">
      <c r="A4627" s="74" t="s">
        <v>213</v>
      </c>
      <c r="B4627" s="74" t="s">
        <v>151</v>
      </c>
      <c r="C4627" s="75" t="s">
        <v>5435</v>
      </c>
      <c r="D4627" s="76">
        <v>1604</v>
      </c>
      <c r="E4627" s="77">
        <v>26.86</v>
      </c>
      <c r="F4627" s="95">
        <v>60</v>
      </c>
    </row>
    <row r="4628" spans="1:6">
      <c r="A4628" s="74" t="s">
        <v>213</v>
      </c>
      <c r="B4628" s="74" t="s">
        <v>151</v>
      </c>
      <c r="C4628" s="75" t="s">
        <v>5436</v>
      </c>
      <c r="D4628" s="76">
        <v>1592</v>
      </c>
      <c r="E4628" s="77">
        <v>15.45</v>
      </c>
      <c r="F4628" s="95">
        <v>103</v>
      </c>
    </row>
    <row r="4629" spans="1:6">
      <c r="A4629" s="74" t="s">
        <v>213</v>
      </c>
      <c r="B4629" s="74" t="s">
        <v>151</v>
      </c>
      <c r="C4629" s="75" t="s">
        <v>5437</v>
      </c>
      <c r="D4629" s="76">
        <v>1570</v>
      </c>
      <c r="E4629" s="77">
        <v>13.21</v>
      </c>
      <c r="F4629" s="95">
        <v>119</v>
      </c>
    </row>
    <row r="4630" spans="1:6">
      <c r="A4630" s="74" t="s">
        <v>213</v>
      </c>
      <c r="B4630" s="74" t="s">
        <v>151</v>
      </c>
      <c r="C4630" s="75" t="s">
        <v>5438</v>
      </c>
      <c r="D4630" s="76">
        <v>1556</v>
      </c>
      <c r="E4630" s="77">
        <v>13.93</v>
      </c>
      <c r="F4630" s="95">
        <v>112</v>
      </c>
    </row>
    <row r="4631" spans="1:6">
      <c r="A4631" s="74" t="s">
        <v>213</v>
      </c>
      <c r="B4631" s="74" t="s">
        <v>151</v>
      </c>
      <c r="C4631" s="75" t="s">
        <v>5439</v>
      </c>
      <c r="D4631" s="76">
        <v>1444</v>
      </c>
      <c r="E4631" s="77">
        <v>16.52</v>
      </c>
      <c r="F4631" s="95">
        <v>87</v>
      </c>
    </row>
    <row r="4632" spans="1:6">
      <c r="A4632" s="74" t="s">
        <v>213</v>
      </c>
      <c r="B4632" s="74" t="s">
        <v>151</v>
      </c>
      <c r="C4632" s="75" t="s">
        <v>5440</v>
      </c>
      <c r="D4632" s="76">
        <v>1422</v>
      </c>
      <c r="E4632" s="77">
        <v>15.91</v>
      </c>
      <c r="F4632" s="95">
        <v>89</v>
      </c>
    </row>
    <row r="4633" spans="1:6">
      <c r="A4633" s="74" t="s">
        <v>213</v>
      </c>
      <c r="B4633" s="74" t="s">
        <v>151</v>
      </c>
      <c r="C4633" s="75" t="s">
        <v>5441</v>
      </c>
      <c r="D4633" s="76">
        <v>1278</v>
      </c>
      <c r="E4633" s="77">
        <v>17.29</v>
      </c>
      <c r="F4633" s="95">
        <v>74</v>
      </c>
    </row>
    <row r="4634" spans="1:6">
      <c r="A4634" s="74" t="s">
        <v>213</v>
      </c>
      <c r="B4634" s="74" t="s">
        <v>151</v>
      </c>
      <c r="C4634" s="75" t="s">
        <v>5442</v>
      </c>
      <c r="D4634" s="76">
        <v>1266</v>
      </c>
      <c r="E4634" s="77">
        <v>10.14</v>
      </c>
      <c r="F4634" s="95">
        <v>125</v>
      </c>
    </row>
    <row r="4635" spans="1:6">
      <c r="A4635" s="74" t="s">
        <v>213</v>
      </c>
      <c r="B4635" s="74" t="s">
        <v>151</v>
      </c>
      <c r="C4635" s="75" t="s">
        <v>5443</v>
      </c>
      <c r="D4635" s="76">
        <v>1244</v>
      </c>
      <c r="E4635" s="77">
        <v>15.72</v>
      </c>
      <c r="F4635" s="95">
        <v>79</v>
      </c>
    </row>
    <row r="4636" spans="1:6">
      <c r="A4636" s="74" t="s">
        <v>213</v>
      </c>
      <c r="B4636" s="74" t="s">
        <v>151</v>
      </c>
      <c r="C4636" s="75" t="s">
        <v>5444</v>
      </c>
      <c r="D4636" s="76">
        <v>1224</v>
      </c>
      <c r="E4636" s="77">
        <v>10.73</v>
      </c>
      <c r="F4636" s="95">
        <v>114</v>
      </c>
    </row>
    <row r="4637" spans="1:6">
      <c r="A4637" s="74" t="s">
        <v>213</v>
      </c>
      <c r="B4637" s="74" t="s">
        <v>151</v>
      </c>
      <c r="C4637" s="75" t="s">
        <v>5445</v>
      </c>
      <c r="D4637" s="76">
        <v>1197</v>
      </c>
      <c r="E4637" s="77">
        <v>11.87</v>
      </c>
      <c r="F4637" s="95">
        <v>101</v>
      </c>
    </row>
    <row r="4638" spans="1:6">
      <c r="A4638" s="74" t="s">
        <v>213</v>
      </c>
      <c r="B4638" s="74" t="s">
        <v>151</v>
      </c>
      <c r="C4638" s="75" t="s">
        <v>5446</v>
      </c>
      <c r="D4638" s="76">
        <v>1189</v>
      </c>
      <c r="E4638" s="77">
        <v>17.34</v>
      </c>
      <c r="F4638" s="95">
        <v>69</v>
      </c>
    </row>
    <row r="4639" spans="1:6">
      <c r="A4639" s="74" t="s">
        <v>213</v>
      </c>
      <c r="B4639" s="74" t="s">
        <v>151</v>
      </c>
      <c r="C4639" s="75" t="s">
        <v>5447</v>
      </c>
      <c r="D4639" s="76">
        <v>1135</v>
      </c>
      <c r="E4639" s="77">
        <v>5.07</v>
      </c>
      <c r="F4639" s="95">
        <v>224</v>
      </c>
    </row>
    <row r="4640" spans="1:6">
      <c r="A4640" s="74" t="s">
        <v>213</v>
      </c>
      <c r="B4640" s="74" t="s">
        <v>151</v>
      </c>
      <c r="C4640" s="75" t="s">
        <v>5448</v>
      </c>
      <c r="D4640" s="76">
        <v>1115</v>
      </c>
      <c r="E4640" s="77">
        <v>16.100000000000001</v>
      </c>
      <c r="F4640" s="95">
        <v>69</v>
      </c>
    </row>
    <row r="4641" spans="1:6">
      <c r="A4641" s="74" t="s">
        <v>213</v>
      </c>
      <c r="B4641" s="74" t="s">
        <v>151</v>
      </c>
      <c r="C4641" s="75" t="s">
        <v>5449</v>
      </c>
      <c r="D4641" s="76">
        <v>1067</v>
      </c>
      <c r="E4641" s="77">
        <v>22.4</v>
      </c>
      <c r="F4641" s="95">
        <v>48</v>
      </c>
    </row>
    <row r="4642" spans="1:6">
      <c r="A4642" s="74" t="s">
        <v>213</v>
      </c>
      <c r="B4642" s="74" t="s">
        <v>151</v>
      </c>
      <c r="C4642" s="75" t="s">
        <v>5450</v>
      </c>
      <c r="D4642" s="76">
        <v>1047</v>
      </c>
      <c r="E4642" s="77">
        <v>11.93</v>
      </c>
      <c r="F4642" s="95">
        <v>88</v>
      </c>
    </row>
    <row r="4643" spans="1:6">
      <c r="A4643" s="74" t="s">
        <v>213</v>
      </c>
      <c r="B4643" s="74" t="s">
        <v>151</v>
      </c>
      <c r="C4643" s="75" t="s">
        <v>5451</v>
      </c>
      <c r="D4643" s="76">
        <v>1016</v>
      </c>
      <c r="E4643" s="77">
        <v>9.68</v>
      </c>
      <c r="F4643" s="95">
        <v>105</v>
      </c>
    </row>
    <row r="4644" spans="1:6">
      <c r="A4644" s="74" t="s">
        <v>213</v>
      </c>
      <c r="B4644" s="74" t="s">
        <v>151</v>
      </c>
      <c r="C4644" s="75" t="s">
        <v>5452</v>
      </c>
      <c r="D4644" s="76">
        <v>1004</v>
      </c>
      <c r="E4644" s="77">
        <v>9.11</v>
      </c>
      <c r="F4644" s="95">
        <v>110</v>
      </c>
    </row>
    <row r="4645" spans="1:6">
      <c r="A4645" s="74" t="s">
        <v>213</v>
      </c>
      <c r="B4645" s="74" t="s">
        <v>151</v>
      </c>
      <c r="C4645" s="75" t="s">
        <v>5453</v>
      </c>
      <c r="D4645" s="77">
        <v>995</v>
      </c>
      <c r="E4645" s="77">
        <v>9.7200000000000006</v>
      </c>
      <c r="F4645" s="95">
        <v>102</v>
      </c>
    </row>
    <row r="4646" spans="1:6">
      <c r="A4646" s="74" t="s">
        <v>213</v>
      </c>
      <c r="B4646" s="74" t="s">
        <v>151</v>
      </c>
      <c r="C4646" s="75" t="s">
        <v>5454</v>
      </c>
      <c r="D4646" s="77">
        <v>961</v>
      </c>
      <c r="E4646" s="77">
        <v>10.86</v>
      </c>
      <c r="F4646" s="95">
        <v>88</v>
      </c>
    </row>
    <row r="4647" spans="1:6">
      <c r="A4647" s="74" t="s">
        <v>213</v>
      </c>
      <c r="B4647" s="74" t="s">
        <v>151</v>
      </c>
      <c r="C4647" s="75" t="s">
        <v>5455</v>
      </c>
      <c r="D4647" s="77">
        <v>941</v>
      </c>
      <c r="E4647" s="77">
        <v>14.5</v>
      </c>
      <c r="F4647" s="95">
        <v>65</v>
      </c>
    </row>
    <row r="4648" spans="1:6">
      <c r="A4648" s="74" t="s">
        <v>213</v>
      </c>
      <c r="B4648" s="74" t="s">
        <v>151</v>
      </c>
      <c r="C4648" s="75" t="s">
        <v>5456</v>
      </c>
      <c r="D4648" s="77">
        <v>917</v>
      </c>
      <c r="E4648" s="77">
        <v>14.21</v>
      </c>
      <c r="F4648" s="95">
        <v>65</v>
      </c>
    </row>
    <row r="4649" spans="1:6">
      <c r="A4649" s="74" t="s">
        <v>213</v>
      </c>
      <c r="B4649" s="74" t="s">
        <v>151</v>
      </c>
      <c r="C4649" s="75" t="s">
        <v>5457</v>
      </c>
      <c r="D4649" s="77">
        <v>894</v>
      </c>
      <c r="E4649" s="77">
        <v>6.86</v>
      </c>
      <c r="F4649" s="95">
        <v>130</v>
      </c>
    </row>
    <row r="4650" spans="1:6">
      <c r="A4650" s="74" t="s">
        <v>213</v>
      </c>
      <c r="B4650" s="74" t="s">
        <v>151</v>
      </c>
      <c r="C4650" s="75" t="s">
        <v>5458</v>
      </c>
      <c r="D4650" s="77">
        <v>891</v>
      </c>
      <c r="E4650" s="77">
        <v>12.56</v>
      </c>
      <c r="F4650" s="95">
        <v>71</v>
      </c>
    </row>
    <row r="4651" spans="1:6">
      <c r="A4651" s="74" t="s">
        <v>213</v>
      </c>
      <c r="B4651" s="74" t="s">
        <v>151</v>
      </c>
      <c r="C4651" s="75" t="s">
        <v>5459</v>
      </c>
      <c r="D4651" s="77">
        <v>890</v>
      </c>
      <c r="E4651" s="77">
        <v>14.33</v>
      </c>
      <c r="F4651" s="95">
        <v>62</v>
      </c>
    </row>
    <row r="4652" spans="1:6">
      <c r="A4652" s="74" t="s">
        <v>213</v>
      </c>
      <c r="B4652" s="74" t="s">
        <v>151</v>
      </c>
      <c r="C4652" s="75" t="s">
        <v>5460</v>
      </c>
      <c r="D4652" s="77">
        <v>879</v>
      </c>
      <c r="E4652" s="77">
        <v>13.62</v>
      </c>
      <c r="F4652" s="95">
        <v>65</v>
      </c>
    </row>
    <row r="4653" spans="1:6">
      <c r="A4653" s="74" t="s">
        <v>213</v>
      </c>
      <c r="B4653" s="74" t="s">
        <v>151</v>
      </c>
      <c r="C4653" s="75" t="s">
        <v>5461</v>
      </c>
      <c r="D4653" s="77">
        <v>847</v>
      </c>
      <c r="E4653" s="77">
        <v>9.5500000000000007</v>
      </c>
      <c r="F4653" s="95">
        <v>89</v>
      </c>
    </row>
    <row r="4654" spans="1:6">
      <c r="A4654" s="74" t="s">
        <v>213</v>
      </c>
      <c r="B4654" s="74" t="s">
        <v>151</v>
      </c>
      <c r="C4654" s="75" t="s">
        <v>5462</v>
      </c>
      <c r="D4654" s="77">
        <v>837</v>
      </c>
      <c r="E4654" s="77">
        <v>15.76</v>
      </c>
      <c r="F4654" s="95">
        <v>53</v>
      </c>
    </row>
    <row r="4655" spans="1:6">
      <c r="A4655" s="74" t="s">
        <v>213</v>
      </c>
      <c r="B4655" s="74" t="s">
        <v>151</v>
      </c>
      <c r="C4655" s="75" t="s">
        <v>5463</v>
      </c>
      <c r="D4655" s="77">
        <v>809</v>
      </c>
      <c r="E4655" s="77">
        <v>11.78</v>
      </c>
      <c r="F4655" s="95">
        <v>69</v>
      </c>
    </row>
    <row r="4656" spans="1:6">
      <c r="A4656" s="74" t="s">
        <v>213</v>
      </c>
      <c r="B4656" s="74" t="s">
        <v>151</v>
      </c>
      <c r="C4656" s="75" t="s">
        <v>5464</v>
      </c>
      <c r="D4656" s="77">
        <v>793</v>
      </c>
      <c r="E4656" s="77">
        <v>6.65</v>
      </c>
      <c r="F4656" s="95">
        <v>119</v>
      </c>
    </row>
    <row r="4657" spans="1:6">
      <c r="A4657" s="74" t="s">
        <v>213</v>
      </c>
      <c r="B4657" s="74" t="s">
        <v>151</v>
      </c>
      <c r="C4657" s="75" t="s">
        <v>5465</v>
      </c>
      <c r="D4657" s="77">
        <v>786</v>
      </c>
      <c r="E4657" s="77">
        <v>8.84</v>
      </c>
      <c r="F4657" s="95">
        <v>89</v>
      </c>
    </row>
    <row r="4658" spans="1:6">
      <c r="A4658" s="74" t="s">
        <v>213</v>
      </c>
      <c r="B4658" s="74" t="s">
        <v>151</v>
      </c>
      <c r="C4658" s="75" t="s">
        <v>5466</v>
      </c>
      <c r="D4658" s="77">
        <v>748</v>
      </c>
      <c r="E4658" s="77">
        <v>7.22</v>
      </c>
      <c r="F4658" s="95">
        <v>104</v>
      </c>
    </row>
    <row r="4659" spans="1:6">
      <c r="A4659" s="74" t="s">
        <v>213</v>
      </c>
      <c r="B4659" s="74" t="s">
        <v>151</v>
      </c>
      <c r="C4659" s="75" t="s">
        <v>5467</v>
      </c>
      <c r="D4659" s="77">
        <v>747</v>
      </c>
      <c r="E4659" s="77">
        <v>6.63</v>
      </c>
      <c r="F4659" s="95">
        <v>113</v>
      </c>
    </row>
    <row r="4660" spans="1:6">
      <c r="A4660" s="74" t="s">
        <v>213</v>
      </c>
      <c r="B4660" s="74" t="s">
        <v>151</v>
      </c>
      <c r="C4660" s="75" t="s">
        <v>5468</v>
      </c>
      <c r="D4660" s="77">
        <v>733</v>
      </c>
      <c r="E4660" s="77">
        <v>8.1999999999999993</v>
      </c>
      <c r="F4660" s="95">
        <v>89</v>
      </c>
    </row>
    <row r="4661" spans="1:6">
      <c r="A4661" s="74" t="s">
        <v>213</v>
      </c>
      <c r="B4661" s="74" t="s">
        <v>151</v>
      </c>
      <c r="C4661" s="75" t="s">
        <v>5469</v>
      </c>
      <c r="D4661" s="77">
        <v>702</v>
      </c>
      <c r="E4661" s="77">
        <v>10.85</v>
      </c>
      <c r="F4661" s="95">
        <v>65</v>
      </c>
    </row>
    <row r="4662" spans="1:6">
      <c r="A4662" s="74" t="s">
        <v>213</v>
      </c>
      <c r="B4662" s="74" t="s">
        <v>151</v>
      </c>
      <c r="C4662" s="75" t="s">
        <v>5470</v>
      </c>
      <c r="D4662" s="77">
        <v>658</v>
      </c>
      <c r="E4662" s="77">
        <v>7.21</v>
      </c>
      <c r="F4662" s="95">
        <v>91</v>
      </c>
    </row>
    <row r="4663" spans="1:6">
      <c r="A4663" s="74" t="s">
        <v>213</v>
      </c>
      <c r="B4663" s="74" t="s">
        <v>151</v>
      </c>
      <c r="C4663" s="75" t="s">
        <v>5471</v>
      </c>
      <c r="D4663" s="77">
        <v>618</v>
      </c>
      <c r="E4663" s="77">
        <v>12.65</v>
      </c>
      <c r="F4663" s="95">
        <v>49</v>
      </c>
    </row>
    <row r="4664" spans="1:6">
      <c r="A4664" s="74" t="s">
        <v>213</v>
      </c>
      <c r="B4664" s="74" t="s">
        <v>151</v>
      </c>
      <c r="C4664" s="75" t="s">
        <v>5472</v>
      </c>
      <c r="D4664" s="77">
        <v>611</v>
      </c>
      <c r="E4664" s="77">
        <v>10.33</v>
      </c>
      <c r="F4664" s="95">
        <v>59</v>
      </c>
    </row>
    <row r="4665" spans="1:6">
      <c r="A4665" s="74" t="s">
        <v>213</v>
      </c>
      <c r="B4665" s="74" t="s">
        <v>151</v>
      </c>
      <c r="C4665" s="75" t="s">
        <v>5473</v>
      </c>
      <c r="D4665" s="77">
        <v>609</v>
      </c>
      <c r="E4665" s="77">
        <v>10.47</v>
      </c>
      <c r="F4665" s="95">
        <v>58</v>
      </c>
    </row>
    <row r="4666" spans="1:6">
      <c r="A4666" s="74" t="s">
        <v>213</v>
      </c>
      <c r="B4666" s="74" t="s">
        <v>151</v>
      </c>
      <c r="C4666" s="75" t="s">
        <v>5474</v>
      </c>
      <c r="D4666" s="77">
        <v>609</v>
      </c>
      <c r="E4666" s="77">
        <v>11.86</v>
      </c>
      <c r="F4666" s="95">
        <v>51</v>
      </c>
    </row>
    <row r="4667" spans="1:6">
      <c r="A4667" s="74" t="s">
        <v>213</v>
      </c>
      <c r="B4667" s="74" t="s">
        <v>151</v>
      </c>
      <c r="C4667" s="75" t="s">
        <v>5475</v>
      </c>
      <c r="D4667" s="77">
        <v>608</v>
      </c>
      <c r="E4667" s="77">
        <v>13.17</v>
      </c>
      <c r="F4667" s="95">
        <v>46</v>
      </c>
    </row>
    <row r="4668" spans="1:6">
      <c r="A4668" s="74" t="s">
        <v>213</v>
      </c>
      <c r="B4668" s="74" t="s">
        <v>151</v>
      </c>
      <c r="C4668" s="75" t="s">
        <v>5476</v>
      </c>
      <c r="D4668" s="77">
        <v>607</v>
      </c>
      <c r="E4668" s="77">
        <v>4.6500000000000004</v>
      </c>
      <c r="F4668" s="95">
        <v>130</v>
      </c>
    </row>
    <row r="4669" spans="1:6">
      <c r="A4669" s="74" t="s">
        <v>213</v>
      </c>
      <c r="B4669" s="74" t="s">
        <v>151</v>
      </c>
      <c r="C4669" s="75" t="s">
        <v>5477</v>
      </c>
      <c r="D4669" s="77">
        <v>607</v>
      </c>
      <c r="E4669" s="77">
        <v>11.84</v>
      </c>
      <c r="F4669" s="95">
        <v>51</v>
      </c>
    </row>
    <row r="4670" spans="1:6">
      <c r="A4670" s="74" t="s">
        <v>213</v>
      </c>
      <c r="B4670" s="74" t="s">
        <v>151</v>
      </c>
      <c r="C4670" s="75" t="s">
        <v>5478</v>
      </c>
      <c r="D4670" s="77">
        <v>606</v>
      </c>
      <c r="E4670" s="77">
        <v>10.14</v>
      </c>
      <c r="F4670" s="95">
        <v>60</v>
      </c>
    </row>
    <row r="4671" spans="1:6">
      <c r="A4671" s="74" t="s">
        <v>213</v>
      </c>
      <c r="B4671" s="74" t="s">
        <v>151</v>
      </c>
      <c r="C4671" s="75" t="s">
        <v>5479</v>
      </c>
      <c r="D4671" s="77">
        <v>595</v>
      </c>
      <c r="E4671" s="77">
        <v>5.89</v>
      </c>
      <c r="F4671" s="95">
        <v>101</v>
      </c>
    </row>
    <row r="4672" spans="1:6">
      <c r="A4672" s="74" t="s">
        <v>213</v>
      </c>
      <c r="B4672" s="74" t="s">
        <v>151</v>
      </c>
      <c r="C4672" s="75" t="s">
        <v>5480</v>
      </c>
      <c r="D4672" s="77">
        <v>579</v>
      </c>
      <c r="E4672" s="77">
        <v>9</v>
      </c>
      <c r="F4672" s="95">
        <v>64</v>
      </c>
    </row>
    <row r="4673" spans="1:6">
      <c r="A4673" s="74" t="s">
        <v>213</v>
      </c>
      <c r="B4673" s="74" t="s">
        <v>151</v>
      </c>
      <c r="C4673" s="75" t="s">
        <v>5481</v>
      </c>
      <c r="D4673" s="77">
        <v>576</v>
      </c>
      <c r="E4673" s="77">
        <v>9.2899999999999991</v>
      </c>
      <c r="F4673" s="95">
        <v>62</v>
      </c>
    </row>
    <row r="4674" spans="1:6">
      <c r="A4674" s="74" t="s">
        <v>213</v>
      </c>
      <c r="B4674" s="74" t="s">
        <v>151</v>
      </c>
      <c r="C4674" s="75" t="s">
        <v>5482</v>
      </c>
      <c r="D4674" s="77">
        <v>565</v>
      </c>
      <c r="E4674" s="77">
        <v>11.41</v>
      </c>
      <c r="F4674" s="95">
        <v>50</v>
      </c>
    </row>
    <row r="4675" spans="1:6">
      <c r="A4675" s="74" t="s">
        <v>213</v>
      </c>
      <c r="B4675" s="74" t="s">
        <v>151</v>
      </c>
      <c r="C4675" s="75" t="s">
        <v>5483</v>
      </c>
      <c r="D4675" s="77">
        <v>553</v>
      </c>
      <c r="E4675" s="77">
        <v>8.1300000000000008</v>
      </c>
      <c r="F4675" s="95">
        <v>68</v>
      </c>
    </row>
    <row r="4676" spans="1:6">
      <c r="A4676" s="74" t="s">
        <v>213</v>
      </c>
      <c r="B4676" s="74" t="s">
        <v>151</v>
      </c>
      <c r="C4676" s="75" t="s">
        <v>5484</v>
      </c>
      <c r="D4676" s="77">
        <v>551</v>
      </c>
      <c r="E4676" s="77">
        <v>8.43</v>
      </c>
      <c r="F4676" s="95">
        <v>65</v>
      </c>
    </row>
    <row r="4677" spans="1:6">
      <c r="A4677" s="74" t="s">
        <v>213</v>
      </c>
      <c r="B4677" s="74" t="s">
        <v>151</v>
      </c>
      <c r="C4677" s="75" t="s">
        <v>5485</v>
      </c>
      <c r="D4677" s="77">
        <v>550</v>
      </c>
      <c r="E4677" s="77">
        <v>6.68</v>
      </c>
      <c r="F4677" s="95">
        <v>82</v>
      </c>
    </row>
    <row r="4678" spans="1:6">
      <c r="A4678" s="74" t="s">
        <v>213</v>
      </c>
      <c r="B4678" s="74" t="s">
        <v>151</v>
      </c>
      <c r="C4678" s="75" t="s">
        <v>5486</v>
      </c>
      <c r="D4678" s="77">
        <v>545</v>
      </c>
      <c r="E4678" s="77">
        <v>5.34</v>
      </c>
      <c r="F4678" s="95">
        <v>102</v>
      </c>
    </row>
    <row r="4679" spans="1:6">
      <c r="A4679" s="74" t="s">
        <v>213</v>
      </c>
      <c r="B4679" s="74" t="s">
        <v>151</v>
      </c>
      <c r="C4679" s="75" t="s">
        <v>5487</v>
      </c>
      <c r="D4679" s="77">
        <v>511</v>
      </c>
      <c r="E4679" s="77">
        <v>4.16</v>
      </c>
      <c r="F4679" s="95">
        <v>123</v>
      </c>
    </row>
    <row r="4680" spans="1:6">
      <c r="A4680" s="74" t="s">
        <v>213</v>
      </c>
      <c r="B4680" s="74" t="s">
        <v>151</v>
      </c>
      <c r="C4680" s="75" t="s">
        <v>5488</v>
      </c>
      <c r="D4680" s="77">
        <v>508</v>
      </c>
      <c r="E4680" s="77">
        <v>5.4</v>
      </c>
      <c r="F4680" s="95">
        <v>94</v>
      </c>
    </row>
    <row r="4681" spans="1:6">
      <c r="A4681" s="74" t="s">
        <v>213</v>
      </c>
      <c r="B4681" s="74" t="s">
        <v>151</v>
      </c>
      <c r="C4681" s="75" t="s">
        <v>5489</v>
      </c>
      <c r="D4681" s="77">
        <v>505</v>
      </c>
      <c r="E4681" s="77">
        <v>9.5399999999999991</v>
      </c>
      <c r="F4681" s="95">
        <v>53</v>
      </c>
    </row>
    <row r="4682" spans="1:6">
      <c r="A4682" s="74" t="s">
        <v>213</v>
      </c>
      <c r="B4682" s="74" t="s">
        <v>151</v>
      </c>
      <c r="C4682" s="75" t="s">
        <v>5490</v>
      </c>
      <c r="D4682" s="77">
        <v>484</v>
      </c>
      <c r="E4682" s="77">
        <v>12.18</v>
      </c>
      <c r="F4682" s="95">
        <v>40</v>
      </c>
    </row>
    <row r="4683" spans="1:6">
      <c r="A4683" s="74" t="s">
        <v>213</v>
      </c>
      <c r="B4683" s="74" t="s">
        <v>151</v>
      </c>
      <c r="C4683" s="75" t="s">
        <v>5491</v>
      </c>
      <c r="D4683" s="77">
        <v>483</v>
      </c>
      <c r="E4683" s="77">
        <v>6.75</v>
      </c>
      <c r="F4683" s="95">
        <v>72</v>
      </c>
    </row>
    <row r="4684" spans="1:6">
      <c r="A4684" s="74" t="s">
        <v>213</v>
      </c>
      <c r="B4684" s="74" t="s">
        <v>151</v>
      </c>
      <c r="C4684" s="75" t="s">
        <v>5492</v>
      </c>
      <c r="D4684" s="77">
        <v>477</v>
      </c>
      <c r="E4684" s="77">
        <v>5.59</v>
      </c>
      <c r="F4684" s="95">
        <v>85</v>
      </c>
    </row>
    <row r="4685" spans="1:6">
      <c r="A4685" s="74" t="s">
        <v>213</v>
      </c>
      <c r="B4685" s="74" t="s">
        <v>151</v>
      </c>
      <c r="C4685" s="75" t="s">
        <v>5493</v>
      </c>
      <c r="D4685" s="77">
        <v>467</v>
      </c>
      <c r="E4685" s="77">
        <v>9.56</v>
      </c>
      <c r="F4685" s="95">
        <v>49</v>
      </c>
    </row>
    <row r="4686" spans="1:6">
      <c r="A4686" s="74" t="s">
        <v>213</v>
      </c>
      <c r="B4686" s="74" t="s">
        <v>151</v>
      </c>
      <c r="C4686" s="75" t="s">
        <v>5494</v>
      </c>
      <c r="D4686" s="77">
        <v>443</v>
      </c>
      <c r="E4686" s="77">
        <v>5.5</v>
      </c>
      <c r="F4686" s="95">
        <v>80</v>
      </c>
    </row>
    <row r="4687" spans="1:6">
      <c r="A4687" s="74" t="s">
        <v>213</v>
      </c>
      <c r="B4687" s="74" t="s">
        <v>151</v>
      </c>
      <c r="C4687" s="75" t="s">
        <v>5495</v>
      </c>
      <c r="D4687" s="77">
        <v>442</v>
      </c>
      <c r="E4687" s="77">
        <v>6.89</v>
      </c>
      <c r="F4687" s="95">
        <v>64</v>
      </c>
    </row>
    <row r="4688" spans="1:6">
      <c r="A4688" s="74" t="s">
        <v>213</v>
      </c>
      <c r="B4688" s="74" t="s">
        <v>151</v>
      </c>
      <c r="C4688" s="75" t="s">
        <v>5496</v>
      </c>
      <c r="D4688" s="77">
        <v>433</v>
      </c>
      <c r="E4688" s="77">
        <v>12.03</v>
      </c>
      <c r="F4688" s="95">
        <v>36</v>
      </c>
    </row>
    <row r="4689" spans="1:6">
      <c r="A4689" s="74" t="s">
        <v>213</v>
      </c>
      <c r="B4689" s="74" t="s">
        <v>151</v>
      </c>
      <c r="C4689" s="75" t="s">
        <v>5497</v>
      </c>
      <c r="D4689" s="77">
        <v>415</v>
      </c>
      <c r="E4689" s="77">
        <v>7.34</v>
      </c>
      <c r="F4689" s="95">
        <v>57</v>
      </c>
    </row>
    <row r="4690" spans="1:6">
      <c r="A4690" s="74" t="s">
        <v>213</v>
      </c>
      <c r="B4690" s="74" t="s">
        <v>151</v>
      </c>
      <c r="C4690" s="75" t="s">
        <v>5498</v>
      </c>
      <c r="D4690" s="77">
        <v>395</v>
      </c>
      <c r="E4690" s="77">
        <v>29.98</v>
      </c>
      <c r="F4690" s="95">
        <v>13</v>
      </c>
    </row>
    <row r="4691" spans="1:6">
      <c r="A4691" s="74" t="s">
        <v>213</v>
      </c>
      <c r="B4691" s="74" t="s">
        <v>151</v>
      </c>
      <c r="C4691" s="75" t="s">
        <v>5499</v>
      </c>
      <c r="D4691" s="77">
        <v>391</v>
      </c>
      <c r="E4691" s="77">
        <v>5.63</v>
      </c>
      <c r="F4691" s="95">
        <v>69</v>
      </c>
    </row>
    <row r="4692" spans="1:6">
      <c r="A4692" s="74" t="s">
        <v>213</v>
      </c>
      <c r="B4692" s="74" t="s">
        <v>151</v>
      </c>
      <c r="C4692" s="75" t="s">
        <v>5500</v>
      </c>
      <c r="D4692" s="77">
        <v>388</v>
      </c>
      <c r="E4692" s="77">
        <v>11.78</v>
      </c>
      <c r="F4692" s="95">
        <v>33</v>
      </c>
    </row>
    <row r="4693" spans="1:6">
      <c r="A4693" s="74" t="s">
        <v>213</v>
      </c>
      <c r="B4693" s="74" t="s">
        <v>151</v>
      </c>
      <c r="C4693" s="75" t="s">
        <v>5501</v>
      </c>
      <c r="D4693" s="77">
        <v>382</v>
      </c>
      <c r="E4693" s="77">
        <v>6.42</v>
      </c>
      <c r="F4693" s="95">
        <v>60</v>
      </c>
    </row>
    <row r="4694" spans="1:6">
      <c r="A4694" s="74" t="s">
        <v>213</v>
      </c>
      <c r="B4694" s="74" t="s">
        <v>151</v>
      </c>
      <c r="C4694" s="75" t="s">
        <v>5502</v>
      </c>
      <c r="D4694" s="77">
        <v>381</v>
      </c>
      <c r="E4694" s="77">
        <v>6.13</v>
      </c>
      <c r="F4694" s="95">
        <v>62</v>
      </c>
    </row>
    <row r="4695" spans="1:6">
      <c r="A4695" s="74" t="s">
        <v>213</v>
      </c>
      <c r="B4695" s="74" t="s">
        <v>151</v>
      </c>
      <c r="C4695" s="75" t="s">
        <v>5503</v>
      </c>
      <c r="D4695" s="77">
        <v>378</v>
      </c>
      <c r="E4695" s="77">
        <v>4.93</v>
      </c>
      <c r="F4695" s="95">
        <v>77</v>
      </c>
    </row>
    <row r="4696" spans="1:6">
      <c r="A4696" s="74" t="s">
        <v>213</v>
      </c>
      <c r="B4696" s="74" t="s">
        <v>151</v>
      </c>
      <c r="C4696" s="75" t="s">
        <v>5504</v>
      </c>
      <c r="D4696" s="77">
        <v>368</v>
      </c>
      <c r="E4696" s="77">
        <v>6.43</v>
      </c>
      <c r="F4696" s="95">
        <v>57</v>
      </c>
    </row>
    <row r="4697" spans="1:6">
      <c r="A4697" s="74" t="s">
        <v>213</v>
      </c>
      <c r="B4697" s="74" t="s">
        <v>151</v>
      </c>
      <c r="C4697" s="75" t="s">
        <v>5505</v>
      </c>
      <c r="D4697" s="77">
        <v>346</v>
      </c>
      <c r="E4697" s="77">
        <v>7.84</v>
      </c>
      <c r="F4697" s="95">
        <v>44</v>
      </c>
    </row>
    <row r="4698" spans="1:6">
      <c r="A4698" s="74" t="s">
        <v>213</v>
      </c>
      <c r="B4698" s="74" t="s">
        <v>151</v>
      </c>
      <c r="C4698" s="75" t="s">
        <v>5506</v>
      </c>
      <c r="D4698" s="77">
        <v>330</v>
      </c>
      <c r="E4698" s="77">
        <v>14.82</v>
      </c>
      <c r="F4698" s="95">
        <v>22</v>
      </c>
    </row>
    <row r="4699" spans="1:6">
      <c r="A4699" s="74" t="s">
        <v>213</v>
      </c>
      <c r="B4699" s="74" t="s">
        <v>151</v>
      </c>
      <c r="C4699" s="75" t="s">
        <v>5507</v>
      </c>
      <c r="D4699" s="77">
        <v>326</v>
      </c>
      <c r="E4699" s="77">
        <v>8.5399999999999991</v>
      </c>
      <c r="F4699" s="95">
        <v>38</v>
      </c>
    </row>
    <row r="4700" spans="1:6">
      <c r="A4700" s="74" t="s">
        <v>213</v>
      </c>
      <c r="B4700" s="74" t="s">
        <v>151</v>
      </c>
      <c r="C4700" s="75" t="s">
        <v>5508</v>
      </c>
      <c r="D4700" s="77">
        <v>325</v>
      </c>
      <c r="E4700" s="77">
        <v>5.28</v>
      </c>
      <c r="F4700" s="95">
        <v>62</v>
      </c>
    </row>
    <row r="4701" spans="1:6">
      <c r="A4701" s="74" t="s">
        <v>213</v>
      </c>
      <c r="B4701" s="74" t="s">
        <v>151</v>
      </c>
      <c r="C4701" s="75" t="s">
        <v>5509</v>
      </c>
      <c r="D4701" s="77">
        <v>315</v>
      </c>
      <c r="E4701" s="77">
        <v>5.0199999999999996</v>
      </c>
      <c r="F4701" s="95">
        <v>63</v>
      </c>
    </row>
    <row r="4702" spans="1:6">
      <c r="A4702" s="74" t="s">
        <v>213</v>
      </c>
      <c r="B4702" s="74" t="s">
        <v>151</v>
      </c>
      <c r="C4702" s="75" t="s">
        <v>5510</v>
      </c>
      <c r="D4702" s="77">
        <v>311</v>
      </c>
      <c r="E4702" s="77">
        <v>8.9</v>
      </c>
      <c r="F4702" s="95">
        <v>35</v>
      </c>
    </row>
    <row r="4703" spans="1:6">
      <c r="A4703" s="74" t="s">
        <v>213</v>
      </c>
      <c r="B4703" s="74" t="s">
        <v>151</v>
      </c>
      <c r="C4703" s="75" t="s">
        <v>5511</v>
      </c>
      <c r="D4703" s="77">
        <v>300</v>
      </c>
      <c r="E4703" s="77">
        <v>5.0599999999999996</v>
      </c>
      <c r="F4703" s="95">
        <v>59</v>
      </c>
    </row>
    <row r="4704" spans="1:6">
      <c r="A4704" s="74" t="s">
        <v>213</v>
      </c>
      <c r="B4704" s="74" t="s">
        <v>151</v>
      </c>
      <c r="C4704" s="75" t="s">
        <v>5512</v>
      </c>
      <c r="D4704" s="77">
        <v>290</v>
      </c>
      <c r="E4704" s="77">
        <v>4.29</v>
      </c>
      <c r="F4704" s="95">
        <v>68</v>
      </c>
    </row>
    <row r="4705" spans="1:6">
      <c r="A4705" s="74" t="s">
        <v>213</v>
      </c>
      <c r="B4705" s="74" t="s">
        <v>151</v>
      </c>
      <c r="C4705" s="75" t="s">
        <v>5513</v>
      </c>
      <c r="D4705" s="77">
        <v>287</v>
      </c>
      <c r="E4705" s="77">
        <v>4.76</v>
      </c>
      <c r="F4705" s="95">
        <v>60</v>
      </c>
    </row>
    <row r="4706" spans="1:6">
      <c r="A4706" s="74" t="s">
        <v>213</v>
      </c>
      <c r="B4706" s="74" t="s">
        <v>151</v>
      </c>
      <c r="C4706" s="75" t="s">
        <v>5514</v>
      </c>
      <c r="D4706" s="77">
        <v>280</v>
      </c>
      <c r="E4706" s="77">
        <v>4.4800000000000004</v>
      </c>
      <c r="F4706" s="95">
        <v>63</v>
      </c>
    </row>
    <row r="4707" spans="1:6">
      <c r="A4707" s="74" t="s">
        <v>213</v>
      </c>
      <c r="B4707" s="74" t="s">
        <v>151</v>
      </c>
      <c r="C4707" s="75" t="s">
        <v>5515</v>
      </c>
      <c r="D4707" s="77">
        <v>279</v>
      </c>
      <c r="E4707" s="77">
        <v>4.05</v>
      </c>
      <c r="F4707" s="95">
        <v>69</v>
      </c>
    </row>
    <row r="4708" spans="1:6">
      <c r="A4708" s="74" t="s">
        <v>213</v>
      </c>
      <c r="B4708" s="74" t="s">
        <v>151</v>
      </c>
      <c r="C4708" s="75" t="s">
        <v>5516</v>
      </c>
      <c r="D4708" s="77">
        <v>263</v>
      </c>
      <c r="E4708" s="77">
        <v>8.4499999999999993</v>
      </c>
      <c r="F4708" s="95">
        <v>31</v>
      </c>
    </row>
    <row r="4709" spans="1:6">
      <c r="A4709" s="74" t="s">
        <v>213</v>
      </c>
      <c r="B4709" s="74" t="s">
        <v>151</v>
      </c>
      <c r="C4709" s="75" t="s">
        <v>5517</v>
      </c>
      <c r="D4709" s="77">
        <v>257</v>
      </c>
      <c r="E4709" s="77">
        <v>4.37</v>
      </c>
      <c r="F4709" s="95">
        <v>59</v>
      </c>
    </row>
    <row r="4710" spans="1:6">
      <c r="A4710" s="74" t="s">
        <v>213</v>
      </c>
      <c r="B4710" s="74" t="s">
        <v>151</v>
      </c>
      <c r="C4710" s="75" t="s">
        <v>5518</v>
      </c>
      <c r="D4710" s="77">
        <v>243</v>
      </c>
      <c r="E4710" s="77">
        <v>3.98</v>
      </c>
      <c r="F4710" s="95">
        <v>61</v>
      </c>
    </row>
    <row r="4711" spans="1:6">
      <c r="A4711" s="74" t="s">
        <v>213</v>
      </c>
      <c r="B4711" s="74" t="s">
        <v>151</v>
      </c>
      <c r="C4711" s="75" t="s">
        <v>5519</v>
      </c>
      <c r="D4711" s="77">
        <v>237</v>
      </c>
      <c r="E4711" s="77">
        <v>5.6</v>
      </c>
      <c r="F4711" s="95">
        <v>42</v>
      </c>
    </row>
    <row r="4712" spans="1:6">
      <c r="A4712" s="74" t="s">
        <v>213</v>
      </c>
      <c r="B4712" s="74" t="s">
        <v>151</v>
      </c>
      <c r="C4712" s="75" t="s">
        <v>5520</v>
      </c>
      <c r="D4712" s="77">
        <v>223</v>
      </c>
      <c r="E4712" s="77">
        <v>2.42</v>
      </c>
      <c r="F4712" s="95">
        <v>92</v>
      </c>
    </row>
    <row r="4713" spans="1:6">
      <c r="A4713" s="74" t="s">
        <v>213</v>
      </c>
      <c r="B4713" s="74" t="s">
        <v>151</v>
      </c>
      <c r="C4713" s="75" t="s">
        <v>5521</v>
      </c>
      <c r="D4713" s="77">
        <v>223</v>
      </c>
      <c r="E4713" s="77">
        <v>5.08</v>
      </c>
      <c r="F4713" s="95">
        <v>44</v>
      </c>
    </row>
    <row r="4714" spans="1:6">
      <c r="A4714" s="74" t="s">
        <v>213</v>
      </c>
      <c r="B4714" s="74" t="s">
        <v>151</v>
      </c>
      <c r="C4714" s="75" t="s">
        <v>5522</v>
      </c>
      <c r="D4714" s="77">
        <v>219</v>
      </c>
      <c r="E4714" s="77">
        <v>4.82</v>
      </c>
      <c r="F4714" s="95">
        <v>45</v>
      </c>
    </row>
    <row r="4715" spans="1:6">
      <c r="A4715" s="74" t="s">
        <v>213</v>
      </c>
      <c r="B4715" s="74" t="s">
        <v>151</v>
      </c>
      <c r="C4715" s="75" t="s">
        <v>5523</v>
      </c>
      <c r="D4715" s="77">
        <v>219</v>
      </c>
      <c r="E4715" s="77">
        <v>4.08</v>
      </c>
      <c r="F4715" s="95">
        <v>54</v>
      </c>
    </row>
    <row r="4716" spans="1:6">
      <c r="A4716" s="74" t="s">
        <v>213</v>
      </c>
      <c r="B4716" s="74" t="s">
        <v>151</v>
      </c>
      <c r="C4716" s="75" t="s">
        <v>5524</v>
      </c>
      <c r="D4716" s="77">
        <v>200</v>
      </c>
      <c r="E4716" s="77">
        <v>11.96</v>
      </c>
      <c r="F4716" s="95">
        <v>17</v>
      </c>
    </row>
    <row r="4717" spans="1:6">
      <c r="A4717" s="74" t="s">
        <v>213</v>
      </c>
      <c r="B4717" s="74" t="s">
        <v>151</v>
      </c>
      <c r="C4717" s="75" t="s">
        <v>5525</v>
      </c>
      <c r="D4717" s="77">
        <v>189</v>
      </c>
      <c r="E4717" s="77">
        <v>5.41</v>
      </c>
      <c r="F4717" s="95">
        <v>35</v>
      </c>
    </row>
    <row r="4718" spans="1:6">
      <c r="A4718" s="74" t="s">
        <v>213</v>
      </c>
      <c r="B4718" s="74" t="s">
        <v>151</v>
      </c>
      <c r="C4718" s="75" t="s">
        <v>5526</v>
      </c>
      <c r="D4718" s="77">
        <v>170</v>
      </c>
      <c r="E4718" s="77">
        <v>2.86</v>
      </c>
      <c r="F4718" s="95">
        <v>59</v>
      </c>
    </row>
    <row r="4719" spans="1:6">
      <c r="A4719" s="74" t="s">
        <v>213</v>
      </c>
      <c r="B4719" s="74" t="s">
        <v>151</v>
      </c>
      <c r="C4719" s="75" t="s">
        <v>5527</v>
      </c>
      <c r="D4719" s="77">
        <v>156</v>
      </c>
      <c r="E4719" s="77">
        <v>3.07</v>
      </c>
      <c r="F4719" s="95">
        <v>51</v>
      </c>
    </row>
    <row r="4720" spans="1:6">
      <c r="A4720" s="74" t="s">
        <v>213</v>
      </c>
      <c r="B4720" s="74" t="s">
        <v>151</v>
      </c>
      <c r="C4720" s="75" t="s">
        <v>5528</v>
      </c>
      <c r="D4720" s="77">
        <v>146</v>
      </c>
      <c r="E4720" s="77">
        <v>3.28</v>
      </c>
      <c r="F4720" s="95">
        <v>45</v>
      </c>
    </row>
    <row r="4721" spans="1:6">
      <c r="A4721" s="74" t="s">
        <v>213</v>
      </c>
      <c r="B4721" s="74" t="s">
        <v>151</v>
      </c>
      <c r="C4721" s="75" t="s">
        <v>5529</v>
      </c>
      <c r="D4721" s="77">
        <v>113</v>
      </c>
      <c r="E4721" s="77">
        <v>12.33</v>
      </c>
      <c r="F4721" s="95">
        <v>9.17</v>
      </c>
    </row>
    <row r="4722" spans="1:6">
      <c r="A4722" s="74" t="s">
        <v>213</v>
      </c>
      <c r="B4722" s="74" t="s">
        <v>151</v>
      </c>
      <c r="C4722" s="75" t="s">
        <v>5530</v>
      </c>
      <c r="D4722" s="77">
        <v>111</v>
      </c>
      <c r="E4722" s="77">
        <v>6.15</v>
      </c>
      <c r="F4722" s="95">
        <v>18</v>
      </c>
    </row>
    <row r="4723" spans="1:6">
      <c r="A4723" s="74" t="s">
        <v>213</v>
      </c>
      <c r="B4723" s="74" t="s">
        <v>151</v>
      </c>
      <c r="C4723" s="75" t="s">
        <v>5531</v>
      </c>
      <c r="D4723" s="77">
        <v>74</v>
      </c>
      <c r="E4723" s="77">
        <v>5.62</v>
      </c>
      <c r="F4723" s="95">
        <v>13</v>
      </c>
    </row>
    <row r="4724" spans="1:6">
      <c r="A4724" s="74" t="s">
        <v>213</v>
      </c>
      <c r="B4724" s="74" t="s">
        <v>152</v>
      </c>
      <c r="C4724" s="75" t="s">
        <v>5532</v>
      </c>
      <c r="D4724" s="76">
        <v>43987</v>
      </c>
      <c r="E4724" s="77">
        <v>46.69</v>
      </c>
      <c r="F4724" s="95">
        <v>942</v>
      </c>
    </row>
    <row r="4725" spans="1:6">
      <c r="A4725" s="74" t="s">
        <v>213</v>
      </c>
      <c r="B4725" s="74" t="s">
        <v>152</v>
      </c>
      <c r="C4725" s="75" t="s">
        <v>5533</v>
      </c>
      <c r="D4725" s="76">
        <v>14534</v>
      </c>
      <c r="E4725" s="77">
        <v>27.73</v>
      </c>
      <c r="F4725" s="95">
        <v>524</v>
      </c>
    </row>
    <row r="4726" spans="1:6">
      <c r="A4726" s="74" t="s">
        <v>213</v>
      </c>
      <c r="B4726" s="74" t="s">
        <v>152</v>
      </c>
      <c r="C4726" s="75" t="s">
        <v>5534</v>
      </c>
      <c r="D4726" s="76">
        <v>10825</v>
      </c>
      <c r="E4726" s="77">
        <v>61.14</v>
      </c>
      <c r="F4726" s="95">
        <v>177</v>
      </c>
    </row>
    <row r="4727" spans="1:6">
      <c r="A4727" s="74" t="s">
        <v>213</v>
      </c>
      <c r="B4727" s="74" t="s">
        <v>152</v>
      </c>
      <c r="C4727" s="75" t="s">
        <v>5535</v>
      </c>
      <c r="D4727" s="76">
        <v>7666</v>
      </c>
      <c r="E4727" s="77">
        <v>8.4</v>
      </c>
      <c r="F4727" s="95">
        <v>913</v>
      </c>
    </row>
    <row r="4728" spans="1:6">
      <c r="A4728" s="74" t="s">
        <v>213</v>
      </c>
      <c r="B4728" s="74" t="s">
        <v>152</v>
      </c>
      <c r="C4728" s="75" t="s">
        <v>5536</v>
      </c>
      <c r="D4728" s="76">
        <v>7521</v>
      </c>
      <c r="E4728" s="77">
        <v>15.12</v>
      </c>
      <c r="F4728" s="95">
        <v>497</v>
      </c>
    </row>
    <row r="4729" spans="1:6">
      <c r="A4729" s="74" t="s">
        <v>213</v>
      </c>
      <c r="B4729" s="74" t="s">
        <v>152</v>
      </c>
      <c r="C4729" s="75" t="s">
        <v>5537</v>
      </c>
      <c r="D4729" s="76">
        <v>3902</v>
      </c>
      <c r="E4729" s="77">
        <v>4.0599999999999996</v>
      </c>
      <c r="F4729" s="95">
        <v>960</v>
      </c>
    </row>
    <row r="4730" spans="1:6">
      <c r="A4730" s="74" t="s">
        <v>213</v>
      </c>
      <c r="B4730" s="74" t="s">
        <v>152</v>
      </c>
      <c r="C4730" s="75" t="s">
        <v>5538</v>
      </c>
      <c r="D4730" s="76">
        <v>3794</v>
      </c>
      <c r="E4730" s="77">
        <v>16.5</v>
      </c>
      <c r="F4730" s="95">
        <v>230</v>
      </c>
    </row>
    <row r="4731" spans="1:6">
      <c r="A4731" s="74" t="s">
        <v>213</v>
      </c>
      <c r="B4731" s="74" t="s">
        <v>152</v>
      </c>
      <c r="C4731" s="75" t="s">
        <v>5539</v>
      </c>
      <c r="D4731" s="76">
        <v>3784</v>
      </c>
      <c r="E4731" s="77">
        <v>7.05</v>
      </c>
      <c r="F4731" s="95">
        <v>537</v>
      </c>
    </row>
    <row r="4732" spans="1:6">
      <c r="A4732" s="74" t="s">
        <v>213</v>
      </c>
      <c r="B4732" s="74" t="s">
        <v>152</v>
      </c>
      <c r="C4732" s="75" t="s">
        <v>5540</v>
      </c>
      <c r="D4732" s="76">
        <v>3738</v>
      </c>
      <c r="E4732" s="77">
        <v>4.5</v>
      </c>
      <c r="F4732" s="95">
        <v>831</v>
      </c>
    </row>
    <row r="4733" spans="1:6">
      <c r="A4733" s="74" t="s">
        <v>213</v>
      </c>
      <c r="B4733" s="74" t="s">
        <v>152</v>
      </c>
      <c r="C4733" s="75" t="s">
        <v>5541</v>
      </c>
      <c r="D4733" s="76">
        <v>3626</v>
      </c>
      <c r="E4733" s="77">
        <v>25.63</v>
      </c>
      <c r="F4733" s="95">
        <v>142</v>
      </c>
    </row>
    <row r="4734" spans="1:6">
      <c r="A4734" s="74" t="s">
        <v>213</v>
      </c>
      <c r="B4734" s="74" t="s">
        <v>152</v>
      </c>
      <c r="C4734" s="75" t="s">
        <v>5542</v>
      </c>
      <c r="D4734" s="76">
        <v>3175</v>
      </c>
      <c r="E4734" s="77">
        <v>11.89</v>
      </c>
      <c r="F4734" s="95">
        <v>267</v>
      </c>
    </row>
    <row r="4735" spans="1:6">
      <c r="A4735" s="74" t="s">
        <v>213</v>
      </c>
      <c r="B4735" s="74" t="s">
        <v>152</v>
      </c>
      <c r="C4735" s="75" t="s">
        <v>5543</v>
      </c>
      <c r="D4735" s="76">
        <v>2881</v>
      </c>
      <c r="E4735" s="77">
        <v>27.99</v>
      </c>
      <c r="F4735" s="95">
        <v>103</v>
      </c>
    </row>
    <row r="4736" spans="1:6">
      <c r="A4736" s="74" t="s">
        <v>213</v>
      </c>
      <c r="B4736" s="74" t="s">
        <v>152</v>
      </c>
      <c r="C4736" s="75" t="s">
        <v>5544</v>
      </c>
      <c r="D4736" s="76">
        <v>2724</v>
      </c>
      <c r="E4736" s="77">
        <v>12.78</v>
      </c>
      <c r="F4736" s="95">
        <v>213</v>
      </c>
    </row>
    <row r="4737" spans="1:6">
      <c r="A4737" s="74" t="s">
        <v>213</v>
      </c>
      <c r="B4737" s="74" t="s">
        <v>152</v>
      </c>
      <c r="C4737" s="75" t="s">
        <v>5545</v>
      </c>
      <c r="D4737" s="76">
        <v>2691</v>
      </c>
      <c r="E4737" s="77">
        <v>5.15</v>
      </c>
      <c r="F4737" s="95">
        <v>522</v>
      </c>
    </row>
    <row r="4738" spans="1:6">
      <c r="A4738" s="74" t="s">
        <v>213</v>
      </c>
      <c r="B4738" s="74" t="s">
        <v>152</v>
      </c>
      <c r="C4738" s="75" t="s">
        <v>5546</v>
      </c>
      <c r="D4738" s="76">
        <v>2669</v>
      </c>
      <c r="E4738" s="77">
        <v>10.220000000000001</v>
      </c>
      <c r="F4738" s="95">
        <v>261</v>
      </c>
    </row>
    <row r="4739" spans="1:6">
      <c r="A4739" s="74" t="s">
        <v>213</v>
      </c>
      <c r="B4739" s="74" t="s">
        <v>152</v>
      </c>
      <c r="C4739" s="75" t="s">
        <v>5547</v>
      </c>
      <c r="D4739" s="76">
        <v>2461</v>
      </c>
      <c r="E4739" s="77">
        <v>7.68</v>
      </c>
      <c r="F4739" s="95">
        <v>321</v>
      </c>
    </row>
    <row r="4740" spans="1:6">
      <c r="A4740" s="74" t="s">
        <v>213</v>
      </c>
      <c r="B4740" s="74" t="s">
        <v>152</v>
      </c>
      <c r="C4740" s="75" t="s">
        <v>5548</v>
      </c>
      <c r="D4740" s="76">
        <v>2447</v>
      </c>
      <c r="E4740" s="77">
        <v>3.31</v>
      </c>
      <c r="F4740" s="95">
        <v>738</v>
      </c>
    </row>
    <row r="4741" spans="1:6">
      <c r="A4741" s="74" t="s">
        <v>213</v>
      </c>
      <c r="B4741" s="74" t="s">
        <v>152</v>
      </c>
      <c r="C4741" s="75" t="s">
        <v>5549</v>
      </c>
      <c r="D4741" s="76">
        <v>2370</v>
      </c>
      <c r="E4741" s="77">
        <v>7.25</v>
      </c>
      <c r="F4741" s="95">
        <v>327</v>
      </c>
    </row>
    <row r="4742" spans="1:6">
      <c r="A4742" s="74" t="s">
        <v>213</v>
      </c>
      <c r="B4742" s="74" t="s">
        <v>152</v>
      </c>
      <c r="C4742" s="75" t="s">
        <v>5550</v>
      </c>
      <c r="D4742" s="76">
        <v>2113</v>
      </c>
      <c r="E4742" s="77">
        <v>9.18</v>
      </c>
      <c r="F4742" s="95">
        <v>230</v>
      </c>
    </row>
    <row r="4743" spans="1:6">
      <c r="A4743" s="74" t="s">
        <v>213</v>
      </c>
      <c r="B4743" s="74" t="s">
        <v>152</v>
      </c>
      <c r="C4743" s="75" t="s">
        <v>5551</v>
      </c>
      <c r="D4743" s="76">
        <v>2112</v>
      </c>
      <c r="E4743" s="77">
        <v>16.22</v>
      </c>
      <c r="F4743" s="95">
        <v>130</v>
      </c>
    </row>
    <row r="4744" spans="1:6">
      <c r="A4744" s="74" t="s">
        <v>213</v>
      </c>
      <c r="B4744" s="74" t="s">
        <v>152</v>
      </c>
      <c r="C4744" s="75" t="s">
        <v>5552</v>
      </c>
      <c r="D4744" s="76">
        <v>2094</v>
      </c>
      <c r="E4744" s="77">
        <v>27.07</v>
      </c>
      <c r="F4744" s="95">
        <v>77</v>
      </c>
    </row>
    <row r="4745" spans="1:6">
      <c r="A4745" s="74" t="s">
        <v>213</v>
      </c>
      <c r="B4745" s="74" t="s">
        <v>152</v>
      </c>
      <c r="C4745" s="75" t="s">
        <v>5553</v>
      </c>
      <c r="D4745" s="76">
        <v>2041</v>
      </c>
      <c r="E4745" s="77">
        <v>8.42</v>
      </c>
      <c r="F4745" s="95">
        <v>243</v>
      </c>
    </row>
    <row r="4746" spans="1:6">
      <c r="A4746" s="74" t="s">
        <v>213</v>
      </c>
      <c r="B4746" s="74" t="s">
        <v>152</v>
      </c>
      <c r="C4746" s="75" t="s">
        <v>5554</v>
      </c>
      <c r="D4746" s="76">
        <v>2019</v>
      </c>
      <c r="E4746" s="77">
        <v>10.45</v>
      </c>
      <c r="F4746" s="95">
        <v>193</v>
      </c>
    </row>
    <row r="4747" spans="1:6">
      <c r="A4747" s="74" t="s">
        <v>213</v>
      </c>
      <c r="B4747" s="74" t="s">
        <v>152</v>
      </c>
      <c r="C4747" s="75" t="s">
        <v>5555</v>
      </c>
      <c r="D4747" s="76">
        <v>1924</v>
      </c>
      <c r="E4747" s="77">
        <v>38.520000000000003</v>
      </c>
      <c r="F4747" s="95">
        <v>50</v>
      </c>
    </row>
    <row r="4748" spans="1:6">
      <c r="A4748" s="74" t="s">
        <v>213</v>
      </c>
      <c r="B4748" s="74" t="s">
        <v>152</v>
      </c>
      <c r="C4748" s="75" t="s">
        <v>5556</v>
      </c>
      <c r="D4748" s="76">
        <v>1801</v>
      </c>
      <c r="E4748" s="77">
        <v>23.78</v>
      </c>
      <c r="F4748" s="95">
        <v>76</v>
      </c>
    </row>
    <row r="4749" spans="1:6">
      <c r="A4749" s="74" t="s">
        <v>213</v>
      </c>
      <c r="B4749" s="74" t="s">
        <v>152</v>
      </c>
      <c r="C4749" s="75" t="s">
        <v>5557</v>
      </c>
      <c r="D4749" s="76">
        <v>1605</v>
      </c>
      <c r="E4749" s="77">
        <v>14.61</v>
      </c>
      <c r="F4749" s="95">
        <v>110</v>
      </c>
    </row>
    <row r="4750" spans="1:6">
      <c r="A4750" s="74" t="s">
        <v>213</v>
      </c>
      <c r="B4750" s="74" t="s">
        <v>152</v>
      </c>
      <c r="C4750" s="75" t="s">
        <v>5558</v>
      </c>
      <c r="D4750" s="76">
        <v>1520</v>
      </c>
      <c r="E4750" s="77">
        <v>15.3</v>
      </c>
      <c r="F4750" s="95">
        <v>99</v>
      </c>
    </row>
    <row r="4751" spans="1:6">
      <c r="A4751" s="74" t="s">
        <v>213</v>
      </c>
      <c r="B4751" s="74" t="s">
        <v>152</v>
      </c>
      <c r="C4751" s="75" t="s">
        <v>5559</v>
      </c>
      <c r="D4751" s="76">
        <v>1514</v>
      </c>
      <c r="E4751" s="77">
        <v>20.14</v>
      </c>
      <c r="F4751" s="95">
        <v>75</v>
      </c>
    </row>
    <row r="4752" spans="1:6">
      <c r="A4752" s="74" t="s">
        <v>213</v>
      </c>
      <c r="B4752" s="74" t="s">
        <v>152</v>
      </c>
      <c r="C4752" s="75" t="s">
        <v>5560</v>
      </c>
      <c r="D4752" s="76">
        <v>1509</v>
      </c>
      <c r="E4752" s="77">
        <v>3.85</v>
      </c>
      <c r="F4752" s="95">
        <v>392</v>
      </c>
    </row>
    <row r="4753" spans="1:6">
      <c r="A4753" s="74" t="s">
        <v>213</v>
      </c>
      <c r="B4753" s="74" t="s">
        <v>152</v>
      </c>
      <c r="C4753" s="75" t="s">
        <v>5561</v>
      </c>
      <c r="D4753" s="76">
        <v>1498</v>
      </c>
      <c r="E4753" s="77">
        <v>8.6</v>
      </c>
      <c r="F4753" s="95">
        <v>174</v>
      </c>
    </row>
    <row r="4754" spans="1:6">
      <c r="A4754" s="74" t="s">
        <v>213</v>
      </c>
      <c r="B4754" s="74" t="s">
        <v>152</v>
      </c>
      <c r="C4754" s="75" t="s">
        <v>5562</v>
      </c>
      <c r="D4754" s="76">
        <v>1411</v>
      </c>
      <c r="E4754" s="77">
        <v>12.26</v>
      </c>
      <c r="F4754" s="95">
        <v>115</v>
      </c>
    </row>
    <row r="4755" spans="1:6">
      <c r="A4755" s="74" t="s">
        <v>213</v>
      </c>
      <c r="B4755" s="74" t="s">
        <v>152</v>
      </c>
      <c r="C4755" s="75" t="s">
        <v>5563</v>
      </c>
      <c r="D4755" s="76">
        <v>1354</v>
      </c>
      <c r="E4755" s="77">
        <v>18.39</v>
      </c>
      <c r="F4755" s="95">
        <v>74</v>
      </c>
    </row>
    <row r="4756" spans="1:6">
      <c r="A4756" s="74" t="s">
        <v>213</v>
      </c>
      <c r="B4756" s="74" t="s">
        <v>152</v>
      </c>
      <c r="C4756" s="75" t="s">
        <v>5564</v>
      </c>
      <c r="D4756" s="76">
        <v>1342</v>
      </c>
      <c r="E4756" s="77">
        <v>13.74</v>
      </c>
      <c r="F4756" s="95">
        <v>98</v>
      </c>
    </row>
    <row r="4757" spans="1:6">
      <c r="A4757" s="74" t="s">
        <v>213</v>
      </c>
      <c r="B4757" s="74" t="s">
        <v>152</v>
      </c>
      <c r="C4757" s="75" t="s">
        <v>5565</v>
      </c>
      <c r="D4757" s="76">
        <v>1247</v>
      </c>
      <c r="E4757" s="77">
        <v>8.59</v>
      </c>
      <c r="F4757" s="95">
        <v>145</v>
      </c>
    </row>
    <row r="4758" spans="1:6">
      <c r="A4758" s="74" t="s">
        <v>213</v>
      </c>
      <c r="B4758" s="74" t="s">
        <v>152</v>
      </c>
      <c r="C4758" s="75" t="s">
        <v>5566</v>
      </c>
      <c r="D4758" s="76">
        <v>1192</v>
      </c>
      <c r="E4758" s="77">
        <v>11.31</v>
      </c>
      <c r="F4758" s="95">
        <v>105</v>
      </c>
    </row>
    <row r="4759" spans="1:6">
      <c r="A4759" s="74" t="s">
        <v>213</v>
      </c>
      <c r="B4759" s="74" t="s">
        <v>152</v>
      </c>
      <c r="C4759" s="75" t="s">
        <v>5567</v>
      </c>
      <c r="D4759" s="76">
        <v>1172</v>
      </c>
      <c r="E4759" s="77">
        <v>9.39</v>
      </c>
      <c r="F4759" s="95">
        <v>125</v>
      </c>
    </row>
    <row r="4760" spans="1:6">
      <c r="A4760" s="74" t="s">
        <v>213</v>
      </c>
      <c r="B4760" s="74" t="s">
        <v>152</v>
      </c>
      <c r="C4760" s="75" t="s">
        <v>5568</v>
      </c>
      <c r="D4760" s="76">
        <v>1154</v>
      </c>
      <c r="E4760" s="77">
        <v>3.8</v>
      </c>
      <c r="F4760" s="95">
        <v>303</v>
      </c>
    </row>
    <row r="4761" spans="1:6">
      <c r="A4761" s="74" t="s">
        <v>213</v>
      </c>
      <c r="B4761" s="74" t="s">
        <v>152</v>
      </c>
      <c r="C4761" s="75" t="s">
        <v>5569</v>
      </c>
      <c r="D4761" s="76">
        <v>1148</v>
      </c>
      <c r="E4761" s="77">
        <v>12.47</v>
      </c>
      <c r="F4761" s="95">
        <v>92</v>
      </c>
    </row>
    <row r="4762" spans="1:6">
      <c r="A4762" s="74" t="s">
        <v>213</v>
      </c>
      <c r="B4762" s="74" t="s">
        <v>152</v>
      </c>
      <c r="C4762" s="75" t="s">
        <v>5570</v>
      </c>
      <c r="D4762" s="76">
        <v>1070</v>
      </c>
      <c r="E4762" s="77">
        <v>3.72</v>
      </c>
      <c r="F4762" s="95">
        <v>288</v>
      </c>
    </row>
    <row r="4763" spans="1:6">
      <c r="A4763" s="74" t="s">
        <v>213</v>
      </c>
      <c r="B4763" s="74" t="s">
        <v>152</v>
      </c>
      <c r="C4763" s="75" t="s">
        <v>5571</v>
      </c>
      <c r="D4763" s="76">
        <v>1021</v>
      </c>
      <c r="E4763" s="77">
        <v>2.61</v>
      </c>
      <c r="F4763" s="95">
        <v>391</v>
      </c>
    </row>
    <row r="4764" spans="1:6">
      <c r="A4764" s="74" t="s">
        <v>213</v>
      </c>
      <c r="B4764" s="74" t="s">
        <v>152</v>
      </c>
      <c r="C4764" s="75" t="s">
        <v>5572</v>
      </c>
      <c r="D4764" s="77">
        <v>972</v>
      </c>
      <c r="E4764" s="77">
        <v>12.57</v>
      </c>
      <c r="F4764" s="95">
        <v>77</v>
      </c>
    </row>
    <row r="4765" spans="1:6">
      <c r="A4765" s="74" t="s">
        <v>213</v>
      </c>
      <c r="B4765" s="74" t="s">
        <v>152</v>
      </c>
      <c r="C4765" s="75" t="s">
        <v>5573</v>
      </c>
      <c r="D4765" s="77">
        <v>951</v>
      </c>
      <c r="E4765" s="77">
        <v>13.26</v>
      </c>
      <c r="F4765" s="95">
        <v>72</v>
      </c>
    </row>
    <row r="4766" spans="1:6">
      <c r="A4766" s="74" t="s">
        <v>213</v>
      </c>
      <c r="B4766" s="74" t="s">
        <v>152</v>
      </c>
      <c r="C4766" s="75" t="s">
        <v>5574</v>
      </c>
      <c r="D4766" s="77">
        <v>927</v>
      </c>
      <c r="E4766" s="77">
        <v>11.24</v>
      </c>
      <c r="F4766" s="95">
        <v>83</v>
      </c>
    </row>
    <row r="4767" spans="1:6">
      <c r="A4767" s="74" t="s">
        <v>213</v>
      </c>
      <c r="B4767" s="74" t="s">
        <v>152</v>
      </c>
      <c r="C4767" s="75" t="s">
        <v>5575</v>
      </c>
      <c r="D4767" s="77">
        <v>886</v>
      </c>
      <c r="E4767" s="77">
        <v>18.850000000000001</v>
      </c>
      <c r="F4767" s="95">
        <v>47</v>
      </c>
    </row>
    <row r="4768" spans="1:6">
      <c r="A4768" s="74" t="s">
        <v>213</v>
      </c>
      <c r="B4768" s="74" t="s">
        <v>152</v>
      </c>
      <c r="C4768" s="75" t="s">
        <v>5576</v>
      </c>
      <c r="D4768" s="77">
        <v>880</v>
      </c>
      <c r="E4768" s="77">
        <v>8.65</v>
      </c>
      <c r="F4768" s="95">
        <v>102</v>
      </c>
    </row>
    <row r="4769" spans="1:6">
      <c r="A4769" s="74" t="s">
        <v>213</v>
      </c>
      <c r="B4769" s="74" t="s">
        <v>152</v>
      </c>
      <c r="C4769" s="75" t="s">
        <v>5577</v>
      </c>
      <c r="D4769" s="77">
        <v>875</v>
      </c>
      <c r="E4769" s="77">
        <v>5.35</v>
      </c>
      <c r="F4769" s="95">
        <v>164</v>
      </c>
    </row>
    <row r="4770" spans="1:6">
      <c r="A4770" s="74" t="s">
        <v>213</v>
      </c>
      <c r="B4770" s="74" t="s">
        <v>152</v>
      </c>
      <c r="C4770" s="75" t="s">
        <v>5578</v>
      </c>
      <c r="D4770" s="77">
        <v>820</v>
      </c>
      <c r="E4770" s="77">
        <v>14.9</v>
      </c>
      <c r="F4770" s="95">
        <v>55</v>
      </c>
    </row>
    <row r="4771" spans="1:6">
      <c r="A4771" s="74" t="s">
        <v>213</v>
      </c>
      <c r="B4771" s="74" t="s">
        <v>152</v>
      </c>
      <c r="C4771" s="75" t="s">
        <v>5579</v>
      </c>
      <c r="D4771" s="77">
        <v>769</v>
      </c>
      <c r="E4771" s="77">
        <v>18.07</v>
      </c>
      <c r="F4771" s="95">
        <v>43</v>
      </c>
    </row>
    <row r="4772" spans="1:6">
      <c r="A4772" s="74" t="s">
        <v>213</v>
      </c>
      <c r="B4772" s="74" t="s">
        <v>152</v>
      </c>
      <c r="C4772" s="75" t="s">
        <v>5580</v>
      </c>
      <c r="D4772" s="77">
        <v>720</v>
      </c>
      <c r="E4772" s="77">
        <v>12.07</v>
      </c>
      <c r="F4772" s="95">
        <v>60</v>
      </c>
    </row>
    <row r="4773" spans="1:6">
      <c r="A4773" s="74" t="s">
        <v>213</v>
      </c>
      <c r="B4773" s="74" t="s">
        <v>152</v>
      </c>
      <c r="C4773" s="75" t="s">
        <v>5581</v>
      </c>
      <c r="D4773" s="77">
        <v>601</v>
      </c>
      <c r="E4773" s="77">
        <v>6.1</v>
      </c>
      <c r="F4773" s="95">
        <v>99</v>
      </c>
    </row>
    <row r="4774" spans="1:6">
      <c r="A4774" s="74" t="s">
        <v>213</v>
      </c>
      <c r="B4774" s="74" t="s">
        <v>152</v>
      </c>
      <c r="C4774" s="75" t="s">
        <v>5582</v>
      </c>
      <c r="D4774" s="77">
        <v>592</v>
      </c>
      <c r="E4774" s="77">
        <v>8.0299999999999994</v>
      </c>
      <c r="F4774" s="95">
        <v>74</v>
      </c>
    </row>
    <row r="4775" spans="1:6">
      <c r="A4775" s="74" t="s">
        <v>213</v>
      </c>
      <c r="B4775" s="74" t="s">
        <v>152</v>
      </c>
      <c r="C4775" s="75" t="s">
        <v>5583</v>
      </c>
      <c r="D4775" s="77">
        <v>571</v>
      </c>
      <c r="E4775" s="77">
        <v>0.67</v>
      </c>
      <c r="F4775" s="95">
        <v>855</v>
      </c>
    </row>
    <row r="4776" spans="1:6">
      <c r="A4776" s="74" t="s">
        <v>213</v>
      </c>
      <c r="B4776" s="74" t="s">
        <v>152</v>
      </c>
      <c r="C4776" s="75" t="s">
        <v>5584</v>
      </c>
      <c r="D4776" s="77">
        <v>557</v>
      </c>
      <c r="E4776" s="77">
        <v>11.61</v>
      </c>
      <c r="F4776" s="95">
        <v>48</v>
      </c>
    </row>
    <row r="4777" spans="1:6">
      <c r="A4777" s="74" t="s">
        <v>213</v>
      </c>
      <c r="B4777" s="74" t="s">
        <v>152</v>
      </c>
      <c r="C4777" s="75" t="s">
        <v>5585</v>
      </c>
      <c r="D4777" s="77">
        <v>531</v>
      </c>
      <c r="E4777" s="77">
        <v>4.74</v>
      </c>
      <c r="F4777" s="95">
        <v>112</v>
      </c>
    </row>
    <row r="4778" spans="1:6">
      <c r="A4778" s="74" t="s">
        <v>213</v>
      </c>
      <c r="B4778" s="74" t="s">
        <v>152</v>
      </c>
      <c r="C4778" s="75" t="s">
        <v>5586</v>
      </c>
      <c r="D4778" s="77">
        <v>504</v>
      </c>
      <c r="E4778" s="77">
        <v>3.59</v>
      </c>
      <c r="F4778" s="95">
        <v>140</v>
      </c>
    </row>
    <row r="4779" spans="1:6">
      <c r="A4779" s="74" t="s">
        <v>213</v>
      </c>
      <c r="B4779" s="74" t="s">
        <v>152</v>
      </c>
      <c r="C4779" s="75" t="s">
        <v>5587</v>
      </c>
      <c r="D4779" s="77">
        <v>502</v>
      </c>
      <c r="E4779" s="77">
        <v>28.21</v>
      </c>
      <c r="F4779" s="95">
        <v>18</v>
      </c>
    </row>
    <row r="4780" spans="1:6">
      <c r="A4780" s="74" t="s">
        <v>213</v>
      </c>
      <c r="B4780" s="74" t="s">
        <v>152</v>
      </c>
      <c r="C4780" s="75" t="s">
        <v>5588</v>
      </c>
      <c r="D4780" s="77">
        <v>501</v>
      </c>
      <c r="E4780" s="77">
        <v>4.3099999999999996</v>
      </c>
      <c r="F4780" s="95">
        <v>116</v>
      </c>
    </row>
    <row r="4781" spans="1:6">
      <c r="A4781" s="74" t="s">
        <v>213</v>
      </c>
      <c r="B4781" s="74" t="s">
        <v>152</v>
      </c>
      <c r="C4781" s="75" t="s">
        <v>5589</v>
      </c>
      <c r="D4781" s="77">
        <v>481</v>
      </c>
      <c r="E4781" s="77">
        <v>21.65</v>
      </c>
      <c r="F4781" s="95">
        <v>22</v>
      </c>
    </row>
    <row r="4782" spans="1:6">
      <c r="A4782" s="74" t="s">
        <v>213</v>
      </c>
      <c r="B4782" s="74" t="s">
        <v>152</v>
      </c>
      <c r="C4782" s="75" t="s">
        <v>5590</v>
      </c>
      <c r="D4782" s="77">
        <v>477</v>
      </c>
      <c r="E4782" s="77">
        <v>6.41</v>
      </c>
      <c r="F4782" s="95">
        <v>74</v>
      </c>
    </row>
    <row r="4783" spans="1:6">
      <c r="A4783" s="74" t="s">
        <v>213</v>
      </c>
      <c r="B4783" s="74" t="s">
        <v>152</v>
      </c>
      <c r="C4783" s="75" t="s">
        <v>5591</v>
      </c>
      <c r="D4783" s="77">
        <v>419</v>
      </c>
      <c r="E4783" s="77">
        <v>2.86</v>
      </c>
      <c r="F4783" s="95">
        <v>146</v>
      </c>
    </row>
    <row r="4784" spans="1:6">
      <c r="A4784" s="74" t="s">
        <v>213</v>
      </c>
      <c r="B4784" s="74" t="s">
        <v>152</v>
      </c>
      <c r="C4784" s="75" t="s">
        <v>5592</v>
      </c>
      <c r="D4784" s="77">
        <v>399</v>
      </c>
      <c r="E4784" s="77">
        <v>2.95</v>
      </c>
      <c r="F4784" s="95">
        <v>135</v>
      </c>
    </row>
    <row r="4785" spans="1:6">
      <c r="A4785" s="74" t="s">
        <v>213</v>
      </c>
      <c r="B4785" s="74" t="s">
        <v>152</v>
      </c>
      <c r="C4785" s="75" t="s">
        <v>5593</v>
      </c>
      <c r="D4785" s="77">
        <v>394</v>
      </c>
      <c r="E4785" s="77">
        <v>10.56</v>
      </c>
      <c r="F4785" s="95">
        <v>37</v>
      </c>
    </row>
    <row r="4786" spans="1:6">
      <c r="A4786" s="74" t="s">
        <v>213</v>
      </c>
      <c r="B4786" s="74" t="s">
        <v>152</v>
      </c>
      <c r="C4786" s="75" t="s">
        <v>5594</v>
      </c>
      <c r="D4786" s="77">
        <v>348</v>
      </c>
      <c r="E4786" s="77">
        <v>9.1999999999999993</v>
      </c>
      <c r="F4786" s="95">
        <v>38</v>
      </c>
    </row>
    <row r="4787" spans="1:6">
      <c r="A4787" s="74" t="s">
        <v>213</v>
      </c>
      <c r="B4787" s="74" t="s">
        <v>152</v>
      </c>
      <c r="C4787" s="75" t="s">
        <v>5595</v>
      </c>
      <c r="D4787" s="77">
        <v>335</v>
      </c>
      <c r="E4787" s="77">
        <v>3.7</v>
      </c>
      <c r="F4787" s="95">
        <v>91</v>
      </c>
    </row>
    <row r="4788" spans="1:6">
      <c r="A4788" s="74" t="s">
        <v>213</v>
      </c>
      <c r="B4788" s="74" t="s">
        <v>152</v>
      </c>
      <c r="C4788" s="75" t="s">
        <v>5596</v>
      </c>
      <c r="D4788" s="77">
        <v>327</v>
      </c>
      <c r="E4788" s="77">
        <v>10.78</v>
      </c>
      <c r="F4788" s="95">
        <v>30</v>
      </c>
    </row>
    <row r="4789" spans="1:6">
      <c r="A4789" s="74" t="s">
        <v>213</v>
      </c>
      <c r="B4789" s="74" t="s">
        <v>152</v>
      </c>
      <c r="C4789" s="75" t="s">
        <v>5597</v>
      </c>
      <c r="D4789" s="77">
        <v>280</v>
      </c>
      <c r="E4789" s="77">
        <v>1.98</v>
      </c>
      <c r="F4789" s="95">
        <v>141</v>
      </c>
    </row>
    <row r="4790" spans="1:6">
      <c r="A4790" s="74" t="s">
        <v>213</v>
      </c>
      <c r="B4790" s="74" t="s">
        <v>152</v>
      </c>
      <c r="C4790" s="75" t="s">
        <v>5598</v>
      </c>
      <c r="D4790" s="77">
        <v>216</v>
      </c>
      <c r="E4790" s="77">
        <v>4.67</v>
      </c>
      <c r="F4790" s="95">
        <v>46</v>
      </c>
    </row>
    <row r="4791" spans="1:6">
      <c r="A4791" s="74" t="s">
        <v>213</v>
      </c>
      <c r="B4791" s="74" t="s">
        <v>152</v>
      </c>
      <c r="C4791" s="75" t="s">
        <v>5599</v>
      </c>
      <c r="D4791" s="77">
        <v>204</v>
      </c>
      <c r="E4791" s="77">
        <v>5.77</v>
      </c>
      <c r="F4791" s="95">
        <v>35</v>
      </c>
    </row>
    <row r="4792" spans="1:6">
      <c r="A4792" s="74" t="s">
        <v>213</v>
      </c>
      <c r="B4792" s="74" t="s">
        <v>152</v>
      </c>
      <c r="C4792" s="75" t="s">
        <v>5600</v>
      </c>
      <c r="D4792" s="77">
        <v>190</v>
      </c>
      <c r="E4792" s="77">
        <v>11.6</v>
      </c>
      <c r="F4792" s="95">
        <v>16</v>
      </c>
    </row>
    <row r="4793" spans="1:6">
      <c r="A4793" s="74" t="s">
        <v>213</v>
      </c>
      <c r="B4793" s="74" t="s">
        <v>152</v>
      </c>
      <c r="C4793" s="75" t="s">
        <v>5601</v>
      </c>
      <c r="D4793" s="77">
        <v>185</v>
      </c>
      <c r="E4793" s="77">
        <v>7.87</v>
      </c>
      <c r="F4793" s="95">
        <v>23</v>
      </c>
    </row>
    <row r="4794" spans="1:6">
      <c r="A4794" s="74" t="s">
        <v>213</v>
      </c>
      <c r="B4794" s="74" t="s">
        <v>152</v>
      </c>
      <c r="C4794" s="75" t="s">
        <v>5602</v>
      </c>
      <c r="D4794" s="77">
        <v>178</v>
      </c>
      <c r="E4794" s="77">
        <v>17.75</v>
      </c>
      <c r="F4794" s="95">
        <v>10</v>
      </c>
    </row>
    <row r="4795" spans="1:6">
      <c r="A4795" s="74" t="s">
        <v>213</v>
      </c>
      <c r="B4795" s="74" t="s">
        <v>152</v>
      </c>
      <c r="C4795" s="75" t="s">
        <v>5603</v>
      </c>
      <c r="D4795" s="77">
        <v>133</v>
      </c>
      <c r="E4795" s="77">
        <v>6.56</v>
      </c>
      <c r="F4795" s="95">
        <v>20</v>
      </c>
    </row>
    <row r="4796" spans="1:6">
      <c r="A4796" s="74" t="s">
        <v>213</v>
      </c>
      <c r="B4796" s="74" t="s">
        <v>152</v>
      </c>
      <c r="C4796" s="75" t="s">
        <v>5604</v>
      </c>
      <c r="D4796" s="77">
        <v>113</v>
      </c>
      <c r="E4796" s="77">
        <v>2.2599999999999998</v>
      </c>
      <c r="F4796" s="95">
        <v>50</v>
      </c>
    </row>
    <row r="4797" spans="1:6">
      <c r="A4797" s="74" t="s">
        <v>213</v>
      </c>
      <c r="B4797" s="74" t="s">
        <v>152</v>
      </c>
      <c r="C4797" s="75" t="s">
        <v>5605</v>
      </c>
      <c r="D4797" s="77">
        <v>91</v>
      </c>
      <c r="E4797" s="77">
        <v>9.02</v>
      </c>
      <c r="F4797" s="95">
        <v>10</v>
      </c>
    </row>
    <row r="4798" spans="1:6">
      <c r="A4798" s="74" t="s">
        <v>213</v>
      </c>
      <c r="B4798" s="74" t="s">
        <v>153</v>
      </c>
      <c r="C4798" s="75" t="s">
        <v>5606</v>
      </c>
      <c r="D4798" s="76">
        <v>56144</v>
      </c>
      <c r="E4798" s="77">
        <v>119.67</v>
      </c>
      <c r="F4798" s="95">
        <v>469</v>
      </c>
    </row>
    <row r="4799" spans="1:6">
      <c r="A4799" s="74" t="s">
        <v>213</v>
      </c>
      <c r="B4799" s="74" t="s">
        <v>153</v>
      </c>
      <c r="C4799" s="75" t="s">
        <v>5607</v>
      </c>
      <c r="D4799" s="76">
        <v>31506</v>
      </c>
      <c r="E4799" s="77">
        <v>53.59</v>
      </c>
      <c r="F4799" s="95">
        <v>588</v>
      </c>
    </row>
    <row r="4800" spans="1:6">
      <c r="A4800" s="74" t="s">
        <v>213</v>
      </c>
      <c r="B4800" s="74" t="s">
        <v>153</v>
      </c>
      <c r="C4800" s="75" t="s">
        <v>5608</v>
      </c>
      <c r="D4800" s="76">
        <v>29656</v>
      </c>
      <c r="E4800" s="77">
        <v>59.53</v>
      </c>
      <c r="F4800" s="95">
        <v>498</v>
      </c>
    </row>
    <row r="4801" spans="1:6">
      <c r="A4801" s="74" t="s">
        <v>213</v>
      </c>
      <c r="B4801" s="74" t="s">
        <v>153</v>
      </c>
      <c r="C4801" s="75" t="s">
        <v>781</v>
      </c>
      <c r="D4801" s="76">
        <v>24225</v>
      </c>
      <c r="E4801" s="77">
        <v>130.15</v>
      </c>
      <c r="F4801" s="95">
        <v>186</v>
      </c>
    </row>
    <row r="4802" spans="1:6">
      <c r="A4802" s="74" t="s">
        <v>213</v>
      </c>
      <c r="B4802" s="74" t="s">
        <v>153</v>
      </c>
      <c r="C4802" s="75" t="s">
        <v>5609</v>
      </c>
      <c r="D4802" s="76">
        <v>22406</v>
      </c>
      <c r="E4802" s="77">
        <v>87.05</v>
      </c>
      <c r="F4802" s="95">
        <v>257</v>
      </c>
    </row>
    <row r="4803" spans="1:6">
      <c r="A4803" s="74" t="s">
        <v>213</v>
      </c>
      <c r="B4803" s="74" t="s">
        <v>153</v>
      </c>
      <c r="C4803" s="75" t="s">
        <v>782</v>
      </c>
      <c r="D4803" s="76">
        <v>21605</v>
      </c>
      <c r="E4803" s="77">
        <v>110.79</v>
      </c>
      <c r="F4803" s="95">
        <v>195</v>
      </c>
    </row>
    <row r="4804" spans="1:6">
      <c r="A4804" s="74" t="s">
        <v>213</v>
      </c>
      <c r="B4804" s="74" t="s">
        <v>153</v>
      </c>
      <c r="C4804" s="75" t="s">
        <v>5610</v>
      </c>
      <c r="D4804" s="76">
        <v>17253</v>
      </c>
      <c r="E4804" s="77">
        <v>79.930000000000007</v>
      </c>
      <c r="F4804" s="95">
        <v>216</v>
      </c>
    </row>
    <row r="4805" spans="1:6">
      <c r="A4805" s="74" t="s">
        <v>213</v>
      </c>
      <c r="B4805" s="74" t="s">
        <v>153</v>
      </c>
      <c r="C4805" s="75" t="s">
        <v>5611</v>
      </c>
      <c r="D4805" s="76">
        <v>12442</v>
      </c>
      <c r="E4805" s="77">
        <v>22.34</v>
      </c>
      <c r="F4805" s="95">
        <v>557</v>
      </c>
    </row>
    <row r="4806" spans="1:6">
      <c r="A4806" s="74" t="s">
        <v>213</v>
      </c>
      <c r="B4806" s="74" t="s">
        <v>153</v>
      </c>
      <c r="C4806" s="75" t="s">
        <v>5612</v>
      </c>
      <c r="D4806" s="76">
        <v>10174</v>
      </c>
      <c r="E4806" s="77">
        <v>76.77</v>
      </c>
      <c r="F4806" s="95">
        <v>133</v>
      </c>
    </row>
    <row r="4807" spans="1:6">
      <c r="A4807" s="74" t="s">
        <v>213</v>
      </c>
      <c r="B4807" s="74" t="s">
        <v>153</v>
      </c>
      <c r="C4807" s="75" t="s">
        <v>5613</v>
      </c>
      <c r="D4807" s="76">
        <v>9940</v>
      </c>
      <c r="E4807" s="77">
        <v>48.06</v>
      </c>
      <c r="F4807" s="95">
        <v>207</v>
      </c>
    </row>
    <row r="4808" spans="1:6">
      <c r="A4808" s="74" t="s">
        <v>213</v>
      </c>
      <c r="B4808" s="74" t="s">
        <v>153</v>
      </c>
      <c r="C4808" s="75" t="s">
        <v>5614</v>
      </c>
      <c r="D4808" s="76">
        <v>9818</v>
      </c>
      <c r="E4808" s="77">
        <v>50.95</v>
      </c>
      <c r="F4808" s="95">
        <v>193</v>
      </c>
    </row>
    <row r="4809" spans="1:6">
      <c r="A4809" s="74" t="s">
        <v>213</v>
      </c>
      <c r="B4809" s="74" t="s">
        <v>153</v>
      </c>
      <c r="C4809" s="75" t="s">
        <v>5615</v>
      </c>
      <c r="D4809" s="76">
        <v>9290</v>
      </c>
      <c r="E4809" s="77">
        <v>81.540000000000006</v>
      </c>
      <c r="F4809" s="95">
        <v>114</v>
      </c>
    </row>
    <row r="4810" spans="1:6">
      <c r="A4810" s="74" t="s">
        <v>213</v>
      </c>
      <c r="B4810" s="74" t="s">
        <v>153</v>
      </c>
      <c r="C4810" s="75" t="s">
        <v>5616</v>
      </c>
      <c r="D4810" s="76">
        <v>7616</v>
      </c>
      <c r="E4810" s="77">
        <v>81.99</v>
      </c>
      <c r="F4810" s="95">
        <v>93</v>
      </c>
    </row>
    <row r="4811" spans="1:6">
      <c r="A4811" s="74" t="s">
        <v>213</v>
      </c>
      <c r="B4811" s="74" t="s">
        <v>153</v>
      </c>
      <c r="C4811" s="75" t="s">
        <v>5617</v>
      </c>
      <c r="D4811" s="76">
        <v>7018</v>
      </c>
      <c r="E4811" s="77">
        <v>42.49</v>
      </c>
      <c r="F4811" s="95">
        <v>165</v>
      </c>
    </row>
    <row r="4812" spans="1:6">
      <c r="A4812" s="74" t="s">
        <v>213</v>
      </c>
      <c r="B4812" s="74" t="s">
        <v>153</v>
      </c>
      <c r="C4812" s="75" t="s">
        <v>5618</v>
      </c>
      <c r="D4812" s="76">
        <v>7018</v>
      </c>
      <c r="E4812" s="77">
        <v>58.96</v>
      </c>
      <c r="F4812" s="95">
        <v>119</v>
      </c>
    </row>
    <row r="4813" spans="1:6">
      <c r="A4813" s="74" t="s">
        <v>213</v>
      </c>
      <c r="B4813" s="74" t="s">
        <v>153</v>
      </c>
      <c r="C4813" s="75" t="s">
        <v>5619</v>
      </c>
      <c r="D4813" s="76">
        <v>6757</v>
      </c>
      <c r="E4813" s="77">
        <v>41.68</v>
      </c>
      <c r="F4813" s="95">
        <v>162</v>
      </c>
    </row>
    <row r="4814" spans="1:6">
      <c r="A4814" s="74" t="s">
        <v>213</v>
      </c>
      <c r="B4814" s="74" t="s">
        <v>153</v>
      </c>
      <c r="C4814" s="75" t="s">
        <v>5620</v>
      </c>
      <c r="D4814" s="76">
        <v>6424</v>
      </c>
      <c r="E4814" s="77">
        <v>26.13</v>
      </c>
      <c r="F4814" s="95">
        <v>246</v>
      </c>
    </row>
    <row r="4815" spans="1:6">
      <c r="A4815" s="74" t="s">
        <v>213</v>
      </c>
      <c r="B4815" s="74" t="s">
        <v>153</v>
      </c>
      <c r="C4815" s="75" t="s">
        <v>5621</v>
      </c>
      <c r="D4815" s="76">
        <v>6333</v>
      </c>
      <c r="E4815" s="77">
        <v>35.42</v>
      </c>
      <c r="F4815" s="95">
        <v>179</v>
      </c>
    </row>
    <row r="4816" spans="1:6">
      <c r="A4816" s="74" t="s">
        <v>213</v>
      </c>
      <c r="B4816" s="74" t="s">
        <v>153</v>
      </c>
      <c r="C4816" s="75" t="s">
        <v>5622</v>
      </c>
      <c r="D4816" s="76">
        <v>5953</v>
      </c>
      <c r="E4816" s="77">
        <v>63.25</v>
      </c>
      <c r="F4816" s="95">
        <v>94</v>
      </c>
    </row>
    <row r="4817" spans="1:6">
      <c r="A4817" s="74" t="s">
        <v>213</v>
      </c>
      <c r="B4817" s="74" t="s">
        <v>153</v>
      </c>
      <c r="C4817" s="75" t="s">
        <v>5623</v>
      </c>
      <c r="D4817" s="76">
        <v>5794</v>
      </c>
      <c r="E4817" s="77">
        <v>28.29</v>
      </c>
      <c r="F4817" s="95">
        <v>205</v>
      </c>
    </row>
    <row r="4818" spans="1:6">
      <c r="A4818" s="74" t="s">
        <v>213</v>
      </c>
      <c r="B4818" s="74" t="s">
        <v>153</v>
      </c>
      <c r="C4818" s="75" t="s">
        <v>5624</v>
      </c>
      <c r="D4818" s="76">
        <v>5697</v>
      </c>
      <c r="E4818" s="77">
        <v>43.17</v>
      </c>
      <c r="F4818" s="95">
        <v>132</v>
      </c>
    </row>
    <row r="4819" spans="1:6">
      <c r="A4819" s="74" t="s">
        <v>213</v>
      </c>
      <c r="B4819" s="74" t="s">
        <v>153</v>
      </c>
      <c r="C4819" s="75" t="s">
        <v>5625</v>
      </c>
      <c r="D4819" s="76">
        <v>5609</v>
      </c>
      <c r="E4819" s="77">
        <v>17.87</v>
      </c>
      <c r="F4819" s="95">
        <v>314</v>
      </c>
    </row>
    <row r="4820" spans="1:6">
      <c r="A4820" s="74" t="s">
        <v>213</v>
      </c>
      <c r="B4820" s="74" t="s">
        <v>153</v>
      </c>
      <c r="C4820" s="75" t="s">
        <v>5626</v>
      </c>
      <c r="D4820" s="76">
        <v>5600</v>
      </c>
      <c r="E4820" s="77">
        <v>67.92</v>
      </c>
      <c r="F4820" s="95">
        <v>82</v>
      </c>
    </row>
    <row r="4821" spans="1:6">
      <c r="A4821" s="74" t="s">
        <v>213</v>
      </c>
      <c r="B4821" s="74" t="s">
        <v>153</v>
      </c>
      <c r="C4821" s="75" t="s">
        <v>5627</v>
      </c>
      <c r="D4821" s="76">
        <v>5432</v>
      </c>
      <c r="E4821" s="77">
        <v>51.6</v>
      </c>
      <c r="F4821" s="95">
        <v>105</v>
      </c>
    </row>
    <row r="4822" spans="1:6">
      <c r="A4822" s="74" t="s">
        <v>213</v>
      </c>
      <c r="B4822" s="74" t="s">
        <v>153</v>
      </c>
      <c r="C4822" s="75" t="s">
        <v>5628</v>
      </c>
      <c r="D4822" s="76">
        <v>5134</v>
      </c>
      <c r="E4822" s="77">
        <v>18.239999999999998</v>
      </c>
      <c r="F4822" s="95">
        <v>281</v>
      </c>
    </row>
    <row r="4823" spans="1:6">
      <c r="A4823" s="74" t="s">
        <v>213</v>
      </c>
      <c r="B4823" s="74" t="s">
        <v>153</v>
      </c>
      <c r="C4823" s="75" t="s">
        <v>5629</v>
      </c>
      <c r="D4823" s="76">
        <v>4701</v>
      </c>
      <c r="E4823" s="77">
        <v>26.82</v>
      </c>
      <c r="F4823" s="95">
        <v>175</v>
      </c>
    </row>
    <row r="4824" spans="1:6">
      <c r="A4824" s="74" t="s">
        <v>213</v>
      </c>
      <c r="B4824" s="74" t="s">
        <v>153</v>
      </c>
      <c r="C4824" s="75" t="s">
        <v>5630</v>
      </c>
      <c r="D4824" s="76">
        <v>4691</v>
      </c>
      <c r="E4824" s="77">
        <v>35.68</v>
      </c>
      <c r="F4824" s="95">
        <v>131</v>
      </c>
    </row>
    <row r="4825" spans="1:6">
      <c r="A4825" s="74" t="s">
        <v>213</v>
      </c>
      <c r="B4825" s="74" t="s">
        <v>153</v>
      </c>
      <c r="C4825" s="75" t="s">
        <v>5631</v>
      </c>
      <c r="D4825" s="76">
        <v>4386</v>
      </c>
      <c r="E4825" s="77">
        <v>25.84</v>
      </c>
      <c r="F4825" s="95">
        <v>170</v>
      </c>
    </row>
    <row r="4826" spans="1:6">
      <c r="A4826" s="74" t="s">
        <v>213</v>
      </c>
      <c r="B4826" s="74" t="s">
        <v>153</v>
      </c>
      <c r="C4826" s="75" t="s">
        <v>5632</v>
      </c>
      <c r="D4826" s="76">
        <v>4273</v>
      </c>
      <c r="E4826" s="77">
        <v>52.47</v>
      </c>
      <c r="F4826" s="95">
        <v>81</v>
      </c>
    </row>
    <row r="4827" spans="1:6">
      <c r="A4827" s="74" t="s">
        <v>213</v>
      </c>
      <c r="B4827" s="74" t="s">
        <v>153</v>
      </c>
      <c r="C4827" s="75" t="s">
        <v>5633</v>
      </c>
      <c r="D4827" s="76">
        <v>4156</v>
      </c>
      <c r="E4827" s="77">
        <v>25.84</v>
      </c>
      <c r="F4827" s="95">
        <v>161</v>
      </c>
    </row>
    <row r="4828" spans="1:6">
      <c r="A4828" s="74" t="s">
        <v>213</v>
      </c>
      <c r="B4828" s="74" t="s">
        <v>153</v>
      </c>
      <c r="C4828" s="75" t="s">
        <v>5634</v>
      </c>
      <c r="D4828" s="76">
        <v>4082</v>
      </c>
      <c r="E4828" s="77">
        <v>23.99</v>
      </c>
      <c r="F4828" s="95">
        <v>170</v>
      </c>
    </row>
    <row r="4829" spans="1:6">
      <c r="A4829" s="74" t="s">
        <v>213</v>
      </c>
      <c r="B4829" s="74" t="s">
        <v>153</v>
      </c>
      <c r="C4829" s="75" t="s">
        <v>5635</v>
      </c>
      <c r="D4829" s="76">
        <v>4027</v>
      </c>
      <c r="E4829" s="77">
        <v>27.18</v>
      </c>
      <c r="F4829" s="95">
        <v>148</v>
      </c>
    </row>
    <row r="4830" spans="1:6">
      <c r="A4830" s="74" t="s">
        <v>213</v>
      </c>
      <c r="B4830" s="74" t="s">
        <v>153</v>
      </c>
      <c r="C4830" s="75" t="s">
        <v>5636</v>
      </c>
      <c r="D4830" s="76">
        <v>3786</v>
      </c>
      <c r="E4830" s="77">
        <v>11.73</v>
      </c>
      <c r="F4830" s="95">
        <v>323</v>
      </c>
    </row>
    <row r="4831" spans="1:6">
      <c r="A4831" s="74" t="s">
        <v>213</v>
      </c>
      <c r="B4831" s="74" t="s">
        <v>153</v>
      </c>
      <c r="C4831" s="75" t="s">
        <v>5637</v>
      </c>
      <c r="D4831" s="76">
        <v>3665</v>
      </c>
      <c r="E4831" s="77">
        <v>48.97</v>
      </c>
      <c r="F4831" s="95">
        <v>75</v>
      </c>
    </row>
    <row r="4832" spans="1:6">
      <c r="A4832" s="74" t="s">
        <v>213</v>
      </c>
      <c r="B4832" s="74" t="s">
        <v>153</v>
      </c>
      <c r="C4832" s="75" t="s">
        <v>5638</v>
      </c>
      <c r="D4832" s="76">
        <v>3650</v>
      </c>
      <c r="E4832" s="77">
        <v>95.02</v>
      </c>
      <c r="F4832" s="95">
        <v>38</v>
      </c>
    </row>
    <row r="4833" spans="1:6">
      <c r="A4833" s="74" t="s">
        <v>213</v>
      </c>
      <c r="B4833" s="74" t="s">
        <v>153</v>
      </c>
      <c r="C4833" s="75" t="s">
        <v>5639</v>
      </c>
      <c r="D4833" s="76">
        <v>3621</v>
      </c>
      <c r="E4833" s="77">
        <v>17.54</v>
      </c>
      <c r="F4833" s="95">
        <v>206</v>
      </c>
    </row>
    <row r="4834" spans="1:6">
      <c r="A4834" s="74" t="s">
        <v>213</v>
      </c>
      <c r="B4834" s="74" t="s">
        <v>153</v>
      </c>
      <c r="C4834" s="75" t="s">
        <v>5640</v>
      </c>
      <c r="D4834" s="76">
        <v>3592</v>
      </c>
      <c r="E4834" s="77">
        <v>13.45</v>
      </c>
      <c r="F4834" s="95">
        <v>267</v>
      </c>
    </row>
    <row r="4835" spans="1:6">
      <c r="A4835" s="74" t="s">
        <v>213</v>
      </c>
      <c r="B4835" s="74" t="s">
        <v>153</v>
      </c>
      <c r="C4835" s="75" t="s">
        <v>5641</v>
      </c>
      <c r="D4835" s="76">
        <v>3496</v>
      </c>
      <c r="E4835" s="77">
        <v>26.18</v>
      </c>
      <c r="F4835" s="95">
        <v>134</v>
      </c>
    </row>
    <row r="4836" spans="1:6">
      <c r="A4836" s="74" t="s">
        <v>213</v>
      </c>
      <c r="B4836" s="74" t="s">
        <v>153</v>
      </c>
      <c r="C4836" s="75" t="s">
        <v>5642</v>
      </c>
      <c r="D4836" s="76">
        <v>3456</v>
      </c>
      <c r="E4836" s="77">
        <v>21.3</v>
      </c>
      <c r="F4836" s="95">
        <v>162</v>
      </c>
    </row>
    <row r="4837" spans="1:6">
      <c r="A4837" s="74" t="s">
        <v>213</v>
      </c>
      <c r="B4837" s="74" t="s">
        <v>153</v>
      </c>
      <c r="C4837" s="75" t="s">
        <v>5643</v>
      </c>
      <c r="D4837" s="76">
        <v>3448</v>
      </c>
      <c r="E4837" s="77">
        <v>17.690000000000001</v>
      </c>
      <c r="F4837" s="95">
        <v>195</v>
      </c>
    </row>
    <row r="4838" spans="1:6">
      <c r="A4838" s="74" t="s">
        <v>213</v>
      </c>
      <c r="B4838" s="74" t="s">
        <v>153</v>
      </c>
      <c r="C4838" s="75" t="s">
        <v>5644</v>
      </c>
      <c r="D4838" s="76">
        <v>3328</v>
      </c>
      <c r="E4838" s="77">
        <v>17.48</v>
      </c>
      <c r="F4838" s="95">
        <v>190</v>
      </c>
    </row>
    <row r="4839" spans="1:6">
      <c r="A4839" s="74" t="s">
        <v>213</v>
      </c>
      <c r="B4839" s="74" t="s">
        <v>153</v>
      </c>
      <c r="C4839" s="75" t="s">
        <v>5645</v>
      </c>
      <c r="D4839" s="76">
        <v>3323</v>
      </c>
      <c r="E4839" s="77">
        <v>28.99</v>
      </c>
      <c r="F4839" s="95">
        <v>115</v>
      </c>
    </row>
    <row r="4840" spans="1:6">
      <c r="A4840" s="74" t="s">
        <v>213</v>
      </c>
      <c r="B4840" s="74" t="s">
        <v>153</v>
      </c>
      <c r="C4840" s="75" t="s">
        <v>5646</v>
      </c>
      <c r="D4840" s="76">
        <v>3299</v>
      </c>
      <c r="E4840" s="77">
        <v>15.34</v>
      </c>
      <c r="F4840" s="95">
        <v>215</v>
      </c>
    </row>
    <row r="4841" spans="1:6">
      <c r="A4841" s="74" t="s">
        <v>213</v>
      </c>
      <c r="B4841" s="74" t="s">
        <v>153</v>
      </c>
      <c r="C4841" s="75" t="s">
        <v>5647</v>
      </c>
      <c r="D4841" s="76">
        <v>3123</v>
      </c>
      <c r="E4841" s="77">
        <v>25.74</v>
      </c>
      <c r="F4841" s="95">
        <v>121</v>
      </c>
    </row>
    <row r="4842" spans="1:6">
      <c r="A4842" s="74" t="s">
        <v>213</v>
      </c>
      <c r="B4842" s="74" t="s">
        <v>153</v>
      </c>
      <c r="C4842" s="75" t="s">
        <v>5648</v>
      </c>
      <c r="D4842" s="76">
        <v>3090</v>
      </c>
      <c r="E4842" s="77">
        <v>26.33</v>
      </c>
      <c r="F4842" s="95">
        <v>117</v>
      </c>
    </row>
    <row r="4843" spans="1:6">
      <c r="A4843" s="74" t="s">
        <v>213</v>
      </c>
      <c r="B4843" s="74" t="s">
        <v>153</v>
      </c>
      <c r="C4843" s="75" t="s">
        <v>5649</v>
      </c>
      <c r="D4843" s="76">
        <v>3056</v>
      </c>
      <c r="E4843" s="77">
        <v>131.29</v>
      </c>
      <c r="F4843" s="95">
        <v>23</v>
      </c>
    </row>
    <row r="4844" spans="1:6">
      <c r="A4844" s="74" t="s">
        <v>213</v>
      </c>
      <c r="B4844" s="74" t="s">
        <v>153</v>
      </c>
      <c r="C4844" s="75" t="s">
        <v>5650</v>
      </c>
      <c r="D4844" s="76">
        <v>3042</v>
      </c>
      <c r="E4844" s="77">
        <v>15.5</v>
      </c>
      <c r="F4844" s="95">
        <v>196</v>
      </c>
    </row>
    <row r="4845" spans="1:6">
      <c r="A4845" s="74" t="s">
        <v>213</v>
      </c>
      <c r="B4845" s="74" t="s">
        <v>153</v>
      </c>
      <c r="C4845" s="75" t="s">
        <v>5651</v>
      </c>
      <c r="D4845" s="76">
        <v>2904</v>
      </c>
      <c r="E4845" s="77">
        <v>29.73</v>
      </c>
      <c r="F4845" s="95">
        <v>98</v>
      </c>
    </row>
    <row r="4846" spans="1:6">
      <c r="A4846" s="74" t="s">
        <v>213</v>
      </c>
      <c r="B4846" s="74" t="s">
        <v>153</v>
      </c>
      <c r="C4846" s="75" t="s">
        <v>5652</v>
      </c>
      <c r="D4846" s="76">
        <v>2870</v>
      </c>
      <c r="E4846" s="77">
        <v>10.08</v>
      </c>
      <c r="F4846" s="95">
        <v>285</v>
      </c>
    </row>
    <row r="4847" spans="1:6">
      <c r="A4847" s="74" t="s">
        <v>213</v>
      </c>
      <c r="B4847" s="74" t="s">
        <v>153</v>
      </c>
      <c r="C4847" s="75" t="s">
        <v>5653</v>
      </c>
      <c r="D4847" s="76">
        <v>2769</v>
      </c>
      <c r="E4847" s="77">
        <v>24.17</v>
      </c>
      <c r="F4847" s="95">
        <v>115</v>
      </c>
    </row>
    <row r="4848" spans="1:6">
      <c r="A4848" s="74" t="s">
        <v>213</v>
      </c>
      <c r="B4848" s="74" t="s">
        <v>153</v>
      </c>
      <c r="C4848" s="75" t="s">
        <v>5654</v>
      </c>
      <c r="D4848" s="76">
        <v>2769</v>
      </c>
      <c r="E4848" s="77">
        <v>17.09</v>
      </c>
      <c r="F4848" s="95">
        <v>162</v>
      </c>
    </row>
    <row r="4849" spans="1:6">
      <c r="A4849" s="74" t="s">
        <v>213</v>
      </c>
      <c r="B4849" s="74" t="s">
        <v>153</v>
      </c>
      <c r="C4849" s="75" t="s">
        <v>5655</v>
      </c>
      <c r="D4849" s="76">
        <v>2738</v>
      </c>
      <c r="E4849" s="77">
        <v>10.62</v>
      </c>
      <c r="F4849" s="95">
        <v>258</v>
      </c>
    </row>
    <row r="4850" spans="1:6">
      <c r="A4850" s="74" t="s">
        <v>213</v>
      </c>
      <c r="B4850" s="74" t="s">
        <v>153</v>
      </c>
      <c r="C4850" s="75" t="s">
        <v>5656</v>
      </c>
      <c r="D4850" s="76">
        <v>2713</v>
      </c>
      <c r="E4850" s="77">
        <v>58.27</v>
      </c>
      <c r="F4850" s="95">
        <v>47</v>
      </c>
    </row>
    <row r="4851" spans="1:6">
      <c r="A4851" s="74" t="s">
        <v>213</v>
      </c>
      <c r="B4851" s="74" t="s">
        <v>153</v>
      </c>
      <c r="C4851" s="75" t="s">
        <v>5657</v>
      </c>
      <c r="D4851" s="76">
        <v>2653</v>
      </c>
      <c r="E4851" s="77">
        <v>13.72</v>
      </c>
      <c r="F4851" s="95">
        <v>193</v>
      </c>
    </row>
    <row r="4852" spans="1:6">
      <c r="A4852" s="74" t="s">
        <v>213</v>
      </c>
      <c r="B4852" s="74" t="s">
        <v>153</v>
      </c>
      <c r="C4852" s="75" t="s">
        <v>5658</v>
      </c>
      <c r="D4852" s="76">
        <v>2653</v>
      </c>
      <c r="E4852" s="77">
        <v>19.149999999999999</v>
      </c>
      <c r="F4852" s="95">
        <v>139</v>
      </c>
    </row>
    <row r="4853" spans="1:6">
      <c r="A4853" s="74" t="s">
        <v>213</v>
      </c>
      <c r="B4853" s="74" t="s">
        <v>153</v>
      </c>
      <c r="C4853" s="75" t="s">
        <v>5659</v>
      </c>
      <c r="D4853" s="76">
        <v>2575</v>
      </c>
      <c r="E4853" s="77">
        <v>7.94</v>
      </c>
      <c r="F4853" s="95">
        <v>324</v>
      </c>
    </row>
    <row r="4854" spans="1:6">
      <c r="A4854" s="74" t="s">
        <v>213</v>
      </c>
      <c r="B4854" s="74" t="s">
        <v>153</v>
      </c>
      <c r="C4854" s="75" t="s">
        <v>5660</v>
      </c>
      <c r="D4854" s="76">
        <v>2367</v>
      </c>
      <c r="E4854" s="77">
        <v>10.24</v>
      </c>
      <c r="F4854" s="95">
        <v>231</v>
      </c>
    </row>
    <row r="4855" spans="1:6">
      <c r="A4855" s="74" t="s">
        <v>213</v>
      </c>
      <c r="B4855" s="74" t="s">
        <v>153</v>
      </c>
      <c r="C4855" s="75" t="s">
        <v>5661</v>
      </c>
      <c r="D4855" s="76">
        <v>2365</v>
      </c>
      <c r="E4855" s="77">
        <v>27.45</v>
      </c>
      <c r="F4855" s="95">
        <v>86</v>
      </c>
    </row>
    <row r="4856" spans="1:6">
      <c r="A4856" s="74" t="s">
        <v>213</v>
      </c>
      <c r="B4856" s="74" t="s">
        <v>153</v>
      </c>
      <c r="C4856" s="75" t="s">
        <v>5662</v>
      </c>
      <c r="D4856" s="76">
        <v>2354</v>
      </c>
      <c r="E4856" s="77">
        <v>39.71</v>
      </c>
      <c r="F4856" s="95">
        <v>59</v>
      </c>
    </row>
    <row r="4857" spans="1:6">
      <c r="A4857" s="74" t="s">
        <v>213</v>
      </c>
      <c r="B4857" s="74" t="s">
        <v>153</v>
      </c>
      <c r="C4857" s="75" t="s">
        <v>5663</v>
      </c>
      <c r="D4857" s="76">
        <v>2285</v>
      </c>
      <c r="E4857" s="77">
        <v>14.07</v>
      </c>
      <c r="F4857" s="95">
        <v>162</v>
      </c>
    </row>
    <row r="4858" spans="1:6">
      <c r="A4858" s="74" t="s">
        <v>213</v>
      </c>
      <c r="B4858" s="74" t="s">
        <v>153</v>
      </c>
      <c r="C4858" s="75" t="s">
        <v>5664</v>
      </c>
      <c r="D4858" s="76">
        <v>2271</v>
      </c>
      <c r="E4858" s="77">
        <v>24.99</v>
      </c>
      <c r="F4858" s="95">
        <v>91</v>
      </c>
    </row>
    <row r="4859" spans="1:6">
      <c r="A4859" s="74" t="s">
        <v>213</v>
      </c>
      <c r="B4859" s="74" t="s">
        <v>153</v>
      </c>
      <c r="C4859" s="75" t="s">
        <v>5665</v>
      </c>
      <c r="D4859" s="76">
        <v>2262</v>
      </c>
      <c r="E4859" s="77">
        <v>18.600000000000001</v>
      </c>
      <c r="F4859" s="95">
        <v>122</v>
      </c>
    </row>
    <row r="4860" spans="1:6">
      <c r="A4860" s="74" t="s">
        <v>213</v>
      </c>
      <c r="B4860" s="74" t="s">
        <v>153</v>
      </c>
      <c r="C4860" s="75" t="s">
        <v>5666</v>
      </c>
      <c r="D4860" s="76">
        <v>2260</v>
      </c>
      <c r="E4860" s="77">
        <v>25</v>
      </c>
      <c r="F4860" s="95">
        <v>90</v>
      </c>
    </row>
    <row r="4861" spans="1:6">
      <c r="A4861" s="74" t="s">
        <v>213</v>
      </c>
      <c r="B4861" s="74" t="s">
        <v>153</v>
      </c>
      <c r="C4861" s="75" t="s">
        <v>5667</v>
      </c>
      <c r="D4861" s="76">
        <v>2246</v>
      </c>
      <c r="E4861" s="77">
        <v>28.34</v>
      </c>
      <c r="F4861" s="95">
        <v>79</v>
      </c>
    </row>
    <row r="4862" spans="1:6">
      <c r="A4862" s="74" t="s">
        <v>213</v>
      </c>
      <c r="B4862" s="74" t="s">
        <v>153</v>
      </c>
      <c r="C4862" s="75" t="s">
        <v>5668</v>
      </c>
      <c r="D4862" s="76">
        <v>2231</v>
      </c>
      <c r="E4862" s="77">
        <v>33.22</v>
      </c>
      <c r="F4862" s="95">
        <v>67</v>
      </c>
    </row>
    <row r="4863" spans="1:6">
      <c r="A4863" s="74" t="s">
        <v>213</v>
      </c>
      <c r="B4863" s="74" t="s">
        <v>153</v>
      </c>
      <c r="C4863" s="75" t="s">
        <v>5669</v>
      </c>
      <c r="D4863" s="76">
        <v>2217</v>
      </c>
      <c r="E4863" s="77">
        <v>18.91</v>
      </c>
      <c r="F4863" s="95">
        <v>117</v>
      </c>
    </row>
    <row r="4864" spans="1:6">
      <c r="A4864" s="74" t="s">
        <v>213</v>
      </c>
      <c r="B4864" s="74" t="s">
        <v>153</v>
      </c>
      <c r="C4864" s="75" t="s">
        <v>5670</v>
      </c>
      <c r="D4864" s="76">
        <v>2196</v>
      </c>
      <c r="E4864" s="77">
        <v>9.5</v>
      </c>
      <c r="F4864" s="95">
        <v>231</v>
      </c>
    </row>
    <row r="4865" spans="1:6">
      <c r="A4865" s="74" t="s">
        <v>213</v>
      </c>
      <c r="B4865" s="74" t="s">
        <v>153</v>
      </c>
      <c r="C4865" s="75" t="s">
        <v>5671</v>
      </c>
      <c r="D4865" s="76">
        <v>2194</v>
      </c>
      <c r="E4865" s="77">
        <v>7.11</v>
      </c>
      <c r="F4865" s="95">
        <v>308</v>
      </c>
    </row>
    <row r="4866" spans="1:6">
      <c r="A4866" s="74" t="s">
        <v>213</v>
      </c>
      <c r="B4866" s="74" t="s">
        <v>153</v>
      </c>
      <c r="C4866" s="75" t="s">
        <v>5672</v>
      </c>
      <c r="D4866" s="76">
        <v>2157</v>
      </c>
      <c r="E4866" s="77">
        <v>12.2</v>
      </c>
      <c r="F4866" s="95">
        <v>177</v>
      </c>
    </row>
    <row r="4867" spans="1:6">
      <c r="A4867" s="74" t="s">
        <v>213</v>
      </c>
      <c r="B4867" s="74" t="s">
        <v>153</v>
      </c>
      <c r="C4867" s="75" t="s">
        <v>5673</v>
      </c>
      <c r="D4867" s="76">
        <v>2146</v>
      </c>
      <c r="E4867" s="77">
        <v>10.09</v>
      </c>
      <c r="F4867" s="95">
        <v>213</v>
      </c>
    </row>
    <row r="4868" spans="1:6">
      <c r="A4868" s="74" t="s">
        <v>213</v>
      </c>
      <c r="B4868" s="74" t="s">
        <v>153</v>
      </c>
      <c r="C4868" s="75" t="s">
        <v>5674</v>
      </c>
      <c r="D4868" s="76">
        <v>2143</v>
      </c>
      <c r="E4868" s="77">
        <v>84.61</v>
      </c>
      <c r="F4868" s="95">
        <v>25</v>
      </c>
    </row>
    <row r="4869" spans="1:6">
      <c r="A4869" s="74" t="s">
        <v>213</v>
      </c>
      <c r="B4869" s="74" t="s">
        <v>153</v>
      </c>
      <c r="C4869" s="75" t="s">
        <v>5675</v>
      </c>
      <c r="D4869" s="76">
        <v>2138</v>
      </c>
      <c r="E4869" s="77">
        <v>30.5</v>
      </c>
      <c r="F4869" s="95">
        <v>70</v>
      </c>
    </row>
    <row r="4870" spans="1:6">
      <c r="A4870" s="74" t="s">
        <v>213</v>
      </c>
      <c r="B4870" s="74" t="s">
        <v>153</v>
      </c>
      <c r="C4870" s="75" t="s">
        <v>5676</v>
      </c>
      <c r="D4870" s="76">
        <v>2108</v>
      </c>
      <c r="E4870" s="77">
        <v>15.31</v>
      </c>
      <c r="F4870" s="95">
        <v>138</v>
      </c>
    </row>
    <row r="4871" spans="1:6">
      <c r="A4871" s="74" t="s">
        <v>213</v>
      </c>
      <c r="B4871" s="74" t="s">
        <v>153</v>
      </c>
      <c r="C4871" s="75" t="s">
        <v>5677</v>
      </c>
      <c r="D4871" s="76">
        <v>2054</v>
      </c>
      <c r="E4871" s="77">
        <v>37.049999999999997</v>
      </c>
      <c r="F4871" s="95">
        <v>55</v>
      </c>
    </row>
    <row r="4872" spans="1:6">
      <c r="A4872" s="74" t="s">
        <v>213</v>
      </c>
      <c r="B4872" s="74" t="s">
        <v>153</v>
      </c>
      <c r="C4872" s="75" t="s">
        <v>5678</v>
      </c>
      <c r="D4872" s="76">
        <v>2028</v>
      </c>
      <c r="E4872" s="77">
        <v>3.81</v>
      </c>
      <c r="F4872" s="95">
        <v>533</v>
      </c>
    </row>
    <row r="4873" spans="1:6">
      <c r="A4873" s="74" t="s">
        <v>213</v>
      </c>
      <c r="B4873" s="74" t="s">
        <v>153</v>
      </c>
      <c r="C4873" s="75" t="s">
        <v>5679</v>
      </c>
      <c r="D4873" s="76">
        <v>2004</v>
      </c>
      <c r="E4873" s="77">
        <v>22.19</v>
      </c>
      <c r="F4873" s="95">
        <v>90</v>
      </c>
    </row>
    <row r="4874" spans="1:6">
      <c r="A4874" s="74" t="s">
        <v>213</v>
      </c>
      <c r="B4874" s="74" t="s">
        <v>153</v>
      </c>
      <c r="C4874" s="75" t="s">
        <v>5680</v>
      </c>
      <c r="D4874" s="76">
        <v>1995</v>
      </c>
      <c r="E4874" s="77">
        <v>25.27</v>
      </c>
      <c r="F4874" s="95">
        <v>79</v>
      </c>
    </row>
    <row r="4875" spans="1:6">
      <c r="A4875" s="74" t="s">
        <v>213</v>
      </c>
      <c r="B4875" s="74" t="s">
        <v>153</v>
      </c>
      <c r="C4875" s="75" t="s">
        <v>5681</v>
      </c>
      <c r="D4875" s="76">
        <v>1991</v>
      </c>
      <c r="E4875" s="77">
        <v>9.0299999999999994</v>
      </c>
      <c r="F4875" s="95">
        <v>220</v>
      </c>
    </row>
    <row r="4876" spans="1:6">
      <c r="A4876" s="74" t="s">
        <v>213</v>
      </c>
      <c r="B4876" s="74" t="s">
        <v>153</v>
      </c>
      <c r="C4876" s="75" t="s">
        <v>5682</v>
      </c>
      <c r="D4876" s="76">
        <v>1989</v>
      </c>
      <c r="E4876" s="77">
        <v>24.93</v>
      </c>
      <c r="F4876" s="95">
        <v>80</v>
      </c>
    </row>
    <row r="4877" spans="1:6">
      <c r="A4877" s="74" t="s">
        <v>213</v>
      </c>
      <c r="B4877" s="74" t="s">
        <v>153</v>
      </c>
      <c r="C4877" s="75" t="s">
        <v>5683</v>
      </c>
      <c r="D4877" s="76">
        <v>1959</v>
      </c>
      <c r="E4877" s="77">
        <v>127.31</v>
      </c>
      <c r="F4877" s="95">
        <v>15</v>
      </c>
    </row>
    <row r="4878" spans="1:6">
      <c r="A4878" s="74" t="s">
        <v>213</v>
      </c>
      <c r="B4878" s="74" t="s">
        <v>153</v>
      </c>
      <c r="C4878" s="75" t="s">
        <v>5684</v>
      </c>
      <c r="D4878" s="76">
        <v>1933</v>
      </c>
      <c r="E4878" s="77">
        <v>18.11</v>
      </c>
      <c r="F4878" s="95">
        <v>107</v>
      </c>
    </row>
    <row r="4879" spans="1:6">
      <c r="A4879" s="74" t="s">
        <v>213</v>
      </c>
      <c r="B4879" s="74" t="s">
        <v>153</v>
      </c>
      <c r="C4879" s="75" t="s">
        <v>5685</v>
      </c>
      <c r="D4879" s="76">
        <v>1777</v>
      </c>
      <c r="E4879" s="77">
        <v>16.440000000000001</v>
      </c>
      <c r="F4879" s="95">
        <v>108</v>
      </c>
    </row>
    <row r="4880" spans="1:6">
      <c r="A4880" s="74" t="s">
        <v>213</v>
      </c>
      <c r="B4880" s="74" t="s">
        <v>153</v>
      </c>
      <c r="C4880" s="75" t="s">
        <v>5686</v>
      </c>
      <c r="D4880" s="76">
        <v>1630</v>
      </c>
      <c r="E4880" s="77">
        <v>9.35</v>
      </c>
      <c r="F4880" s="95">
        <v>174</v>
      </c>
    </row>
    <row r="4881" spans="1:6">
      <c r="A4881" s="74" t="s">
        <v>213</v>
      </c>
      <c r="B4881" s="74" t="s">
        <v>153</v>
      </c>
      <c r="C4881" s="75" t="s">
        <v>5687</v>
      </c>
      <c r="D4881" s="76">
        <v>1622</v>
      </c>
      <c r="E4881" s="77">
        <v>26.4</v>
      </c>
      <c r="F4881" s="95">
        <v>61</v>
      </c>
    </row>
    <row r="4882" spans="1:6">
      <c r="A4882" s="74" t="s">
        <v>213</v>
      </c>
      <c r="B4882" s="74" t="s">
        <v>153</v>
      </c>
      <c r="C4882" s="75" t="s">
        <v>5688</v>
      </c>
      <c r="D4882" s="76">
        <v>1604</v>
      </c>
      <c r="E4882" s="77">
        <v>24.7</v>
      </c>
      <c r="F4882" s="95">
        <v>65</v>
      </c>
    </row>
    <row r="4883" spans="1:6">
      <c r="A4883" s="74" t="s">
        <v>213</v>
      </c>
      <c r="B4883" s="74" t="s">
        <v>153</v>
      </c>
      <c r="C4883" s="75" t="s">
        <v>5689</v>
      </c>
      <c r="D4883" s="76">
        <v>1587</v>
      </c>
      <c r="E4883" s="77">
        <v>124.5</v>
      </c>
      <c r="F4883" s="95">
        <v>13</v>
      </c>
    </row>
    <row r="4884" spans="1:6">
      <c r="A4884" s="74" t="s">
        <v>213</v>
      </c>
      <c r="B4884" s="74" t="s">
        <v>153</v>
      </c>
      <c r="C4884" s="75" t="s">
        <v>5690</v>
      </c>
      <c r="D4884" s="76">
        <v>1552</v>
      </c>
      <c r="E4884" s="77">
        <v>24.3</v>
      </c>
      <c r="F4884" s="95">
        <v>64</v>
      </c>
    </row>
    <row r="4885" spans="1:6">
      <c r="A4885" s="74" t="s">
        <v>213</v>
      </c>
      <c r="B4885" s="74" t="s">
        <v>153</v>
      </c>
      <c r="C4885" s="75" t="s">
        <v>5691</v>
      </c>
      <c r="D4885" s="76">
        <v>1535</v>
      </c>
      <c r="E4885" s="77">
        <v>19.5</v>
      </c>
      <c r="F4885" s="95">
        <v>79</v>
      </c>
    </row>
    <row r="4886" spans="1:6">
      <c r="A4886" s="74" t="s">
        <v>213</v>
      </c>
      <c r="B4886" s="74" t="s">
        <v>153</v>
      </c>
      <c r="C4886" s="75" t="s">
        <v>5692</v>
      </c>
      <c r="D4886" s="76">
        <v>1530</v>
      </c>
      <c r="E4886" s="77">
        <v>37.64</v>
      </c>
      <c r="F4886" s="95">
        <v>41</v>
      </c>
    </row>
    <row r="4887" spans="1:6">
      <c r="A4887" s="74" t="s">
        <v>213</v>
      </c>
      <c r="B4887" s="74" t="s">
        <v>153</v>
      </c>
      <c r="C4887" s="75" t="s">
        <v>5693</v>
      </c>
      <c r="D4887" s="76">
        <v>1457</v>
      </c>
      <c r="E4887" s="77">
        <v>70.81</v>
      </c>
      <c r="F4887" s="95">
        <v>21</v>
      </c>
    </row>
    <row r="4888" spans="1:6">
      <c r="A4888" s="74" t="s">
        <v>213</v>
      </c>
      <c r="B4888" s="74" t="s">
        <v>153</v>
      </c>
      <c r="C4888" s="75" t="s">
        <v>5694</v>
      </c>
      <c r="D4888" s="76">
        <v>1440</v>
      </c>
      <c r="E4888" s="77">
        <v>11.38</v>
      </c>
      <c r="F4888" s="95">
        <v>127</v>
      </c>
    </row>
    <row r="4889" spans="1:6">
      <c r="A4889" s="74" t="s">
        <v>213</v>
      </c>
      <c r="B4889" s="74" t="s">
        <v>153</v>
      </c>
      <c r="C4889" s="75" t="s">
        <v>5695</v>
      </c>
      <c r="D4889" s="76">
        <v>1438</v>
      </c>
      <c r="E4889" s="77">
        <v>17.809999999999999</v>
      </c>
      <c r="F4889" s="95">
        <v>81</v>
      </c>
    </row>
    <row r="4890" spans="1:6">
      <c r="A4890" s="74" t="s">
        <v>213</v>
      </c>
      <c r="B4890" s="74" t="s">
        <v>153</v>
      </c>
      <c r="C4890" s="75" t="s">
        <v>5696</v>
      </c>
      <c r="D4890" s="76">
        <v>1432</v>
      </c>
      <c r="E4890" s="77">
        <v>17.71</v>
      </c>
      <c r="F4890" s="95">
        <v>81</v>
      </c>
    </row>
    <row r="4891" spans="1:6">
      <c r="A4891" s="74" t="s">
        <v>213</v>
      </c>
      <c r="B4891" s="74" t="s">
        <v>153</v>
      </c>
      <c r="C4891" s="75" t="s">
        <v>5697</v>
      </c>
      <c r="D4891" s="76">
        <v>1388</v>
      </c>
      <c r="E4891" s="77">
        <v>20.39</v>
      </c>
      <c r="F4891" s="95">
        <v>68</v>
      </c>
    </row>
    <row r="4892" spans="1:6">
      <c r="A4892" s="74" t="s">
        <v>213</v>
      </c>
      <c r="B4892" s="74" t="s">
        <v>153</v>
      </c>
      <c r="C4892" s="75" t="s">
        <v>5698</v>
      </c>
      <c r="D4892" s="76">
        <v>1383</v>
      </c>
      <c r="E4892" s="77">
        <v>14.91</v>
      </c>
      <c r="F4892" s="95">
        <v>93</v>
      </c>
    </row>
    <row r="4893" spans="1:6">
      <c r="A4893" s="74" t="s">
        <v>213</v>
      </c>
      <c r="B4893" s="74" t="s">
        <v>153</v>
      </c>
      <c r="C4893" s="75" t="s">
        <v>5699</v>
      </c>
      <c r="D4893" s="76">
        <v>1380</v>
      </c>
      <c r="E4893" s="77">
        <v>17.13</v>
      </c>
      <c r="F4893" s="95">
        <v>81</v>
      </c>
    </row>
    <row r="4894" spans="1:6">
      <c r="A4894" s="74" t="s">
        <v>213</v>
      </c>
      <c r="B4894" s="74" t="s">
        <v>153</v>
      </c>
      <c r="C4894" s="75" t="s">
        <v>5700</v>
      </c>
      <c r="D4894" s="76">
        <v>1370</v>
      </c>
      <c r="E4894" s="77">
        <v>13.11</v>
      </c>
      <c r="F4894" s="95">
        <v>104</v>
      </c>
    </row>
    <row r="4895" spans="1:6">
      <c r="A4895" s="74" t="s">
        <v>213</v>
      </c>
      <c r="B4895" s="74" t="s">
        <v>153</v>
      </c>
      <c r="C4895" s="75" t="s">
        <v>5701</v>
      </c>
      <c r="D4895" s="76">
        <v>1354</v>
      </c>
      <c r="E4895" s="77">
        <v>4.03</v>
      </c>
      <c r="F4895" s="95">
        <v>336</v>
      </c>
    </row>
    <row r="4896" spans="1:6">
      <c r="A4896" s="74" t="s">
        <v>213</v>
      </c>
      <c r="B4896" s="74" t="s">
        <v>153</v>
      </c>
      <c r="C4896" s="75" t="s">
        <v>5702</v>
      </c>
      <c r="D4896" s="76">
        <v>1318</v>
      </c>
      <c r="E4896" s="77">
        <v>20.03</v>
      </c>
      <c r="F4896" s="95">
        <v>66</v>
      </c>
    </row>
    <row r="4897" spans="1:6">
      <c r="A4897" s="74" t="s">
        <v>213</v>
      </c>
      <c r="B4897" s="74" t="s">
        <v>153</v>
      </c>
      <c r="C4897" s="75" t="s">
        <v>5703</v>
      </c>
      <c r="D4897" s="76">
        <v>1291</v>
      </c>
      <c r="E4897" s="77">
        <v>17.440000000000001</v>
      </c>
      <c r="F4897" s="95">
        <v>74</v>
      </c>
    </row>
    <row r="4898" spans="1:6">
      <c r="A4898" s="74" t="s">
        <v>213</v>
      </c>
      <c r="B4898" s="74" t="s">
        <v>153</v>
      </c>
      <c r="C4898" s="75" t="s">
        <v>5704</v>
      </c>
      <c r="D4898" s="76">
        <v>1256</v>
      </c>
      <c r="E4898" s="77">
        <v>24.33</v>
      </c>
      <c r="F4898" s="95">
        <v>52</v>
      </c>
    </row>
    <row r="4899" spans="1:6">
      <c r="A4899" s="74" t="s">
        <v>213</v>
      </c>
      <c r="B4899" s="74" t="s">
        <v>153</v>
      </c>
      <c r="C4899" s="75" t="s">
        <v>5705</v>
      </c>
      <c r="D4899" s="76">
        <v>1152</v>
      </c>
      <c r="E4899" s="77">
        <v>62.06</v>
      </c>
      <c r="F4899" s="95">
        <v>19</v>
      </c>
    </row>
    <row r="4900" spans="1:6">
      <c r="A4900" s="74" t="s">
        <v>213</v>
      </c>
      <c r="B4900" s="74" t="s">
        <v>153</v>
      </c>
      <c r="C4900" s="75" t="s">
        <v>5706</v>
      </c>
      <c r="D4900" s="76">
        <v>1147</v>
      </c>
      <c r="E4900" s="77">
        <v>19.309999999999999</v>
      </c>
      <c r="F4900" s="95">
        <v>59</v>
      </c>
    </row>
    <row r="4901" spans="1:6">
      <c r="A4901" s="74" t="s">
        <v>213</v>
      </c>
      <c r="B4901" s="74" t="s">
        <v>153</v>
      </c>
      <c r="C4901" s="75" t="s">
        <v>5707</v>
      </c>
      <c r="D4901" s="76">
        <v>1140</v>
      </c>
      <c r="E4901" s="77">
        <v>10.31</v>
      </c>
      <c r="F4901" s="95">
        <v>111</v>
      </c>
    </row>
    <row r="4902" spans="1:6">
      <c r="A4902" s="74" t="s">
        <v>213</v>
      </c>
      <c r="B4902" s="74" t="s">
        <v>153</v>
      </c>
      <c r="C4902" s="75" t="s">
        <v>5708</v>
      </c>
      <c r="D4902" s="76">
        <v>1060</v>
      </c>
      <c r="E4902" s="77">
        <v>15.33</v>
      </c>
      <c r="F4902" s="95">
        <v>69</v>
      </c>
    </row>
    <row r="4903" spans="1:6">
      <c r="A4903" s="74" t="s">
        <v>213</v>
      </c>
      <c r="B4903" s="74" t="s">
        <v>153</v>
      </c>
      <c r="C4903" s="75" t="s">
        <v>5709</v>
      </c>
      <c r="D4903" s="76">
        <v>1048</v>
      </c>
      <c r="E4903" s="77">
        <v>28.06</v>
      </c>
      <c r="F4903" s="95">
        <v>37</v>
      </c>
    </row>
    <row r="4904" spans="1:6">
      <c r="A4904" s="74" t="s">
        <v>213</v>
      </c>
      <c r="B4904" s="74" t="s">
        <v>153</v>
      </c>
      <c r="C4904" s="75" t="s">
        <v>5710</v>
      </c>
      <c r="D4904" s="76">
        <v>1044</v>
      </c>
      <c r="E4904" s="77">
        <v>6.84</v>
      </c>
      <c r="F4904" s="95">
        <v>153</v>
      </c>
    </row>
    <row r="4905" spans="1:6">
      <c r="A4905" s="74" t="s">
        <v>213</v>
      </c>
      <c r="B4905" s="74" t="s">
        <v>153</v>
      </c>
      <c r="C4905" s="75" t="s">
        <v>5711</v>
      </c>
      <c r="D4905" s="76">
        <v>1020</v>
      </c>
      <c r="E4905" s="77">
        <v>30.95</v>
      </c>
      <c r="F4905" s="95">
        <v>33</v>
      </c>
    </row>
    <row r="4906" spans="1:6">
      <c r="A4906" s="74" t="s">
        <v>213</v>
      </c>
      <c r="B4906" s="74" t="s">
        <v>153</v>
      </c>
      <c r="C4906" s="75" t="s">
        <v>5712</v>
      </c>
      <c r="D4906" s="76">
        <v>1015</v>
      </c>
      <c r="E4906" s="77">
        <v>15.71</v>
      </c>
      <c r="F4906" s="95">
        <v>65</v>
      </c>
    </row>
    <row r="4907" spans="1:6">
      <c r="A4907" s="74" t="s">
        <v>213</v>
      </c>
      <c r="B4907" s="74" t="s">
        <v>153</v>
      </c>
      <c r="C4907" s="75" t="s">
        <v>5713</v>
      </c>
      <c r="D4907" s="77">
        <v>993</v>
      </c>
      <c r="E4907" s="77">
        <v>98.91</v>
      </c>
      <c r="F4907" s="95">
        <v>10</v>
      </c>
    </row>
    <row r="4908" spans="1:6">
      <c r="A4908" s="74" t="s">
        <v>213</v>
      </c>
      <c r="B4908" s="74" t="s">
        <v>153</v>
      </c>
      <c r="C4908" s="75" t="s">
        <v>5714</v>
      </c>
      <c r="D4908" s="77">
        <v>983</v>
      </c>
      <c r="E4908" s="77">
        <v>11.71</v>
      </c>
      <c r="F4908" s="95">
        <v>84</v>
      </c>
    </row>
    <row r="4909" spans="1:6">
      <c r="A4909" s="74" t="s">
        <v>213</v>
      </c>
      <c r="B4909" s="74" t="s">
        <v>153</v>
      </c>
      <c r="C4909" s="75" t="s">
        <v>5715</v>
      </c>
      <c r="D4909" s="77">
        <v>980</v>
      </c>
      <c r="E4909" s="77">
        <v>14.3</v>
      </c>
      <c r="F4909" s="95">
        <v>69</v>
      </c>
    </row>
    <row r="4910" spans="1:6">
      <c r="A4910" s="74" t="s">
        <v>213</v>
      </c>
      <c r="B4910" s="74" t="s">
        <v>153</v>
      </c>
      <c r="C4910" s="75" t="s">
        <v>5716</v>
      </c>
      <c r="D4910" s="77">
        <v>957</v>
      </c>
      <c r="E4910" s="77">
        <v>8.9</v>
      </c>
      <c r="F4910" s="95">
        <v>108</v>
      </c>
    </row>
    <row r="4911" spans="1:6">
      <c r="A4911" s="74" t="s">
        <v>213</v>
      </c>
      <c r="B4911" s="74" t="s">
        <v>153</v>
      </c>
      <c r="C4911" s="75" t="s">
        <v>5717</v>
      </c>
      <c r="D4911" s="77">
        <v>952</v>
      </c>
      <c r="E4911" s="77">
        <v>20.54</v>
      </c>
      <c r="F4911" s="95">
        <v>46</v>
      </c>
    </row>
    <row r="4912" spans="1:6">
      <c r="A4912" s="74" t="s">
        <v>213</v>
      </c>
      <c r="B4912" s="74" t="s">
        <v>153</v>
      </c>
      <c r="C4912" s="75" t="s">
        <v>5718</v>
      </c>
      <c r="D4912" s="77">
        <v>949</v>
      </c>
      <c r="E4912" s="77">
        <v>17.329999999999998</v>
      </c>
      <c r="F4912" s="95">
        <v>55</v>
      </c>
    </row>
    <row r="4913" spans="1:6">
      <c r="A4913" s="74" t="s">
        <v>213</v>
      </c>
      <c r="B4913" s="74" t="s">
        <v>153</v>
      </c>
      <c r="C4913" s="75" t="s">
        <v>5719</v>
      </c>
      <c r="D4913" s="77">
        <v>924</v>
      </c>
      <c r="E4913" s="77">
        <v>7.8</v>
      </c>
      <c r="F4913" s="95">
        <v>118</v>
      </c>
    </row>
    <row r="4914" spans="1:6">
      <c r="A4914" s="74" t="s">
        <v>213</v>
      </c>
      <c r="B4914" s="74" t="s">
        <v>153</v>
      </c>
      <c r="C4914" s="75" t="s">
        <v>5720</v>
      </c>
      <c r="D4914" s="77">
        <v>910</v>
      </c>
      <c r="E4914" s="77">
        <v>153.32</v>
      </c>
      <c r="F4914" s="95">
        <v>5.94</v>
      </c>
    </row>
    <row r="4915" spans="1:6">
      <c r="A4915" s="74" t="s">
        <v>213</v>
      </c>
      <c r="B4915" s="74" t="s">
        <v>153</v>
      </c>
      <c r="C4915" s="75" t="s">
        <v>5721</v>
      </c>
      <c r="D4915" s="77">
        <v>866</v>
      </c>
      <c r="E4915" s="77">
        <v>19.920000000000002</v>
      </c>
      <c r="F4915" s="95">
        <v>43</v>
      </c>
    </row>
    <row r="4916" spans="1:6">
      <c r="A4916" s="74" t="s">
        <v>213</v>
      </c>
      <c r="B4916" s="74" t="s">
        <v>153</v>
      </c>
      <c r="C4916" s="75" t="s">
        <v>5722</v>
      </c>
      <c r="D4916" s="77">
        <v>859</v>
      </c>
      <c r="E4916" s="77">
        <v>160.72999999999999</v>
      </c>
      <c r="F4916" s="95">
        <v>5.34</v>
      </c>
    </row>
    <row r="4917" spans="1:6">
      <c r="A4917" s="74" t="s">
        <v>213</v>
      </c>
      <c r="B4917" s="74" t="s">
        <v>153</v>
      </c>
      <c r="C4917" s="75" t="s">
        <v>5723</v>
      </c>
      <c r="D4917" s="77">
        <v>846</v>
      </c>
      <c r="E4917" s="77">
        <v>11.84</v>
      </c>
      <c r="F4917" s="95">
        <v>71</v>
      </c>
    </row>
    <row r="4918" spans="1:6">
      <c r="A4918" s="74" t="s">
        <v>213</v>
      </c>
      <c r="B4918" s="74" t="s">
        <v>153</v>
      </c>
      <c r="C4918" s="75" t="s">
        <v>5724</v>
      </c>
      <c r="D4918" s="77">
        <v>832</v>
      </c>
      <c r="E4918" s="77">
        <v>27.68</v>
      </c>
      <c r="F4918" s="95">
        <v>30</v>
      </c>
    </row>
    <row r="4919" spans="1:6">
      <c r="A4919" s="74" t="s">
        <v>213</v>
      </c>
      <c r="B4919" s="74" t="s">
        <v>153</v>
      </c>
      <c r="C4919" s="75" t="s">
        <v>5725</v>
      </c>
      <c r="D4919" s="77">
        <v>829</v>
      </c>
      <c r="E4919" s="77">
        <v>11.63</v>
      </c>
      <c r="F4919" s="95">
        <v>71</v>
      </c>
    </row>
    <row r="4920" spans="1:6">
      <c r="A4920" s="74" t="s">
        <v>213</v>
      </c>
      <c r="B4920" s="74" t="s">
        <v>153</v>
      </c>
      <c r="C4920" s="75" t="s">
        <v>5726</v>
      </c>
      <c r="D4920" s="77">
        <v>829</v>
      </c>
      <c r="E4920" s="77">
        <v>14.24</v>
      </c>
      <c r="F4920" s="95">
        <v>58</v>
      </c>
    </row>
    <row r="4921" spans="1:6">
      <c r="A4921" s="74" t="s">
        <v>213</v>
      </c>
      <c r="B4921" s="74" t="s">
        <v>153</v>
      </c>
      <c r="C4921" s="75" t="s">
        <v>5727</v>
      </c>
      <c r="D4921" s="77">
        <v>805</v>
      </c>
      <c r="E4921" s="77">
        <v>17.149999999999999</v>
      </c>
      <c r="F4921" s="95">
        <v>47</v>
      </c>
    </row>
    <row r="4922" spans="1:6">
      <c r="A4922" s="74" t="s">
        <v>213</v>
      </c>
      <c r="B4922" s="74" t="s">
        <v>153</v>
      </c>
      <c r="C4922" s="75" t="s">
        <v>5728</v>
      </c>
      <c r="D4922" s="77">
        <v>777</v>
      </c>
      <c r="E4922" s="77">
        <v>23.1</v>
      </c>
      <c r="F4922" s="95">
        <v>34</v>
      </c>
    </row>
    <row r="4923" spans="1:6">
      <c r="A4923" s="74" t="s">
        <v>213</v>
      </c>
      <c r="B4923" s="74" t="s">
        <v>153</v>
      </c>
      <c r="C4923" s="75" t="s">
        <v>5729</v>
      </c>
      <c r="D4923" s="77">
        <v>776</v>
      </c>
      <c r="E4923" s="77">
        <v>9.6</v>
      </c>
      <c r="F4923" s="95">
        <v>81</v>
      </c>
    </row>
    <row r="4924" spans="1:6">
      <c r="A4924" s="74" t="s">
        <v>213</v>
      </c>
      <c r="B4924" s="74" t="s">
        <v>153</v>
      </c>
      <c r="C4924" s="75" t="s">
        <v>5730</v>
      </c>
      <c r="D4924" s="77">
        <v>752</v>
      </c>
      <c r="E4924" s="77">
        <v>47.14</v>
      </c>
      <c r="F4924" s="95">
        <v>16</v>
      </c>
    </row>
    <row r="4925" spans="1:6">
      <c r="A4925" s="74" t="s">
        <v>213</v>
      </c>
      <c r="B4925" s="74" t="s">
        <v>153</v>
      </c>
      <c r="C4925" s="75" t="s">
        <v>5731</v>
      </c>
      <c r="D4925" s="77">
        <v>749</v>
      </c>
      <c r="E4925" s="77">
        <v>11.63</v>
      </c>
      <c r="F4925" s="95">
        <v>64</v>
      </c>
    </row>
    <row r="4926" spans="1:6">
      <c r="A4926" s="74" t="s">
        <v>213</v>
      </c>
      <c r="B4926" s="74" t="s">
        <v>153</v>
      </c>
      <c r="C4926" s="75" t="s">
        <v>5732</v>
      </c>
      <c r="D4926" s="77">
        <v>747</v>
      </c>
      <c r="E4926" s="77">
        <v>13.28</v>
      </c>
      <c r="F4926" s="95">
        <v>56</v>
      </c>
    </row>
    <row r="4927" spans="1:6">
      <c r="A4927" s="74" t="s">
        <v>213</v>
      </c>
      <c r="B4927" s="74" t="s">
        <v>153</v>
      </c>
      <c r="C4927" s="75" t="s">
        <v>5733</v>
      </c>
      <c r="D4927" s="77">
        <v>743</v>
      </c>
      <c r="E4927" s="77">
        <v>11.24</v>
      </c>
      <c r="F4927" s="95">
        <v>66</v>
      </c>
    </row>
    <row r="4928" spans="1:6">
      <c r="A4928" s="74" t="s">
        <v>213</v>
      </c>
      <c r="B4928" s="74" t="s">
        <v>153</v>
      </c>
      <c r="C4928" s="75" t="s">
        <v>5734</v>
      </c>
      <c r="D4928" s="77">
        <v>741</v>
      </c>
      <c r="E4928" s="77">
        <v>12.2</v>
      </c>
      <c r="F4928" s="95">
        <v>61</v>
      </c>
    </row>
    <row r="4929" spans="1:6">
      <c r="A4929" s="74" t="s">
        <v>213</v>
      </c>
      <c r="B4929" s="74" t="s">
        <v>153</v>
      </c>
      <c r="C4929" s="75" t="s">
        <v>5735</v>
      </c>
      <c r="D4929" s="77">
        <v>740</v>
      </c>
      <c r="E4929" s="77">
        <v>14.79</v>
      </c>
      <c r="F4929" s="95">
        <v>50</v>
      </c>
    </row>
    <row r="4930" spans="1:6">
      <c r="A4930" s="74" t="s">
        <v>213</v>
      </c>
      <c r="B4930" s="74" t="s">
        <v>153</v>
      </c>
      <c r="C4930" s="75" t="s">
        <v>5736</v>
      </c>
      <c r="D4930" s="77">
        <v>732</v>
      </c>
      <c r="E4930" s="77">
        <v>5.39</v>
      </c>
      <c r="F4930" s="95">
        <v>136</v>
      </c>
    </row>
    <row r="4931" spans="1:6">
      <c r="A4931" s="74" t="s">
        <v>213</v>
      </c>
      <c r="B4931" s="74" t="s">
        <v>153</v>
      </c>
      <c r="C4931" s="75" t="s">
        <v>5737</v>
      </c>
      <c r="D4931" s="77">
        <v>724</v>
      </c>
      <c r="E4931" s="77">
        <v>12.7</v>
      </c>
      <c r="F4931" s="95">
        <v>57</v>
      </c>
    </row>
    <row r="4932" spans="1:6">
      <c r="A4932" s="74" t="s">
        <v>213</v>
      </c>
      <c r="B4932" s="74" t="s">
        <v>153</v>
      </c>
      <c r="C4932" s="75" t="s">
        <v>5738</v>
      </c>
      <c r="D4932" s="77">
        <v>699</v>
      </c>
      <c r="E4932" s="77">
        <v>4.72</v>
      </c>
      <c r="F4932" s="95">
        <v>148</v>
      </c>
    </row>
    <row r="4933" spans="1:6">
      <c r="A4933" s="74" t="s">
        <v>213</v>
      </c>
      <c r="B4933" s="74" t="s">
        <v>153</v>
      </c>
      <c r="C4933" s="75" t="s">
        <v>5739</v>
      </c>
      <c r="D4933" s="77">
        <v>690</v>
      </c>
      <c r="E4933" s="77">
        <v>5.69</v>
      </c>
      <c r="F4933" s="95">
        <v>121</v>
      </c>
    </row>
    <row r="4934" spans="1:6">
      <c r="A4934" s="74" t="s">
        <v>213</v>
      </c>
      <c r="B4934" s="74" t="s">
        <v>153</v>
      </c>
      <c r="C4934" s="75" t="s">
        <v>5740</v>
      </c>
      <c r="D4934" s="77">
        <v>687</v>
      </c>
      <c r="E4934" s="77">
        <v>27.37</v>
      </c>
      <c r="F4934" s="95">
        <v>25</v>
      </c>
    </row>
    <row r="4935" spans="1:6">
      <c r="A4935" s="74" t="s">
        <v>213</v>
      </c>
      <c r="B4935" s="74" t="s">
        <v>153</v>
      </c>
      <c r="C4935" s="75" t="s">
        <v>5741</v>
      </c>
      <c r="D4935" s="77">
        <v>686</v>
      </c>
      <c r="E4935" s="77">
        <v>16.440000000000001</v>
      </c>
      <c r="F4935" s="95">
        <v>42</v>
      </c>
    </row>
    <row r="4936" spans="1:6">
      <c r="A4936" s="74" t="s">
        <v>213</v>
      </c>
      <c r="B4936" s="74" t="s">
        <v>153</v>
      </c>
      <c r="C4936" s="75" t="s">
        <v>5742</v>
      </c>
      <c r="D4936" s="77">
        <v>667</v>
      </c>
      <c r="E4936" s="77">
        <v>12</v>
      </c>
      <c r="F4936" s="95">
        <v>56</v>
      </c>
    </row>
    <row r="4937" spans="1:6">
      <c r="A4937" s="74" t="s">
        <v>213</v>
      </c>
      <c r="B4937" s="74" t="s">
        <v>153</v>
      </c>
      <c r="C4937" s="75" t="s">
        <v>5743</v>
      </c>
      <c r="D4937" s="77">
        <v>638</v>
      </c>
      <c r="E4937" s="77">
        <v>14.55</v>
      </c>
      <c r="F4937" s="95">
        <v>44</v>
      </c>
    </row>
    <row r="4938" spans="1:6">
      <c r="A4938" s="74" t="s">
        <v>213</v>
      </c>
      <c r="B4938" s="74" t="s">
        <v>153</v>
      </c>
      <c r="C4938" s="75" t="s">
        <v>5744</v>
      </c>
      <c r="D4938" s="77">
        <v>630</v>
      </c>
      <c r="E4938" s="77">
        <v>7.76</v>
      </c>
      <c r="F4938" s="95">
        <v>81</v>
      </c>
    </row>
    <row r="4939" spans="1:6">
      <c r="A4939" s="74" t="s">
        <v>213</v>
      </c>
      <c r="B4939" s="74" t="s">
        <v>153</v>
      </c>
      <c r="C4939" s="75" t="s">
        <v>5745</v>
      </c>
      <c r="D4939" s="77">
        <v>621</v>
      </c>
      <c r="E4939" s="77">
        <v>12.93</v>
      </c>
      <c r="F4939" s="95">
        <v>48</v>
      </c>
    </row>
    <row r="4940" spans="1:6">
      <c r="A4940" s="74" t="s">
        <v>213</v>
      </c>
      <c r="B4940" s="74" t="s">
        <v>153</v>
      </c>
      <c r="C4940" s="75" t="s">
        <v>5746</v>
      </c>
      <c r="D4940" s="77">
        <v>610</v>
      </c>
      <c r="E4940" s="77">
        <v>17.350000000000001</v>
      </c>
      <c r="F4940" s="95">
        <v>35</v>
      </c>
    </row>
    <row r="4941" spans="1:6">
      <c r="A4941" s="74" t="s">
        <v>213</v>
      </c>
      <c r="B4941" s="74" t="s">
        <v>153</v>
      </c>
      <c r="C4941" s="75" t="s">
        <v>5747</v>
      </c>
      <c r="D4941" s="77">
        <v>605</v>
      </c>
      <c r="E4941" s="77">
        <v>183.17</v>
      </c>
      <c r="F4941" s="95">
        <v>3.3</v>
      </c>
    </row>
    <row r="4942" spans="1:6">
      <c r="A4942" s="74" t="s">
        <v>213</v>
      </c>
      <c r="B4942" s="74" t="s">
        <v>153</v>
      </c>
      <c r="C4942" s="75" t="s">
        <v>5748</v>
      </c>
      <c r="D4942" s="77">
        <v>594</v>
      </c>
      <c r="E4942" s="77">
        <v>23.64</v>
      </c>
      <c r="F4942" s="95">
        <v>25</v>
      </c>
    </row>
    <row r="4943" spans="1:6">
      <c r="A4943" s="74" t="s">
        <v>213</v>
      </c>
      <c r="B4943" s="74" t="s">
        <v>153</v>
      </c>
      <c r="C4943" s="75" t="s">
        <v>5749</v>
      </c>
      <c r="D4943" s="77">
        <v>583</v>
      </c>
      <c r="E4943" s="77">
        <v>4.97</v>
      </c>
      <c r="F4943" s="95">
        <v>117</v>
      </c>
    </row>
    <row r="4944" spans="1:6">
      <c r="A4944" s="74" t="s">
        <v>213</v>
      </c>
      <c r="B4944" s="74" t="s">
        <v>153</v>
      </c>
      <c r="C4944" s="75" t="s">
        <v>5750</v>
      </c>
      <c r="D4944" s="77">
        <v>578</v>
      </c>
      <c r="E4944" s="77">
        <v>4.99</v>
      </c>
      <c r="F4944" s="95">
        <v>116</v>
      </c>
    </row>
    <row r="4945" spans="1:6">
      <c r="A4945" s="74" t="s">
        <v>213</v>
      </c>
      <c r="B4945" s="74" t="s">
        <v>153</v>
      </c>
      <c r="C4945" s="75" t="s">
        <v>5751</v>
      </c>
      <c r="D4945" s="77">
        <v>575</v>
      </c>
      <c r="E4945" s="77">
        <v>8.39</v>
      </c>
      <c r="F4945" s="95">
        <v>69</v>
      </c>
    </row>
    <row r="4946" spans="1:6">
      <c r="A4946" s="74" t="s">
        <v>213</v>
      </c>
      <c r="B4946" s="74" t="s">
        <v>153</v>
      </c>
      <c r="C4946" s="75" t="s">
        <v>5752</v>
      </c>
      <c r="D4946" s="77">
        <v>560</v>
      </c>
      <c r="E4946" s="77">
        <v>7.16</v>
      </c>
      <c r="F4946" s="95">
        <v>78</v>
      </c>
    </row>
    <row r="4947" spans="1:6">
      <c r="A4947" s="74" t="s">
        <v>213</v>
      </c>
      <c r="B4947" s="74" t="s">
        <v>153</v>
      </c>
      <c r="C4947" s="75" t="s">
        <v>5753</v>
      </c>
      <c r="D4947" s="77">
        <v>560</v>
      </c>
      <c r="E4947" s="77">
        <v>8.68</v>
      </c>
      <c r="F4947" s="95">
        <v>65</v>
      </c>
    </row>
    <row r="4948" spans="1:6">
      <c r="A4948" s="74" t="s">
        <v>213</v>
      </c>
      <c r="B4948" s="74" t="s">
        <v>153</v>
      </c>
      <c r="C4948" s="75" t="s">
        <v>5754</v>
      </c>
      <c r="D4948" s="77">
        <v>556</v>
      </c>
      <c r="E4948" s="77">
        <v>23.58</v>
      </c>
      <c r="F4948" s="95">
        <v>24</v>
      </c>
    </row>
    <row r="4949" spans="1:6">
      <c r="A4949" s="74" t="s">
        <v>213</v>
      </c>
      <c r="B4949" s="74" t="s">
        <v>153</v>
      </c>
      <c r="C4949" s="75" t="s">
        <v>5755</v>
      </c>
      <c r="D4949" s="77">
        <v>526</v>
      </c>
      <c r="E4949" s="77">
        <v>42.22</v>
      </c>
      <c r="F4949" s="95">
        <v>12</v>
      </c>
    </row>
    <row r="4950" spans="1:6">
      <c r="A4950" s="74" t="s">
        <v>213</v>
      </c>
      <c r="B4950" s="74" t="s">
        <v>153</v>
      </c>
      <c r="C4950" s="75" t="s">
        <v>5756</v>
      </c>
      <c r="D4950" s="77">
        <v>523</v>
      </c>
      <c r="E4950" s="77">
        <v>20.010000000000002</v>
      </c>
      <c r="F4950" s="95">
        <v>26</v>
      </c>
    </row>
    <row r="4951" spans="1:6">
      <c r="A4951" s="74" t="s">
        <v>213</v>
      </c>
      <c r="B4951" s="74" t="s">
        <v>153</v>
      </c>
      <c r="C4951" s="75" t="s">
        <v>5757</v>
      </c>
      <c r="D4951" s="77">
        <v>512</v>
      </c>
      <c r="E4951" s="77">
        <v>8.09</v>
      </c>
      <c r="F4951" s="95">
        <v>63</v>
      </c>
    </row>
    <row r="4952" spans="1:6">
      <c r="A4952" s="74" t="s">
        <v>213</v>
      </c>
      <c r="B4952" s="74" t="s">
        <v>153</v>
      </c>
      <c r="C4952" s="75" t="s">
        <v>5758</v>
      </c>
      <c r="D4952" s="77">
        <v>511</v>
      </c>
      <c r="E4952" s="77">
        <v>8.6</v>
      </c>
      <c r="F4952" s="95">
        <v>59</v>
      </c>
    </row>
    <row r="4953" spans="1:6">
      <c r="A4953" s="74" t="s">
        <v>213</v>
      </c>
      <c r="B4953" s="74" t="s">
        <v>153</v>
      </c>
      <c r="C4953" s="75" t="s">
        <v>5759</v>
      </c>
      <c r="D4953" s="77">
        <v>507</v>
      </c>
      <c r="E4953" s="77">
        <v>10.51</v>
      </c>
      <c r="F4953" s="95">
        <v>48</v>
      </c>
    </row>
    <row r="4954" spans="1:6">
      <c r="A4954" s="74" t="s">
        <v>213</v>
      </c>
      <c r="B4954" s="74" t="s">
        <v>153</v>
      </c>
      <c r="C4954" s="75" t="s">
        <v>5760</v>
      </c>
      <c r="D4954" s="77">
        <v>491</v>
      </c>
      <c r="E4954" s="77">
        <v>29.81</v>
      </c>
      <c r="F4954" s="95">
        <v>16</v>
      </c>
    </row>
    <row r="4955" spans="1:6">
      <c r="A4955" s="74" t="s">
        <v>213</v>
      </c>
      <c r="B4955" s="74" t="s">
        <v>153</v>
      </c>
      <c r="C4955" s="75" t="s">
        <v>5761</v>
      </c>
      <c r="D4955" s="77">
        <v>488</v>
      </c>
      <c r="E4955" s="77">
        <v>7.03</v>
      </c>
      <c r="F4955" s="95">
        <v>69</v>
      </c>
    </row>
    <row r="4956" spans="1:6">
      <c r="A4956" s="74" t="s">
        <v>213</v>
      </c>
      <c r="B4956" s="74" t="s">
        <v>153</v>
      </c>
      <c r="C4956" s="75" t="s">
        <v>5762</v>
      </c>
      <c r="D4956" s="77">
        <v>486</v>
      </c>
      <c r="E4956" s="77">
        <v>15.52</v>
      </c>
      <c r="F4956" s="95">
        <v>31</v>
      </c>
    </row>
    <row r="4957" spans="1:6">
      <c r="A4957" s="74" t="s">
        <v>213</v>
      </c>
      <c r="B4957" s="74" t="s">
        <v>153</v>
      </c>
      <c r="C4957" s="75" t="s">
        <v>5763</v>
      </c>
      <c r="D4957" s="77">
        <v>485</v>
      </c>
      <c r="E4957" s="77">
        <v>6.43</v>
      </c>
      <c r="F4957" s="95">
        <v>75</v>
      </c>
    </row>
    <row r="4958" spans="1:6">
      <c r="A4958" s="74" t="s">
        <v>213</v>
      </c>
      <c r="B4958" s="74" t="s">
        <v>153</v>
      </c>
      <c r="C4958" s="75" t="s">
        <v>5764</v>
      </c>
      <c r="D4958" s="77">
        <v>476</v>
      </c>
      <c r="E4958" s="77">
        <v>18.54</v>
      </c>
      <c r="F4958" s="95">
        <v>26</v>
      </c>
    </row>
    <row r="4959" spans="1:6">
      <c r="A4959" s="74" t="s">
        <v>213</v>
      </c>
      <c r="B4959" s="74" t="s">
        <v>153</v>
      </c>
      <c r="C4959" s="75" t="s">
        <v>5765</v>
      </c>
      <c r="D4959" s="77">
        <v>476</v>
      </c>
      <c r="E4959" s="77">
        <v>5.44</v>
      </c>
      <c r="F4959" s="95">
        <v>88</v>
      </c>
    </row>
    <row r="4960" spans="1:6">
      <c r="A4960" s="74" t="s">
        <v>213</v>
      </c>
      <c r="B4960" s="74" t="s">
        <v>153</v>
      </c>
      <c r="C4960" s="75" t="s">
        <v>5766</v>
      </c>
      <c r="D4960" s="77">
        <v>464</v>
      </c>
      <c r="E4960" s="77">
        <v>11.83</v>
      </c>
      <c r="F4960" s="95">
        <v>39</v>
      </c>
    </row>
    <row r="4961" spans="1:6">
      <c r="A4961" s="74" t="s">
        <v>213</v>
      </c>
      <c r="B4961" s="74" t="s">
        <v>153</v>
      </c>
      <c r="C4961" s="75" t="s">
        <v>5767</v>
      </c>
      <c r="D4961" s="77">
        <v>430</v>
      </c>
      <c r="E4961" s="77">
        <v>10.14</v>
      </c>
      <c r="F4961" s="95">
        <v>42</v>
      </c>
    </row>
    <row r="4962" spans="1:6">
      <c r="A4962" s="74" t="s">
        <v>213</v>
      </c>
      <c r="B4962" s="74" t="s">
        <v>153</v>
      </c>
      <c r="C4962" s="75" t="s">
        <v>5768</v>
      </c>
      <c r="D4962" s="77">
        <v>423</v>
      </c>
      <c r="E4962" s="77">
        <v>14.36</v>
      </c>
      <c r="F4962" s="95">
        <v>29</v>
      </c>
    </row>
    <row r="4963" spans="1:6">
      <c r="A4963" s="74" t="s">
        <v>213</v>
      </c>
      <c r="B4963" s="74" t="s">
        <v>153</v>
      </c>
      <c r="C4963" s="75" t="s">
        <v>5769</v>
      </c>
      <c r="D4963" s="77">
        <v>413</v>
      </c>
      <c r="E4963" s="77">
        <v>10.59</v>
      </c>
      <c r="F4963" s="95">
        <v>39</v>
      </c>
    </row>
    <row r="4964" spans="1:6">
      <c r="A4964" s="74" t="s">
        <v>213</v>
      </c>
      <c r="B4964" s="74" t="s">
        <v>153</v>
      </c>
      <c r="C4964" s="75" t="s">
        <v>5770</v>
      </c>
      <c r="D4964" s="77">
        <v>410</v>
      </c>
      <c r="E4964" s="77">
        <v>7.81</v>
      </c>
      <c r="F4964" s="95">
        <v>53</v>
      </c>
    </row>
    <row r="4965" spans="1:6">
      <c r="A4965" s="74" t="s">
        <v>213</v>
      </c>
      <c r="B4965" s="74" t="s">
        <v>153</v>
      </c>
      <c r="C4965" s="75" t="s">
        <v>5771</v>
      </c>
      <c r="D4965" s="77">
        <v>408</v>
      </c>
      <c r="E4965" s="77">
        <v>54.26</v>
      </c>
      <c r="F4965" s="95">
        <v>7.52</v>
      </c>
    </row>
    <row r="4966" spans="1:6">
      <c r="A4966" s="74" t="s">
        <v>213</v>
      </c>
      <c r="B4966" s="74" t="s">
        <v>153</v>
      </c>
      <c r="C4966" s="75" t="s">
        <v>5772</v>
      </c>
      <c r="D4966" s="77">
        <v>385</v>
      </c>
      <c r="E4966" s="77">
        <v>8.48</v>
      </c>
      <c r="F4966" s="95">
        <v>45</v>
      </c>
    </row>
    <row r="4967" spans="1:6">
      <c r="A4967" s="74" t="s">
        <v>213</v>
      </c>
      <c r="B4967" s="74" t="s">
        <v>153</v>
      </c>
      <c r="C4967" s="75" t="s">
        <v>5773</v>
      </c>
      <c r="D4967" s="77">
        <v>369</v>
      </c>
      <c r="E4967" s="77">
        <v>7.93</v>
      </c>
      <c r="F4967" s="95">
        <v>47</v>
      </c>
    </row>
    <row r="4968" spans="1:6">
      <c r="A4968" s="74" t="s">
        <v>213</v>
      </c>
      <c r="B4968" s="74" t="s">
        <v>153</v>
      </c>
      <c r="C4968" s="75" t="s">
        <v>5774</v>
      </c>
      <c r="D4968" s="77">
        <v>368</v>
      </c>
      <c r="E4968" s="77">
        <v>5</v>
      </c>
      <c r="F4968" s="95">
        <v>74</v>
      </c>
    </row>
    <row r="4969" spans="1:6">
      <c r="A4969" s="74" t="s">
        <v>213</v>
      </c>
      <c r="B4969" s="74" t="s">
        <v>153</v>
      </c>
      <c r="C4969" s="75" t="s">
        <v>5775</v>
      </c>
      <c r="D4969" s="77">
        <v>365</v>
      </c>
      <c r="E4969" s="77">
        <v>8.1199999999999992</v>
      </c>
      <c r="F4969" s="95">
        <v>45</v>
      </c>
    </row>
    <row r="4970" spans="1:6">
      <c r="A4970" s="74" t="s">
        <v>213</v>
      </c>
      <c r="B4970" s="74" t="s">
        <v>153</v>
      </c>
      <c r="C4970" s="75" t="s">
        <v>5776</v>
      </c>
      <c r="D4970" s="77">
        <v>363</v>
      </c>
      <c r="E4970" s="77">
        <v>7.51</v>
      </c>
      <c r="F4970" s="95">
        <v>48</v>
      </c>
    </row>
    <row r="4971" spans="1:6">
      <c r="A4971" s="74" t="s">
        <v>213</v>
      </c>
      <c r="B4971" s="74" t="s">
        <v>153</v>
      </c>
      <c r="C4971" s="75" t="s">
        <v>5777</v>
      </c>
      <c r="D4971" s="77">
        <v>361</v>
      </c>
      <c r="E4971" s="77">
        <v>11.52</v>
      </c>
      <c r="F4971" s="95">
        <v>31</v>
      </c>
    </row>
    <row r="4972" spans="1:6">
      <c r="A4972" s="74" t="s">
        <v>213</v>
      </c>
      <c r="B4972" s="74" t="s">
        <v>153</v>
      </c>
      <c r="C4972" s="75" t="s">
        <v>5778</v>
      </c>
      <c r="D4972" s="77">
        <v>359</v>
      </c>
      <c r="E4972" s="77">
        <v>21.07</v>
      </c>
      <c r="F4972" s="95">
        <v>17</v>
      </c>
    </row>
    <row r="4973" spans="1:6">
      <c r="A4973" s="74" t="s">
        <v>213</v>
      </c>
      <c r="B4973" s="74" t="s">
        <v>153</v>
      </c>
      <c r="C4973" s="75" t="s">
        <v>5779</v>
      </c>
      <c r="D4973" s="77">
        <v>350</v>
      </c>
      <c r="E4973" s="77">
        <v>5.74</v>
      </c>
      <c r="F4973" s="95">
        <v>61</v>
      </c>
    </row>
    <row r="4974" spans="1:6">
      <c r="A4974" s="74" t="s">
        <v>213</v>
      </c>
      <c r="B4974" s="74" t="s">
        <v>153</v>
      </c>
      <c r="C4974" s="75" t="s">
        <v>5780</v>
      </c>
      <c r="D4974" s="77">
        <v>343</v>
      </c>
      <c r="E4974" s="77">
        <v>26.57</v>
      </c>
      <c r="F4974" s="95">
        <v>13</v>
      </c>
    </row>
    <row r="4975" spans="1:6">
      <c r="A4975" s="74" t="s">
        <v>213</v>
      </c>
      <c r="B4975" s="74" t="s">
        <v>153</v>
      </c>
      <c r="C4975" s="75" t="s">
        <v>5781</v>
      </c>
      <c r="D4975" s="77">
        <v>326</v>
      </c>
      <c r="E4975" s="77">
        <v>11.69</v>
      </c>
      <c r="F4975" s="95">
        <v>28</v>
      </c>
    </row>
    <row r="4976" spans="1:6">
      <c r="A4976" s="74" t="s">
        <v>213</v>
      </c>
      <c r="B4976" s="74" t="s">
        <v>153</v>
      </c>
      <c r="C4976" s="75" t="s">
        <v>5782</v>
      </c>
      <c r="D4976" s="77">
        <v>314</v>
      </c>
      <c r="E4976" s="77">
        <v>14.86</v>
      </c>
      <c r="F4976" s="95">
        <v>21</v>
      </c>
    </row>
    <row r="4977" spans="1:6">
      <c r="A4977" s="74" t="s">
        <v>213</v>
      </c>
      <c r="B4977" s="74" t="s">
        <v>153</v>
      </c>
      <c r="C4977" s="75" t="s">
        <v>5783</v>
      </c>
      <c r="D4977" s="77">
        <v>309</v>
      </c>
      <c r="E4977" s="77">
        <v>10.53</v>
      </c>
      <c r="F4977" s="95">
        <v>29</v>
      </c>
    </row>
    <row r="4978" spans="1:6">
      <c r="A4978" s="74" t="s">
        <v>213</v>
      </c>
      <c r="B4978" s="74" t="s">
        <v>153</v>
      </c>
      <c r="C4978" s="75" t="s">
        <v>5784</v>
      </c>
      <c r="D4978" s="77">
        <v>307</v>
      </c>
      <c r="E4978" s="77">
        <v>6.24</v>
      </c>
      <c r="F4978" s="95">
        <v>49</v>
      </c>
    </row>
    <row r="4979" spans="1:6">
      <c r="A4979" s="74" t="s">
        <v>213</v>
      </c>
      <c r="B4979" s="74" t="s">
        <v>153</v>
      </c>
      <c r="C4979" s="75" t="s">
        <v>5785</v>
      </c>
      <c r="D4979" s="77">
        <v>305</v>
      </c>
      <c r="E4979" s="77">
        <v>7.67</v>
      </c>
      <c r="F4979" s="95">
        <v>40</v>
      </c>
    </row>
    <row r="4980" spans="1:6">
      <c r="A4980" s="74" t="s">
        <v>213</v>
      </c>
      <c r="B4980" s="74" t="s">
        <v>153</v>
      </c>
      <c r="C4980" s="75" t="s">
        <v>5786</v>
      </c>
      <c r="D4980" s="77">
        <v>298</v>
      </c>
      <c r="E4980" s="77">
        <v>8.9</v>
      </c>
      <c r="F4980" s="95">
        <v>33</v>
      </c>
    </row>
    <row r="4981" spans="1:6">
      <c r="A4981" s="74" t="s">
        <v>213</v>
      </c>
      <c r="B4981" s="74" t="s">
        <v>153</v>
      </c>
      <c r="C4981" s="75" t="s">
        <v>5787</v>
      </c>
      <c r="D4981" s="77">
        <v>297</v>
      </c>
      <c r="E4981" s="77">
        <v>11.52</v>
      </c>
      <c r="F4981" s="95">
        <v>26</v>
      </c>
    </row>
    <row r="4982" spans="1:6">
      <c r="A4982" s="74" t="s">
        <v>213</v>
      </c>
      <c r="B4982" s="74" t="s">
        <v>153</v>
      </c>
      <c r="C4982" s="75" t="s">
        <v>5788</v>
      </c>
      <c r="D4982" s="77">
        <v>295</v>
      </c>
      <c r="E4982" s="77">
        <v>34.51</v>
      </c>
      <c r="F4982" s="95">
        <v>8.5500000000000007</v>
      </c>
    </row>
    <row r="4983" spans="1:6">
      <c r="A4983" s="74" t="s">
        <v>213</v>
      </c>
      <c r="B4983" s="74" t="s">
        <v>153</v>
      </c>
      <c r="C4983" s="75" t="s">
        <v>5789</v>
      </c>
      <c r="D4983" s="77">
        <v>288</v>
      </c>
      <c r="E4983" s="77">
        <v>27.91</v>
      </c>
      <c r="F4983" s="95">
        <v>10</v>
      </c>
    </row>
    <row r="4984" spans="1:6">
      <c r="A4984" s="74" t="s">
        <v>213</v>
      </c>
      <c r="B4984" s="74" t="s">
        <v>153</v>
      </c>
      <c r="C4984" s="75" t="s">
        <v>5790</v>
      </c>
      <c r="D4984" s="77">
        <v>282</v>
      </c>
      <c r="E4984" s="77">
        <v>10.119999999999999</v>
      </c>
      <c r="F4984" s="95">
        <v>28</v>
      </c>
    </row>
    <row r="4985" spans="1:6">
      <c r="A4985" s="74" t="s">
        <v>213</v>
      </c>
      <c r="B4985" s="74" t="s">
        <v>153</v>
      </c>
      <c r="C4985" s="75" t="s">
        <v>5791</v>
      </c>
      <c r="D4985" s="77">
        <v>273</v>
      </c>
      <c r="E4985" s="77">
        <v>13.97</v>
      </c>
      <c r="F4985" s="95">
        <v>20</v>
      </c>
    </row>
    <row r="4986" spans="1:6">
      <c r="A4986" s="74" t="s">
        <v>213</v>
      </c>
      <c r="B4986" s="74" t="s">
        <v>153</v>
      </c>
      <c r="C4986" s="75" t="s">
        <v>5792</v>
      </c>
      <c r="D4986" s="77">
        <v>269</v>
      </c>
      <c r="E4986" s="77">
        <v>9.89</v>
      </c>
      <c r="F4986" s="95">
        <v>27</v>
      </c>
    </row>
    <row r="4987" spans="1:6">
      <c r="A4987" s="74" t="s">
        <v>213</v>
      </c>
      <c r="B4987" s="74" t="s">
        <v>153</v>
      </c>
      <c r="C4987" s="75" t="s">
        <v>5793</v>
      </c>
      <c r="D4987" s="77">
        <v>269</v>
      </c>
      <c r="E4987" s="77">
        <v>17.010000000000002</v>
      </c>
      <c r="F4987" s="95">
        <v>16</v>
      </c>
    </row>
    <row r="4988" spans="1:6">
      <c r="A4988" s="74" t="s">
        <v>213</v>
      </c>
      <c r="B4988" s="74" t="s">
        <v>153</v>
      </c>
      <c r="C4988" s="75" t="s">
        <v>5794</v>
      </c>
      <c r="D4988" s="77">
        <v>264</v>
      </c>
      <c r="E4988" s="77">
        <v>20.51</v>
      </c>
      <c r="F4988" s="95">
        <v>13</v>
      </c>
    </row>
    <row r="4989" spans="1:6">
      <c r="A4989" s="74" t="s">
        <v>213</v>
      </c>
      <c r="B4989" s="74" t="s">
        <v>153</v>
      </c>
      <c r="C4989" s="75" t="s">
        <v>5795</v>
      </c>
      <c r="D4989" s="77">
        <v>234</v>
      </c>
      <c r="E4989" s="77">
        <v>6.94</v>
      </c>
      <c r="F4989" s="95">
        <v>34</v>
      </c>
    </row>
    <row r="4990" spans="1:6">
      <c r="A4990" s="74" t="s">
        <v>213</v>
      </c>
      <c r="B4990" s="74" t="s">
        <v>153</v>
      </c>
      <c r="C4990" s="75" t="s">
        <v>5796</v>
      </c>
      <c r="D4990" s="77">
        <v>230</v>
      </c>
      <c r="E4990" s="77">
        <v>19.29</v>
      </c>
      <c r="F4990" s="95">
        <v>12</v>
      </c>
    </row>
    <row r="4991" spans="1:6">
      <c r="A4991" s="74" t="s">
        <v>213</v>
      </c>
      <c r="B4991" s="74" t="s">
        <v>153</v>
      </c>
      <c r="C4991" s="75" t="s">
        <v>5797</v>
      </c>
      <c r="D4991" s="77">
        <v>229</v>
      </c>
      <c r="E4991" s="77">
        <v>11.1</v>
      </c>
      <c r="F4991" s="95">
        <v>21</v>
      </c>
    </row>
    <row r="4992" spans="1:6">
      <c r="A4992" s="74" t="s">
        <v>213</v>
      </c>
      <c r="B4992" s="74" t="s">
        <v>153</v>
      </c>
      <c r="C4992" s="75" t="s">
        <v>5798</v>
      </c>
      <c r="D4992" s="77">
        <v>224</v>
      </c>
      <c r="E4992" s="77">
        <v>4.59</v>
      </c>
      <c r="F4992" s="95">
        <v>49</v>
      </c>
    </row>
    <row r="4993" spans="1:6">
      <c r="A4993" s="74" t="s">
        <v>213</v>
      </c>
      <c r="B4993" s="74" t="s">
        <v>153</v>
      </c>
      <c r="C4993" s="75" t="s">
        <v>5799</v>
      </c>
      <c r="D4993" s="77">
        <v>222</v>
      </c>
      <c r="E4993" s="77">
        <v>13.03</v>
      </c>
      <c r="F4993" s="95">
        <v>17</v>
      </c>
    </row>
    <row r="4994" spans="1:6">
      <c r="A4994" s="74" t="s">
        <v>213</v>
      </c>
      <c r="B4994" s="74" t="s">
        <v>153</v>
      </c>
      <c r="C4994" s="75" t="s">
        <v>5800</v>
      </c>
      <c r="D4994" s="77">
        <v>220</v>
      </c>
      <c r="E4994" s="77">
        <v>36.92</v>
      </c>
      <c r="F4994" s="95">
        <v>5.96</v>
      </c>
    </row>
    <row r="4995" spans="1:6">
      <c r="A4995" s="74" t="s">
        <v>213</v>
      </c>
      <c r="B4995" s="74" t="s">
        <v>153</v>
      </c>
      <c r="C4995" s="75" t="s">
        <v>5801</v>
      </c>
      <c r="D4995" s="77">
        <v>217</v>
      </c>
      <c r="E4995" s="77">
        <v>15.07</v>
      </c>
      <c r="F4995" s="95">
        <v>14</v>
      </c>
    </row>
    <row r="4996" spans="1:6">
      <c r="A4996" s="74" t="s">
        <v>213</v>
      </c>
      <c r="B4996" s="74" t="s">
        <v>153</v>
      </c>
      <c r="C4996" s="75" t="s">
        <v>5802</v>
      </c>
      <c r="D4996" s="77">
        <v>212</v>
      </c>
      <c r="E4996" s="77">
        <v>11.12</v>
      </c>
      <c r="F4996" s="95">
        <v>19</v>
      </c>
    </row>
    <row r="4997" spans="1:6">
      <c r="A4997" s="74" t="s">
        <v>213</v>
      </c>
      <c r="B4997" s="74" t="s">
        <v>153</v>
      </c>
      <c r="C4997" s="75" t="s">
        <v>5803</v>
      </c>
      <c r="D4997" s="77">
        <v>210</v>
      </c>
      <c r="E4997" s="77">
        <v>15.74</v>
      </c>
      <c r="F4997" s="95">
        <v>13</v>
      </c>
    </row>
    <row r="4998" spans="1:6">
      <c r="A4998" s="74" t="s">
        <v>213</v>
      </c>
      <c r="B4998" s="74" t="s">
        <v>153</v>
      </c>
      <c r="C4998" s="75" t="s">
        <v>5804</v>
      </c>
      <c r="D4998" s="77">
        <v>207</v>
      </c>
      <c r="E4998" s="77">
        <v>12.43</v>
      </c>
      <c r="F4998" s="95">
        <v>17</v>
      </c>
    </row>
    <row r="4999" spans="1:6">
      <c r="A4999" s="74" t="s">
        <v>213</v>
      </c>
      <c r="B4999" s="74" t="s">
        <v>153</v>
      </c>
      <c r="C4999" s="75" t="s">
        <v>5805</v>
      </c>
      <c r="D4999" s="77">
        <v>199</v>
      </c>
      <c r="E4999" s="77">
        <v>4.92</v>
      </c>
      <c r="F4999" s="95">
        <v>40</v>
      </c>
    </row>
    <row r="5000" spans="1:6">
      <c r="A5000" s="74" t="s">
        <v>213</v>
      </c>
      <c r="B5000" s="74" t="s">
        <v>153</v>
      </c>
      <c r="C5000" s="75" t="s">
        <v>5806</v>
      </c>
      <c r="D5000" s="77">
        <v>188</v>
      </c>
      <c r="E5000" s="77">
        <v>8.23</v>
      </c>
      <c r="F5000" s="95">
        <v>23</v>
      </c>
    </row>
    <row r="5001" spans="1:6">
      <c r="A5001" s="74" t="s">
        <v>213</v>
      </c>
      <c r="B5001" s="74" t="s">
        <v>153</v>
      </c>
      <c r="C5001" s="75" t="s">
        <v>5807</v>
      </c>
      <c r="D5001" s="77">
        <v>185</v>
      </c>
      <c r="E5001" s="77">
        <v>6.12</v>
      </c>
      <c r="F5001" s="95">
        <v>30</v>
      </c>
    </row>
    <row r="5002" spans="1:6">
      <c r="A5002" s="74" t="s">
        <v>213</v>
      </c>
      <c r="B5002" s="74" t="s">
        <v>153</v>
      </c>
      <c r="C5002" s="75" t="s">
        <v>5808</v>
      </c>
      <c r="D5002" s="77">
        <v>180</v>
      </c>
      <c r="E5002" s="77">
        <v>5.54</v>
      </c>
      <c r="F5002" s="95">
        <v>32</v>
      </c>
    </row>
    <row r="5003" spans="1:6">
      <c r="A5003" s="74" t="s">
        <v>213</v>
      </c>
      <c r="B5003" s="74" t="s">
        <v>153</v>
      </c>
      <c r="C5003" s="75" t="s">
        <v>5809</v>
      </c>
      <c r="D5003" s="77">
        <v>175</v>
      </c>
      <c r="E5003" s="77">
        <v>9.39</v>
      </c>
      <c r="F5003" s="95">
        <v>19</v>
      </c>
    </row>
    <row r="5004" spans="1:6">
      <c r="A5004" s="74" t="s">
        <v>213</v>
      </c>
      <c r="B5004" s="74" t="s">
        <v>153</v>
      </c>
      <c r="C5004" s="75" t="s">
        <v>5810</v>
      </c>
      <c r="D5004" s="77">
        <v>174</v>
      </c>
      <c r="E5004" s="77">
        <v>6.42</v>
      </c>
      <c r="F5004" s="95">
        <v>27</v>
      </c>
    </row>
    <row r="5005" spans="1:6">
      <c r="A5005" s="74" t="s">
        <v>213</v>
      </c>
      <c r="B5005" s="74" t="s">
        <v>153</v>
      </c>
      <c r="C5005" s="75" t="s">
        <v>5811</v>
      </c>
      <c r="D5005" s="77">
        <v>172</v>
      </c>
      <c r="E5005" s="77">
        <v>8.07</v>
      </c>
      <c r="F5005" s="95">
        <v>21</v>
      </c>
    </row>
    <row r="5006" spans="1:6">
      <c r="A5006" s="74" t="s">
        <v>213</v>
      </c>
      <c r="B5006" s="74" t="s">
        <v>153</v>
      </c>
      <c r="C5006" s="75" t="s">
        <v>5812</v>
      </c>
      <c r="D5006" s="77">
        <v>171</v>
      </c>
      <c r="E5006" s="77">
        <v>7.18</v>
      </c>
      <c r="F5006" s="95">
        <v>24</v>
      </c>
    </row>
    <row r="5007" spans="1:6">
      <c r="A5007" s="74" t="s">
        <v>213</v>
      </c>
      <c r="B5007" s="74" t="s">
        <v>153</v>
      </c>
      <c r="C5007" s="75" t="s">
        <v>5813</v>
      </c>
      <c r="D5007" s="77">
        <v>171</v>
      </c>
      <c r="E5007" s="77">
        <v>52.39</v>
      </c>
      <c r="F5007" s="95">
        <v>3.26</v>
      </c>
    </row>
    <row r="5008" spans="1:6">
      <c r="A5008" s="74" t="s">
        <v>213</v>
      </c>
      <c r="B5008" s="74" t="s">
        <v>153</v>
      </c>
      <c r="C5008" s="75" t="s">
        <v>5814</v>
      </c>
      <c r="D5008" s="77">
        <v>165</v>
      </c>
      <c r="E5008" s="77">
        <v>52.05</v>
      </c>
      <c r="F5008" s="95">
        <v>3.17</v>
      </c>
    </row>
    <row r="5009" spans="1:6">
      <c r="A5009" s="74" t="s">
        <v>213</v>
      </c>
      <c r="B5009" s="74" t="s">
        <v>153</v>
      </c>
      <c r="C5009" s="75" t="s">
        <v>5815</v>
      </c>
      <c r="D5009" s="77">
        <v>163</v>
      </c>
      <c r="E5009" s="77">
        <v>4.8499999999999996</v>
      </c>
      <c r="F5009" s="95">
        <v>34</v>
      </c>
    </row>
    <row r="5010" spans="1:6">
      <c r="A5010" s="74" t="s">
        <v>213</v>
      </c>
      <c r="B5010" s="74" t="s">
        <v>153</v>
      </c>
      <c r="C5010" s="75" t="s">
        <v>5816</v>
      </c>
      <c r="D5010" s="77">
        <v>163</v>
      </c>
      <c r="E5010" s="77">
        <v>94.92</v>
      </c>
      <c r="F5010" s="95">
        <v>1.72</v>
      </c>
    </row>
    <row r="5011" spans="1:6">
      <c r="A5011" s="74" t="s">
        <v>213</v>
      </c>
      <c r="B5011" s="74" t="s">
        <v>153</v>
      </c>
      <c r="C5011" s="75" t="s">
        <v>5817</v>
      </c>
      <c r="D5011" s="77">
        <v>160</v>
      </c>
      <c r="E5011" s="77">
        <v>4.51</v>
      </c>
      <c r="F5011" s="95">
        <v>35</v>
      </c>
    </row>
    <row r="5012" spans="1:6">
      <c r="A5012" s="74" t="s">
        <v>213</v>
      </c>
      <c r="B5012" s="74" t="s">
        <v>153</v>
      </c>
      <c r="C5012" s="75" t="s">
        <v>5818</v>
      </c>
      <c r="D5012" s="77">
        <v>158</v>
      </c>
      <c r="E5012" s="77">
        <v>33.950000000000003</v>
      </c>
      <c r="F5012" s="95">
        <v>4.6500000000000004</v>
      </c>
    </row>
    <row r="5013" spans="1:6">
      <c r="A5013" s="74" t="s">
        <v>213</v>
      </c>
      <c r="B5013" s="74" t="s">
        <v>153</v>
      </c>
      <c r="C5013" s="75" t="s">
        <v>5819</v>
      </c>
      <c r="D5013" s="77">
        <v>158</v>
      </c>
      <c r="E5013" s="77">
        <v>151.53</v>
      </c>
      <c r="F5013" s="95">
        <v>1.04</v>
      </c>
    </row>
    <row r="5014" spans="1:6">
      <c r="A5014" s="74" t="s">
        <v>213</v>
      </c>
      <c r="B5014" s="74" t="s">
        <v>153</v>
      </c>
      <c r="C5014" s="75" t="s">
        <v>5820</v>
      </c>
      <c r="D5014" s="77">
        <v>141</v>
      </c>
      <c r="E5014" s="77">
        <v>13.68</v>
      </c>
      <c r="F5014" s="95">
        <v>10</v>
      </c>
    </row>
    <row r="5015" spans="1:6">
      <c r="A5015" s="74" t="s">
        <v>213</v>
      </c>
      <c r="B5015" s="74" t="s">
        <v>153</v>
      </c>
      <c r="C5015" s="75" t="s">
        <v>5821</v>
      </c>
      <c r="D5015" s="77">
        <v>134</v>
      </c>
      <c r="E5015" s="77">
        <v>7.02</v>
      </c>
      <c r="F5015" s="95">
        <v>19</v>
      </c>
    </row>
    <row r="5016" spans="1:6">
      <c r="A5016" s="74" t="s">
        <v>213</v>
      </c>
      <c r="B5016" s="74" t="s">
        <v>153</v>
      </c>
      <c r="C5016" s="75" t="s">
        <v>5822</v>
      </c>
      <c r="D5016" s="77">
        <v>130</v>
      </c>
      <c r="E5016" s="77">
        <v>7.46</v>
      </c>
      <c r="F5016" s="95">
        <v>17</v>
      </c>
    </row>
    <row r="5017" spans="1:6">
      <c r="A5017" s="74" t="s">
        <v>213</v>
      </c>
      <c r="B5017" s="74" t="s">
        <v>153</v>
      </c>
      <c r="C5017" s="75" t="s">
        <v>5823</v>
      </c>
      <c r="D5017" s="77">
        <v>114</v>
      </c>
      <c r="E5017" s="77">
        <v>10.210000000000001</v>
      </c>
      <c r="F5017" s="95">
        <v>11</v>
      </c>
    </row>
    <row r="5018" spans="1:6">
      <c r="A5018" s="74" t="s">
        <v>213</v>
      </c>
      <c r="B5018" s="74" t="s">
        <v>153</v>
      </c>
      <c r="C5018" s="75" t="s">
        <v>5824</v>
      </c>
      <c r="D5018" s="77">
        <v>107</v>
      </c>
      <c r="E5018" s="77">
        <v>16.96</v>
      </c>
      <c r="F5018" s="95">
        <v>6.31</v>
      </c>
    </row>
    <row r="5019" spans="1:6">
      <c r="A5019" s="74" t="s">
        <v>213</v>
      </c>
      <c r="B5019" s="74" t="s">
        <v>153</v>
      </c>
      <c r="C5019" s="75" t="s">
        <v>5825</v>
      </c>
      <c r="D5019" s="77">
        <v>107</v>
      </c>
      <c r="E5019" s="77">
        <v>23.84</v>
      </c>
      <c r="F5019" s="95">
        <v>4.49</v>
      </c>
    </row>
    <row r="5020" spans="1:6">
      <c r="A5020" s="74" t="s">
        <v>213</v>
      </c>
      <c r="B5020" s="74" t="s">
        <v>153</v>
      </c>
      <c r="C5020" s="75" t="s">
        <v>5826</v>
      </c>
      <c r="D5020" s="77">
        <v>106</v>
      </c>
      <c r="E5020" s="77">
        <v>6.26</v>
      </c>
      <c r="F5020" s="95">
        <v>17</v>
      </c>
    </row>
    <row r="5021" spans="1:6">
      <c r="A5021" s="74" t="s">
        <v>213</v>
      </c>
      <c r="B5021" s="74" t="s">
        <v>153</v>
      </c>
      <c r="C5021" s="75" t="s">
        <v>5827</v>
      </c>
      <c r="D5021" s="77">
        <v>104</v>
      </c>
      <c r="E5021" s="77">
        <v>62.07</v>
      </c>
      <c r="F5021" s="95">
        <v>1.68</v>
      </c>
    </row>
    <row r="5022" spans="1:6">
      <c r="A5022" s="74" t="s">
        <v>213</v>
      </c>
      <c r="B5022" s="74" t="s">
        <v>153</v>
      </c>
      <c r="C5022" s="75" t="s">
        <v>5828</v>
      </c>
      <c r="D5022" s="77">
        <v>104</v>
      </c>
      <c r="E5022" s="77">
        <v>11.35</v>
      </c>
      <c r="F5022" s="95">
        <v>9.16</v>
      </c>
    </row>
    <row r="5023" spans="1:6">
      <c r="A5023" s="74" t="s">
        <v>213</v>
      </c>
      <c r="B5023" s="74" t="s">
        <v>153</v>
      </c>
      <c r="C5023" s="75" t="s">
        <v>5829</v>
      </c>
      <c r="D5023" s="77">
        <v>103</v>
      </c>
      <c r="E5023" s="77">
        <v>28.1</v>
      </c>
      <c r="F5023" s="95">
        <v>3.67</v>
      </c>
    </row>
    <row r="5024" spans="1:6">
      <c r="A5024" s="74" t="s">
        <v>213</v>
      </c>
      <c r="B5024" s="74" t="s">
        <v>153</v>
      </c>
      <c r="C5024" s="75" t="s">
        <v>5830</v>
      </c>
      <c r="D5024" s="77">
        <v>100</v>
      </c>
      <c r="E5024" s="77">
        <v>6.42</v>
      </c>
      <c r="F5024" s="95">
        <v>16</v>
      </c>
    </row>
    <row r="5025" spans="1:6">
      <c r="A5025" s="74" t="s">
        <v>213</v>
      </c>
      <c r="B5025" s="74" t="s">
        <v>153</v>
      </c>
      <c r="C5025" s="75" t="s">
        <v>5831</v>
      </c>
      <c r="D5025" s="77">
        <v>98</v>
      </c>
      <c r="E5025" s="77">
        <v>7.24</v>
      </c>
      <c r="F5025" s="95">
        <v>14</v>
      </c>
    </row>
    <row r="5026" spans="1:6">
      <c r="A5026" s="74" t="s">
        <v>213</v>
      </c>
      <c r="B5026" s="74" t="s">
        <v>153</v>
      </c>
      <c r="C5026" s="75" t="s">
        <v>5832</v>
      </c>
      <c r="D5026" s="77">
        <v>97</v>
      </c>
      <c r="E5026" s="77">
        <v>11.5</v>
      </c>
      <c r="F5026" s="95">
        <v>8.43</v>
      </c>
    </row>
    <row r="5027" spans="1:6">
      <c r="A5027" s="74" t="s">
        <v>213</v>
      </c>
      <c r="B5027" s="74" t="s">
        <v>153</v>
      </c>
      <c r="C5027" s="75" t="s">
        <v>5833</v>
      </c>
      <c r="D5027" s="77">
        <v>94</v>
      </c>
      <c r="E5027" s="77">
        <v>26.22</v>
      </c>
      <c r="F5027" s="95">
        <v>3.59</v>
      </c>
    </row>
    <row r="5028" spans="1:6">
      <c r="A5028" s="74" t="s">
        <v>213</v>
      </c>
      <c r="B5028" s="74" t="s">
        <v>153</v>
      </c>
      <c r="C5028" s="75" t="s">
        <v>5834</v>
      </c>
      <c r="D5028" s="77">
        <v>88</v>
      </c>
      <c r="E5028" s="77">
        <v>31.11</v>
      </c>
      <c r="F5028" s="95">
        <v>2.83</v>
      </c>
    </row>
    <row r="5029" spans="1:6">
      <c r="A5029" s="74" t="s">
        <v>213</v>
      </c>
      <c r="B5029" s="74" t="s">
        <v>153</v>
      </c>
      <c r="C5029" s="75" t="s">
        <v>5835</v>
      </c>
      <c r="D5029" s="77">
        <v>87</v>
      </c>
      <c r="E5029" s="77">
        <v>46.14</v>
      </c>
      <c r="F5029" s="95">
        <v>1.89</v>
      </c>
    </row>
    <row r="5030" spans="1:6">
      <c r="A5030" s="74" t="s">
        <v>213</v>
      </c>
      <c r="B5030" s="74" t="s">
        <v>153</v>
      </c>
      <c r="C5030" s="75" t="s">
        <v>5836</v>
      </c>
      <c r="D5030" s="77">
        <v>86</v>
      </c>
      <c r="E5030" s="77">
        <v>5.9</v>
      </c>
      <c r="F5030" s="95">
        <v>15</v>
      </c>
    </row>
    <row r="5031" spans="1:6">
      <c r="A5031" s="74" t="s">
        <v>213</v>
      </c>
      <c r="B5031" s="74" t="s">
        <v>153</v>
      </c>
      <c r="C5031" s="75" t="s">
        <v>5837</v>
      </c>
      <c r="D5031" s="77">
        <v>85</v>
      </c>
      <c r="E5031" s="77">
        <v>14.09</v>
      </c>
      <c r="F5031" s="95">
        <v>6.03</v>
      </c>
    </row>
    <row r="5032" spans="1:6">
      <c r="A5032" s="74" t="s">
        <v>213</v>
      </c>
      <c r="B5032" s="74" t="s">
        <v>153</v>
      </c>
      <c r="C5032" s="75" t="s">
        <v>5838</v>
      </c>
      <c r="D5032" s="77">
        <v>84</v>
      </c>
      <c r="E5032" s="77">
        <v>7.68</v>
      </c>
      <c r="F5032" s="95">
        <v>11</v>
      </c>
    </row>
    <row r="5033" spans="1:6">
      <c r="A5033" s="74" t="s">
        <v>213</v>
      </c>
      <c r="B5033" s="74" t="s">
        <v>153</v>
      </c>
      <c r="C5033" s="75" t="s">
        <v>5839</v>
      </c>
      <c r="D5033" s="77">
        <v>82</v>
      </c>
      <c r="E5033" s="77">
        <v>5.08</v>
      </c>
      <c r="F5033" s="95">
        <v>16</v>
      </c>
    </row>
    <row r="5034" spans="1:6">
      <c r="A5034" s="74" t="s">
        <v>213</v>
      </c>
      <c r="B5034" s="74" t="s">
        <v>153</v>
      </c>
      <c r="C5034" s="75" t="s">
        <v>5840</v>
      </c>
      <c r="D5034" s="77">
        <v>82</v>
      </c>
      <c r="E5034" s="77">
        <v>48.45</v>
      </c>
      <c r="F5034" s="95">
        <v>1.69</v>
      </c>
    </row>
    <row r="5035" spans="1:6">
      <c r="A5035" s="74" t="s">
        <v>213</v>
      </c>
      <c r="B5035" s="74" t="s">
        <v>153</v>
      </c>
      <c r="C5035" s="75" t="s">
        <v>5841</v>
      </c>
      <c r="D5035" s="77">
        <v>78</v>
      </c>
      <c r="E5035" s="77">
        <v>47.36</v>
      </c>
      <c r="F5035" s="95">
        <v>1.65</v>
      </c>
    </row>
    <row r="5036" spans="1:6">
      <c r="A5036" s="74" t="s">
        <v>213</v>
      </c>
      <c r="B5036" s="74" t="s">
        <v>153</v>
      </c>
      <c r="C5036" s="75" t="s">
        <v>5842</v>
      </c>
      <c r="D5036" s="77">
        <v>77</v>
      </c>
      <c r="E5036" s="77">
        <v>76.260000000000005</v>
      </c>
      <c r="F5036" s="95">
        <v>1.01</v>
      </c>
    </row>
    <row r="5037" spans="1:6">
      <c r="A5037" s="74" t="s">
        <v>213</v>
      </c>
      <c r="B5037" s="74" t="s">
        <v>153</v>
      </c>
      <c r="C5037" s="75" t="s">
        <v>5843</v>
      </c>
      <c r="D5037" s="77">
        <v>73</v>
      </c>
      <c r="E5037" s="77">
        <v>55.19</v>
      </c>
      <c r="F5037" s="95">
        <v>1.32</v>
      </c>
    </row>
    <row r="5038" spans="1:6">
      <c r="A5038" s="74" t="s">
        <v>213</v>
      </c>
      <c r="B5038" s="74" t="s">
        <v>153</v>
      </c>
      <c r="C5038" s="75" t="s">
        <v>5844</v>
      </c>
      <c r="D5038" s="77">
        <v>65</v>
      </c>
      <c r="E5038" s="77">
        <v>3.4</v>
      </c>
      <c r="F5038" s="95">
        <v>19</v>
      </c>
    </row>
    <row r="5039" spans="1:6">
      <c r="A5039" s="74" t="s">
        <v>213</v>
      </c>
      <c r="B5039" s="74" t="s">
        <v>153</v>
      </c>
      <c r="C5039" s="75" t="s">
        <v>5845</v>
      </c>
      <c r="D5039" s="77">
        <v>61</v>
      </c>
      <c r="E5039" s="77">
        <v>41.13</v>
      </c>
      <c r="F5039" s="95">
        <v>1.48</v>
      </c>
    </row>
    <row r="5040" spans="1:6">
      <c r="A5040" s="74" t="s">
        <v>213</v>
      </c>
      <c r="B5040" s="74" t="s">
        <v>153</v>
      </c>
      <c r="C5040" s="75" t="s">
        <v>5846</v>
      </c>
      <c r="D5040" s="77">
        <v>60</v>
      </c>
      <c r="E5040" s="77">
        <v>49.31</v>
      </c>
      <c r="F5040" s="95">
        <v>1.22</v>
      </c>
    </row>
    <row r="5041" spans="1:6">
      <c r="A5041" s="74" t="s">
        <v>213</v>
      </c>
      <c r="B5041" s="74" t="s">
        <v>153</v>
      </c>
      <c r="C5041" s="75" t="s">
        <v>5847</v>
      </c>
      <c r="D5041" s="77">
        <v>56</v>
      </c>
      <c r="E5041" s="77">
        <v>3.11</v>
      </c>
      <c r="F5041" s="95">
        <v>18</v>
      </c>
    </row>
    <row r="5042" spans="1:6">
      <c r="A5042" s="74" t="s">
        <v>213</v>
      </c>
      <c r="B5042" s="74" t="s">
        <v>153</v>
      </c>
      <c r="C5042" s="75" t="s">
        <v>5848</v>
      </c>
      <c r="D5042" s="77">
        <v>56</v>
      </c>
      <c r="E5042" s="77">
        <v>24.66</v>
      </c>
      <c r="F5042" s="95">
        <v>2.27</v>
      </c>
    </row>
    <row r="5043" spans="1:6">
      <c r="A5043" s="74" t="s">
        <v>213</v>
      </c>
      <c r="B5043" s="74" t="s">
        <v>153</v>
      </c>
      <c r="C5043" s="75" t="s">
        <v>5849</v>
      </c>
      <c r="D5043" s="77">
        <v>48</v>
      </c>
      <c r="E5043" s="77">
        <v>3.82</v>
      </c>
      <c r="F5043" s="95">
        <v>13</v>
      </c>
    </row>
    <row r="5044" spans="1:6">
      <c r="A5044" s="74" t="s">
        <v>213</v>
      </c>
      <c r="B5044" s="74" t="s">
        <v>153</v>
      </c>
      <c r="C5044" s="75" t="s">
        <v>5850</v>
      </c>
      <c r="D5044" s="77">
        <v>40</v>
      </c>
      <c r="E5044" s="77">
        <v>52.18</v>
      </c>
      <c r="F5044" s="95">
        <v>0.77</v>
      </c>
    </row>
    <row r="5045" spans="1:6">
      <c r="A5045" s="74" t="s">
        <v>213</v>
      </c>
      <c r="B5045" s="74" t="s">
        <v>154</v>
      </c>
      <c r="C5045" s="75" t="s">
        <v>5851</v>
      </c>
      <c r="D5045" s="76">
        <v>104279</v>
      </c>
      <c r="E5045" s="77">
        <v>103.05</v>
      </c>
      <c r="F5045" s="96">
        <v>1012</v>
      </c>
    </row>
    <row r="5046" spans="1:6">
      <c r="A5046" s="74" t="s">
        <v>213</v>
      </c>
      <c r="B5046" s="74" t="s">
        <v>154</v>
      </c>
      <c r="C5046" s="75" t="s">
        <v>5852</v>
      </c>
      <c r="D5046" s="76">
        <v>21666</v>
      </c>
      <c r="E5046" s="77">
        <v>32.270000000000003</v>
      </c>
      <c r="F5046" s="95">
        <v>671</v>
      </c>
    </row>
    <row r="5047" spans="1:6">
      <c r="A5047" s="74" t="s">
        <v>213</v>
      </c>
      <c r="B5047" s="74" t="s">
        <v>154</v>
      </c>
      <c r="C5047" s="75" t="s">
        <v>5853</v>
      </c>
      <c r="D5047" s="76">
        <v>20715</v>
      </c>
      <c r="E5047" s="77">
        <v>38.22</v>
      </c>
      <c r="F5047" s="95">
        <v>542</v>
      </c>
    </row>
    <row r="5048" spans="1:6">
      <c r="A5048" s="74" t="s">
        <v>213</v>
      </c>
      <c r="B5048" s="74" t="s">
        <v>154</v>
      </c>
      <c r="C5048" s="75" t="s">
        <v>5854</v>
      </c>
      <c r="D5048" s="76">
        <v>15719</v>
      </c>
      <c r="E5048" s="77">
        <v>29.37</v>
      </c>
      <c r="F5048" s="95">
        <v>535</v>
      </c>
    </row>
    <row r="5049" spans="1:6">
      <c r="A5049" s="74" t="s">
        <v>213</v>
      </c>
      <c r="B5049" s="74" t="s">
        <v>154</v>
      </c>
      <c r="C5049" s="75" t="s">
        <v>5855</v>
      </c>
      <c r="D5049" s="76">
        <v>14156</v>
      </c>
      <c r="E5049" s="77">
        <v>37.79</v>
      </c>
      <c r="F5049" s="95">
        <v>375</v>
      </c>
    </row>
    <row r="5050" spans="1:6">
      <c r="A5050" s="74" t="s">
        <v>213</v>
      </c>
      <c r="B5050" s="74" t="s">
        <v>154</v>
      </c>
      <c r="C5050" s="75" t="s">
        <v>5856</v>
      </c>
      <c r="D5050" s="76">
        <v>13952</v>
      </c>
      <c r="E5050" s="77">
        <v>15.17</v>
      </c>
      <c r="F5050" s="95">
        <v>920</v>
      </c>
    </row>
    <row r="5051" spans="1:6">
      <c r="A5051" s="74" t="s">
        <v>213</v>
      </c>
      <c r="B5051" s="74" t="s">
        <v>154</v>
      </c>
      <c r="C5051" s="75" t="s">
        <v>5857</v>
      </c>
      <c r="D5051" s="76">
        <v>10856</v>
      </c>
      <c r="E5051" s="77">
        <v>39.99</v>
      </c>
      <c r="F5051" s="95">
        <v>271</v>
      </c>
    </row>
    <row r="5052" spans="1:6">
      <c r="A5052" s="74" t="s">
        <v>213</v>
      </c>
      <c r="B5052" s="74" t="s">
        <v>154</v>
      </c>
      <c r="C5052" s="75" t="s">
        <v>5858</v>
      </c>
      <c r="D5052" s="76">
        <v>9915</v>
      </c>
      <c r="E5052" s="77">
        <v>14.64</v>
      </c>
      <c r="F5052" s="95">
        <v>677</v>
      </c>
    </row>
    <row r="5053" spans="1:6">
      <c r="A5053" s="74" t="s">
        <v>213</v>
      </c>
      <c r="B5053" s="74" t="s">
        <v>154</v>
      </c>
      <c r="C5053" s="75" t="s">
        <v>5859</v>
      </c>
      <c r="D5053" s="76">
        <v>9579</v>
      </c>
      <c r="E5053" s="77">
        <v>39.18</v>
      </c>
      <c r="F5053" s="95">
        <v>244</v>
      </c>
    </row>
    <row r="5054" spans="1:6">
      <c r="A5054" s="74" t="s">
        <v>213</v>
      </c>
      <c r="B5054" s="74" t="s">
        <v>154</v>
      </c>
      <c r="C5054" s="75" t="s">
        <v>5860</v>
      </c>
      <c r="D5054" s="76">
        <v>6764</v>
      </c>
      <c r="E5054" s="77">
        <v>32.64</v>
      </c>
      <c r="F5054" s="95">
        <v>207</v>
      </c>
    </row>
    <row r="5055" spans="1:6">
      <c r="A5055" s="74" t="s">
        <v>213</v>
      </c>
      <c r="B5055" s="74" t="s">
        <v>154</v>
      </c>
      <c r="C5055" s="75" t="s">
        <v>5861</v>
      </c>
      <c r="D5055" s="76">
        <v>5621</v>
      </c>
      <c r="E5055" s="77">
        <v>17.690000000000001</v>
      </c>
      <c r="F5055" s="95">
        <v>318</v>
      </c>
    </row>
    <row r="5056" spans="1:6">
      <c r="A5056" s="74" t="s">
        <v>213</v>
      </c>
      <c r="B5056" s="74" t="s">
        <v>154</v>
      </c>
      <c r="C5056" s="75" t="s">
        <v>5862</v>
      </c>
      <c r="D5056" s="76">
        <v>5561</v>
      </c>
      <c r="E5056" s="77">
        <v>12.58</v>
      </c>
      <c r="F5056" s="95">
        <v>442</v>
      </c>
    </row>
    <row r="5057" spans="1:6">
      <c r="A5057" s="74" t="s">
        <v>213</v>
      </c>
      <c r="B5057" s="74" t="s">
        <v>154</v>
      </c>
      <c r="C5057" s="75" t="s">
        <v>5863</v>
      </c>
      <c r="D5057" s="76">
        <v>5263</v>
      </c>
      <c r="E5057" s="77">
        <v>26.16</v>
      </c>
      <c r="F5057" s="95">
        <v>201</v>
      </c>
    </row>
    <row r="5058" spans="1:6">
      <c r="A5058" s="74" t="s">
        <v>213</v>
      </c>
      <c r="B5058" s="74" t="s">
        <v>154</v>
      </c>
      <c r="C5058" s="75" t="s">
        <v>5864</v>
      </c>
      <c r="D5058" s="76">
        <v>5166</v>
      </c>
      <c r="E5058" s="77">
        <v>13.37</v>
      </c>
      <c r="F5058" s="95">
        <v>386</v>
      </c>
    </row>
    <row r="5059" spans="1:6">
      <c r="A5059" s="74" t="s">
        <v>213</v>
      </c>
      <c r="B5059" s="74" t="s">
        <v>154</v>
      </c>
      <c r="C5059" s="75" t="s">
        <v>5865</v>
      </c>
      <c r="D5059" s="76">
        <v>4914</v>
      </c>
      <c r="E5059" s="77">
        <v>13.61</v>
      </c>
      <c r="F5059" s="95">
        <v>361</v>
      </c>
    </row>
    <row r="5060" spans="1:6">
      <c r="A5060" s="74" t="s">
        <v>213</v>
      </c>
      <c r="B5060" s="74" t="s">
        <v>154</v>
      </c>
      <c r="C5060" s="75" t="s">
        <v>5866</v>
      </c>
      <c r="D5060" s="76">
        <v>4478</v>
      </c>
      <c r="E5060" s="77">
        <v>14.33</v>
      </c>
      <c r="F5060" s="95">
        <v>312</v>
      </c>
    </row>
    <row r="5061" spans="1:6">
      <c r="A5061" s="74" t="s">
        <v>213</v>
      </c>
      <c r="B5061" s="74" t="s">
        <v>154</v>
      </c>
      <c r="C5061" s="75" t="s">
        <v>5867</v>
      </c>
      <c r="D5061" s="76">
        <v>4394</v>
      </c>
      <c r="E5061" s="77">
        <v>17.37</v>
      </c>
      <c r="F5061" s="95">
        <v>253</v>
      </c>
    </row>
    <row r="5062" spans="1:6">
      <c r="A5062" s="74" t="s">
        <v>213</v>
      </c>
      <c r="B5062" s="74" t="s">
        <v>154</v>
      </c>
      <c r="C5062" s="75" t="s">
        <v>5868</v>
      </c>
      <c r="D5062" s="76">
        <v>3894</v>
      </c>
      <c r="E5062" s="77">
        <v>17.98</v>
      </c>
      <c r="F5062" s="95">
        <v>217</v>
      </c>
    </row>
    <row r="5063" spans="1:6">
      <c r="A5063" s="74" t="s">
        <v>213</v>
      </c>
      <c r="B5063" s="74" t="s">
        <v>154</v>
      </c>
      <c r="C5063" s="75" t="s">
        <v>5869</v>
      </c>
      <c r="D5063" s="76">
        <v>3499</v>
      </c>
      <c r="E5063" s="77">
        <v>20.64</v>
      </c>
      <c r="F5063" s="95">
        <v>169</v>
      </c>
    </row>
    <row r="5064" spans="1:6">
      <c r="A5064" s="74" t="s">
        <v>213</v>
      </c>
      <c r="B5064" s="74" t="s">
        <v>154</v>
      </c>
      <c r="C5064" s="75" t="s">
        <v>5870</v>
      </c>
      <c r="D5064" s="76">
        <v>3055</v>
      </c>
      <c r="E5064" s="77">
        <v>8.51</v>
      </c>
      <c r="F5064" s="95">
        <v>359</v>
      </c>
    </row>
    <row r="5065" spans="1:6">
      <c r="A5065" s="74" t="s">
        <v>213</v>
      </c>
      <c r="B5065" s="74" t="s">
        <v>154</v>
      </c>
      <c r="C5065" s="75" t="s">
        <v>5871</v>
      </c>
      <c r="D5065" s="76">
        <v>2834</v>
      </c>
      <c r="E5065" s="77">
        <v>4.75</v>
      </c>
      <c r="F5065" s="95">
        <v>597</v>
      </c>
    </row>
    <row r="5066" spans="1:6">
      <c r="A5066" s="74" t="s">
        <v>213</v>
      </c>
      <c r="B5066" s="74" t="s">
        <v>154</v>
      </c>
      <c r="C5066" s="75" t="s">
        <v>5872</v>
      </c>
      <c r="D5066" s="76">
        <v>2765</v>
      </c>
      <c r="E5066" s="77">
        <v>21.33</v>
      </c>
      <c r="F5066" s="95">
        <v>130</v>
      </c>
    </row>
    <row r="5067" spans="1:6">
      <c r="A5067" s="74" t="s">
        <v>213</v>
      </c>
      <c r="B5067" s="74" t="s">
        <v>154</v>
      </c>
      <c r="C5067" s="75" t="s">
        <v>5873</v>
      </c>
      <c r="D5067" s="76">
        <v>2651</v>
      </c>
      <c r="E5067" s="77">
        <v>21.17</v>
      </c>
      <c r="F5067" s="95">
        <v>125</v>
      </c>
    </row>
    <row r="5068" spans="1:6">
      <c r="A5068" s="74" t="s">
        <v>213</v>
      </c>
      <c r="B5068" s="74" t="s">
        <v>154</v>
      </c>
      <c r="C5068" s="75" t="s">
        <v>5874</v>
      </c>
      <c r="D5068" s="76">
        <v>2636</v>
      </c>
      <c r="E5068" s="77">
        <v>8.51</v>
      </c>
      <c r="F5068" s="95">
        <v>310</v>
      </c>
    </row>
    <row r="5069" spans="1:6">
      <c r="A5069" s="74" t="s">
        <v>213</v>
      </c>
      <c r="B5069" s="74" t="s">
        <v>154</v>
      </c>
      <c r="C5069" s="75" t="s">
        <v>5875</v>
      </c>
      <c r="D5069" s="76">
        <v>2585</v>
      </c>
      <c r="E5069" s="77">
        <v>7.25</v>
      </c>
      <c r="F5069" s="95">
        <v>356</v>
      </c>
    </row>
    <row r="5070" spans="1:6">
      <c r="A5070" s="74" t="s">
        <v>213</v>
      </c>
      <c r="B5070" s="74" t="s">
        <v>154</v>
      </c>
      <c r="C5070" s="75" t="s">
        <v>5876</v>
      </c>
      <c r="D5070" s="76">
        <v>2518</v>
      </c>
      <c r="E5070" s="77">
        <v>14.66</v>
      </c>
      <c r="F5070" s="95">
        <v>172</v>
      </c>
    </row>
    <row r="5071" spans="1:6">
      <c r="A5071" s="74" t="s">
        <v>213</v>
      </c>
      <c r="B5071" s="74" t="s">
        <v>154</v>
      </c>
      <c r="C5071" s="75" t="s">
        <v>5877</v>
      </c>
      <c r="D5071" s="76">
        <v>2517</v>
      </c>
      <c r="E5071" s="77">
        <v>22.32</v>
      </c>
      <c r="F5071" s="95">
        <v>113</v>
      </c>
    </row>
    <row r="5072" spans="1:6">
      <c r="A5072" s="74" t="s">
        <v>213</v>
      </c>
      <c r="B5072" s="74" t="s">
        <v>154</v>
      </c>
      <c r="C5072" s="75" t="s">
        <v>5878</v>
      </c>
      <c r="D5072" s="76">
        <v>2494</v>
      </c>
      <c r="E5072" s="77">
        <v>23.59</v>
      </c>
      <c r="F5072" s="95">
        <v>106</v>
      </c>
    </row>
    <row r="5073" spans="1:6">
      <c r="A5073" s="74" t="s">
        <v>213</v>
      </c>
      <c r="B5073" s="74" t="s">
        <v>154</v>
      </c>
      <c r="C5073" s="75" t="s">
        <v>5879</v>
      </c>
      <c r="D5073" s="76">
        <v>2422</v>
      </c>
      <c r="E5073" s="77">
        <v>7.54</v>
      </c>
      <c r="F5073" s="95">
        <v>321</v>
      </c>
    </row>
    <row r="5074" spans="1:6">
      <c r="A5074" s="74" t="s">
        <v>213</v>
      </c>
      <c r="B5074" s="74" t="s">
        <v>154</v>
      </c>
      <c r="C5074" s="75" t="s">
        <v>5880</v>
      </c>
      <c r="D5074" s="76">
        <v>2211</v>
      </c>
      <c r="E5074" s="77">
        <v>13.58</v>
      </c>
      <c r="F5074" s="95">
        <v>163</v>
      </c>
    </row>
    <row r="5075" spans="1:6">
      <c r="A5075" s="74" t="s">
        <v>213</v>
      </c>
      <c r="B5075" s="74" t="s">
        <v>154</v>
      </c>
      <c r="C5075" s="75" t="s">
        <v>5881</v>
      </c>
      <c r="D5075" s="76">
        <v>2196</v>
      </c>
      <c r="E5075" s="77">
        <v>31.52</v>
      </c>
      <c r="F5075" s="95">
        <v>70</v>
      </c>
    </row>
    <row r="5076" spans="1:6">
      <c r="A5076" s="74" t="s">
        <v>213</v>
      </c>
      <c r="B5076" s="74" t="s">
        <v>154</v>
      </c>
      <c r="C5076" s="75" t="s">
        <v>5882</v>
      </c>
      <c r="D5076" s="76">
        <v>2185</v>
      </c>
      <c r="E5076" s="77">
        <v>5.23</v>
      </c>
      <c r="F5076" s="95">
        <v>418</v>
      </c>
    </row>
    <row r="5077" spans="1:6">
      <c r="A5077" s="74" t="s">
        <v>213</v>
      </c>
      <c r="B5077" s="74" t="s">
        <v>154</v>
      </c>
      <c r="C5077" s="75" t="s">
        <v>5883</v>
      </c>
      <c r="D5077" s="76">
        <v>2177</v>
      </c>
      <c r="E5077" s="77">
        <v>5.94</v>
      </c>
      <c r="F5077" s="95">
        <v>367</v>
      </c>
    </row>
    <row r="5078" spans="1:6">
      <c r="A5078" s="74" t="s">
        <v>213</v>
      </c>
      <c r="B5078" s="74" t="s">
        <v>154</v>
      </c>
      <c r="C5078" s="75" t="s">
        <v>5884</v>
      </c>
      <c r="D5078" s="76">
        <v>2171</v>
      </c>
      <c r="E5078" s="77">
        <v>12.3</v>
      </c>
      <c r="F5078" s="95">
        <v>177</v>
      </c>
    </row>
    <row r="5079" spans="1:6">
      <c r="A5079" s="74" t="s">
        <v>213</v>
      </c>
      <c r="B5079" s="74" t="s">
        <v>154</v>
      </c>
      <c r="C5079" s="75" t="s">
        <v>5885</v>
      </c>
      <c r="D5079" s="76">
        <v>2053</v>
      </c>
      <c r="E5079" s="77">
        <v>17.78</v>
      </c>
      <c r="F5079" s="95">
        <v>115</v>
      </c>
    </row>
    <row r="5080" spans="1:6">
      <c r="A5080" s="74" t="s">
        <v>213</v>
      </c>
      <c r="B5080" s="74" t="s">
        <v>154</v>
      </c>
      <c r="C5080" s="75" t="s">
        <v>5886</v>
      </c>
      <c r="D5080" s="76">
        <v>2037</v>
      </c>
      <c r="E5080" s="77">
        <v>9.2100000000000009</v>
      </c>
      <c r="F5080" s="95">
        <v>221</v>
      </c>
    </row>
    <row r="5081" spans="1:6">
      <c r="A5081" s="74" t="s">
        <v>213</v>
      </c>
      <c r="B5081" s="74" t="s">
        <v>154</v>
      </c>
      <c r="C5081" s="75" t="s">
        <v>5887</v>
      </c>
      <c r="D5081" s="76">
        <v>2030</v>
      </c>
      <c r="E5081" s="77">
        <v>21.09</v>
      </c>
      <c r="F5081" s="95">
        <v>96</v>
      </c>
    </row>
    <row r="5082" spans="1:6">
      <c r="A5082" s="74" t="s">
        <v>213</v>
      </c>
      <c r="B5082" s="74" t="s">
        <v>154</v>
      </c>
      <c r="C5082" s="75" t="s">
        <v>5888</v>
      </c>
      <c r="D5082" s="76">
        <v>1995</v>
      </c>
      <c r="E5082" s="77">
        <v>34.9</v>
      </c>
      <c r="F5082" s="95">
        <v>57</v>
      </c>
    </row>
    <row r="5083" spans="1:6">
      <c r="A5083" s="74" t="s">
        <v>213</v>
      </c>
      <c r="B5083" s="74" t="s">
        <v>154</v>
      </c>
      <c r="C5083" s="75" t="s">
        <v>5889</v>
      </c>
      <c r="D5083" s="76">
        <v>1868</v>
      </c>
      <c r="E5083" s="77">
        <v>12.13</v>
      </c>
      <c r="F5083" s="95">
        <v>154</v>
      </c>
    </row>
    <row r="5084" spans="1:6">
      <c r="A5084" s="74" t="s">
        <v>213</v>
      </c>
      <c r="B5084" s="74" t="s">
        <v>154</v>
      </c>
      <c r="C5084" s="75" t="s">
        <v>5890</v>
      </c>
      <c r="D5084" s="76">
        <v>1809</v>
      </c>
      <c r="E5084" s="77">
        <v>8.27</v>
      </c>
      <c r="F5084" s="95">
        <v>219</v>
      </c>
    </row>
    <row r="5085" spans="1:6">
      <c r="A5085" s="74" t="s">
        <v>213</v>
      </c>
      <c r="B5085" s="74" t="s">
        <v>154</v>
      </c>
      <c r="C5085" s="75" t="s">
        <v>5891</v>
      </c>
      <c r="D5085" s="76">
        <v>1767</v>
      </c>
      <c r="E5085" s="77">
        <v>3.75</v>
      </c>
      <c r="F5085" s="95">
        <v>471</v>
      </c>
    </row>
    <row r="5086" spans="1:6">
      <c r="A5086" s="74" t="s">
        <v>213</v>
      </c>
      <c r="B5086" s="74" t="s">
        <v>154</v>
      </c>
      <c r="C5086" s="75" t="s">
        <v>5892</v>
      </c>
      <c r="D5086" s="76">
        <v>1658</v>
      </c>
      <c r="E5086" s="77">
        <v>10.66</v>
      </c>
      <c r="F5086" s="95">
        <v>156</v>
      </c>
    </row>
    <row r="5087" spans="1:6">
      <c r="A5087" s="74" t="s">
        <v>213</v>
      </c>
      <c r="B5087" s="74" t="s">
        <v>154</v>
      </c>
      <c r="C5087" s="75" t="s">
        <v>5893</v>
      </c>
      <c r="D5087" s="76">
        <v>1651</v>
      </c>
      <c r="E5087" s="77">
        <v>7.79</v>
      </c>
      <c r="F5087" s="95">
        <v>212</v>
      </c>
    </row>
    <row r="5088" spans="1:6">
      <c r="A5088" s="74" t="s">
        <v>213</v>
      </c>
      <c r="B5088" s="74" t="s">
        <v>154</v>
      </c>
      <c r="C5088" s="75" t="s">
        <v>5894</v>
      </c>
      <c r="D5088" s="76">
        <v>1605</v>
      </c>
      <c r="E5088" s="77">
        <v>7.1</v>
      </c>
      <c r="F5088" s="95">
        <v>226</v>
      </c>
    </row>
    <row r="5089" spans="1:6">
      <c r="A5089" s="74" t="s">
        <v>213</v>
      </c>
      <c r="B5089" s="74" t="s">
        <v>154</v>
      </c>
      <c r="C5089" s="75" t="s">
        <v>5895</v>
      </c>
      <c r="D5089" s="76">
        <v>1549</v>
      </c>
      <c r="E5089" s="77">
        <v>14.54</v>
      </c>
      <c r="F5089" s="95">
        <v>107</v>
      </c>
    </row>
    <row r="5090" spans="1:6">
      <c r="A5090" s="74" t="s">
        <v>213</v>
      </c>
      <c r="B5090" s="74" t="s">
        <v>154</v>
      </c>
      <c r="C5090" s="75" t="s">
        <v>5896</v>
      </c>
      <c r="D5090" s="76">
        <v>1525</v>
      </c>
      <c r="E5090" s="77">
        <v>39.49</v>
      </c>
      <c r="F5090" s="95">
        <v>39</v>
      </c>
    </row>
    <row r="5091" spans="1:6">
      <c r="A5091" s="74" t="s">
        <v>213</v>
      </c>
      <c r="B5091" s="74" t="s">
        <v>154</v>
      </c>
      <c r="C5091" s="75" t="s">
        <v>5897</v>
      </c>
      <c r="D5091" s="76">
        <v>1433</v>
      </c>
      <c r="E5091" s="77">
        <v>10.050000000000001</v>
      </c>
      <c r="F5091" s="95">
        <v>143</v>
      </c>
    </row>
    <row r="5092" spans="1:6">
      <c r="A5092" s="74" t="s">
        <v>213</v>
      </c>
      <c r="B5092" s="74" t="s">
        <v>154</v>
      </c>
      <c r="C5092" s="75" t="s">
        <v>5898</v>
      </c>
      <c r="D5092" s="76">
        <v>1430</v>
      </c>
      <c r="E5092" s="77">
        <v>10.75</v>
      </c>
      <c r="F5092" s="95">
        <v>133</v>
      </c>
    </row>
    <row r="5093" spans="1:6">
      <c r="A5093" s="74" t="s">
        <v>213</v>
      </c>
      <c r="B5093" s="74" t="s">
        <v>154</v>
      </c>
      <c r="C5093" s="75" t="s">
        <v>5899</v>
      </c>
      <c r="D5093" s="76">
        <v>1415</v>
      </c>
      <c r="E5093" s="77">
        <v>9.8699999999999992</v>
      </c>
      <c r="F5093" s="95">
        <v>143</v>
      </c>
    </row>
    <row r="5094" spans="1:6">
      <c r="A5094" s="74" t="s">
        <v>213</v>
      </c>
      <c r="B5094" s="74" t="s">
        <v>154</v>
      </c>
      <c r="C5094" s="75" t="s">
        <v>5900</v>
      </c>
      <c r="D5094" s="76">
        <v>1414</v>
      </c>
      <c r="E5094" s="77">
        <v>5.0999999999999996</v>
      </c>
      <c r="F5094" s="95">
        <v>277</v>
      </c>
    </row>
    <row r="5095" spans="1:6">
      <c r="A5095" s="74" t="s">
        <v>213</v>
      </c>
      <c r="B5095" s="74" t="s">
        <v>154</v>
      </c>
      <c r="C5095" s="75" t="s">
        <v>5901</v>
      </c>
      <c r="D5095" s="76">
        <v>1381</v>
      </c>
      <c r="E5095" s="77">
        <v>19.52</v>
      </c>
      <c r="F5095" s="95">
        <v>71</v>
      </c>
    </row>
    <row r="5096" spans="1:6">
      <c r="A5096" s="74" t="s">
        <v>213</v>
      </c>
      <c r="B5096" s="74" t="s">
        <v>154</v>
      </c>
      <c r="C5096" s="75" t="s">
        <v>5902</v>
      </c>
      <c r="D5096" s="76">
        <v>1374</v>
      </c>
      <c r="E5096" s="77">
        <v>7.07</v>
      </c>
      <c r="F5096" s="95">
        <v>194</v>
      </c>
    </row>
    <row r="5097" spans="1:6">
      <c r="A5097" s="74" t="s">
        <v>213</v>
      </c>
      <c r="B5097" s="74" t="s">
        <v>154</v>
      </c>
      <c r="C5097" s="75" t="s">
        <v>5903</v>
      </c>
      <c r="D5097" s="76">
        <v>1343</v>
      </c>
      <c r="E5097" s="77">
        <v>8.33</v>
      </c>
      <c r="F5097" s="95">
        <v>161</v>
      </c>
    </row>
    <row r="5098" spans="1:6">
      <c r="A5098" s="74" t="s">
        <v>213</v>
      </c>
      <c r="B5098" s="74" t="s">
        <v>154</v>
      </c>
      <c r="C5098" s="75" t="s">
        <v>5904</v>
      </c>
      <c r="D5098" s="76">
        <v>1322</v>
      </c>
      <c r="E5098" s="77">
        <v>6.65</v>
      </c>
      <c r="F5098" s="95">
        <v>199</v>
      </c>
    </row>
    <row r="5099" spans="1:6">
      <c r="A5099" s="74" t="s">
        <v>213</v>
      </c>
      <c r="B5099" s="74" t="s">
        <v>154</v>
      </c>
      <c r="C5099" s="75" t="s">
        <v>5905</v>
      </c>
      <c r="D5099" s="76">
        <v>1302</v>
      </c>
      <c r="E5099" s="77">
        <v>12.45</v>
      </c>
      <c r="F5099" s="95">
        <v>105</v>
      </c>
    </row>
    <row r="5100" spans="1:6">
      <c r="A5100" s="74" t="s">
        <v>213</v>
      </c>
      <c r="B5100" s="74" t="s">
        <v>154</v>
      </c>
      <c r="C5100" s="75" t="s">
        <v>5906</v>
      </c>
      <c r="D5100" s="76">
        <v>1276</v>
      </c>
      <c r="E5100" s="77">
        <v>8.51</v>
      </c>
      <c r="F5100" s="95">
        <v>150</v>
      </c>
    </row>
    <row r="5101" spans="1:6">
      <c r="A5101" s="74" t="s">
        <v>213</v>
      </c>
      <c r="B5101" s="74" t="s">
        <v>154</v>
      </c>
      <c r="C5101" s="75" t="s">
        <v>5907</v>
      </c>
      <c r="D5101" s="76">
        <v>1259</v>
      </c>
      <c r="E5101" s="77">
        <v>4.45</v>
      </c>
      <c r="F5101" s="95">
        <v>283</v>
      </c>
    </row>
    <row r="5102" spans="1:6">
      <c r="A5102" s="74" t="s">
        <v>213</v>
      </c>
      <c r="B5102" s="74" t="s">
        <v>154</v>
      </c>
      <c r="C5102" s="75" t="s">
        <v>5908</v>
      </c>
      <c r="D5102" s="76">
        <v>1229</v>
      </c>
      <c r="E5102" s="77">
        <v>7.72</v>
      </c>
      <c r="F5102" s="95">
        <v>159</v>
      </c>
    </row>
    <row r="5103" spans="1:6">
      <c r="A5103" s="74" t="s">
        <v>213</v>
      </c>
      <c r="B5103" s="74" t="s">
        <v>154</v>
      </c>
      <c r="C5103" s="75" t="s">
        <v>5909</v>
      </c>
      <c r="D5103" s="76">
        <v>1198</v>
      </c>
      <c r="E5103" s="77">
        <v>9.61</v>
      </c>
      <c r="F5103" s="95">
        <v>125</v>
      </c>
    </row>
    <row r="5104" spans="1:6">
      <c r="A5104" s="74" t="s">
        <v>213</v>
      </c>
      <c r="B5104" s="74" t="s">
        <v>154</v>
      </c>
      <c r="C5104" s="75" t="s">
        <v>5910</v>
      </c>
      <c r="D5104" s="76">
        <v>1197</v>
      </c>
      <c r="E5104" s="77">
        <v>3.3</v>
      </c>
      <c r="F5104" s="95">
        <v>362</v>
      </c>
    </row>
    <row r="5105" spans="1:6">
      <c r="A5105" s="74" t="s">
        <v>213</v>
      </c>
      <c r="B5105" s="74" t="s">
        <v>154</v>
      </c>
      <c r="C5105" s="75" t="s">
        <v>5911</v>
      </c>
      <c r="D5105" s="76">
        <v>1172</v>
      </c>
      <c r="E5105" s="77">
        <v>9.83</v>
      </c>
      <c r="F5105" s="95">
        <v>119</v>
      </c>
    </row>
    <row r="5106" spans="1:6">
      <c r="A5106" s="74" t="s">
        <v>213</v>
      </c>
      <c r="B5106" s="74" t="s">
        <v>154</v>
      </c>
      <c r="C5106" s="75" t="s">
        <v>5912</v>
      </c>
      <c r="D5106" s="76">
        <v>1152</v>
      </c>
      <c r="E5106" s="77">
        <v>24.76</v>
      </c>
      <c r="F5106" s="95">
        <v>47</v>
      </c>
    </row>
    <row r="5107" spans="1:6">
      <c r="A5107" s="74" t="s">
        <v>213</v>
      </c>
      <c r="B5107" s="74" t="s">
        <v>154</v>
      </c>
      <c r="C5107" s="75" t="s">
        <v>5913</v>
      </c>
      <c r="D5107" s="76">
        <v>1070</v>
      </c>
      <c r="E5107" s="77">
        <v>12.92</v>
      </c>
      <c r="F5107" s="95">
        <v>83</v>
      </c>
    </row>
    <row r="5108" spans="1:6">
      <c r="A5108" s="74" t="s">
        <v>213</v>
      </c>
      <c r="B5108" s="74" t="s">
        <v>154</v>
      </c>
      <c r="C5108" s="75" t="s">
        <v>5914</v>
      </c>
      <c r="D5108" s="76">
        <v>1050</v>
      </c>
      <c r="E5108" s="77">
        <v>6.86</v>
      </c>
      <c r="F5108" s="95">
        <v>153</v>
      </c>
    </row>
    <row r="5109" spans="1:6">
      <c r="A5109" s="74" t="s">
        <v>213</v>
      </c>
      <c r="B5109" s="74" t="s">
        <v>154</v>
      </c>
      <c r="C5109" s="75" t="s">
        <v>5915</v>
      </c>
      <c r="D5109" s="77">
        <v>992</v>
      </c>
      <c r="E5109" s="77">
        <v>10.01</v>
      </c>
      <c r="F5109" s="95">
        <v>99</v>
      </c>
    </row>
    <row r="5110" spans="1:6">
      <c r="A5110" s="74" t="s">
        <v>213</v>
      </c>
      <c r="B5110" s="74" t="s">
        <v>154</v>
      </c>
      <c r="C5110" s="75" t="s">
        <v>5916</v>
      </c>
      <c r="D5110" s="77">
        <v>963</v>
      </c>
      <c r="E5110" s="77">
        <v>8.85</v>
      </c>
      <c r="F5110" s="95">
        <v>109</v>
      </c>
    </row>
    <row r="5111" spans="1:6">
      <c r="A5111" s="74" t="s">
        <v>213</v>
      </c>
      <c r="B5111" s="74" t="s">
        <v>154</v>
      </c>
      <c r="C5111" s="75" t="s">
        <v>5917</v>
      </c>
      <c r="D5111" s="77">
        <v>953</v>
      </c>
      <c r="E5111" s="77">
        <v>10</v>
      </c>
      <c r="F5111" s="95">
        <v>95</v>
      </c>
    </row>
    <row r="5112" spans="1:6">
      <c r="A5112" s="74" t="s">
        <v>213</v>
      </c>
      <c r="B5112" s="74" t="s">
        <v>154</v>
      </c>
      <c r="C5112" s="75" t="s">
        <v>5918</v>
      </c>
      <c r="D5112" s="77">
        <v>952</v>
      </c>
      <c r="E5112" s="77">
        <v>8.1300000000000008</v>
      </c>
      <c r="F5112" s="95">
        <v>117</v>
      </c>
    </row>
    <row r="5113" spans="1:6">
      <c r="A5113" s="74" t="s">
        <v>213</v>
      </c>
      <c r="B5113" s="74" t="s">
        <v>154</v>
      </c>
      <c r="C5113" s="75" t="s">
        <v>5919</v>
      </c>
      <c r="D5113" s="77">
        <v>938</v>
      </c>
      <c r="E5113" s="77">
        <v>16.04</v>
      </c>
      <c r="F5113" s="95">
        <v>58</v>
      </c>
    </row>
    <row r="5114" spans="1:6">
      <c r="A5114" s="74" t="s">
        <v>213</v>
      </c>
      <c r="B5114" s="74" t="s">
        <v>154</v>
      </c>
      <c r="C5114" s="75" t="s">
        <v>5920</v>
      </c>
      <c r="D5114" s="77">
        <v>932</v>
      </c>
      <c r="E5114" s="77">
        <v>13.24</v>
      </c>
      <c r="F5114" s="95">
        <v>70</v>
      </c>
    </row>
    <row r="5115" spans="1:6">
      <c r="A5115" s="74" t="s">
        <v>213</v>
      </c>
      <c r="B5115" s="74" t="s">
        <v>154</v>
      </c>
      <c r="C5115" s="75" t="s">
        <v>5921</v>
      </c>
      <c r="D5115" s="77">
        <v>915</v>
      </c>
      <c r="E5115" s="77">
        <v>10.53</v>
      </c>
      <c r="F5115" s="95">
        <v>87</v>
      </c>
    </row>
    <row r="5116" spans="1:6">
      <c r="A5116" s="74" t="s">
        <v>213</v>
      </c>
      <c r="B5116" s="74" t="s">
        <v>154</v>
      </c>
      <c r="C5116" s="75" t="s">
        <v>5922</v>
      </c>
      <c r="D5116" s="77">
        <v>876</v>
      </c>
      <c r="E5116" s="77">
        <v>13.29</v>
      </c>
      <c r="F5116" s="95">
        <v>66</v>
      </c>
    </row>
    <row r="5117" spans="1:6">
      <c r="A5117" s="74" t="s">
        <v>213</v>
      </c>
      <c r="B5117" s="74" t="s">
        <v>154</v>
      </c>
      <c r="C5117" s="75" t="s">
        <v>5923</v>
      </c>
      <c r="D5117" s="77">
        <v>864</v>
      </c>
      <c r="E5117" s="77">
        <v>17.489999999999998</v>
      </c>
      <c r="F5117" s="95">
        <v>49</v>
      </c>
    </row>
    <row r="5118" spans="1:6">
      <c r="A5118" s="74" t="s">
        <v>213</v>
      </c>
      <c r="B5118" s="74" t="s">
        <v>154</v>
      </c>
      <c r="C5118" s="75" t="s">
        <v>5924</v>
      </c>
      <c r="D5118" s="77">
        <v>827</v>
      </c>
      <c r="E5118" s="77">
        <v>11.34</v>
      </c>
      <c r="F5118" s="95">
        <v>73</v>
      </c>
    </row>
    <row r="5119" spans="1:6">
      <c r="A5119" s="74" t="s">
        <v>213</v>
      </c>
      <c r="B5119" s="74" t="s">
        <v>154</v>
      </c>
      <c r="C5119" s="75" t="s">
        <v>5925</v>
      </c>
      <c r="D5119" s="77">
        <v>816</v>
      </c>
      <c r="E5119" s="77">
        <v>2.77</v>
      </c>
      <c r="F5119" s="95">
        <v>295</v>
      </c>
    </row>
    <row r="5120" spans="1:6">
      <c r="A5120" s="74" t="s">
        <v>213</v>
      </c>
      <c r="B5120" s="74" t="s">
        <v>154</v>
      </c>
      <c r="C5120" s="75" t="s">
        <v>5926</v>
      </c>
      <c r="D5120" s="77">
        <v>794</v>
      </c>
      <c r="E5120" s="77">
        <v>5.52</v>
      </c>
      <c r="F5120" s="95">
        <v>144</v>
      </c>
    </row>
    <row r="5121" spans="1:6">
      <c r="A5121" s="74" t="s">
        <v>213</v>
      </c>
      <c r="B5121" s="74" t="s">
        <v>154</v>
      </c>
      <c r="C5121" s="75" t="s">
        <v>5927</v>
      </c>
      <c r="D5121" s="77">
        <v>788</v>
      </c>
      <c r="E5121" s="77">
        <v>19.489999999999998</v>
      </c>
      <c r="F5121" s="95">
        <v>40</v>
      </c>
    </row>
    <row r="5122" spans="1:6">
      <c r="A5122" s="74" t="s">
        <v>213</v>
      </c>
      <c r="B5122" s="74" t="s">
        <v>154</v>
      </c>
      <c r="C5122" s="75" t="s">
        <v>5928</v>
      </c>
      <c r="D5122" s="77">
        <v>761</v>
      </c>
      <c r="E5122" s="77">
        <v>6.37</v>
      </c>
      <c r="F5122" s="95">
        <v>119</v>
      </c>
    </row>
    <row r="5123" spans="1:6">
      <c r="A5123" s="74" t="s">
        <v>213</v>
      </c>
      <c r="B5123" s="74" t="s">
        <v>154</v>
      </c>
      <c r="C5123" s="75" t="s">
        <v>5929</v>
      </c>
      <c r="D5123" s="77">
        <v>738</v>
      </c>
      <c r="E5123" s="77">
        <v>11.45</v>
      </c>
      <c r="F5123" s="95">
        <v>64</v>
      </c>
    </row>
    <row r="5124" spans="1:6">
      <c r="A5124" s="74" t="s">
        <v>213</v>
      </c>
      <c r="B5124" s="74" t="s">
        <v>154</v>
      </c>
      <c r="C5124" s="75" t="s">
        <v>5930</v>
      </c>
      <c r="D5124" s="77">
        <v>563</v>
      </c>
      <c r="E5124" s="77">
        <v>7.28</v>
      </c>
      <c r="F5124" s="95">
        <v>77</v>
      </c>
    </row>
    <row r="5125" spans="1:6">
      <c r="A5125" s="74" t="s">
        <v>213</v>
      </c>
      <c r="B5125" s="74" t="s">
        <v>154</v>
      </c>
      <c r="C5125" s="75" t="s">
        <v>5931</v>
      </c>
      <c r="D5125" s="77">
        <v>562</v>
      </c>
      <c r="E5125" s="77">
        <v>9.5399999999999991</v>
      </c>
      <c r="F5125" s="95">
        <v>59</v>
      </c>
    </row>
    <row r="5126" spans="1:6">
      <c r="A5126" s="74" t="s">
        <v>213</v>
      </c>
      <c r="B5126" s="74" t="s">
        <v>154</v>
      </c>
      <c r="C5126" s="75" t="s">
        <v>5932</v>
      </c>
      <c r="D5126" s="77">
        <v>561</v>
      </c>
      <c r="E5126" s="77">
        <v>15.46</v>
      </c>
      <c r="F5126" s="95">
        <v>36</v>
      </c>
    </row>
    <row r="5127" spans="1:6">
      <c r="A5127" s="74" t="s">
        <v>213</v>
      </c>
      <c r="B5127" s="74" t="s">
        <v>154</v>
      </c>
      <c r="C5127" s="75" t="s">
        <v>5933</v>
      </c>
      <c r="D5127" s="77">
        <v>470</v>
      </c>
      <c r="E5127" s="77">
        <v>8.4600000000000009</v>
      </c>
      <c r="F5127" s="95">
        <v>56</v>
      </c>
    </row>
    <row r="5128" spans="1:6">
      <c r="A5128" s="74" t="s">
        <v>213</v>
      </c>
      <c r="B5128" s="74" t="s">
        <v>154</v>
      </c>
      <c r="C5128" s="75" t="s">
        <v>5934</v>
      </c>
      <c r="D5128" s="77">
        <v>451</v>
      </c>
      <c r="E5128" s="77">
        <v>3.16</v>
      </c>
      <c r="F5128" s="95">
        <v>143</v>
      </c>
    </row>
    <row r="5129" spans="1:6">
      <c r="A5129" s="74" t="s">
        <v>213</v>
      </c>
      <c r="B5129" s="74" t="s">
        <v>154</v>
      </c>
      <c r="C5129" s="75" t="s">
        <v>5935</v>
      </c>
      <c r="D5129" s="77">
        <v>383</v>
      </c>
      <c r="E5129" s="77">
        <v>6.49</v>
      </c>
      <c r="F5129" s="95">
        <v>59</v>
      </c>
    </row>
    <row r="5130" spans="1:6">
      <c r="A5130" s="74" t="s">
        <v>213</v>
      </c>
      <c r="B5130" s="74" t="s">
        <v>154</v>
      </c>
      <c r="C5130" s="75" t="s">
        <v>5936</v>
      </c>
      <c r="D5130" s="77">
        <v>319</v>
      </c>
      <c r="E5130" s="77">
        <v>10.79</v>
      </c>
      <c r="F5130" s="95">
        <v>30</v>
      </c>
    </row>
    <row r="5131" spans="1:6">
      <c r="A5131" s="74" t="s">
        <v>213</v>
      </c>
      <c r="B5131" s="74" t="s">
        <v>154</v>
      </c>
      <c r="C5131" s="75" t="s">
        <v>5937</v>
      </c>
      <c r="D5131" s="77">
        <v>228</v>
      </c>
      <c r="E5131" s="77">
        <v>5.85</v>
      </c>
      <c r="F5131" s="95">
        <v>39</v>
      </c>
    </row>
    <row r="5132" spans="1:6">
      <c r="A5132" s="74" t="s">
        <v>213</v>
      </c>
      <c r="B5132" s="74" t="s">
        <v>155</v>
      </c>
      <c r="C5132" s="75" t="s">
        <v>5938</v>
      </c>
      <c r="D5132" s="76">
        <v>875698</v>
      </c>
      <c r="E5132" s="77">
        <v>130.01</v>
      </c>
      <c r="F5132" s="96">
        <v>6736</v>
      </c>
    </row>
    <row r="5133" spans="1:6">
      <c r="A5133" s="74" t="s">
        <v>213</v>
      </c>
      <c r="B5133" s="74" t="s">
        <v>155</v>
      </c>
      <c r="C5133" s="75" t="s">
        <v>5939</v>
      </c>
      <c r="D5133" s="76">
        <v>57527</v>
      </c>
      <c r="E5133" s="77">
        <v>47.53</v>
      </c>
      <c r="F5133" s="96">
        <v>1210</v>
      </c>
    </row>
    <row r="5134" spans="1:6">
      <c r="A5134" s="74" t="s">
        <v>213</v>
      </c>
      <c r="B5134" s="74" t="s">
        <v>155</v>
      </c>
      <c r="C5134" s="75" t="s">
        <v>5940</v>
      </c>
      <c r="D5134" s="76">
        <v>49686</v>
      </c>
      <c r="E5134" s="77">
        <v>18.100000000000001</v>
      </c>
      <c r="F5134" s="96">
        <v>2745</v>
      </c>
    </row>
    <row r="5135" spans="1:6">
      <c r="A5135" s="74" t="s">
        <v>213</v>
      </c>
      <c r="B5135" s="74" t="s">
        <v>155</v>
      </c>
      <c r="C5135" s="75" t="s">
        <v>5941</v>
      </c>
      <c r="D5135" s="76">
        <v>48542</v>
      </c>
      <c r="E5135" s="77">
        <v>29.5</v>
      </c>
      <c r="F5135" s="96">
        <v>1645</v>
      </c>
    </row>
    <row r="5136" spans="1:6">
      <c r="A5136" s="74" t="s">
        <v>213</v>
      </c>
      <c r="B5136" s="74" t="s">
        <v>155</v>
      </c>
      <c r="C5136" s="75" t="s">
        <v>5942</v>
      </c>
      <c r="D5136" s="76">
        <v>47494</v>
      </c>
      <c r="E5136" s="77">
        <v>20.56</v>
      </c>
      <c r="F5136" s="96">
        <v>2310</v>
      </c>
    </row>
    <row r="5137" spans="1:6">
      <c r="A5137" s="74" t="s">
        <v>213</v>
      </c>
      <c r="B5137" s="74" t="s">
        <v>155</v>
      </c>
      <c r="C5137" s="75" t="s">
        <v>5943</v>
      </c>
      <c r="D5137" s="76">
        <v>46999</v>
      </c>
      <c r="E5137" s="77">
        <v>31.46</v>
      </c>
      <c r="F5137" s="96">
        <v>1494</v>
      </c>
    </row>
    <row r="5138" spans="1:6">
      <c r="A5138" s="74" t="s">
        <v>213</v>
      </c>
      <c r="B5138" s="74" t="s">
        <v>155</v>
      </c>
      <c r="C5138" s="75" t="s">
        <v>5944</v>
      </c>
      <c r="D5138" s="76">
        <v>37592</v>
      </c>
      <c r="E5138" s="77">
        <v>13.13</v>
      </c>
      <c r="F5138" s="96">
        <v>2863</v>
      </c>
    </row>
    <row r="5139" spans="1:6">
      <c r="A5139" s="74" t="s">
        <v>213</v>
      </c>
      <c r="B5139" s="74" t="s">
        <v>155</v>
      </c>
      <c r="C5139" s="75" t="s">
        <v>5945</v>
      </c>
      <c r="D5139" s="76">
        <v>36958</v>
      </c>
      <c r="E5139" s="77">
        <v>54.2</v>
      </c>
      <c r="F5139" s="95">
        <v>682</v>
      </c>
    </row>
    <row r="5140" spans="1:6">
      <c r="A5140" s="74" t="s">
        <v>213</v>
      </c>
      <c r="B5140" s="74" t="s">
        <v>155</v>
      </c>
      <c r="C5140" s="75" t="s">
        <v>5946</v>
      </c>
      <c r="D5140" s="76">
        <v>36119</v>
      </c>
      <c r="E5140" s="77">
        <v>50.34</v>
      </c>
      <c r="F5140" s="95">
        <v>718</v>
      </c>
    </row>
    <row r="5141" spans="1:6">
      <c r="A5141" s="74" t="s">
        <v>213</v>
      </c>
      <c r="B5141" s="74" t="s">
        <v>155</v>
      </c>
      <c r="C5141" s="75" t="s">
        <v>5947</v>
      </c>
      <c r="D5141" s="76">
        <v>33564</v>
      </c>
      <c r="E5141" s="77">
        <v>20.440000000000001</v>
      </c>
      <c r="F5141" s="96">
        <v>1642</v>
      </c>
    </row>
    <row r="5142" spans="1:6">
      <c r="A5142" s="74" t="s">
        <v>213</v>
      </c>
      <c r="B5142" s="74" t="s">
        <v>155</v>
      </c>
      <c r="C5142" s="75" t="s">
        <v>5948</v>
      </c>
      <c r="D5142" s="76">
        <v>28969</v>
      </c>
      <c r="E5142" s="77">
        <v>95.72</v>
      </c>
      <c r="F5142" s="95">
        <v>303</v>
      </c>
    </row>
    <row r="5143" spans="1:6">
      <c r="A5143" s="74" t="s">
        <v>213</v>
      </c>
      <c r="B5143" s="74" t="s">
        <v>155</v>
      </c>
      <c r="C5143" s="75" t="s">
        <v>5949</v>
      </c>
      <c r="D5143" s="76">
        <v>26909</v>
      </c>
      <c r="E5143" s="77">
        <v>51.24</v>
      </c>
      <c r="F5143" s="95">
        <v>525</v>
      </c>
    </row>
    <row r="5144" spans="1:6">
      <c r="A5144" s="74" t="s">
        <v>213</v>
      </c>
      <c r="B5144" s="74" t="s">
        <v>155</v>
      </c>
      <c r="C5144" s="75" t="s">
        <v>752</v>
      </c>
      <c r="D5144" s="76">
        <v>23442</v>
      </c>
      <c r="E5144" s="77">
        <v>30.11</v>
      </c>
      <c r="F5144" s="95">
        <v>779</v>
      </c>
    </row>
    <row r="5145" spans="1:6">
      <c r="A5145" s="74" t="s">
        <v>213</v>
      </c>
      <c r="B5145" s="74" t="s">
        <v>155</v>
      </c>
      <c r="C5145" s="75" t="s">
        <v>5950</v>
      </c>
      <c r="D5145" s="76">
        <v>23352</v>
      </c>
      <c r="E5145" s="77">
        <v>22.21</v>
      </c>
      <c r="F5145" s="96">
        <v>1052</v>
      </c>
    </row>
    <row r="5146" spans="1:6">
      <c r="A5146" s="74" t="s">
        <v>213</v>
      </c>
      <c r="B5146" s="74" t="s">
        <v>155</v>
      </c>
      <c r="C5146" s="75" t="s">
        <v>5951</v>
      </c>
      <c r="D5146" s="76">
        <v>20068</v>
      </c>
      <c r="E5146" s="77">
        <v>25.11</v>
      </c>
      <c r="F5146" s="95">
        <v>799</v>
      </c>
    </row>
    <row r="5147" spans="1:6">
      <c r="A5147" s="74" t="s">
        <v>213</v>
      </c>
      <c r="B5147" s="74" t="s">
        <v>155</v>
      </c>
      <c r="C5147" s="75" t="s">
        <v>5952</v>
      </c>
      <c r="D5147" s="76">
        <v>18910</v>
      </c>
      <c r="E5147" s="77">
        <v>12.55</v>
      </c>
      <c r="F5147" s="96">
        <v>1507</v>
      </c>
    </row>
    <row r="5148" spans="1:6">
      <c r="A5148" s="74" t="s">
        <v>213</v>
      </c>
      <c r="B5148" s="74" t="s">
        <v>155</v>
      </c>
      <c r="C5148" s="75" t="s">
        <v>5953</v>
      </c>
      <c r="D5148" s="76">
        <v>18576</v>
      </c>
      <c r="E5148" s="77">
        <v>17.73</v>
      </c>
      <c r="F5148" s="96">
        <v>1048</v>
      </c>
    </row>
    <row r="5149" spans="1:6">
      <c r="A5149" s="74" t="s">
        <v>213</v>
      </c>
      <c r="B5149" s="74" t="s">
        <v>155</v>
      </c>
      <c r="C5149" s="75" t="s">
        <v>5954</v>
      </c>
      <c r="D5149" s="76">
        <v>18366</v>
      </c>
      <c r="E5149" s="77">
        <v>40.15</v>
      </c>
      <c r="F5149" s="95">
        <v>457</v>
      </c>
    </row>
    <row r="5150" spans="1:6">
      <c r="A5150" s="74" t="s">
        <v>213</v>
      </c>
      <c r="B5150" s="74" t="s">
        <v>155</v>
      </c>
      <c r="C5150" s="75" t="s">
        <v>5955</v>
      </c>
      <c r="D5150" s="76">
        <v>17936</v>
      </c>
      <c r="E5150" s="77">
        <v>6.73</v>
      </c>
      <c r="F5150" s="96">
        <v>2663</v>
      </c>
    </row>
    <row r="5151" spans="1:6">
      <c r="A5151" s="74" t="s">
        <v>213</v>
      </c>
      <c r="B5151" s="74" t="s">
        <v>155</v>
      </c>
      <c r="C5151" s="75" t="s">
        <v>5956</v>
      </c>
      <c r="D5151" s="76">
        <v>16456</v>
      </c>
      <c r="E5151" s="77">
        <v>31.9</v>
      </c>
      <c r="F5151" s="95">
        <v>516</v>
      </c>
    </row>
    <row r="5152" spans="1:6">
      <c r="A5152" s="74" t="s">
        <v>213</v>
      </c>
      <c r="B5152" s="74" t="s">
        <v>155</v>
      </c>
      <c r="C5152" s="75" t="s">
        <v>5957</v>
      </c>
      <c r="D5152" s="76">
        <v>16386</v>
      </c>
      <c r="E5152" s="77">
        <v>71.739999999999995</v>
      </c>
      <c r="F5152" s="95">
        <v>228</v>
      </c>
    </row>
    <row r="5153" spans="1:6">
      <c r="A5153" s="74" t="s">
        <v>213</v>
      </c>
      <c r="B5153" s="74" t="s">
        <v>155</v>
      </c>
      <c r="C5153" s="75" t="s">
        <v>5958</v>
      </c>
      <c r="D5153" s="76">
        <v>16379</v>
      </c>
      <c r="E5153" s="77">
        <v>11.92</v>
      </c>
      <c r="F5153" s="96">
        <v>1374</v>
      </c>
    </row>
    <row r="5154" spans="1:6">
      <c r="A5154" s="74" t="s">
        <v>213</v>
      </c>
      <c r="B5154" s="74" t="s">
        <v>155</v>
      </c>
      <c r="C5154" s="75" t="s">
        <v>5959</v>
      </c>
      <c r="D5154" s="76">
        <v>15450</v>
      </c>
      <c r="E5154" s="77">
        <v>32.46</v>
      </c>
      <c r="F5154" s="95">
        <v>476</v>
      </c>
    </row>
    <row r="5155" spans="1:6">
      <c r="A5155" s="74" t="s">
        <v>213</v>
      </c>
      <c r="B5155" s="74" t="s">
        <v>155</v>
      </c>
      <c r="C5155" s="75" t="s">
        <v>5960</v>
      </c>
      <c r="D5155" s="76">
        <v>15391</v>
      </c>
      <c r="E5155" s="77">
        <v>16.46</v>
      </c>
      <c r="F5155" s="95">
        <v>935</v>
      </c>
    </row>
    <row r="5156" spans="1:6">
      <c r="A5156" s="74" t="s">
        <v>213</v>
      </c>
      <c r="B5156" s="74" t="s">
        <v>155</v>
      </c>
      <c r="C5156" s="75" t="s">
        <v>5961</v>
      </c>
      <c r="D5156" s="76">
        <v>15144</v>
      </c>
      <c r="E5156" s="77">
        <v>17.690000000000001</v>
      </c>
      <c r="F5156" s="95">
        <v>856</v>
      </c>
    </row>
    <row r="5157" spans="1:6">
      <c r="A5157" s="74" t="s">
        <v>213</v>
      </c>
      <c r="B5157" s="74" t="s">
        <v>155</v>
      </c>
      <c r="C5157" s="75" t="s">
        <v>5962</v>
      </c>
      <c r="D5157" s="76">
        <v>13958</v>
      </c>
      <c r="E5157" s="77">
        <v>23.58</v>
      </c>
      <c r="F5157" s="95">
        <v>592</v>
      </c>
    </row>
    <row r="5158" spans="1:6">
      <c r="A5158" s="74" t="s">
        <v>213</v>
      </c>
      <c r="B5158" s="74" t="s">
        <v>155</v>
      </c>
      <c r="C5158" s="75" t="s">
        <v>5963</v>
      </c>
      <c r="D5158" s="76">
        <v>12563</v>
      </c>
      <c r="E5158" s="77">
        <v>23.22</v>
      </c>
      <c r="F5158" s="95">
        <v>541</v>
      </c>
    </row>
    <row r="5159" spans="1:6">
      <c r="A5159" s="74" t="s">
        <v>213</v>
      </c>
      <c r="B5159" s="74" t="s">
        <v>155</v>
      </c>
      <c r="C5159" s="75" t="s">
        <v>5964</v>
      </c>
      <c r="D5159" s="76">
        <v>12462</v>
      </c>
      <c r="E5159" s="77">
        <v>32.25</v>
      </c>
      <c r="F5159" s="95">
        <v>386</v>
      </c>
    </row>
    <row r="5160" spans="1:6">
      <c r="A5160" s="74" t="s">
        <v>213</v>
      </c>
      <c r="B5160" s="74" t="s">
        <v>155</v>
      </c>
      <c r="C5160" s="75" t="s">
        <v>5965</v>
      </c>
      <c r="D5160" s="76">
        <v>11912</v>
      </c>
      <c r="E5160" s="77">
        <v>11.18</v>
      </c>
      <c r="F5160" s="96">
        <v>1066</v>
      </c>
    </row>
    <row r="5161" spans="1:6">
      <c r="A5161" s="74" t="s">
        <v>213</v>
      </c>
      <c r="B5161" s="74" t="s">
        <v>155</v>
      </c>
      <c r="C5161" s="75" t="s">
        <v>5966</v>
      </c>
      <c r="D5161" s="76">
        <v>10858</v>
      </c>
      <c r="E5161" s="77">
        <v>12.35</v>
      </c>
      <c r="F5161" s="95">
        <v>879</v>
      </c>
    </row>
    <row r="5162" spans="1:6">
      <c r="A5162" s="74" t="s">
        <v>213</v>
      </c>
      <c r="B5162" s="74" t="s">
        <v>155</v>
      </c>
      <c r="C5162" s="75" t="s">
        <v>5967</v>
      </c>
      <c r="D5162" s="76">
        <v>10739</v>
      </c>
      <c r="E5162" s="77">
        <v>16.2</v>
      </c>
      <c r="F5162" s="95">
        <v>663</v>
      </c>
    </row>
    <row r="5163" spans="1:6">
      <c r="A5163" s="74" t="s">
        <v>213</v>
      </c>
      <c r="B5163" s="74" t="s">
        <v>155</v>
      </c>
      <c r="C5163" s="75" t="s">
        <v>5968</v>
      </c>
      <c r="D5163" s="76">
        <v>10412</v>
      </c>
      <c r="E5163" s="77">
        <v>75.62</v>
      </c>
      <c r="F5163" s="95">
        <v>138</v>
      </c>
    </row>
    <row r="5164" spans="1:6">
      <c r="A5164" s="74" t="s">
        <v>213</v>
      </c>
      <c r="B5164" s="74" t="s">
        <v>155</v>
      </c>
      <c r="C5164" s="75" t="s">
        <v>5969</v>
      </c>
      <c r="D5164" s="76">
        <v>10314</v>
      </c>
      <c r="E5164" s="77">
        <v>17.34</v>
      </c>
      <c r="F5164" s="95">
        <v>595</v>
      </c>
    </row>
    <row r="5165" spans="1:6">
      <c r="A5165" s="74" t="s">
        <v>213</v>
      </c>
      <c r="B5165" s="74" t="s">
        <v>155</v>
      </c>
      <c r="C5165" s="75" t="s">
        <v>5970</v>
      </c>
      <c r="D5165" s="76">
        <v>9946</v>
      </c>
      <c r="E5165" s="77">
        <v>38.71</v>
      </c>
      <c r="F5165" s="95">
        <v>257</v>
      </c>
    </row>
    <row r="5166" spans="1:6">
      <c r="A5166" s="74" t="s">
        <v>213</v>
      </c>
      <c r="B5166" s="74" t="s">
        <v>155</v>
      </c>
      <c r="C5166" s="75" t="s">
        <v>5971</v>
      </c>
      <c r="D5166" s="76">
        <v>9677</v>
      </c>
      <c r="E5166" s="77">
        <v>19.309999999999999</v>
      </c>
      <c r="F5166" s="95">
        <v>501</v>
      </c>
    </row>
    <row r="5167" spans="1:6">
      <c r="A5167" s="74" t="s">
        <v>213</v>
      </c>
      <c r="B5167" s="74" t="s">
        <v>155</v>
      </c>
      <c r="C5167" s="75" t="s">
        <v>5972</v>
      </c>
      <c r="D5167" s="76">
        <v>9559</v>
      </c>
      <c r="E5167" s="77">
        <v>20.51</v>
      </c>
      <c r="F5167" s="95">
        <v>466</v>
      </c>
    </row>
    <row r="5168" spans="1:6">
      <c r="A5168" s="74" t="s">
        <v>213</v>
      </c>
      <c r="B5168" s="74" t="s">
        <v>155</v>
      </c>
      <c r="C5168" s="75" t="s">
        <v>5973</v>
      </c>
      <c r="D5168" s="76">
        <v>9274</v>
      </c>
      <c r="E5168" s="77">
        <v>50.68</v>
      </c>
      <c r="F5168" s="95">
        <v>183</v>
      </c>
    </row>
    <row r="5169" spans="1:6">
      <c r="A5169" s="74" t="s">
        <v>213</v>
      </c>
      <c r="B5169" s="74" t="s">
        <v>155</v>
      </c>
      <c r="C5169" s="75" t="s">
        <v>5974</v>
      </c>
      <c r="D5169" s="76">
        <v>8863</v>
      </c>
      <c r="E5169" s="77">
        <v>27.54</v>
      </c>
      <c r="F5169" s="95">
        <v>322</v>
      </c>
    </row>
    <row r="5170" spans="1:6">
      <c r="A5170" s="74" t="s">
        <v>213</v>
      </c>
      <c r="B5170" s="74" t="s">
        <v>155</v>
      </c>
      <c r="C5170" s="75" t="s">
        <v>5975</v>
      </c>
      <c r="D5170" s="76">
        <v>8846</v>
      </c>
      <c r="E5170" s="77">
        <v>12.79</v>
      </c>
      <c r="F5170" s="95">
        <v>691</v>
      </c>
    </row>
    <row r="5171" spans="1:6">
      <c r="A5171" s="74" t="s">
        <v>213</v>
      </c>
      <c r="B5171" s="74" t="s">
        <v>155</v>
      </c>
      <c r="C5171" s="75" t="s">
        <v>5976</v>
      </c>
      <c r="D5171" s="76">
        <v>8738</v>
      </c>
      <c r="E5171" s="77">
        <v>6.29</v>
      </c>
      <c r="F5171" s="96">
        <v>1389</v>
      </c>
    </row>
    <row r="5172" spans="1:6">
      <c r="A5172" s="74" t="s">
        <v>213</v>
      </c>
      <c r="B5172" s="74" t="s">
        <v>155</v>
      </c>
      <c r="C5172" s="75" t="s">
        <v>5977</v>
      </c>
      <c r="D5172" s="76">
        <v>8696</v>
      </c>
      <c r="E5172" s="77">
        <v>5.57</v>
      </c>
      <c r="F5172" s="96">
        <v>1561</v>
      </c>
    </row>
    <row r="5173" spans="1:6">
      <c r="A5173" s="74" t="s">
        <v>213</v>
      </c>
      <c r="B5173" s="74" t="s">
        <v>155</v>
      </c>
      <c r="C5173" s="75" t="s">
        <v>5978</v>
      </c>
      <c r="D5173" s="76">
        <v>8639</v>
      </c>
      <c r="E5173" s="77">
        <v>20.98</v>
      </c>
      <c r="F5173" s="95">
        <v>412</v>
      </c>
    </row>
    <row r="5174" spans="1:6">
      <c r="A5174" s="74" t="s">
        <v>213</v>
      </c>
      <c r="B5174" s="74" t="s">
        <v>155</v>
      </c>
      <c r="C5174" s="75" t="s">
        <v>5979</v>
      </c>
      <c r="D5174" s="76">
        <v>8402</v>
      </c>
      <c r="E5174" s="77">
        <v>21.82</v>
      </c>
      <c r="F5174" s="95">
        <v>385</v>
      </c>
    </row>
    <row r="5175" spans="1:6">
      <c r="A5175" s="74" t="s">
        <v>213</v>
      </c>
      <c r="B5175" s="74" t="s">
        <v>155</v>
      </c>
      <c r="C5175" s="75" t="s">
        <v>5980</v>
      </c>
      <c r="D5175" s="76">
        <v>8022</v>
      </c>
      <c r="E5175" s="77">
        <v>24.64</v>
      </c>
      <c r="F5175" s="95">
        <v>326</v>
      </c>
    </row>
    <row r="5176" spans="1:6">
      <c r="A5176" s="74" t="s">
        <v>213</v>
      </c>
      <c r="B5176" s="74" t="s">
        <v>155</v>
      </c>
      <c r="C5176" s="75" t="s">
        <v>5981</v>
      </c>
      <c r="D5176" s="76">
        <v>7895</v>
      </c>
      <c r="E5176" s="77">
        <v>60.73</v>
      </c>
      <c r="F5176" s="95">
        <v>130</v>
      </c>
    </row>
    <row r="5177" spans="1:6">
      <c r="A5177" s="74" t="s">
        <v>213</v>
      </c>
      <c r="B5177" s="74" t="s">
        <v>155</v>
      </c>
      <c r="C5177" s="75" t="s">
        <v>5982</v>
      </c>
      <c r="D5177" s="76">
        <v>7544</v>
      </c>
      <c r="E5177" s="77">
        <v>39.49</v>
      </c>
      <c r="F5177" s="95">
        <v>191</v>
      </c>
    </row>
    <row r="5178" spans="1:6">
      <c r="A5178" s="74" t="s">
        <v>213</v>
      </c>
      <c r="B5178" s="74" t="s">
        <v>155</v>
      </c>
      <c r="C5178" s="75" t="s">
        <v>5983</v>
      </c>
      <c r="D5178" s="76">
        <v>7339</v>
      </c>
      <c r="E5178" s="77">
        <v>9.73</v>
      </c>
      <c r="F5178" s="95">
        <v>754</v>
      </c>
    </row>
    <row r="5179" spans="1:6">
      <c r="A5179" s="74" t="s">
        <v>213</v>
      </c>
      <c r="B5179" s="74" t="s">
        <v>155</v>
      </c>
      <c r="C5179" s="75" t="s">
        <v>5984</v>
      </c>
      <c r="D5179" s="76">
        <v>7248</v>
      </c>
      <c r="E5179" s="77">
        <v>17.739999999999998</v>
      </c>
      <c r="F5179" s="95">
        <v>409</v>
      </c>
    </row>
    <row r="5180" spans="1:6">
      <c r="A5180" s="74" t="s">
        <v>213</v>
      </c>
      <c r="B5180" s="74" t="s">
        <v>155</v>
      </c>
      <c r="C5180" s="75" t="s">
        <v>5985</v>
      </c>
      <c r="D5180" s="76">
        <v>6817</v>
      </c>
      <c r="E5180" s="77">
        <v>11.35</v>
      </c>
      <c r="F5180" s="95">
        <v>600</v>
      </c>
    </row>
    <row r="5181" spans="1:6">
      <c r="A5181" s="74" t="s">
        <v>213</v>
      </c>
      <c r="B5181" s="74" t="s">
        <v>155</v>
      </c>
      <c r="C5181" s="75" t="s">
        <v>5986</v>
      </c>
      <c r="D5181" s="76">
        <v>6501</v>
      </c>
      <c r="E5181" s="77">
        <v>14.13</v>
      </c>
      <c r="F5181" s="95">
        <v>460</v>
      </c>
    </row>
    <row r="5182" spans="1:6">
      <c r="A5182" s="74" t="s">
        <v>213</v>
      </c>
      <c r="B5182" s="74" t="s">
        <v>155</v>
      </c>
      <c r="C5182" s="75" t="s">
        <v>5987</v>
      </c>
      <c r="D5182" s="76">
        <v>6407</v>
      </c>
      <c r="E5182" s="77">
        <v>8.1</v>
      </c>
      <c r="F5182" s="95">
        <v>791</v>
      </c>
    </row>
    <row r="5183" spans="1:6">
      <c r="A5183" s="74" t="s">
        <v>213</v>
      </c>
      <c r="B5183" s="74" t="s">
        <v>155</v>
      </c>
      <c r="C5183" s="75" t="s">
        <v>5988</v>
      </c>
      <c r="D5183" s="76">
        <v>6378</v>
      </c>
      <c r="E5183" s="77">
        <v>17.88</v>
      </c>
      <c r="F5183" s="95">
        <v>357</v>
      </c>
    </row>
    <row r="5184" spans="1:6">
      <c r="A5184" s="74" t="s">
        <v>213</v>
      </c>
      <c r="B5184" s="74" t="s">
        <v>155</v>
      </c>
      <c r="C5184" s="75" t="s">
        <v>5989</v>
      </c>
      <c r="D5184" s="76">
        <v>6290</v>
      </c>
      <c r="E5184" s="77">
        <v>22.47</v>
      </c>
      <c r="F5184" s="95">
        <v>280</v>
      </c>
    </row>
    <row r="5185" spans="1:6">
      <c r="A5185" s="74" t="s">
        <v>213</v>
      </c>
      <c r="B5185" s="74" t="s">
        <v>155</v>
      </c>
      <c r="C5185" s="75" t="s">
        <v>5990</v>
      </c>
      <c r="D5185" s="76">
        <v>6256</v>
      </c>
      <c r="E5185" s="77">
        <v>10.99</v>
      </c>
      <c r="F5185" s="95">
        <v>569</v>
      </c>
    </row>
    <row r="5186" spans="1:6">
      <c r="A5186" s="74" t="s">
        <v>213</v>
      </c>
      <c r="B5186" s="74" t="s">
        <v>155</v>
      </c>
      <c r="C5186" s="75" t="s">
        <v>5991</v>
      </c>
      <c r="D5186" s="76">
        <v>6030</v>
      </c>
      <c r="E5186" s="77">
        <v>22.23</v>
      </c>
      <c r="F5186" s="95">
        <v>271</v>
      </c>
    </row>
    <row r="5187" spans="1:6">
      <c r="A5187" s="74" t="s">
        <v>213</v>
      </c>
      <c r="B5187" s="74" t="s">
        <v>155</v>
      </c>
      <c r="C5187" s="75" t="s">
        <v>5992</v>
      </c>
      <c r="D5187" s="76">
        <v>5980</v>
      </c>
      <c r="E5187" s="77">
        <v>14.13</v>
      </c>
      <c r="F5187" s="95">
        <v>423</v>
      </c>
    </row>
    <row r="5188" spans="1:6">
      <c r="A5188" s="74" t="s">
        <v>213</v>
      </c>
      <c r="B5188" s="74" t="s">
        <v>155</v>
      </c>
      <c r="C5188" s="75" t="s">
        <v>5993</v>
      </c>
      <c r="D5188" s="76">
        <v>5941</v>
      </c>
      <c r="E5188" s="77">
        <v>37.07</v>
      </c>
      <c r="F5188" s="95">
        <v>160</v>
      </c>
    </row>
    <row r="5189" spans="1:6">
      <c r="A5189" s="74" t="s">
        <v>213</v>
      </c>
      <c r="B5189" s="74" t="s">
        <v>155</v>
      </c>
      <c r="C5189" s="75" t="s">
        <v>5994</v>
      </c>
      <c r="D5189" s="76">
        <v>5635</v>
      </c>
      <c r="E5189" s="77">
        <v>11.85</v>
      </c>
      <c r="F5189" s="95">
        <v>476</v>
      </c>
    </row>
    <row r="5190" spans="1:6">
      <c r="A5190" s="74" t="s">
        <v>213</v>
      </c>
      <c r="B5190" s="74" t="s">
        <v>155</v>
      </c>
      <c r="C5190" s="75" t="s">
        <v>5995</v>
      </c>
      <c r="D5190" s="76">
        <v>5492</v>
      </c>
      <c r="E5190" s="77">
        <v>48.96</v>
      </c>
      <c r="F5190" s="95">
        <v>112</v>
      </c>
    </row>
    <row r="5191" spans="1:6">
      <c r="A5191" s="74" t="s">
        <v>213</v>
      </c>
      <c r="B5191" s="74" t="s">
        <v>155</v>
      </c>
      <c r="C5191" s="75" t="s">
        <v>5996</v>
      </c>
      <c r="D5191" s="76">
        <v>5247</v>
      </c>
      <c r="E5191" s="77">
        <v>14.85</v>
      </c>
      <c r="F5191" s="95">
        <v>353</v>
      </c>
    </row>
    <row r="5192" spans="1:6">
      <c r="A5192" s="74" t="s">
        <v>213</v>
      </c>
      <c r="B5192" s="74" t="s">
        <v>155</v>
      </c>
      <c r="C5192" s="75" t="s">
        <v>5997</v>
      </c>
      <c r="D5192" s="76">
        <v>5180</v>
      </c>
      <c r="E5192" s="77">
        <v>20.9</v>
      </c>
      <c r="F5192" s="95">
        <v>248</v>
      </c>
    </row>
    <row r="5193" spans="1:6">
      <c r="A5193" s="74" t="s">
        <v>213</v>
      </c>
      <c r="B5193" s="74" t="s">
        <v>155</v>
      </c>
      <c r="C5193" s="75" t="s">
        <v>5998</v>
      </c>
      <c r="D5193" s="76">
        <v>5163</v>
      </c>
      <c r="E5193" s="77">
        <v>41.15</v>
      </c>
      <c r="F5193" s="95">
        <v>125</v>
      </c>
    </row>
    <row r="5194" spans="1:6">
      <c r="A5194" s="74" t="s">
        <v>213</v>
      </c>
      <c r="B5194" s="74" t="s">
        <v>155</v>
      </c>
      <c r="C5194" s="75" t="s">
        <v>5999</v>
      </c>
      <c r="D5194" s="76">
        <v>5015</v>
      </c>
      <c r="E5194" s="77">
        <v>10.29</v>
      </c>
      <c r="F5194" s="95">
        <v>487</v>
      </c>
    </row>
    <row r="5195" spans="1:6">
      <c r="A5195" s="74" t="s">
        <v>213</v>
      </c>
      <c r="B5195" s="74" t="s">
        <v>155</v>
      </c>
      <c r="C5195" s="75" t="s">
        <v>6000</v>
      </c>
      <c r="D5195" s="76">
        <v>4957</v>
      </c>
      <c r="E5195" s="77">
        <v>9.07</v>
      </c>
      <c r="F5195" s="95">
        <v>547</v>
      </c>
    </row>
    <row r="5196" spans="1:6">
      <c r="A5196" s="74" t="s">
        <v>213</v>
      </c>
      <c r="B5196" s="74" t="s">
        <v>155</v>
      </c>
      <c r="C5196" s="75" t="s">
        <v>6001</v>
      </c>
      <c r="D5196" s="76">
        <v>4908</v>
      </c>
      <c r="E5196" s="77">
        <v>14.98</v>
      </c>
      <c r="F5196" s="95">
        <v>328</v>
      </c>
    </row>
    <row r="5197" spans="1:6">
      <c r="A5197" s="74" t="s">
        <v>213</v>
      </c>
      <c r="B5197" s="74" t="s">
        <v>155</v>
      </c>
      <c r="C5197" s="75" t="s">
        <v>6002</v>
      </c>
      <c r="D5197" s="76">
        <v>4841</v>
      </c>
      <c r="E5197" s="77">
        <v>29.49</v>
      </c>
      <c r="F5197" s="95">
        <v>164</v>
      </c>
    </row>
    <row r="5198" spans="1:6">
      <c r="A5198" s="74" t="s">
        <v>213</v>
      </c>
      <c r="B5198" s="74" t="s">
        <v>155</v>
      </c>
      <c r="C5198" s="75" t="s">
        <v>6003</v>
      </c>
      <c r="D5198" s="76">
        <v>4749</v>
      </c>
      <c r="E5198" s="77">
        <v>35.83</v>
      </c>
      <c r="F5198" s="95">
        <v>133</v>
      </c>
    </row>
    <row r="5199" spans="1:6">
      <c r="A5199" s="74" t="s">
        <v>213</v>
      </c>
      <c r="B5199" s="74" t="s">
        <v>155</v>
      </c>
      <c r="C5199" s="75" t="s">
        <v>6004</v>
      </c>
      <c r="D5199" s="76">
        <v>4707</v>
      </c>
      <c r="E5199" s="77">
        <v>8.3699999999999992</v>
      </c>
      <c r="F5199" s="95">
        <v>562</v>
      </c>
    </row>
    <row r="5200" spans="1:6">
      <c r="A5200" s="74" t="s">
        <v>213</v>
      </c>
      <c r="B5200" s="74" t="s">
        <v>155</v>
      </c>
      <c r="C5200" s="75" t="s">
        <v>6005</v>
      </c>
      <c r="D5200" s="76">
        <v>4659</v>
      </c>
      <c r="E5200" s="77">
        <v>19.88</v>
      </c>
      <c r="F5200" s="95">
        <v>234</v>
      </c>
    </row>
    <row r="5201" spans="1:6">
      <c r="A5201" s="74" t="s">
        <v>213</v>
      </c>
      <c r="B5201" s="74" t="s">
        <v>155</v>
      </c>
      <c r="C5201" s="75" t="s">
        <v>6006</v>
      </c>
      <c r="D5201" s="76">
        <v>4616</v>
      </c>
      <c r="E5201" s="77">
        <v>50.79</v>
      </c>
      <c r="F5201" s="95">
        <v>91</v>
      </c>
    </row>
    <row r="5202" spans="1:6">
      <c r="A5202" s="74" t="s">
        <v>213</v>
      </c>
      <c r="B5202" s="74" t="s">
        <v>155</v>
      </c>
      <c r="C5202" s="75" t="s">
        <v>6007</v>
      </c>
      <c r="D5202" s="76">
        <v>4616</v>
      </c>
      <c r="E5202" s="77">
        <v>22.76</v>
      </c>
      <c r="F5202" s="95">
        <v>203</v>
      </c>
    </row>
    <row r="5203" spans="1:6">
      <c r="A5203" s="74" t="s">
        <v>213</v>
      </c>
      <c r="B5203" s="74" t="s">
        <v>155</v>
      </c>
      <c r="C5203" s="75" t="s">
        <v>6008</v>
      </c>
      <c r="D5203" s="76">
        <v>4596</v>
      </c>
      <c r="E5203" s="77">
        <v>71.11</v>
      </c>
      <c r="F5203" s="95">
        <v>65</v>
      </c>
    </row>
    <row r="5204" spans="1:6">
      <c r="A5204" s="74" t="s">
        <v>213</v>
      </c>
      <c r="B5204" s="74" t="s">
        <v>155</v>
      </c>
      <c r="C5204" s="75" t="s">
        <v>6009</v>
      </c>
      <c r="D5204" s="76">
        <v>4587</v>
      </c>
      <c r="E5204" s="77">
        <v>21.1</v>
      </c>
      <c r="F5204" s="95">
        <v>217</v>
      </c>
    </row>
    <row r="5205" spans="1:6">
      <c r="A5205" s="74" t="s">
        <v>213</v>
      </c>
      <c r="B5205" s="74" t="s">
        <v>155</v>
      </c>
      <c r="C5205" s="75" t="s">
        <v>6010</v>
      </c>
      <c r="D5205" s="76">
        <v>4248</v>
      </c>
      <c r="E5205" s="77">
        <v>9.7899999999999991</v>
      </c>
      <c r="F5205" s="95">
        <v>434</v>
      </c>
    </row>
    <row r="5206" spans="1:6">
      <c r="A5206" s="74" t="s">
        <v>213</v>
      </c>
      <c r="B5206" s="74" t="s">
        <v>155</v>
      </c>
      <c r="C5206" s="75" t="s">
        <v>6011</v>
      </c>
      <c r="D5206" s="76">
        <v>4142</v>
      </c>
      <c r="E5206" s="77">
        <v>27.34</v>
      </c>
      <c r="F5206" s="95">
        <v>151</v>
      </c>
    </row>
    <row r="5207" spans="1:6">
      <c r="A5207" s="74" t="s">
        <v>213</v>
      </c>
      <c r="B5207" s="74" t="s">
        <v>155</v>
      </c>
      <c r="C5207" s="75" t="s">
        <v>6012</v>
      </c>
      <c r="D5207" s="76">
        <v>4048</v>
      </c>
      <c r="E5207" s="77">
        <v>11.42</v>
      </c>
      <c r="F5207" s="95">
        <v>354</v>
      </c>
    </row>
    <row r="5208" spans="1:6">
      <c r="A5208" s="74" t="s">
        <v>213</v>
      </c>
      <c r="B5208" s="74" t="s">
        <v>155</v>
      </c>
      <c r="C5208" s="75" t="s">
        <v>6013</v>
      </c>
      <c r="D5208" s="76">
        <v>4045</v>
      </c>
      <c r="E5208" s="77">
        <v>9.17</v>
      </c>
      <c r="F5208" s="95">
        <v>441</v>
      </c>
    </row>
    <row r="5209" spans="1:6">
      <c r="A5209" s="74" t="s">
        <v>213</v>
      </c>
      <c r="B5209" s="74" t="s">
        <v>155</v>
      </c>
      <c r="C5209" s="75" t="s">
        <v>6014</v>
      </c>
      <c r="D5209" s="76">
        <v>4024</v>
      </c>
      <c r="E5209" s="77">
        <v>20.91</v>
      </c>
      <c r="F5209" s="95">
        <v>192</v>
      </c>
    </row>
    <row r="5210" spans="1:6">
      <c r="A5210" s="74" t="s">
        <v>213</v>
      </c>
      <c r="B5210" s="74" t="s">
        <v>155</v>
      </c>
      <c r="C5210" s="75" t="s">
        <v>6015</v>
      </c>
      <c r="D5210" s="76">
        <v>3939</v>
      </c>
      <c r="E5210" s="77">
        <v>12.82</v>
      </c>
      <c r="F5210" s="95">
        <v>307</v>
      </c>
    </row>
    <row r="5211" spans="1:6">
      <c r="A5211" s="74" t="s">
        <v>213</v>
      </c>
      <c r="B5211" s="74" t="s">
        <v>155</v>
      </c>
      <c r="C5211" s="75" t="s">
        <v>6016</v>
      </c>
      <c r="D5211" s="76">
        <v>3921</v>
      </c>
      <c r="E5211" s="77">
        <v>36.53</v>
      </c>
      <c r="F5211" s="95">
        <v>107</v>
      </c>
    </row>
    <row r="5212" spans="1:6">
      <c r="A5212" s="74" t="s">
        <v>213</v>
      </c>
      <c r="B5212" s="74" t="s">
        <v>155</v>
      </c>
      <c r="C5212" s="75" t="s">
        <v>6017</v>
      </c>
      <c r="D5212" s="76">
        <v>3848</v>
      </c>
      <c r="E5212" s="77">
        <v>11.54</v>
      </c>
      <c r="F5212" s="95">
        <v>333</v>
      </c>
    </row>
    <row r="5213" spans="1:6">
      <c r="A5213" s="74" t="s">
        <v>213</v>
      </c>
      <c r="B5213" s="74" t="s">
        <v>155</v>
      </c>
      <c r="C5213" s="75" t="s">
        <v>6018</v>
      </c>
      <c r="D5213" s="76">
        <v>3846</v>
      </c>
      <c r="E5213" s="77">
        <v>7.07</v>
      </c>
      <c r="F5213" s="95">
        <v>544</v>
      </c>
    </row>
    <row r="5214" spans="1:6">
      <c r="A5214" s="74" t="s">
        <v>213</v>
      </c>
      <c r="B5214" s="74" t="s">
        <v>155</v>
      </c>
      <c r="C5214" s="75" t="s">
        <v>6019</v>
      </c>
      <c r="D5214" s="76">
        <v>3825</v>
      </c>
      <c r="E5214" s="77">
        <v>16.41</v>
      </c>
      <c r="F5214" s="95">
        <v>233</v>
      </c>
    </row>
    <row r="5215" spans="1:6">
      <c r="A5215" s="74" t="s">
        <v>213</v>
      </c>
      <c r="B5215" s="74" t="s">
        <v>155</v>
      </c>
      <c r="C5215" s="75" t="s">
        <v>6020</v>
      </c>
      <c r="D5215" s="76">
        <v>3806</v>
      </c>
      <c r="E5215" s="77">
        <v>19.649999999999999</v>
      </c>
      <c r="F5215" s="95">
        <v>194</v>
      </c>
    </row>
    <row r="5216" spans="1:6">
      <c r="A5216" s="74" t="s">
        <v>213</v>
      </c>
      <c r="B5216" s="74" t="s">
        <v>155</v>
      </c>
      <c r="C5216" s="75" t="s">
        <v>6021</v>
      </c>
      <c r="D5216" s="76">
        <v>3752</v>
      </c>
      <c r="E5216" s="77">
        <v>6.65</v>
      </c>
      <c r="F5216" s="95">
        <v>564</v>
      </c>
    </row>
    <row r="5217" spans="1:6">
      <c r="A5217" s="74" t="s">
        <v>213</v>
      </c>
      <c r="B5217" s="74" t="s">
        <v>155</v>
      </c>
      <c r="C5217" s="75" t="s">
        <v>6022</v>
      </c>
      <c r="D5217" s="76">
        <v>3681</v>
      </c>
      <c r="E5217" s="77">
        <v>15.74</v>
      </c>
      <c r="F5217" s="95">
        <v>234</v>
      </c>
    </row>
    <row r="5218" spans="1:6">
      <c r="A5218" s="74" t="s">
        <v>213</v>
      </c>
      <c r="B5218" s="74" t="s">
        <v>155</v>
      </c>
      <c r="C5218" s="75" t="s">
        <v>6023</v>
      </c>
      <c r="D5218" s="76">
        <v>3680</v>
      </c>
      <c r="E5218" s="77">
        <v>15.41</v>
      </c>
      <c r="F5218" s="95">
        <v>239</v>
      </c>
    </row>
    <row r="5219" spans="1:6">
      <c r="A5219" s="74" t="s">
        <v>213</v>
      </c>
      <c r="B5219" s="74" t="s">
        <v>155</v>
      </c>
      <c r="C5219" s="75" t="s">
        <v>6024</v>
      </c>
      <c r="D5219" s="76">
        <v>3672</v>
      </c>
      <c r="E5219" s="77">
        <v>13.42</v>
      </c>
      <c r="F5219" s="95">
        <v>274</v>
      </c>
    </row>
    <row r="5220" spans="1:6">
      <c r="A5220" s="74" t="s">
        <v>213</v>
      </c>
      <c r="B5220" s="74" t="s">
        <v>155</v>
      </c>
      <c r="C5220" s="75" t="s">
        <v>6025</v>
      </c>
      <c r="D5220" s="76">
        <v>3617</v>
      </c>
      <c r="E5220" s="77">
        <v>12.57</v>
      </c>
      <c r="F5220" s="95">
        <v>288</v>
      </c>
    </row>
    <row r="5221" spans="1:6">
      <c r="A5221" s="74" t="s">
        <v>213</v>
      </c>
      <c r="B5221" s="74" t="s">
        <v>155</v>
      </c>
      <c r="C5221" s="75" t="s">
        <v>6026</v>
      </c>
      <c r="D5221" s="76">
        <v>3463</v>
      </c>
      <c r="E5221" s="77">
        <v>18.600000000000001</v>
      </c>
      <c r="F5221" s="95">
        <v>186</v>
      </c>
    </row>
    <row r="5222" spans="1:6">
      <c r="A5222" s="74" t="s">
        <v>213</v>
      </c>
      <c r="B5222" s="74" t="s">
        <v>155</v>
      </c>
      <c r="C5222" s="75" t="s">
        <v>6027</v>
      </c>
      <c r="D5222" s="76">
        <v>3455</v>
      </c>
      <c r="E5222" s="77">
        <v>10.41</v>
      </c>
      <c r="F5222" s="95">
        <v>332</v>
      </c>
    </row>
    <row r="5223" spans="1:6">
      <c r="A5223" s="74" t="s">
        <v>213</v>
      </c>
      <c r="B5223" s="74" t="s">
        <v>155</v>
      </c>
      <c r="C5223" s="75" t="s">
        <v>6028</v>
      </c>
      <c r="D5223" s="76">
        <v>3416</v>
      </c>
      <c r="E5223" s="77">
        <v>10.23</v>
      </c>
      <c r="F5223" s="95">
        <v>334</v>
      </c>
    </row>
    <row r="5224" spans="1:6">
      <c r="A5224" s="74" t="s">
        <v>213</v>
      </c>
      <c r="B5224" s="74" t="s">
        <v>155</v>
      </c>
      <c r="C5224" s="75" t="s">
        <v>6029</v>
      </c>
      <c r="D5224" s="76">
        <v>3401</v>
      </c>
      <c r="E5224" s="77">
        <v>7.36</v>
      </c>
      <c r="F5224" s="95">
        <v>462</v>
      </c>
    </row>
    <row r="5225" spans="1:6">
      <c r="A5225" s="74" t="s">
        <v>213</v>
      </c>
      <c r="B5225" s="74" t="s">
        <v>155</v>
      </c>
      <c r="C5225" s="75" t="s">
        <v>6030</v>
      </c>
      <c r="D5225" s="76">
        <v>3371</v>
      </c>
      <c r="E5225" s="77">
        <v>99.79</v>
      </c>
      <c r="F5225" s="95">
        <v>34</v>
      </c>
    </row>
    <row r="5226" spans="1:6">
      <c r="A5226" s="74" t="s">
        <v>213</v>
      </c>
      <c r="B5226" s="74" t="s">
        <v>155</v>
      </c>
      <c r="C5226" s="75" t="s">
        <v>6031</v>
      </c>
      <c r="D5226" s="76">
        <v>3370</v>
      </c>
      <c r="E5226" s="77">
        <v>9.9</v>
      </c>
      <c r="F5226" s="95">
        <v>340</v>
      </c>
    </row>
    <row r="5227" spans="1:6">
      <c r="A5227" s="74" t="s">
        <v>213</v>
      </c>
      <c r="B5227" s="74" t="s">
        <v>155</v>
      </c>
      <c r="C5227" s="75" t="s">
        <v>6032</v>
      </c>
      <c r="D5227" s="76">
        <v>3355</v>
      </c>
      <c r="E5227" s="77">
        <v>9.61</v>
      </c>
      <c r="F5227" s="95">
        <v>349</v>
      </c>
    </row>
    <row r="5228" spans="1:6">
      <c r="A5228" s="74" t="s">
        <v>213</v>
      </c>
      <c r="B5228" s="74" t="s">
        <v>155</v>
      </c>
      <c r="C5228" s="75" t="s">
        <v>6033</v>
      </c>
      <c r="D5228" s="76">
        <v>3336</v>
      </c>
      <c r="E5228" s="77">
        <v>16.5</v>
      </c>
      <c r="F5228" s="95">
        <v>202</v>
      </c>
    </row>
    <row r="5229" spans="1:6">
      <c r="A5229" s="74" t="s">
        <v>213</v>
      </c>
      <c r="B5229" s="74" t="s">
        <v>155</v>
      </c>
      <c r="C5229" s="75" t="s">
        <v>6034</v>
      </c>
      <c r="D5229" s="76">
        <v>3290</v>
      </c>
      <c r="E5229" s="77">
        <v>19.059999999999999</v>
      </c>
      <c r="F5229" s="95">
        <v>173</v>
      </c>
    </row>
    <row r="5230" spans="1:6">
      <c r="A5230" s="74" t="s">
        <v>213</v>
      </c>
      <c r="B5230" s="74" t="s">
        <v>155</v>
      </c>
      <c r="C5230" s="75" t="s">
        <v>6035</v>
      </c>
      <c r="D5230" s="76">
        <v>3282</v>
      </c>
      <c r="E5230" s="77">
        <v>31.68</v>
      </c>
      <c r="F5230" s="95">
        <v>104</v>
      </c>
    </row>
    <row r="5231" spans="1:6">
      <c r="A5231" s="74" t="s">
        <v>213</v>
      </c>
      <c r="B5231" s="74" t="s">
        <v>155</v>
      </c>
      <c r="C5231" s="75" t="s">
        <v>6036</v>
      </c>
      <c r="D5231" s="76">
        <v>3239</v>
      </c>
      <c r="E5231" s="77">
        <v>2.0299999999999998</v>
      </c>
      <c r="F5231" s="96">
        <v>1596</v>
      </c>
    </row>
    <row r="5232" spans="1:6">
      <c r="A5232" s="74" t="s">
        <v>213</v>
      </c>
      <c r="B5232" s="74" t="s">
        <v>155</v>
      </c>
      <c r="C5232" s="75" t="s">
        <v>6037</v>
      </c>
      <c r="D5232" s="76">
        <v>3236</v>
      </c>
      <c r="E5232" s="77">
        <v>56.57</v>
      </c>
      <c r="F5232" s="95">
        <v>57</v>
      </c>
    </row>
    <row r="5233" spans="1:6">
      <c r="A5233" s="74" t="s">
        <v>213</v>
      </c>
      <c r="B5233" s="74" t="s">
        <v>155</v>
      </c>
      <c r="C5233" s="75" t="s">
        <v>6038</v>
      </c>
      <c r="D5233" s="76">
        <v>3209</v>
      </c>
      <c r="E5233" s="77">
        <v>41.49</v>
      </c>
      <c r="F5233" s="95">
        <v>77</v>
      </c>
    </row>
    <row r="5234" spans="1:6">
      <c r="A5234" s="74" t="s">
        <v>213</v>
      </c>
      <c r="B5234" s="74" t="s">
        <v>155</v>
      </c>
      <c r="C5234" s="75" t="s">
        <v>6039</v>
      </c>
      <c r="D5234" s="76">
        <v>3193</v>
      </c>
      <c r="E5234" s="77">
        <v>8.89</v>
      </c>
      <c r="F5234" s="95">
        <v>359</v>
      </c>
    </row>
    <row r="5235" spans="1:6">
      <c r="A5235" s="74" t="s">
        <v>213</v>
      </c>
      <c r="B5235" s="74" t="s">
        <v>155</v>
      </c>
      <c r="C5235" s="75" t="s">
        <v>6040</v>
      </c>
      <c r="D5235" s="76">
        <v>3171</v>
      </c>
      <c r="E5235" s="77">
        <v>26.09</v>
      </c>
      <c r="F5235" s="95">
        <v>122</v>
      </c>
    </row>
    <row r="5236" spans="1:6">
      <c r="A5236" s="74" t="s">
        <v>213</v>
      </c>
      <c r="B5236" s="74" t="s">
        <v>155</v>
      </c>
      <c r="C5236" s="75" t="s">
        <v>6041</v>
      </c>
      <c r="D5236" s="76">
        <v>3163</v>
      </c>
      <c r="E5236" s="77">
        <v>13.01</v>
      </c>
      <c r="F5236" s="95">
        <v>243</v>
      </c>
    </row>
    <row r="5237" spans="1:6">
      <c r="A5237" s="74" t="s">
        <v>213</v>
      </c>
      <c r="B5237" s="74" t="s">
        <v>155</v>
      </c>
      <c r="C5237" s="75" t="s">
        <v>6042</v>
      </c>
      <c r="D5237" s="76">
        <v>3149</v>
      </c>
      <c r="E5237" s="77">
        <v>132.19999999999999</v>
      </c>
      <c r="F5237" s="95">
        <v>24</v>
      </c>
    </row>
    <row r="5238" spans="1:6">
      <c r="A5238" s="74" t="s">
        <v>213</v>
      </c>
      <c r="B5238" s="74" t="s">
        <v>155</v>
      </c>
      <c r="C5238" s="75" t="s">
        <v>6043</v>
      </c>
      <c r="D5238" s="76">
        <v>3133</v>
      </c>
      <c r="E5238" s="77">
        <v>10.92</v>
      </c>
      <c r="F5238" s="95">
        <v>287</v>
      </c>
    </row>
    <row r="5239" spans="1:6">
      <c r="A5239" s="74" t="s">
        <v>213</v>
      </c>
      <c r="B5239" s="74" t="s">
        <v>155</v>
      </c>
      <c r="C5239" s="75" t="s">
        <v>6044</v>
      </c>
      <c r="D5239" s="76">
        <v>3117</v>
      </c>
      <c r="E5239" s="77">
        <v>11.15</v>
      </c>
      <c r="F5239" s="95">
        <v>279</v>
      </c>
    </row>
    <row r="5240" spans="1:6">
      <c r="A5240" s="74" t="s">
        <v>213</v>
      </c>
      <c r="B5240" s="74" t="s">
        <v>155</v>
      </c>
      <c r="C5240" s="75" t="s">
        <v>6045</v>
      </c>
      <c r="D5240" s="76">
        <v>3066</v>
      </c>
      <c r="E5240" s="77">
        <v>8.58</v>
      </c>
      <c r="F5240" s="95">
        <v>358</v>
      </c>
    </row>
    <row r="5241" spans="1:6">
      <c r="A5241" s="74" t="s">
        <v>213</v>
      </c>
      <c r="B5241" s="74" t="s">
        <v>155</v>
      </c>
      <c r="C5241" s="75" t="s">
        <v>6046</v>
      </c>
      <c r="D5241" s="76">
        <v>3056</v>
      </c>
      <c r="E5241" s="77">
        <v>11.91</v>
      </c>
      <c r="F5241" s="95">
        <v>257</v>
      </c>
    </row>
    <row r="5242" spans="1:6">
      <c r="A5242" s="74" t="s">
        <v>213</v>
      </c>
      <c r="B5242" s="74" t="s">
        <v>155</v>
      </c>
      <c r="C5242" s="75" t="s">
        <v>6047</v>
      </c>
      <c r="D5242" s="76">
        <v>3030</v>
      </c>
      <c r="E5242" s="77">
        <v>14.31</v>
      </c>
      <c r="F5242" s="95">
        <v>212</v>
      </c>
    </row>
    <row r="5243" spans="1:6">
      <c r="A5243" s="74" t="s">
        <v>213</v>
      </c>
      <c r="B5243" s="74" t="s">
        <v>155</v>
      </c>
      <c r="C5243" s="75" t="s">
        <v>6048</v>
      </c>
      <c r="D5243" s="76">
        <v>2957</v>
      </c>
      <c r="E5243" s="77">
        <v>9.82</v>
      </c>
      <c r="F5243" s="95">
        <v>301</v>
      </c>
    </row>
    <row r="5244" spans="1:6">
      <c r="A5244" s="74" t="s">
        <v>213</v>
      </c>
      <c r="B5244" s="74" t="s">
        <v>155</v>
      </c>
      <c r="C5244" s="75" t="s">
        <v>6049</v>
      </c>
      <c r="D5244" s="76">
        <v>2937</v>
      </c>
      <c r="E5244" s="77">
        <v>34.72</v>
      </c>
      <c r="F5244" s="95">
        <v>85</v>
      </c>
    </row>
    <row r="5245" spans="1:6">
      <c r="A5245" s="74" t="s">
        <v>213</v>
      </c>
      <c r="B5245" s="74" t="s">
        <v>155</v>
      </c>
      <c r="C5245" s="75" t="s">
        <v>6050</v>
      </c>
      <c r="D5245" s="76">
        <v>2892</v>
      </c>
      <c r="E5245" s="77">
        <v>5.71</v>
      </c>
      <c r="F5245" s="95">
        <v>507</v>
      </c>
    </row>
    <row r="5246" spans="1:6">
      <c r="A5246" s="74" t="s">
        <v>213</v>
      </c>
      <c r="B5246" s="74" t="s">
        <v>155</v>
      </c>
      <c r="C5246" s="75" t="s">
        <v>6051</v>
      </c>
      <c r="D5246" s="76">
        <v>2866</v>
      </c>
      <c r="E5246" s="77">
        <v>20.149999999999999</v>
      </c>
      <c r="F5246" s="95">
        <v>142</v>
      </c>
    </row>
    <row r="5247" spans="1:6">
      <c r="A5247" s="74" t="s">
        <v>213</v>
      </c>
      <c r="B5247" s="74" t="s">
        <v>155</v>
      </c>
      <c r="C5247" s="75" t="s">
        <v>6052</v>
      </c>
      <c r="D5247" s="76">
        <v>2667</v>
      </c>
      <c r="E5247" s="77">
        <v>12.04</v>
      </c>
      <c r="F5247" s="95">
        <v>221</v>
      </c>
    </row>
    <row r="5248" spans="1:6">
      <c r="A5248" s="74" t="s">
        <v>213</v>
      </c>
      <c r="B5248" s="74" t="s">
        <v>155</v>
      </c>
      <c r="C5248" s="75" t="s">
        <v>6053</v>
      </c>
      <c r="D5248" s="76">
        <v>2651</v>
      </c>
      <c r="E5248" s="77">
        <v>11.21</v>
      </c>
      <c r="F5248" s="95">
        <v>236</v>
      </c>
    </row>
    <row r="5249" spans="1:6">
      <c r="A5249" s="74" t="s">
        <v>213</v>
      </c>
      <c r="B5249" s="74" t="s">
        <v>155</v>
      </c>
      <c r="C5249" s="75" t="s">
        <v>6054</v>
      </c>
      <c r="D5249" s="76">
        <v>2635</v>
      </c>
      <c r="E5249" s="77">
        <v>13.15</v>
      </c>
      <c r="F5249" s="95">
        <v>200</v>
      </c>
    </row>
    <row r="5250" spans="1:6">
      <c r="A5250" s="74" t="s">
        <v>213</v>
      </c>
      <c r="B5250" s="74" t="s">
        <v>155</v>
      </c>
      <c r="C5250" s="75" t="s">
        <v>6055</v>
      </c>
      <c r="D5250" s="76">
        <v>2620</v>
      </c>
      <c r="E5250" s="77">
        <v>11.2</v>
      </c>
      <c r="F5250" s="95">
        <v>234</v>
      </c>
    </row>
    <row r="5251" spans="1:6">
      <c r="A5251" s="74" t="s">
        <v>213</v>
      </c>
      <c r="B5251" s="74" t="s">
        <v>155</v>
      </c>
      <c r="C5251" s="75" t="s">
        <v>6056</v>
      </c>
      <c r="D5251" s="76">
        <v>2586</v>
      </c>
      <c r="E5251" s="77">
        <v>12.58</v>
      </c>
      <c r="F5251" s="95">
        <v>205</v>
      </c>
    </row>
    <row r="5252" spans="1:6">
      <c r="A5252" s="74" t="s">
        <v>213</v>
      </c>
      <c r="B5252" s="74" t="s">
        <v>155</v>
      </c>
      <c r="C5252" s="75" t="s">
        <v>6057</v>
      </c>
      <c r="D5252" s="76">
        <v>2567</v>
      </c>
      <c r="E5252" s="77">
        <v>20.41</v>
      </c>
      <c r="F5252" s="95">
        <v>126</v>
      </c>
    </row>
    <row r="5253" spans="1:6">
      <c r="A5253" s="74" t="s">
        <v>213</v>
      </c>
      <c r="B5253" s="74" t="s">
        <v>155</v>
      </c>
      <c r="C5253" s="75" t="s">
        <v>6058</v>
      </c>
      <c r="D5253" s="76">
        <v>2373</v>
      </c>
      <c r="E5253" s="77">
        <v>26.94</v>
      </c>
      <c r="F5253" s="95">
        <v>88</v>
      </c>
    </row>
    <row r="5254" spans="1:6">
      <c r="A5254" s="74" t="s">
        <v>213</v>
      </c>
      <c r="B5254" s="74" t="s">
        <v>155</v>
      </c>
      <c r="C5254" s="75" t="s">
        <v>6059</v>
      </c>
      <c r="D5254" s="76">
        <v>2319</v>
      </c>
      <c r="E5254" s="77">
        <v>15.64</v>
      </c>
      <c r="F5254" s="95">
        <v>148</v>
      </c>
    </row>
    <row r="5255" spans="1:6">
      <c r="A5255" s="74" t="s">
        <v>213</v>
      </c>
      <c r="B5255" s="74" t="s">
        <v>155</v>
      </c>
      <c r="C5255" s="75" t="s">
        <v>6060</v>
      </c>
      <c r="D5255" s="76">
        <v>2265</v>
      </c>
      <c r="E5255" s="77">
        <v>7.89</v>
      </c>
      <c r="F5255" s="95">
        <v>287</v>
      </c>
    </row>
    <row r="5256" spans="1:6">
      <c r="A5256" s="74" t="s">
        <v>213</v>
      </c>
      <c r="B5256" s="74" t="s">
        <v>155</v>
      </c>
      <c r="C5256" s="75" t="s">
        <v>6061</v>
      </c>
      <c r="D5256" s="76">
        <v>2244</v>
      </c>
      <c r="E5256" s="77">
        <v>17.28</v>
      </c>
      <c r="F5256" s="95">
        <v>130</v>
      </c>
    </row>
    <row r="5257" spans="1:6">
      <c r="A5257" s="74" t="s">
        <v>213</v>
      </c>
      <c r="B5257" s="74" t="s">
        <v>155</v>
      </c>
      <c r="C5257" s="75" t="s">
        <v>6062</v>
      </c>
      <c r="D5257" s="76">
        <v>2209</v>
      </c>
      <c r="E5257" s="77">
        <v>4.96</v>
      </c>
      <c r="F5257" s="95">
        <v>445</v>
      </c>
    </row>
    <row r="5258" spans="1:6">
      <c r="A5258" s="74" t="s">
        <v>213</v>
      </c>
      <c r="B5258" s="74" t="s">
        <v>155</v>
      </c>
      <c r="C5258" s="75" t="s">
        <v>6063</v>
      </c>
      <c r="D5258" s="76">
        <v>2167</v>
      </c>
      <c r="E5258" s="77">
        <v>14.22</v>
      </c>
      <c r="F5258" s="95">
        <v>152</v>
      </c>
    </row>
    <row r="5259" spans="1:6">
      <c r="A5259" s="74" t="s">
        <v>213</v>
      </c>
      <c r="B5259" s="74" t="s">
        <v>155</v>
      </c>
      <c r="C5259" s="75" t="s">
        <v>6064</v>
      </c>
      <c r="D5259" s="76">
        <v>2091</v>
      </c>
      <c r="E5259" s="77">
        <v>15.89</v>
      </c>
      <c r="F5259" s="95">
        <v>132</v>
      </c>
    </row>
    <row r="5260" spans="1:6">
      <c r="A5260" s="74" t="s">
        <v>213</v>
      </c>
      <c r="B5260" s="74" t="s">
        <v>155</v>
      </c>
      <c r="C5260" s="75" t="s">
        <v>6065</v>
      </c>
      <c r="D5260" s="76">
        <v>2085</v>
      </c>
      <c r="E5260" s="77">
        <v>16.41</v>
      </c>
      <c r="F5260" s="95">
        <v>127</v>
      </c>
    </row>
    <row r="5261" spans="1:6">
      <c r="A5261" s="74" t="s">
        <v>213</v>
      </c>
      <c r="B5261" s="74" t="s">
        <v>155</v>
      </c>
      <c r="C5261" s="75" t="s">
        <v>6066</v>
      </c>
      <c r="D5261" s="76">
        <v>2059</v>
      </c>
      <c r="E5261" s="77">
        <v>12.33</v>
      </c>
      <c r="F5261" s="95">
        <v>167</v>
      </c>
    </row>
    <row r="5262" spans="1:6">
      <c r="A5262" s="74" t="s">
        <v>213</v>
      </c>
      <c r="B5262" s="74" t="s">
        <v>155</v>
      </c>
      <c r="C5262" s="75" t="s">
        <v>6067</v>
      </c>
      <c r="D5262" s="76">
        <v>2058</v>
      </c>
      <c r="E5262" s="77">
        <v>12.02</v>
      </c>
      <c r="F5262" s="95">
        <v>171</v>
      </c>
    </row>
    <row r="5263" spans="1:6">
      <c r="A5263" s="74" t="s">
        <v>213</v>
      </c>
      <c r="B5263" s="74" t="s">
        <v>155</v>
      </c>
      <c r="C5263" s="75" t="s">
        <v>6068</v>
      </c>
      <c r="D5263" s="76">
        <v>2034</v>
      </c>
      <c r="E5263" s="77">
        <v>9.6999999999999993</v>
      </c>
      <c r="F5263" s="95">
        <v>210</v>
      </c>
    </row>
    <row r="5264" spans="1:6">
      <c r="A5264" s="74" t="s">
        <v>213</v>
      </c>
      <c r="B5264" s="74" t="s">
        <v>155</v>
      </c>
      <c r="C5264" s="75" t="s">
        <v>6069</v>
      </c>
      <c r="D5264" s="76">
        <v>2013</v>
      </c>
      <c r="E5264" s="77">
        <v>7.49</v>
      </c>
      <c r="F5264" s="95">
        <v>269</v>
      </c>
    </row>
    <row r="5265" spans="1:6">
      <c r="A5265" s="74" t="s">
        <v>213</v>
      </c>
      <c r="B5265" s="74" t="s">
        <v>155</v>
      </c>
      <c r="C5265" s="75" t="s">
        <v>6070</v>
      </c>
      <c r="D5265" s="76">
        <v>1967</v>
      </c>
      <c r="E5265" s="77">
        <v>25.69</v>
      </c>
      <c r="F5265" s="95">
        <v>77</v>
      </c>
    </row>
    <row r="5266" spans="1:6">
      <c r="A5266" s="74" t="s">
        <v>213</v>
      </c>
      <c r="B5266" s="74" t="s">
        <v>155</v>
      </c>
      <c r="C5266" s="75" t="s">
        <v>6071</v>
      </c>
      <c r="D5266" s="76">
        <v>1936</v>
      </c>
      <c r="E5266" s="77">
        <v>16.579999999999998</v>
      </c>
      <c r="F5266" s="95">
        <v>117</v>
      </c>
    </row>
    <row r="5267" spans="1:6">
      <c r="A5267" s="74" t="s">
        <v>213</v>
      </c>
      <c r="B5267" s="74" t="s">
        <v>155</v>
      </c>
      <c r="C5267" s="75" t="s">
        <v>6072</v>
      </c>
      <c r="D5267" s="76">
        <v>1905</v>
      </c>
      <c r="E5267" s="77">
        <v>29.85</v>
      </c>
      <c r="F5267" s="95">
        <v>64</v>
      </c>
    </row>
    <row r="5268" spans="1:6">
      <c r="A5268" s="74" t="s">
        <v>213</v>
      </c>
      <c r="B5268" s="74" t="s">
        <v>155</v>
      </c>
      <c r="C5268" s="75" t="s">
        <v>6073</v>
      </c>
      <c r="D5268" s="76">
        <v>1887</v>
      </c>
      <c r="E5268" s="77">
        <v>20.13</v>
      </c>
      <c r="F5268" s="95">
        <v>94</v>
      </c>
    </row>
    <row r="5269" spans="1:6">
      <c r="A5269" s="74" t="s">
        <v>213</v>
      </c>
      <c r="B5269" s="74" t="s">
        <v>155</v>
      </c>
      <c r="C5269" s="75" t="s">
        <v>6074</v>
      </c>
      <c r="D5269" s="76">
        <v>1887</v>
      </c>
      <c r="E5269" s="77">
        <v>10.69</v>
      </c>
      <c r="F5269" s="95">
        <v>177</v>
      </c>
    </row>
    <row r="5270" spans="1:6">
      <c r="A5270" s="74" t="s">
        <v>213</v>
      </c>
      <c r="B5270" s="74" t="s">
        <v>155</v>
      </c>
      <c r="C5270" s="75" t="s">
        <v>6075</v>
      </c>
      <c r="D5270" s="76">
        <v>1850</v>
      </c>
      <c r="E5270" s="77">
        <v>4.95</v>
      </c>
      <c r="F5270" s="95">
        <v>374</v>
      </c>
    </row>
    <row r="5271" spans="1:6">
      <c r="A5271" s="74" t="s">
        <v>213</v>
      </c>
      <c r="B5271" s="74" t="s">
        <v>155</v>
      </c>
      <c r="C5271" s="75" t="s">
        <v>6076</v>
      </c>
      <c r="D5271" s="76">
        <v>1820</v>
      </c>
      <c r="E5271" s="77">
        <v>7.94</v>
      </c>
      <c r="F5271" s="95">
        <v>229</v>
      </c>
    </row>
    <row r="5272" spans="1:6">
      <c r="A5272" s="74" t="s">
        <v>213</v>
      </c>
      <c r="B5272" s="74" t="s">
        <v>155</v>
      </c>
      <c r="C5272" s="75" t="s">
        <v>6077</v>
      </c>
      <c r="D5272" s="76">
        <v>1809</v>
      </c>
      <c r="E5272" s="77">
        <v>13.16</v>
      </c>
      <c r="F5272" s="95">
        <v>137</v>
      </c>
    </row>
    <row r="5273" spans="1:6">
      <c r="A5273" s="74" t="s">
        <v>213</v>
      </c>
      <c r="B5273" s="74" t="s">
        <v>155</v>
      </c>
      <c r="C5273" s="75" t="s">
        <v>6078</v>
      </c>
      <c r="D5273" s="76">
        <v>1803</v>
      </c>
      <c r="E5273" s="77">
        <v>12.04</v>
      </c>
      <c r="F5273" s="95">
        <v>150</v>
      </c>
    </row>
    <row r="5274" spans="1:6">
      <c r="A5274" s="74" t="s">
        <v>213</v>
      </c>
      <c r="B5274" s="74" t="s">
        <v>155</v>
      </c>
      <c r="C5274" s="75" t="s">
        <v>6079</v>
      </c>
      <c r="D5274" s="76">
        <v>1782</v>
      </c>
      <c r="E5274" s="77">
        <v>11.47</v>
      </c>
      <c r="F5274" s="95">
        <v>155</v>
      </c>
    </row>
    <row r="5275" spans="1:6">
      <c r="A5275" s="74" t="s">
        <v>213</v>
      </c>
      <c r="B5275" s="74" t="s">
        <v>155</v>
      </c>
      <c r="C5275" s="75" t="s">
        <v>6080</v>
      </c>
      <c r="D5275" s="76">
        <v>1774</v>
      </c>
      <c r="E5275" s="77">
        <v>6.67</v>
      </c>
      <c r="F5275" s="95">
        <v>266</v>
      </c>
    </row>
    <row r="5276" spans="1:6">
      <c r="A5276" s="74" t="s">
        <v>213</v>
      </c>
      <c r="B5276" s="74" t="s">
        <v>155</v>
      </c>
      <c r="C5276" s="75" t="s">
        <v>6081</v>
      </c>
      <c r="D5276" s="76">
        <v>1761</v>
      </c>
      <c r="E5276" s="77">
        <v>15.86</v>
      </c>
      <c r="F5276" s="95">
        <v>111</v>
      </c>
    </row>
    <row r="5277" spans="1:6">
      <c r="A5277" s="74" t="s">
        <v>213</v>
      </c>
      <c r="B5277" s="74" t="s">
        <v>155</v>
      </c>
      <c r="C5277" s="75" t="s">
        <v>6082</v>
      </c>
      <c r="D5277" s="76">
        <v>1735</v>
      </c>
      <c r="E5277" s="77">
        <v>12.72</v>
      </c>
      <c r="F5277" s="95">
        <v>136</v>
      </c>
    </row>
    <row r="5278" spans="1:6">
      <c r="A5278" s="74" t="s">
        <v>213</v>
      </c>
      <c r="B5278" s="74" t="s">
        <v>155</v>
      </c>
      <c r="C5278" s="75" t="s">
        <v>6083</v>
      </c>
      <c r="D5278" s="76">
        <v>1714</v>
      </c>
      <c r="E5278" s="77">
        <v>14.19</v>
      </c>
      <c r="F5278" s="95">
        <v>121</v>
      </c>
    </row>
    <row r="5279" spans="1:6">
      <c r="A5279" s="74" t="s">
        <v>213</v>
      </c>
      <c r="B5279" s="74" t="s">
        <v>155</v>
      </c>
      <c r="C5279" s="75" t="s">
        <v>6084</v>
      </c>
      <c r="D5279" s="76">
        <v>1646</v>
      </c>
      <c r="E5279" s="77">
        <v>11.73</v>
      </c>
      <c r="F5279" s="95">
        <v>140</v>
      </c>
    </row>
    <row r="5280" spans="1:6">
      <c r="A5280" s="74" t="s">
        <v>213</v>
      </c>
      <c r="B5280" s="74" t="s">
        <v>155</v>
      </c>
      <c r="C5280" s="75" t="s">
        <v>6085</v>
      </c>
      <c r="D5280" s="76">
        <v>1641</v>
      </c>
      <c r="E5280" s="77">
        <v>10.95</v>
      </c>
      <c r="F5280" s="95">
        <v>150</v>
      </c>
    </row>
    <row r="5281" spans="1:6">
      <c r="A5281" s="74" t="s">
        <v>213</v>
      </c>
      <c r="B5281" s="74" t="s">
        <v>155</v>
      </c>
      <c r="C5281" s="75" t="s">
        <v>6086</v>
      </c>
      <c r="D5281" s="76">
        <v>1636</v>
      </c>
      <c r="E5281" s="77">
        <v>5.0599999999999996</v>
      </c>
      <c r="F5281" s="95">
        <v>323</v>
      </c>
    </row>
    <row r="5282" spans="1:6">
      <c r="A5282" s="74" t="s">
        <v>213</v>
      </c>
      <c r="B5282" s="74" t="s">
        <v>155</v>
      </c>
      <c r="C5282" s="75" t="s">
        <v>6087</v>
      </c>
      <c r="D5282" s="76">
        <v>1622</v>
      </c>
      <c r="E5282" s="77">
        <v>5.92</v>
      </c>
      <c r="F5282" s="95">
        <v>274</v>
      </c>
    </row>
    <row r="5283" spans="1:6">
      <c r="A5283" s="74" t="s">
        <v>213</v>
      </c>
      <c r="B5283" s="74" t="s">
        <v>155</v>
      </c>
      <c r="C5283" s="75" t="s">
        <v>6088</v>
      </c>
      <c r="D5283" s="76">
        <v>1612</v>
      </c>
      <c r="E5283" s="77">
        <v>18.61</v>
      </c>
      <c r="F5283" s="95">
        <v>87</v>
      </c>
    </row>
    <row r="5284" spans="1:6">
      <c r="A5284" s="74" t="s">
        <v>213</v>
      </c>
      <c r="B5284" s="74" t="s">
        <v>155</v>
      </c>
      <c r="C5284" s="75" t="s">
        <v>6089</v>
      </c>
      <c r="D5284" s="76">
        <v>1604</v>
      </c>
      <c r="E5284" s="77">
        <v>12.8</v>
      </c>
      <c r="F5284" s="95">
        <v>125</v>
      </c>
    </row>
    <row r="5285" spans="1:6">
      <c r="A5285" s="74" t="s">
        <v>213</v>
      </c>
      <c r="B5285" s="74" t="s">
        <v>155</v>
      </c>
      <c r="C5285" s="75" t="s">
        <v>6090</v>
      </c>
      <c r="D5285" s="76">
        <v>1592</v>
      </c>
      <c r="E5285" s="77">
        <v>10.87</v>
      </c>
      <c r="F5285" s="95">
        <v>146</v>
      </c>
    </row>
    <row r="5286" spans="1:6">
      <c r="A5286" s="74" t="s">
        <v>213</v>
      </c>
      <c r="B5286" s="74" t="s">
        <v>155</v>
      </c>
      <c r="C5286" s="75" t="s">
        <v>6091</v>
      </c>
      <c r="D5286" s="76">
        <v>1581</v>
      </c>
      <c r="E5286" s="77">
        <v>2.4300000000000002</v>
      </c>
      <c r="F5286" s="95">
        <v>650</v>
      </c>
    </row>
    <row r="5287" spans="1:6">
      <c r="A5287" s="74" t="s">
        <v>213</v>
      </c>
      <c r="B5287" s="74" t="s">
        <v>155</v>
      </c>
      <c r="C5287" s="75" t="s">
        <v>6092</v>
      </c>
      <c r="D5287" s="76">
        <v>1532</v>
      </c>
      <c r="E5287" s="77">
        <v>23.26</v>
      </c>
      <c r="F5287" s="95">
        <v>66</v>
      </c>
    </row>
    <row r="5288" spans="1:6">
      <c r="A5288" s="74" t="s">
        <v>213</v>
      </c>
      <c r="B5288" s="74" t="s">
        <v>155</v>
      </c>
      <c r="C5288" s="75" t="s">
        <v>6093</v>
      </c>
      <c r="D5288" s="76">
        <v>1528</v>
      </c>
      <c r="E5288" s="77">
        <v>14.36</v>
      </c>
      <c r="F5288" s="95">
        <v>106</v>
      </c>
    </row>
    <row r="5289" spans="1:6">
      <c r="A5289" s="74" t="s">
        <v>213</v>
      </c>
      <c r="B5289" s="74" t="s">
        <v>155</v>
      </c>
      <c r="C5289" s="75" t="s">
        <v>6094</v>
      </c>
      <c r="D5289" s="76">
        <v>1526</v>
      </c>
      <c r="E5289" s="77">
        <v>12.56</v>
      </c>
      <c r="F5289" s="95">
        <v>121</v>
      </c>
    </row>
    <row r="5290" spans="1:6">
      <c r="A5290" s="74" t="s">
        <v>213</v>
      </c>
      <c r="B5290" s="74" t="s">
        <v>155</v>
      </c>
      <c r="C5290" s="75" t="s">
        <v>6095</v>
      </c>
      <c r="D5290" s="76">
        <v>1511</v>
      </c>
      <c r="E5290" s="77">
        <v>2.17</v>
      </c>
      <c r="F5290" s="95">
        <v>695</v>
      </c>
    </row>
    <row r="5291" spans="1:6">
      <c r="A5291" s="74" t="s">
        <v>213</v>
      </c>
      <c r="B5291" s="74" t="s">
        <v>155</v>
      </c>
      <c r="C5291" s="75" t="s">
        <v>6096</v>
      </c>
      <c r="D5291" s="76">
        <v>1497</v>
      </c>
      <c r="E5291" s="77">
        <v>27.88</v>
      </c>
      <c r="F5291" s="95">
        <v>54</v>
      </c>
    </row>
    <row r="5292" spans="1:6">
      <c r="A5292" s="74" t="s">
        <v>213</v>
      </c>
      <c r="B5292" s="74" t="s">
        <v>155</v>
      </c>
      <c r="C5292" s="75" t="s">
        <v>6097</v>
      </c>
      <c r="D5292" s="76">
        <v>1489</v>
      </c>
      <c r="E5292" s="77">
        <v>6.3</v>
      </c>
      <c r="F5292" s="95">
        <v>236</v>
      </c>
    </row>
    <row r="5293" spans="1:6">
      <c r="A5293" s="74" t="s">
        <v>213</v>
      </c>
      <c r="B5293" s="74" t="s">
        <v>155</v>
      </c>
      <c r="C5293" s="75" t="s">
        <v>6098</v>
      </c>
      <c r="D5293" s="76">
        <v>1448</v>
      </c>
      <c r="E5293" s="77">
        <v>11.36</v>
      </c>
      <c r="F5293" s="95">
        <v>128</v>
      </c>
    </row>
    <row r="5294" spans="1:6">
      <c r="A5294" s="74" t="s">
        <v>213</v>
      </c>
      <c r="B5294" s="74" t="s">
        <v>155</v>
      </c>
      <c r="C5294" s="75" t="s">
        <v>6099</v>
      </c>
      <c r="D5294" s="76">
        <v>1447</v>
      </c>
      <c r="E5294" s="77">
        <v>7.09</v>
      </c>
      <c r="F5294" s="95">
        <v>204</v>
      </c>
    </row>
    <row r="5295" spans="1:6">
      <c r="A5295" s="74" t="s">
        <v>213</v>
      </c>
      <c r="B5295" s="74" t="s">
        <v>155</v>
      </c>
      <c r="C5295" s="75" t="s">
        <v>6100</v>
      </c>
      <c r="D5295" s="76">
        <v>1438</v>
      </c>
      <c r="E5295" s="77">
        <v>132.52000000000001</v>
      </c>
      <c r="F5295" s="95">
        <v>11</v>
      </c>
    </row>
    <row r="5296" spans="1:6">
      <c r="A5296" s="74" t="s">
        <v>213</v>
      </c>
      <c r="B5296" s="74" t="s">
        <v>155</v>
      </c>
      <c r="C5296" s="75" t="s">
        <v>6101</v>
      </c>
      <c r="D5296" s="76">
        <v>1436</v>
      </c>
      <c r="E5296" s="77">
        <v>14.29</v>
      </c>
      <c r="F5296" s="95">
        <v>100</v>
      </c>
    </row>
    <row r="5297" spans="1:6">
      <c r="A5297" s="74" t="s">
        <v>213</v>
      </c>
      <c r="B5297" s="74" t="s">
        <v>155</v>
      </c>
      <c r="C5297" s="75" t="s">
        <v>6102</v>
      </c>
      <c r="D5297" s="76">
        <v>1416</v>
      </c>
      <c r="E5297" s="77">
        <v>12.44</v>
      </c>
      <c r="F5297" s="95">
        <v>114</v>
      </c>
    </row>
    <row r="5298" spans="1:6">
      <c r="A5298" s="74" t="s">
        <v>213</v>
      </c>
      <c r="B5298" s="74" t="s">
        <v>155</v>
      </c>
      <c r="C5298" s="75" t="s">
        <v>6103</v>
      </c>
      <c r="D5298" s="76">
        <v>1412</v>
      </c>
      <c r="E5298" s="77">
        <v>7.23</v>
      </c>
      <c r="F5298" s="95">
        <v>195</v>
      </c>
    </row>
    <row r="5299" spans="1:6">
      <c r="A5299" s="74" t="s">
        <v>213</v>
      </c>
      <c r="B5299" s="74" t="s">
        <v>155</v>
      </c>
      <c r="C5299" s="75" t="s">
        <v>6104</v>
      </c>
      <c r="D5299" s="76">
        <v>1398</v>
      </c>
      <c r="E5299" s="77">
        <v>31.94</v>
      </c>
      <c r="F5299" s="95">
        <v>44</v>
      </c>
    </row>
    <row r="5300" spans="1:6">
      <c r="A5300" s="74" t="s">
        <v>213</v>
      </c>
      <c r="B5300" s="74" t="s">
        <v>155</v>
      </c>
      <c r="C5300" s="75" t="s">
        <v>6105</v>
      </c>
      <c r="D5300" s="76">
        <v>1365</v>
      </c>
      <c r="E5300" s="77">
        <v>11.03</v>
      </c>
      <c r="F5300" s="95">
        <v>124</v>
      </c>
    </row>
    <row r="5301" spans="1:6">
      <c r="A5301" s="74" t="s">
        <v>213</v>
      </c>
      <c r="B5301" s="74" t="s">
        <v>155</v>
      </c>
      <c r="C5301" s="75" t="s">
        <v>6106</v>
      </c>
      <c r="D5301" s="76">
        <v>1351</v>
      </c>
      <c r="E5301" s="77">
        <v>14.69</v>
      </c>
      <c r="F5301" s="95">
        <v>92</v>
      </c>
    </row>
    <row r="5302" spans="1:6">
      <c r="A5302" s="74" t="s">
        <v>213</v>
      </c>
      <c r="B5302" s="74" t="s">
        <v>155</v>
      </c>
      <c r="C5302" s="75" t="s">
        <v>6107</v>
      </c>
      <c r="D5302" s="76">
        <v>1341</v>
      </c>
      <c r="E5302" s="77">
        <v>11.09</v>
      </c>
      <c r="F5302" s="95">
        <v>121</v>
      </c>
    </row>
    <row r="5303" spans="1:6">
      <c r="A5303" s="74" t="s">
        <v>213</v>
      </c>
      <c r="B5303" s="74" t="s">
        <v>155</v>
      </c>
      <c r="C5303" s="75" t="s">
        <v>6108</v>
      </c>
      <c r="D5303" s="76">
        <v>1306</v>
      </c>
      <c r="E5303" s="77">
        <v>11.26</v>
      </c>
      <c r="F5303" s="95">
        <v>116</v>
      </c>
    </row>
    <row r="5304" spans="1:6">
      <c r="A5304" s="74" t="s">
        <v>213</v>
      </c>
      <c r="B5304" s="74" t="s">
        <v>155</v>
      </c>
      <c r="C5304" s="75" t="s">
        <v>6109</v>
      </c>
      <c r="D5304" s="76">
        <v>1283</v>
      </c>
      <c r="E5304" s="77">
        <v>10.51</v>
      </c>
      <c r="F5304" s="95">
        <v>122</v>
      </c>
    </row>
    <row r="5305" spans="1:6">
      <c r="A5305" s="74" t="s">
        <v>213</v>
      </c>
      <c r="B5305" s="74" t="s">
        <v>155</v>
      </c>
      <c r="C5305" s="75" t="s">
        <v>6110</v>
      </c>
      <c r="D5305" s="76">
        <v>1282</v>
      </c>
      <c r="E5305" s="77">
        <v>13.83</v>
      </c>
      <c r="F5305" s="95">
        <v>93</v>
      </c>
    </row>
    <row r="5306" spans="1:6">
      <c r="A5306" s="74" t="s">
        <v>213</v>
      </c>
      <c r="B5306" s="74" t="s">
        <v>155</v>
      </c>
      <c r="C5306" s="75" t="s">
        <v>6111</v>
      </c>
      <c r="D5306" s="76">
        <v>1268</v>
      </c>
      <c r="E5306" s="77">
        <v>17.079999999999998</v>
      </c>
      <c r="F5306" s="95">
        <v>74</v>
      </c>
    </row>
    <row r="5307" spans="1:6">
      <c r="A5307" s="74" t="s">
        <v>213</v>
      </c>
      <c r="B5307" s="74" t="s">
        <v>155</v>
      </c>
      <c r="C5307" s="75" t="s">
        <v>6112</v>
      </c>
      <c r="D5307" s="76">
        <v>1258</v>
      </c>
      <c r="E5307" s="77">
        <v>9.9600000000000009</v>
      </c>
      <c r="F5307" s="95">
        <v>126</v>
      </c>
    </row>
    <row r="5308" spans="1:6">
      <c r="A5308" s="74" t="s">
        <v>213</v>
      </c>
      <c r="B5308" s="74" t="s">
        <v>155</v>
      </c>
      <c r="C5308" s="75" t="s">
        <v>6113</v>
      </c>
      <c r="D5308" s="76">
        <v>1232</v>
      </c>
      <c r="E5308" s="77">
        <v>9.1300000000000008</v>
      </c>
      <c r="F5308" s="95">
        <v>135</v>
      </c>
    </row>
    <row r="5309" spans="1:6">
      <c r="A5309" s="74" t="s">
        <v>213</v>
      </c>
      <c r="B5309" s="74" t="s">
        <v>155</v>
      </c>
      <c r="C5309" s="75" t="s">
        <v>6114</v>
      </c>
      <c r="D5309" s="76">
        <v>1231</v>
      </c>
      <c r="E5309" s="77">
        <v>12.64</v>
      </c>
      <c r="F5309" s="95">
        <v>97</v>
      </c>
    </row>
    <row r="5310" spans="1:6">
      <c r="A5310" s="74" t="s">
        <v>213</v>
      </c>
      <c r="B5310" s="74" t="s">
        <v>155</v>
      </c>
      <c r="C5310" s="75" t="s">
        <v>6115</v>
      </c>
      <c r="D5310" s="76">
        <v>1227</v>
      </c>
      <c r="E5310" s="77">
        <v>5.41</v>
      </c>
      <c r="F5310" s="95">
        <v>227</v>
      </c>
    </row>
    <row r="5311" spans="1:6">
      <c r="A5311" s="74" t="s">
        <v>213</v>
      </c>
      <c r="B5311" s="74" t="s">
        <v>155</v>
      </c>
      <c r="C5311" s="75" t="s">
        <v>6116</v>
      </c>
      <c r="D5311" s="76">
        <v>1212</v>
      </c>
      <c r="E5311" s="77">
        <v>4.03</v>
      </c>
      <c r="F5311" s="95">
        <v>301</v>
      </c>
    </row>
    <row r="5312" spans="1:6">
      <c r="A5312" s="74" t="s">
        <v>213</v>
      </c>
      <c r="B5312" s="74" t="s">
        <v>155</v>
      </c>
      <c r="C5312" s="75" t="s">
        <v>6117</v>
      </c>
      <c r="D5312" s="76">
        <v>1173</v>
      </c>
      <c r="E5312" s="77">
        <v>14.06</v>
      </c>
      <c r="F5312" s="95">
        <v>83</v>
      </c>
    </row>
    <row r="5313" spans="1:6">
      <c r="A5313" s="74" t="s">
        <v>213</v>
      </c>
      <c r="B5313" s="74" t="s">
        <v>155</v>
      </c>
      <c r="C5313" s="75" t="s">
        <v>6118</v>
      </c>
      <c r="D5313" s="76">
        <v>1169</v>
      </c>
      <c r="E5313" s="77">
        <v>14.14</v>
      </c>
      <c r="F5313" s="95">
        <v>83</v>
      </c>
    </row>
    <row r="5314" spans="1:6">
      <c r="A5314" s="74" t="s">
        <v>213</v>
      </c>
      <c r="B5314" s="74" t="s">
        <v>155</v>
      </c>
      <c r="C5314" s="75" t="s">
        <v>6119</v>
      </c>
      <c r="D5314" s="76">
        <v>1166</v>
      </c>
      <c r="E5314" s="77">
        <v>14.44</v>
      </c>
      <c r="F5314" s="95">
        <v>81</v>
      </c>
    </row>
    <row r="5315" spans="1:6">
      <c r="A5315" s="74" t="s">
        <v>213</v>
      </c>
      <c r="B5315" s="74" t="s">
        <v>155</v>
      </c>
      <c r="C5315" s="75" t="s">
        <v>6120</v>
      </c>
      <c r="D5315" s="76">
        <v>1166</v>
      </c>
      <c r="E5315" s="77">
        <v>4.1900000000000004</v>
      </c>
      <c r="F5315" s="95">
        <v>278</v>
      </c>
    </row>
    <row r="5316" spans="1:6">
      <c r="A5316" s="74" t="s">
        <v>213</v>
      </c>
      <c r="B5316" s="74" t="s">
        <v>155</v>
      </c>
      <c r="C5316" s="75" t="s">
        <v>6121</v>
      </c>
      <c r="D5316" s="76">
        <v>1153</v>
      </c>
      <c r="E5316" s="77">
        <v>5.49</v>
      </c>
      <c r="F5316" s="95">
        <v>210</v>
      </c>
    </row>
    <row r="5317" spans="1:6">
      <c r="A5317" s="74" t="s">
        <v>213</v>
      </c>
      <c r="B5317" s="74" t="s">
        <v>155</v>
      </c>
      <c r="C5317" s="75" t="s">
        <v>6122</v>
      </c>
      <c r="D5317" s="76">
        <v>1153</v>
      </c>
      <c r="E5317" s="77">
        <v>10.83</v>
      </c>
      <c r="F5317" s="95">
        <v>106</v>
      </c>
    </row>
    <row r="5318" spans="1:6">
      <c r="A5318" s="74" t="s">
        <v>213</v>
      </c>
      <c r="B5318" s="74" t="s">
        <v>155</v>
      </c>
      <c r="C5318" s="75" t="s">
        <v>6123</v>
      </c>
      <c r="D5318" s="76">
        <v>1144</v>
      </c>
      <c r="E5318" s="77">
        <v>5.48</v>
      </c>
      <c r="F5318" s="95">
        <v>209</v>
      </c>
    </row>
    <row r="5319" spans="1:6">
      <c r="A5319" s="74" t="s">
        <v>213</v>
      </c>
      <c r="B5319" s="74" t="s">
        <v>155</v>
      </c>
      <c r="C5319" s="75" t="s">
        <v>6124</v>
      </c>
      <c r="D5319" s="76">
        <v>1135</v>
      </c>
      <c r="E5319" s="77">
        <v>4.41</v>
      </c>
      <c r="F5319" s="95">
        <v>258</v>
      </c>
    </row>
    <row r="5320" spans="1:6">
      <c r="A5320" s="74" t="s">
        <v>213</v>
      </c>
      <c r="B5320" s="74" t="s">
        <v>155</v>
      </c>
      <c r="C5320" s="75" t="s">
        <v>6125</v>
      </c>
      <c r="D5320" s="76">
        <v>1096</v>
      </c>
      <c r="E5320" s="77">
        <v>17.309999999999999</v>
      </c>
      <c r="F5320" s="95">
        <v>63</v>
      </c>
    </row>
    <row r="5321" spans="1:6">
      <c r="A5321" s="74" t="s">
        <v>213</v>
      </c>
      <c r="B5321" s="74" t="s">
        <v>155</v>
      </c>
      <c r="C5321" s="75" t="s">
        <v>6126</v>
      </c>
      <c r="D5321" s="76">
        <v>1075</v>
      </c>
      <c r="E5321" s="77">
        <v>8.17</v>
      </c>
      <c r="F5321" s="95">
        <v>132</v>
      </c>
    </row>
    <row r="5322" spans="1:6">
      <c r="A5322" s="74" t="s">
        <v>213</v>
      </c>
      <c r="B5322" s="74" t="s">
        <v>155</v>
      </c>
      <c r="C5322" s="75" t="s">
        <v>6127</v>
      </c>
      <c r="D5322" s="76">
        <v>1069</v>
      </c>
      <c r="E5322" s="77">
        <v>60.29</v>
      </c>
      <c r="F5322" s="95">
        <v>18</v>
      </c>
    </row>
    <row r="5323" spans="1:6">
      <c r="A5323" s="74" t="s">
        <v>213</v>
      </c>
      <c r="B5323" s="74" t="s">
        <v>155</v>
      </c>
      <c r="C5323" s="75" t="s">
        <v>6128</v>
      </c>
      <c r="D5323" s="76">
        <v>1055</v>
      </c>
      <c r="E5323" s="77">
        <v>11.41</v>
      </c>
      <c r="F5323" s="95">
        <v>92</v>
      </c>
    </row>
    <row r="5324" spans="1:6">
      <c r="A5324" s="74" t="s">
        <v>213</v>
      </c>
      <c r="B5324" s="74" t="s">
        <v>155</v>
      </c>
      <c r="C5324" s="75" t="s">
        <v>6129</v>
      </c>
      <c r="D5324" s="76">
        <v>1045</v>
      </c>
      <c r="E5324" s="77">
        <v>28.05</v>
      </c>
      <c r="F5324" s="95">
        <v>37</v>
      </c>
    </row>
    <row r="5325" spans="1:6">
      <c r="A5325" s="74" t="s">
        <v>213</v>
      </c>
      <c r="B5325" s="74" t="s">
        <v>155</v>
      </c>
      <c r="C5325" s="75" t="s">
        <v>6130</v>
      </c>
      <c r="D5325" s="76">
        <v>1045</v>
      </c>
      <c r="E5325" s="77">
        <v>7.21</v>
      </c>
      <c r="F5325" s="95">
        <v>145</v>
      </c>
    </row>
    <row r="5326" spans="1:6">
      <c r="A5326" s="74" t="s">
        <v>213</v>
      </c>
      <c r="B5326" s="74" t="s">
        <v>155</v>
      </c>
      <c r="C5326" s="75" t="s">
        <v>6131</v>
      </c>
      <c r="D5326" s="76">
        <v>1034</v>
      </c>
      <c r="E5326" s="77">
        <v>4.45</v>
      </c>
      <c r="F5326" s="95">
        <v>232</v>
      </c>
    </row>
    <row r="5327" spans="1:6">
      <c r="A5327" s="74" t="s">
        <v>213</v>
      </c>
      <c r="B5327" s="74" t="s">
        <v>155</v>
      </c>
      <c r="C5327" s="75" t="s">
        <v>6132</v>
      </c>
      <c r="D5327" s="76">
        <v>1032</v>
      </c>
      <c r="E5327" s="77">
        <v>49.62</v>
      </c>
      <c r="F5327" s="95">
        <v>21</v>
      </c>
    </row>
    <row r="5328" spans="1:6">
      <c r="A5328" s="74" t="s">
        <v>213</v>
      </c>
      <c r="B5328" s="74" t="s">
        <v>155</v>
      </c>
      <c r="C5328" s="75" t="s">
        <v>6133</v>
      </c>
      <c r="D5328" s="76">
        <v>1030</v>
      </c>
      <c r="E5328" s="77">
        <v>17.79</v>
      </c>
      <c r="F5328" s="95">
        <v>58</v>
      </c>
    </row>
    <row r="5329" spans="1:6">
      <c r="A5329" s="74" t="s">
        <v>213</v>
      </c>
      <c r="B5329" s="74" t="s">
        <v>155</v>
      </c>
      <c r="C5329" s="75" t="s">
        <v>6134</v>
      </c>
      <c r="D5329" s="76">
        <v>1025</v>
      </c>
      <c r="E5329" s="77">
        <v>4.33</v>
      </c>
      <c r="F5329" s="95">
        <v>237</v>
      </c>
    </row>
    <row r="5330" spans="1:6">
      <c r="A5330" s="74" t="s">
        <v>213</v>
      </c>
      <c r="B5330" s="74" t="s">
        <v>155</v>
      </c>
      <c r="C5330" s="75" t="s">
        <v>6135</v>
      </c>
      <c r="D5330" s="76">
        <v>1016</v>
      </c>
      <c r="E5330" s="77">
        <v>84.11</v>
      </c>
      <c r="F5330" s="95">
        <v>12</v>
      </c>
    </row>
    <row r="5331" spans="1:6">
      <c r="A5331" s="74" t="s">
        <v>213</v>
      </c>
      <c r="B5331" s="74" t="s">
        <v>155</v>
      </c>
      <c r="C5331" s="75" t="s">
        <v>6136</v>
      </c>
      <c r="D5331" s="76">
        <v>1011</v>
      </c>
      <c r="E5331" s="77">
        <v>8.56</v>
      </c>
      <c r="F5331" s="95">
        <v>118</v>
      </c>
    </row>
    <row r="5332" spans="1:6">
      <c r="A5332" s="74" t="s">
        <v>213</v>
      </c>
      <c r="B5332" s="74" t="s">
        <v>155</v>
      </c>
      <c r="C5332" s="75" t="s">
        <v>6137</v>
      </c>
      <c r="D5332" s="77">
        <v>996</v>
      </c>
      <c r="E5332" s="77">
        <v>6.47</v>
      </c>
      <c r="F5332" s="95">
        <v>154</v>
      </c>
    </row>
    <row r="5333" spans="1:6">
      <c r="A5333" s="74" t="s">
        <v>213</v>
      </c>
      <c r="B5333" s="74" t="s">
        <v>155</v>
      </c>
      <c r="C5333" s="75" t="s">
        <v>6138</v>
      </c>
      <c r="D5333" s="77">
        <v>989</v>
      </c>
      <c r="E5333" s="77">
        <v>6.87</v>
      </c>
      <c r="F5333" s="95">
        <v>144</v>
      </c>
    </row>
    <row r="5334" spans="1:6">
      <c r="A5334" s="74" t="s">
        <v>213</v>
      </c>
      <c r="B5334" s="74" t="s">
        <v>155</v>
      </c>
      <c r="C5334" s="75" t="s">
        <v>6139</v>
      </c>
      <c r="D5334" s="77">
        <v>970</v>
      </c>
      <c r="E5334" s="77">
        <v>29.68</v>
      </c>
      <c r="F5334" s="95">
        <v>33</v>
      </c>
    </row>
    <row r="5335" spans="1:6">
      <c r="A5335" s="74" t="s">
        <v>213</v>
      </c>
      <c r="B5335" s="74" t="s">
        <v>155</v>
      </c>
      <c r="C5335" s="75" t="s">
        <v>6140</v>
      </c>
      <c r="D5335" s="77">
        <v>967</v>
      </c>
      <c r="E5335" s="77">
        <v>19.739999999999998</v>
      </c>
      <c r="F5335" s="95">
        <v>49</v>
      </c>
    </row>
    <row r="5336" spans="1:6">
      <c r="A5336" s="74" t="s">
        <v>213</v>
      </c>
      <c r="B5336" s="74" t="s">
        <v>155</v>
      </c>
      <c r="C5336" s="75" t="s">
        <v>6141</v>
      </c>
      <c r="D5336" s="77">
        <v>957</v>
      </c>
      <c r="E5336" s="77">
        <v>9.1199999999999992</v>
      </c>
      <c r="F5336" s="95">
        <v>105</v>
      </c>
    </row>
    <row r="5337" spans="1:6">
      <c r="A5337" s="74" t="s">
        <v>213</v>
      </c>
      <c r="B5337" s="74" t="s">
        <v>155</v>
      </c>
      <c r="C5337" s="75" t="s">
        <v>6142</v>
      </c>
      <c r="D5337" s="77">
        <v>943</v>
      </c>
      <c r="E5337" s="77">
        <v>121.7</v>
      </c>
      <c r="F5337" s="95">
        <v>7.75</v>
      </c>
    </row>
    <row r="5338" spans="1:6">
      <c r="A5338" s="74" t="s">
        <v>213</v>
      </c>
      <c r="B5338" s="74" t="s">
        <v>155</v>
      </c>
      <c r="C5338" s="75" t="s">
        <v>6143</v>
      </c>
      <c r="D5338" s="77">
        <v>935</v>
      </c>
      <c r="E5338" s="77">
        <v>25.92</v>
      </c>
      <c r="F5338" s="95">
        <v>36</v>
      </c>
    </row>
    <row r="5339" spans="1:6">
      <c r="A5339" s="74" t="s">
        <v>213</v>
      </c>
      <c r="B5339" s="74" t="s">
        <v>155</v>
      </c>
      <c r="C5339" s="75" t="s">
        <v>6144</v>
      </c>
      <c r="D5339" s="77">
        <v>917</v>
      </c>
      <c r="E5339" s="77">
        <v>4.58</v>
      </c>
      <c r="F5339" s="95">
        <v>200</v>
      </c>
    </row>
    <row r="5340" spans="1:6">
      <c r="A5340" s="74" t="s">
        <v>213</v>
      </c>
      <c r="B5340" s="74" t="s">
        <v>155</v>
      </c>
      <c r="C5340" s="75" t="s">
        <v>6145</v>
      </c>
      <c r="D5340" s="77">
        <v>902</v>
      </c>
      <c r="E5340" s="77">
        <v>11.54</v>
      </c>
      <c r="F5340" s="95">
        <v>78</v>
      </c>
    </row>
    <row r="5341" spans="1:6">
      <c r="A5341" s="74" t="s">
        <v>213</v>
      </c>
      <c r="B5341" s="74" t="s">
        <v>155</v>
      </c>
      <c r="C5341" s="75" t="s">
        <v>6146</v>
      </c>
      <c r="D5341" s="77">
        <v>887</v>
      </c>
      <c r="E5341" s="77">
        <v>26.76</v>
      </c>
      <c r="F5341" s="95">
        <v>33</v>
      </c>
    </row>
    <row r="5342" spans="1:6">
      <c r="A5342" s="74" t="s">
        <v>213</v>
      </c>
      <c r="B5342" s="74" t="s">
        <v>155</v>
      </c>
      <c r="C5342" s="75" t="s">
        <v>6147</v>
      </c>
      <c r="D5342" s="77">
        <v>882</v>
      </c>
      <c r="E5342" s="77">
        <v>19.14</v>
      </c>
      <c r="F5342" s="95">
        <v>46</v>
      </c>
    </row>
    <row r="5343" spans="1:6">
      <c r="A5343" s="74" t="s">
        <v>213</v>
      </c>
      <c r="B5343" s="74" t="s">
        <v>155</v>
      </c>
      <c r="C5343" s="75" t="s">
        <v>6148</v>
      </c>
      <c r="D5343" s="77">
        <v>863</v>
      </c>
      <c r="E5343" s="77">
        <v>38.880000000000003</v>
      </c>
      <c r="F5343" s="95">
        <v>22</v>
      </c>
    </row>
    <row r="5344" spans="1:6">
      <c r="A5344" s="74" t="s">
        <v>213</v>
      </c>
      <c r="B5344" s="74" t="s">
        <v>155</v>
      </c>
      <c r="C5344" s="75" t="s">
        <v>6149</v>
      </c>
      <c r="D5344" s="77">
        <v>854</v>
      </c>
      <c r="E5344" s="77">
        <v>7.39</v>
      </c>
      <c r="F5344" s="95">
        <v>116</v>
      </c>
    </row>
    <row r="5345" spans="1:6">
      <c r="A5345" s="74" t="s">
        <v>213</v>
      </c>
      <c r="B5345" s="74" t="s">
        <v>155</v>
      </c>
      <c r="C5345" s="75" t="s">
        <v>6150</v>
      </c>
      <c r="D5345" s="77">
        <v>843</v>
      </c>
      <c r="E5345" s="77">
        <v>6.49</v>
      </c>
      <c r="F5345" s="95">
        <v>130</v>
      </c>
    </row>
    <row r="5346" spans="1:6">
      <c r="A5346" s="74" t="s">
        <v>213</v>
      </c>
      <c r="B5346" s="74" t="s">
        <v>155</v>
      </c>
      <c r="C5346" s="75" t="s">
        <v>6151</v>
      </c>
      <c r="D5346" s="77">
        <v>837</v>
      </c>
      <c r="E5346" s="77">
        <v>5.08</v>
      </c>
      <c r="F5346" s="95">
        <v>165</v>
      </c>
    </row>
    <row r="5347" spans="1:6">
      <c r="A5347" s="74" t="s">
        <v>213</v>
      </c>
      <c r="B5347" s="74" t="s">
        <v>155</v>
      </c>
      <c r="C5347" s="75" t="s">
        <v>6152</v>
      </c>
      <c r="D5347" s="77">
        <v>830</v>
      </c>
      <c r="E5347" s="77">
        <v>22.56</v>
      </c>
      <c r="F5347" s="95">
        <v>37</v>
      </c>
    </row>
    <row r="5348" spans="1:6">
      <c r="A5348" s="74" t="s">
        <v>213</v>
      </c>
      <c r="B5348" s="74" t="s">
        <v>155</v>
      </c>
      <c r="C5348" s="75" t="s">
        <v>6153</v>
      </c>
      <c r="D5348" s="77">
        <v>830</v>
      </c>
      <c r="E5348" s="77">
        <v>8.0299999999999994</v>
      </c>
      <c r="F5348" s="95">
        <v>103</v>
      </c>
    </row>
    <row r="5349" spans="1:6">
      <c r="A5349" s="74" t="s">
        <v>213</v>
      </c>
      <c r="B5349" s="74" t="s">
        <v>155</v>
      </c>
      <c r="C5349" s="75" t="s">
        <v>6154</v>
      </c>
      <c r="D5349" s="77">
        <v>817</v>
      </c>
      <c r="E5349" s="77">
        <v>9.7899999999999991</v>
      </c>
      <c r="F5349" s="95">
        <v>83</v>
      </c>
    </row>
    <row r="5350" spans="1:6">
      <c r="A5350" s="74" t="s">
        <v>213</v>
      </c>
      <c r="B5350" s="74" t="s">
        <v>155</v>
      </c>
      <c r="C5350" s="75" t="s">
        <v>6155</v>
      </c>
      <c r="D5350" s="77">
        <v>800</v>
      </c>
      <c r="E5350" s="77">
        <v>7.09</v>
      </c>
      <c r="F5350" s="95">
        <v>113</v>
      </c>
    </row>
    <row r="5351" spans="1:6">
      <c r="A5351" s="74" t="s">
        <v>213</v>
      </c>
      <c r="B5351" s="74" t="s">
        <v>155</v>
      </c>
      <c r="C5351" s="75" t="s">
        <v>6156</v>
      </c>
      <c r="D5351" s="77">
        <v>797</v>
      </c>
      <c r="E5351" s="77">
        <v>59.37</v>
      </c>
      <c r="F5351" s="95">
        <v>13</v>
      </c>
    </row>
    <row r="5352" spans="1:6">
      <c r="A5352" s="74" t="s">
        <v>213</v>
      </c>
      <c r="B5352" s="74" t="s">
        <v>155</v>
      </c>
      <c r="C5352" s="75" t="s">
        <v>6157</v>
      </c>
      <c r="D5352" s="77">
        <v>797</v>
      </c>
      <c r="E5352" s="77">
        <v>29.09</v>
      </c>
      <c r="F5352" s="95">
        <v>27</v>
      </c>
    </row>
    <row r="5353" spans="1:6">
      <c r="A5353" s="74" t="s">
        <v>213</v>
      </c>
      <c r="B5353" s="74" t="s">
        <v>155</v>
      </c>
      <c r="C5353" s="75" t="s">
        <v>6158</v>
      </c>
      <c r="D5353" s="77">
        <v>796</v>
      </c>
      <c r="E5353" s="77">
        <v>12.07</v>
      </c>
      <c r="F5353" s="95">
        <v>66</v>
      </c>
    </row>
    <row r="5354" spans="1:6">
      <c r="A5354" s="74" t="s">
        <v>213</v>
      </c>
      <c r="B5354" s="74" t="s">
        <v>155</v>
      </c>
      <c r="C5354" s="75" t="s">
        <v>6159</v>
      </c>
      <c r="D5354" s="77">
        <v>795</v>
      </c>
      <c r="E5354" s="77">
        <v>8.68</v>
      </c>
      <c r="F5354" s="95">
        <v>92</v>
      </c>
    </row>
    <row r="5355" spans="1:6">
      <c r="A5355" s="74" t="s">
        <v>213</v>
      </c>
      <c r="B5355" s="74" t="s">
        <v>155</v>
      </c>
      <c r="C5355" s="75" t="s">
        <v>6160</v>
      </c>
      <c r="D5355" s="77">
        <v>788</v>
      </c>
      <c r="E5355" s="77">
        <v>12.37</v>
      </c>
      <c r="F5355" s="95">
        <v>64</v>
      </c>
    </row>
    <row r="5356" spans="1:6">
      <c r="A5356" s="74" t="s">
        <v>213</v>
      </c>
      <c r="B5356" s="74" t="s">
        <v>155</v>
      </c>
      <c r="C5356" s="75" t="s">
        <v>6161</v>
      </c>
      <c r="D5356" s="77">
        <v>788</v>
      </c>
      <c r="E5356" s="77">
        <v>16.54</v>
      </c>
      <c r="F5356" s="95">
        <v>48</v>
      </c>
    </row>
    <row r="5357" spans="1:6">
      <c r="A5357" s="74" t="s">
        <v>213</v>
      </c>
      <c r="B5357" s="74" t="s">
        <v>155</v>
      </c>
      <c r="C5357" s="75" t="s">
        <v>6162</v>
      </c>
      <c r="D5357" s="77">
        <v>777</v>
      </c>
      <c r="E5357" s="77">
        <v>15.1</v>
      </c>
      <c r="F5357" s="95">
        <v>51</v>
      </c>
    </row>
    <row r="5358" spans="1:6">
      <c r="A5358" s="74" t="s">
        <v>213</v>
      </c>
      <c r="B5358" s="74" t="s">
        <v>155</v>
      </c>
      <c r="C5358" s="75" t="s">
        <v>6163</v>
      </c>
      <c r="D5358" s="77">
        <v>775</v>
      </c>
      <c r="E5358" s="77">
        <v>89.2</v>
      </c>
      <c r="F5358" s="95">
        <v>8.69</v>
      </c>
    </row>
    <row r="5359" spans="1:6">
      <c r="A5359" s="74" t="s">
        <v>213</v>
      </c>
      <c r="B5359" s="74" t="s">
        <v>155</v>
      </c>
      <c r="C5359" s="75" t="s">
        <v>6164</v>
      </c>
      <c r="D5359" s="77">
        <v>775</v>
      </c>
      <c r="E5359" s="77">
        <v>6.08</v>
      </c>
      <c r="F5359" s="95">
        <v>127</v>
      </c>
    </row>
    <row r="5360" spans="1:6">
      <c r="A5360" s="74" t="s">
        <v>213</v>
      </c>
      <c r="B5360" s="74" t="s">
        <v>155</v>
      </c>
      <c r="C5360" s="75" t="s">
        <v>6165</v>
      </c>
      <c r="D5360" s="77">
        <v>774</v>
      </c>
      <c r="E5360" s="77">
        <v>7.15</v>
      </c>
      <c r="F5360" s="95">
        <v>108</v>
      </c>
    </row>
    <row r="5361" spans="1:6">
      <c r="A5361" s="74" t="s">
        <v>213</v>
      </c>
      <c r="B5361" s="74" t="s">
        <v>155</v>
      </c>
      <c r="C5361" s="75" t="s">
        <v>6166</v>
      </c>
      <c r="D5361" s="77">
        <v>771</v>
      </c>
      <c r="E5361" s="77">
        <v>10.26</v>
      </c>
      <c r="F5361" s="95">
        <v>75</v>
      </c>
    </row>
    <row r="5362" spans="1:6">
      <c r="A5362" s="74" t="s">
        <v>213</v>
      </c>
      <c r="B5362" s="74" t="s">
        <v>155</v>
      </c>
      <c r="C5362" s="75" t="s">
        <v>6167</v>
      </c>
      <c r="D5362" s="77">
        <v>769</v>
      </c>
      <c r="E5362" s="77">
        <v>4.3499999999999996</v>
      </c>
      <c r="F5362" s="95">
        <v>177</v>
      </c>
    </row>
    <row r="5363" spans="1:6">
      <c r="A5363" s="74" t="s">
        <v>213</v>
      </c>
      <c r="B5363" s="74" t="s">
        <v>155</v>
      </c>
      <c r="C5363" s="75" t="s">
        <v>6168</v>
      </c>
      <c r="D5363" s="77">
        <v>758</v>
      </c>
      <c r="E5363" s="77">
        <v>4</v>
      </c>
      <c r="F5363" s="95">
        <v>189</v>
      </c>
    </row>
    <row r="5364" spans="1:6">
      <c r="A5364" s="74" t="s">
        <v>213</v>
      </c>
      <c r="B5364" s="74" t="s">
        <v>155</v>
      </c>
      <c r="C5364" s="75" t="s">
        <v>6169</v>
      </c>
      <c r="D5364" s="77">
        <v>753</v>
      </c>
      <c r="E5364" s="77">
        <v>6.24</v>
      </c>
      <c r="F5364" s="95">
        <v>121</v>
      </c>
    </row>
    <row r="5365" spans="1:6">
      <c r="A5365" s="74" t="s">
        <v>213</v>
      </c>
      <c r="B5365" s="74" t="s">
        <v>155</v>
      </c>
      <c r="C5365" s="75" t="s">
        <v>6170</v>
      </c>
      <c r="D5365" s="77">
        <v>720</v>
      </c>
      <c r="E5365" s="77">
        <v>4.66</v>
      </c>
      <c r="F5365" s="95">
        <v>155</v>
      </c>
    </row>
    <row r="5366" spans="1:6">
      <c r="A5366" s="74" t="s">
        <v>213</v>
      </c>
      <c r="B5366" s="74" t="s">
        <v>155</v>
      </c>
      <c r="C5366" s="75" t="s">
        <v>6171</v>
      </c>
      <c r="D5366" s="77">
        <v>702</v>
      </c>
      <c r="E5366" s="77">
        <v>8.0299999999999994</v>
      </c>
      <c r="F5366" s="95">
        <v>87</v>
      </c>
    </row>
    <row r="5367" spans="1:6">
      <c r="A5367" s="74" t="s">
        <v>213</v>
      </c>
      <c r="B5367" s="74" t="s">
        <v>155</v>
      </c>
      <c r="C5367" s="75" t="s">
        <v>6172</v>
      </c>
      <c r="D5367" s="77">
        <v>676</v>
      </c>
      <c r="E5367" s="77">
        <v>18.989999999999998</v>
      </c>
      <c r="F5367" s="95">
        <v>36</v>
      </c>
    </row>
    <row r="5368" spans="1:6">
      <c r="A5368" s="74" t="s">
        <v>213</v>
      </c>
      <c r="B5368" s="74" t="s">
        <v>155</v>
      </c>
      <c r="C5368" s="75" t="s">
        <v>6173</v>
      </c>
      <c r="D5368" s="77">
        <v>669</v>
      </c>
      <c r="E5368" s="77">
        <v>28.69</v>
      </c>
      <c r="F5368" s="95">
        <v>23</v>
      </c>
    </row>
    <row r="5369" spans="1:6">
      <c r="A5369" s="74" t="s">
        <v>213</v>
      </c>
      <c r="B5369" s="74" t="s">
        <v>155</v>
      </c>
      <c r="C5369" s="75" t="s">
        <v>6174</v>
      </c>
      <c r="D5369" s="77">
        <v>649</v>
      </c>
      <c r="E5369" s="77">
        <v>30.33</v>
      </c>
      <c r="F5369" s="95">
        <v>21</v>
      </c>
    </row>
    <row r="5370" spans="1:6">
      <c r="A5370" s="74" t="s">
        <v>213</v>
      </c>
      <c r="B5370" s="74" t="s">
        <v>155</v>
      </c>
      <c r="C5370" s="75" t="s">
        <v>6175</v>
      </c>
      <c r="D5370" s="77">
        <v>645</v>
      </c>
      <c r="E5370" s="77">
        <v>63.18</v>
      </c>
      <c r="F5370" s="95">
        <v>10</v>
      </c>
    </row>
    <row r="5371" spans="1:6">
      <c r="A5371" s="74" t="s">
        <v>213</v>
      </c>
      <c r="B5371" s="74" t="s">
        <v>155</v>
      </c>
      <c r="C5371" s="75" t="s">
        <v>6176</v>
      </c>
      <c r="D5371" s="77">
        <v>617</v>
      </c>
      <c r="E5371" s="77">
        <v>5.35</v>
      </c>
      <c r="F5371" s="95">
        <v>115</v>
      </c>
    </row>
    <row r="5372" spans="1:6">
      <c r="A5372" s="74" t="s">
        <v>213</v>
      </c>
      <c r="B5372" s="74" t="s">
        <v>155</v>
      </c>
      <c r="C5372" s="75" t="s">
        <v>6177</v>
      </c>
      <c r="D5372" s="77">
        <v>617</v>
      </c>
      <c r="E5372" s="77">
        <v>38.32</v>
      </c>
      <c r="F5372" s="95">
        <v>16</v>
      </c>
    </row>
    <row r="5373" spans="1:6">
      <c r="A5373" s="74" t="s">
        <v>213</v>
      </c>
      <c r="B5373" s="74" t="s">
        <v>155</v>
      </c>
      <c r="C5373" s="75" t="s">
        <v>6178</v>
      </c>
      <c r="D5373" s="77">
        <v>609</v>
      </c>
      <c r="E5373" s="77">
        <v>33.380000000000003</v>
      </c>
      <c r="F5373" s="95">
        <v>18</v>
      </c>
    </row>
    <row r="5374" spans="1:6">
      <c r="A5374" s="74" t="s">
        <v>213</v>
      </c>
      <c r="B5374" s="74" t="s">
        <v>155</v>
      </c>
      <c r="C5374" s="75" t="s">
        <v>6179</v>
      </c>
      <c r="D5374" s="77">
        <v>601</v>
      </c>
      <c r="E5374" s="77">
        <v>5.45</v>
      </c>
      <c r="F5374" s="95">
        <v>110</v>
      </c>
    </row>
    <row r="5375" spans="1:6">
      <c r="A5375" s="74" t="s">
        <v>213</v>
      </c>
      <c r="B5375" s="74" t="s">
        <v>155</v>
      </c>
      <c r="C5375" s="75" t="s">
        <v>6180</v>
      </c>
      <c r="D5375" s="77">
        <v>589</v>
      </c>
      <c r="E5375" s="77">
        <v>3.99</v>
      </c>
      <c r="F5375" s="95">
        <v>148</v>
      </c>
    </row>
    <row r="5376" spans="1:6">
      <c r="A5376" s="74" t="s">
        <v>213</v>
      </c>
      <c r="B5376" s="74" t="s">
        <v>155</v>
      </c>
      <c r="C5376" s="75" t="s">
        <v>6181</v>
      </c>
      <c r="D5376" s="77">
        <v>588</v>
      </c>
      <c r="E5376" s="77">
        <v>6.96</v>
      </c>
      <c r="F5376" s="95">
        <v>84</v>
      </c>
    </row>
    <row r="5377" spans="1:6">
      <c r="A5377" s="74" t="s">
        <v>213</v>
      </c>
      <c r="B5377" s="74" t="s">
        <v>155</v>
      </c>
      <c r="C5377" s="75" t="s">
        <v>6182</v>
      </c>
      <c r="D5377" s="77">
        <v>576</v>
      </c>
      <c r="E5377" s="77">
        <v>23.03</v>
      </c>
      <c r="F5377" s="95">
        <v>25</v>
      </c>
    </row>
    <row r="5378" spans="1:6">
      <c r="A5378" s="74" t="s">
        <v>213</v>
      </c>
      <c r="B5378" s="74" t="s">
        <v>155</v>
      </c>
      <c r="C5378" s="75" t="s">
        <v>6183</v>
      </c>
      <c r="D5378" s="77">
        <v>573</v>
      </c>
      <c r="E5378" s="77">
        <v>4.59</v>
      </c>
      <c r="F5378" s="95">
        <v>125</v>
      </c>
    </row>
    <row r="5379" spans="1:6">
      <c r="A5379" s="74" t="s">
        <v>213</v>
      </c>
      <c r="B5379" s="74" t="s">
        <v>155</v>
      </c>
      <c r="C5379" s="75" t="s">
        <v>6184</v>
      </c>
      <c r="D5379" s="77">
        <v>569</v>
      </c>
      <c r="E5379" s="77">
        <v>5.26</v>
      </c>
      <c r="F5379" s="95">
        <v>108</v>
      </c>
    </row>
    <row r="5380" spans="1:6">
      <c r="A5380" s="74" t="s">
        <v>213</v>
      </c>
      <c r="B5380" s="74" t="s">
        <v>155</v>
      </c>
      <c r="C5380" s="75" t="s">
        <v>6185</v>
      </c>
      <c r="D5380" s="77">
        <v>552</v>
      </c>
      <c r="E5380" s="77">
        <v>7.4</v>
      </c>
      <c r="F5380" s="95">
        <v>75</v>
      </c>
    </row>
    <row r="5381" spans="1:6">
      <c r="A5381" s="74" t="s">
        <v>213</v>
      </c>
      <c r="B5381" s="74" t="s">
        <v>155</v>
      </c>
      <c r="C5381" s="75" t="s">
        <v>6186</v>
      </c>
      <c r="D5381" s="77">
        <v>545</v>
      </c>
      <c r="E5381" s="77">
        <v>94.08</v>
      </c>
      <c r="F5381" s="95">
        <v>5.79</v>
      </c>
    </row>
    <row r="5382" spans="1:6">
      <c r="A5382" s="74" t="s">
        <v>213</v>
      </c>
      <c r="B5382" s="74" t="s">
        <v>155</v>
      </c>
      <c r="C5382" s="75" t="s">
        <v>6187</v>
      </c>
      <c r="D5382" s="77">
        <v>542</v>
      </c>
      <c r="E5382" s="77">
        <v>4.51</v>
      </c>
      <c r="F5382" s="95">
        <v>120</v>
      </c>
    </row>
    <row r="5383" spans="1:6">
      <c r="A5383" s="74" t="s">
        <v>213</v>
      </c>
      <c r="B5383" s="74" t="s">
        <v>155</v>
      </c>
      <c r="C5383" s="75" t="s">
        <v>6188</v>
      </c>
      <c r="D5383" s="77">
        <v>540</v>
      </c>
      <c r="E5383" s="77">
        <v>3.3</v>
      </c>
      <c r="F5383" s="95">
        <v>163</v>
      </c>
    </row>
    <row r="5384" spans="1:6">
      <c r="A5384" s="74" t="s">
        <v>213</v>
      </c>
      <c r="B5384" s="74" t="s">
        <v>155</v>
      </c>
      <c r="C5384" s="75" t="s">
        <v>6189</v>
      </c>
      <c r="D5384" s="77">
        <v>538</v>
      </c>
      <c r="E5384" s="77">
        <v>28.55</v>
      </c>
      <c r="F5384" s="95">
        <v>19</v>
      </c>
    </row>
    <row r="5385" spans="1:6">
      <c r="A5385" s="74" t="s">
        <v>213</v>
      </c>
      <c r="B5385" s="74" t="s">
        <v>155</v>
      </c>
      <c r="C5385" s="75" t="s">
        <v>6190</v>
      </c>
      <c r="D5385" s="77">
        <v>531</v>
      </c>
      <c r="E5385" s="77">
        <v>4.68</v>
      </c>
      <c r="F5385" s="95">
        <v>113</v>
      </c>
    </row>
    <row r="5386" spans="1:6">
      <c r="A5386" s="74" t="s">
        <v>213</v>
      </c>
      <c r="B5386" s="74" t="s">
        <v>155</v>
      </c>
      <c r="C5386" s="75" t="s">
        <v>6191</v>
      </c>
      <c r="D5386" s="77">
        <v>528</v>
      </c>
      <c r="E5386" s="77">
        <v>2.97</v>
      </c>
      <c r="F5386" s="95">
        <v>178</v>
      </c>
    </row>
    <row r="5387" spans="1:6">
      <c r="A5387" s="74" t="s">
        <v>213</v>
      </c>
      <c r="B5387" s="74" t="s">
        <v>155</v>
      </c>
      <c r="C5387" s="75" t="s">
        <v>6192</v>
      </c>
      <c r="D5387" s="77">
        <v>526</v>
      </c>
      <c r="E5387" s="77">
        <v>10.45</v>
      </c>
      <c r="F5387" s="95">
        <v>50</v>
      </c>
    </row>
    <row r="5388" spans="1:6">
      <c r="A5388" s="74" t="s">
        <v>213</v>
      </c>
      <c r="B5388" s="74" t="s">
        <v>155</v>
      </c>
      <c r="C5388" s="75" t="s">
        <v>6193</v>
      </c>
      <c r="D5388" s="77">
        <v>520</v>
      </c>
      <c r="E5388" s="77">
        <v>4.71</v>
      </c>
      <c r="F5388" s="95">
        <v>110</v>
      </c>
    </row>
    <row r="5389" spans="1:6">
      <c r="A5389" s="74" t="s">
        <v>213</v>
      </c>
      <c r="B5389" s="74" t="s">
        <v>155</v>
      </c>
      <c r="C5389" s="75" t="s">
        <v>6194</v>
      </c>
      <c r="D5389" s="77">
        <v>514</v>
      </c>
      <c r="E5389" s="77">
        <v>7.88</v>
      </c>
      <c r="F5389" s="95">
        <v>65</v>
      </c>
    </row>
    <row r="5390" spans="1:6">
      <c r="A5390" s="74" t="s">
        <v>213</v>
      </c>
      <c r="B5390" s="74" t="s">
        <v>155</v>
      </c>
      <c r="C5390" s="75" t="s">
        <v>6195</v>
      </c>
      <c r="D5390" s="77">
        <v>510</v>
      </c>
      <c r="E5390" s="77">
        <v>49.41</v>
      </c>
      <c r="F5390" s="95">
        <v>10</v>
      </c>
    </row>
    <row r="5391" spans="1:6">
      <c r="A5391" s="74" t="s">
        <v>213</v>
      </c>
      <c r="B5391" s="74" t="s">
        <v>155</v>
      </c>
      <c r="C5391" s="75" t="s">
        <v>6196</v>
      </c>
      <c r="D5391" s="77">
        <v>499</v>
      </c>
      <c r="E5391" s="77">
        <v>9.31</v>
      </c>
      <c r="F5391" s="95">
        <v>54</v>
      </c>
    </row>
    <row r="5392" spans="1:6">
      <c r="A5392" s="74" t="s">
        <v>213</v>
      </c>
      <c r="B5392" s="74" t="s">
        <v>155</v>
      </c>
      <c r="C5392" s="75" t="s">
        <v>6197</v>
      </c>
      <c r="D5392" s="77">
        <v>496</v>
      </c>
      <c r="E5392" s="77">
        <v>7.04</v>
      </c>
      <c r="F5392" s="95">
        <v>70</v>
      </c>
    </row>
    <row r="5393" spans="1:6">
      <c r="A5393" s="74" t="s">
        <v>213</v>
      </c>
      <c r="B5393" s="74" t="s">
        <v>155</v>
      </c>
      <c r="C5393" s="75" t="s">
        <v>6198</v>
      </c>
      <c r="D5393" s="77">
        <v>486</v>
      </c>
      <c r="E5393" s="77">
        <v>3.24</v>
      </c>
      <c r="F5393" s="95">
        <v>150</v>
      </c>
    </row>
    <row r="5394" spans="1:6">
      <c r="A5394" s="74" t="s">
        <v>213</v>
      </c>
      <c r="B5394" s="74" t="s">
        <v>155</v>
      </c>
      <c r="C5394" s="75" t="s">
        <v>6199</v>
      </c>
      <c r="D5394" s="77">
        <v>473</v>
      </c>
      <c r="E5394" s="77">
        <v>2.1</v>
      </c>
      <c r="F5394" s="95">
        <v>225</v>
      </c>
    </row>
    <row r="5395" spans="1:6">
      <c r="A5395" s="74" t="s">
        <v>213</v>
      </c>
      <c r="B5395" s="74" t="s">
        <v>155</v>
      </c>
      <c r="C5395" s="75" t="s">
        <v>6200</v>
      </c>
      <c r="D5395" s="77">
        <v>472</v>
      </c>
      <c r="E5395" s="77">
        <v>6.06</v>
      </c>
      <c r="F5395" s="95">
        <v>78</v>
      </c>
    </row>
    <row r="5396" spans="1:6">
      <c r="A5396" s="74" t="s">
        <v>213</v>
      </c>
      <c r="B5396" s="74" t="s">
        <v>155</v>
      </c>
      <c r="C5396" s="75" t="s">
        <v>6201</v>
      </c>
      <c r="D5396" s="77">
        <v>453</v>
      </c>
      <c r="E5396" s="77">
        <v>46.33</v>
      </c>
      <c r="F5396" s="95">
        <v>9.7799999999999994</v>
      </c>
    </row>
    <row r="5397" spans="1:6">
      <c r="A5397" s="74" t="s">
        <v>213</v>
      </c>
      <c r="B5397" s="74" t="s">
        <v>155</v>
      </c>
      <c r="C5397" s="75" t="s">
        <v>6202</v>
      </c>
      <c r="D5397" s="77">
        <v>442</v>
      </c>
      <c r="E5397" s="77">
        <v>5.39</v>
      </c>
      <c r="F5397" s="95">
        <v>82</v>
      </c>
    </row>
    <row r="5398" spans="1:6">
      <c r="A5398" s="74" t="s">
        <v>213</v>
      </c>
      <c r="B5398" s="74" t="s">
        <v>155</v>
      </c>
      <c r="C5398" s="75" t="s">
        <v>6203</v>
      </c>
      <c r="D5398" s="77">
        <v>436</v>
      </c>
      <c r="E5398" s="77">
        <v>8.9499999999999993</v>
      </c>
      <c r="F5398" s="95">
        <v>49</v>
      </c>
    </row>
    <row r="5399" spans="1:6">
      <c r="A5399" s="74" t="s">
        <v>213</v>
      </c>
      <c r="B5399" s="74" t="s">
        <v>155</v>
      </c>
      <c r="C5399" s="75" t="s">
        <v>6204</v>
      </c>
      <c r="D5399" s="77">
        <v>430</v>
      </c>
      <c r="E5399" s="77">
        <v>2.69</v>
      </c>
      <c r="F5399" s="95">
        <v>160</v>
      </c>
    </row>
    <row r="5400" spans="1:6">
      <c r="A5400" s="74" t="s">
        <v>213</v>
      </c>
      <c r="B5400" s="74" t="s">
        <v>155</v>
      </c>
      <c r="C5400" s="75" t="s">
        <v>6205</v>
      </c>
      <c r="D5400" s="77">
        <v>430</v>
      </c>
      <c r="E5400" s="77">
        <v>28.38</v>
      </c>
      <c r="F5400" s="95">
        <v>15</v>
      </c>
    </row>
    <row r="5401" spans="1:6">
      <c r="A5401" s="74" t="s">
        <v>213</v>
      </c>
      <c r="B5401" s="74" t="s">
        <v>155</v>
      </c>
      <c r="C5401" s="75" t="s">
        <v>6206</v>
      </c>
      <c r="D5401" s="77">
        <v>417</v>
      </c>
      <c r="E5401" s="77">
        <v>6.31</v>
      </c>
      <c r="F5401" s="95">
        <v>66</v>
      </c>
    </row>
    <row r="5402" spans="1:6">
      <c r="A5402" s="74" t="s">
        <v>213</v>
      </c>
      <c r="B5402" s="74" t="s">
        <v>155</v>
      </c>
      <c r="C5402" s="75" t="s">
        <v>6207</v>
      </c>
      <c r="D5402" s="77">
        <v>394</v>
      </c>
      <c r="E5402" s="77">
        <v>11.14</v>
      </c>
      <c r="F5402" s="95">
        <v>35</v>
      </c>
    </row>
    <row r="5403" spans="1:6">
      <c r="A5403" s="74" t="s">
        <v>213</v>
      </c>
      <c r="B5403" s="74" t="s">
        <v>155</v>
      </c>
      <c r="C5403" s="75" t="s">
        <v>6208</v>
      </c>
      <c r="D5403" s="77">
        <v>390</v>
      </c>
      <c r="E5403" s="77">
        <v>4.08</v>
      </c>
      <c r="F5403" s="95">
        <v>96</v>
      </c>
    </row>
    <row r="5404" spans="1:6">
      <c r="A5404" s="74" t="s">
        <v>213</v>
      </c>
      <c r="B5404" s="74" t="s">
        <v>155</v>
      </c>
      <c r="C5404" s="75" t="s">
        <v>6209</v>
      </c>
      <c r="D5404" s="77">
        <v>388</v>
      </c>
      <c r="E5404" s="77">
        <v>3.16</v>
      </c>
      <c r="F5404" s="95">
        <v>123</v>
      </c>
    </row>
    <row r="5405" spans="1:6">
      <c r="A5405" s="74" t="s">
        <v>213</v>
      </c>
      <c r="B5405" s="74" t="s">
        <v>155</v>
      </c>
      <c r="C5405" s="75" t="s">
        <v>6210</v>
      </c>
      <c r="D5405" s="77">
        <v>387</v>
      </c>
      <c r="E5405" s="77">
        <v>5.5</v>
      </c>
      <c r="F5405" s="95">
        <v>70</v>
      </c>
    </row>
    <row r="5406" spans="1:6">
      <c r="A5406" s="74" t="s">
        <v>213</v>
      </c>
      <c r="B5406" s="74" t="s">
        <v>155</v>
      </c>
      <c r="C5406" s="75" t="s">
        <v>6211</v>
      </c>
      <c r="D5406" s="77">
        <v>383</v>
      </c>
      <c r="E5406" s="77">
        <v>4.7699999999999996</v>
      </c>
      <c r="F5406" s="95">
        <v>80</v>
      </c>
    </row>
    <row r="5407" spans="1:6">
      <c r="A5407" s="74" t="s">
        <v>213</v>
      </c>
      <c r="B5407" s="74" t="s">
        <v>155</v>
      </c>
      <c r="C5407" s="75" t="s">
        <v>6212</v>
      </c>
      <c r="D5407" s="77">
        <v>368</v>
      </c>
      <c r="E5407" s="77">
        <v>35.450000000000003</v>
      </c>
      <c r="F5407" s="95">
        <v>10</v>
      </c>
    </row>
    <row r="5408" spans="1:6">
      <c r="A5408" s="74" t="s">
        <v>213</v>
      </c>
      <c r="B5408" s="74" t="s">
        <v>155</v>
      </c>
      <c r="C5408" s="75" t="s">
        <v>6213</v>
      </c>
      <c r="D5408" s="77">
        <v>354</v>
      </c>
      <c r="E5408" s="77">
        <v>3.38</v>
      </c>
      <c r="F5408" s="95">
        <v>105</v>
      </c>
    </row>
    <row r="5409" spans="1:6">
      <c r="A5409" s="74" t="s">
        <v>213</v>
      </c>
      <c r="B5409" s="74" t="s">
        <v>155</v>
      </c>
      <c r="C5409" s="75" t="s">
        <v>6214</v>
      </c>
      <c r="D5409" s="77">
        <v>346</v>
      </c>
      <c r="E5409" s="77">
        <v>17.66</v>
      </c>
      <c r="F5409" s="95">
        <v>20</v>
      </c>
    </row>
    <row r="5410" spans="1:6">
      <c r="A5410" s="74" t="s">
        <v>213</v>
      </c>
      <c r="B5410" s="74" t="s">
        <v>155</v>
      </c>
      <c r="C5410" s="75" t="s">
        <v>6215</v>
      </c>
      <c r="D5410" s="77">
        <v>345</v>
      </c>
      <c r="E5410" s="77">
        <v>3.96</v>
      </c>
      <c r="F5410" s="95">
        <v>87</v>
      </c>
    </row>
    <row r="5411" spans="1:6">
      <c r="A5411" s="74" t="s">
        <v>213</v>
      </c>
      <c r="B5411" s="74" t="s">
        <v>155</v>
      </c>
      <c r="C5411" s="75" t="s">
        <v>6216</v>
      </c>
      <c r="D5411" s="77">
        <v>331</v>
      </c>
      <c r="E5411" s="77">
        <v>2.04</v>
      </c>
      <c r="F5411" s="95">
        <v>162</v>
      </c>
    </row>
    <row r="5412" spans="1:6">
      <c r="A5412" s="74" t="s">
        <v>213</v>
      </c>
      <c r="B5412" s="74" t="s">
        <v>155</v>
      </c>
      <c r="C5412" s="75" t="s">
        <v>6217</v>
      </c>
      <c r="D5412" s="77">
        <v>330</v>
      </c>
      <c r="E5412" s="77">
        <v>6.2</v>
      </c>
      <c r="F5412" s="95">
        <v>53</v>
      </c>
    </row>
    <row r="5413" spans="1:6">
      <c r="A5413" s="74" t="s">
        <v>213</v>
      </c>
      <c r="B5413" s="74" t="s">
        <v>155</v>
      </c>
      <c r="C5413" s="75" t="s">
        <v>6218</v>
      </c>
      <c r="D5413" s="77">
        <v>324</v>
      </c>
      <c r="E5413" s="77">
        <v>39.36</v>
      </c>
      <c r="F5413" s="95">
        <v>8.23</v>
      </c>
    </row>
    <row r="5414" spans="1:6">
      <c r="A5414" s="74" t="s">
        <v>213</v>
      </c>
      <c r="B5414" s="74" t="s">
        <v>155</v>
      </c>
      <c r="C5414" s="75" t="s">
        <v>6219</v>
      </c>
      <c r="D5414" s="77">
        <v>316</v>
      </c>
      <c r="E5414" s="77">
        <v>6.33</v>
      </c>
      <c r="F5414" s="95">
        <v>50</v>
      </c>
    </row>
    <row r="5415" spans="1:6">
      <c r="A5415" s="74" t="s">
        <v>213</v>
      </c>
      <c r="B5415" s="74" t="s">
        <v>155</v>
      </c>
      <c r="C5415" s="75" t="s">
        <v>6220</v>
      </c>
      <c r="D5415" s="77">
        <v>300</v>
      </c>
      <c r="E5415" s="77">
        <v>96.27</v>
      </c>
      <c r="F5415" s="95">
        <v>3.12</v>
      </c>
    </row>
    <row r="5416" spans="1:6">
      <c r="A5416" s="74" t="s">
        <v>213</v>
      </c>
      <c r="B5416" s="74" t="s">
        <v>155</v>
      </c>
      <c r="C5416" s="75" t="s">
        <v>6221</v>
      </c>
      <c r="D5416" s="77">
        <v>286</v>
      </c>
      <c r="E5416" s="77">
        <v>3.07</v>
      </c>
      <c r="F5416" s="95">
        <v>93</v>
      </c>
    </row>
    <row r="5417" spans="1:6">
      <c r="A5417" s="74" t="s">
        <v>213</v>
      </c>
      <c r="B5417" s="74" t="s">
        <v>155</v>
      </c>
      <c r="C5417" s="75" t="s">
        <v>6222</v>
      </c>
      <c r="D5417" s="77">
        <v>280</v>
      </c>
      <c r="E5417" s="77">
        <v>24.82</v>
      </c>
      <c r="F5417" s="95">
        <v>11</v>
      </c>
    </row>
    <row r="5418" spans="1:6">
      <c r="A5418" s="74" t="s">
        <v>213</v>
      </c>
      <c r="B5418" s="74" t="s">
        <v>155</v>
      </c>
      <c r="C5418" s="75" t="s">
        <v>6223</v>
      </c>
      <c r="D5418" s="77">
        <v>277</v>
      </c>
      <c r="E5418" s="77">
        <v>11.95</v>
      </c>
      <c r="F5418" s="95">
        <v>23</v>
      </c>
    </row>
    <row r="5419" spans="1:6">
      <c r="A5419" s="74" t="s">
        <v>213</v>
      </c>
      <c r="B5419" s="74" t="s">
        <v>155</v>
      </c>
      <c r="C5419" s="75" t="s">
        <v>6224</v>
      </c>
      <c r="D5419" s="77">
        <v>270</v>
      </c>
      <c r="E5419" s="77">
        <v>2.21</v>
      </c>
      <c r="F5419" s="95">
        <v>122</v>
      </c>
    </row>
    <row r="5420" spans="1:6">
      <c r="A5420" s="74" t="s">
        <v>213</v>
      </c>
      <c r="B5420" s="74" t="s">
        <v>155</v>
      </c>
      <c r="C5420" s="75" t="s">
        <v>6225</v>
      </c>
      <c r="D5420" s="77">
        <v>253</v>
      </c>
      <c r="E5420" s="77">
        <v>2.12</v>
      </c>
      <c r="F5420" s="95">
        <v>119</v>
      </c>
    </row>
    <row r="5421" spans="1:6">
      <c r="A5421" s="74" t="s">
        <v>213</v>
      </c>
      <c r="B5421" s="74" t="s">
        <v>155</v>
      </c>
      <c r="C5421" s="75" t="s">
        <v>6226</v>
      </c>
      <c r="D5421" s="77">
        <v>252</v>
      </c>
      <c r="E5421" s="77">
        <v>4.93</v>
      </c>
      <c r="F5421" s="95">
        <v>51</v>
      </c>
    </row>
    <row r="5422" spans="1:6">
      <c r="A5422" s="74" t="s">
        <v>213</v>
      </c>
      <c r="B5422" s="74" t="s">
        <v>155</v>
      </c>
      <c r="C5422" s="75" t="s">
        <v>6227</v>
      </c>
      <c r="D5422" s="77">
        <v>251</v>
      </c>
      <c r="E5422" s="77">
        <v>46.55</v>
      </c>
      <c r="F5422" s="95">
        <v>5.39</v>
      </c>
    </row>
    <row r="5423" spans="1:6">
      <c r="A5423" s="74" t="s">
        <v>213</v>
      </c>
      <c r="B5423" s="74" t="s">
        <v>155</v>
      </c>
      <c r="C5423" s="75" t="s">
        <v>6228</v>
      </c>
      <c r="D5423" s="77">
        <v>247</v>
      </c>
      <c r="E5423" s="77">
        <v>78.28</v>
      </c>
      <c r="F5423" s="95">
        <v>3.16</v>
      </c>
    </row>
    <row r="5424" spans="1:6">
      <c r="A5424" s="74" t="s">
        <v>213</v>
      </c>
      <c r="B5424" s="74" t="s">
        <v>155</v>
      </c>
      <c r="C5424" s="75" t="s">
        <v>6229</v>
      </c>
      <c r="D5424" s="77">
        <v>242</v>
      </c>
      <c r="E5424" s="77">
        <v>5.63</v>
      </c>
      <c r="F5424" s="95">
        <v>43</v>
      </c>
    </row>
    <row r="5425" spans="1:6">
      <c r="A5425" s="74" t="s">
        <v>213</v>
      </c>
      <c r="B5425" s="74" t="s">
        <v>155</v>
      </c>
      <c r="C5425" s="75" t="s">
        <v>6230</v>
      </c>
      <c r="D5425" s="77">
        <v>242</v>
      </c>
      <c r="E5425" s="77">
        <v>4.6500000000000004</v>
      </c>
      <c r="F5425" s="95">
        <v>52</v>
      </c>
    </row>
    <row r="5426" spans="1:6">
      <c r="A5426" s="74" t="s">
        <v>213</v>
      </c>
      <c r="B5426" s="74" t="s">
        <v>155</v>
      </c>
      <c r="C5426" s="75" t="s">
        <v>6231</v>
      </c>
      <c r="D5426" s="77">
        <v>239</v>
      </c>
      <c r="E5426" s="77">
        <v>72.61</v>
      </c>
      <c r="F5426" s="95">
        <v>3.29</v>
      </c>
    </row>
    <row r="5427" spans="1:6">
      <c r="A5427" s="74" t="s">
        <v>213</v>
      </c>
      <c r="B5427" s="74" t="s">
        <v>155</v>
      </c>
      <c r="C5427" s="75" t="s">
        <v>6232</v>
      </c>
      <c r="D5427" s="77">
        <v>237</v>
      </c>
      <c r="E5427" s="77">
        <v>12.41</v>
      </c>
      <c r="F5427" s="95">
        <v>19</v>
      </c>
    </row>
    <row r="5428" spans="1:6">
      <c r="A5428" s="74" t="s">
        <v>213</v>
      </c>
      <c r="B5428" s="74" t="s">
        <v>155</v>
      </c>
      <c r="C5428" s="75" t="s">
        <v>6233</v>
      </c>
      <c r="D5428" s="77">
        <v>233</v>
      </c>
      <c r="E5428" s="77">
        <v>4.12</v>
      </c>
      <c r="F5428" s="95">
        <v>57</v>
      </c>
    </row>
    <row r="5429" spans="1:6">
      <c r="A5429" s="74" t="s">
        <v>213</v>
      </c>
      <c r="B5429" s="74" t="s">
        <v>155</v>
      </c>
      <c r="C5429" s="75" t="s">
        <v>6234</v>
      </c>
      <c r="D5429" s="77">
        <v>224</v>
      </c>
      <c r="E5429" s="77">
        <v>22.48</v>
      </c>
      <c r="F5429" s="95">
        <v>9.9600000000000009</v>
      </c>
    </row>
    <row r="5430" spans="1:6">
      <c r="A5430" s="74" t="s">
        <v>213</v>
      </c>
      <c r="B5430" s="74" t="s">
        <v>155</v>
      </c>
      <c r="C5430" s="75" t="s">
        <v>6235</v>
      </c>
      <c r="D5430" s="77">
        <v>210</v>
      </c>
      <c r="E5430" s="77">
        <v>2.69</v>
      </c>
      <c r="F5430" s="95">
        <v>78</v>
      </c>
    </row>
    <row r="5431" spans="1:6">
      <c r="A5431" s="74" t="s">
        <v>213</v>
      </c>
      <c r="B5431" s="74" t="s">
        <v>155</v>
      </c>
      <c r="C5431" s="75" t="s">
        <v>6236</v>
      </c>
      <c r="D5431" s="77">
        <v>207</v>
      </c>
      <c r="E5431" s="77">
        <v>45.68</v>
      </c>
      <c r="F5431" s="95">
        <v>4.53</v>
      </c>
    </row>
    <row r="5432" spans="1:6">
      <c r="A5432" s="74" t="s">
        <v>213</v>
      </c>
      <c r="B5432" s="74" t="s">
        <v>155</v>
      </c>
      <c r="C5432" s="75" t="s">
        <v>6237</v>
      </c>
      <c r="D5432" s="77">
        <v>201</v>
      </c>
      <c r="E5432" s="77">
        <v>98.54</v>
      </c>
      <c r="F5432" s="95">
        <v>2.04</v>
      </c>
    </row>
    <row r="5433" spans="1:6">
      <c r="A5433" s="74" t="s">
        <v>213</v>
      </c>
      <c r="B5433" s="74" t="s">
        <v>155</v>
      </c>
      <c r="C5433" s="75" t="s">
        <v>6238</v>
      </c>
      <c r="D5433" s="77">
        <v>199</v>
      </c>
      <c r="E5433" s="77">
        <v>92.09</v>
      </c>
      <c r="F5433" s="95">
        <v>2.16</v>
      </c>
    </row>
    <row r="5434" spans="1:6">
      <c r="A5434" s="74" t="s">
        <v>213</v>
      </c>
      <c r="B5434" s="74" t="s">
        <v>155</v>
      </c>
      <c r="C5434" s="75" t="s">
        <v>6239</v>
      </c>
      <c r="D5434" s="77">
        <v>186</v>
      </c>
      <c r="E5434" s="77">
        <v>37.97</v>
      </c>
      <c r="F5434" s="95">
        <v>4.9000000000000004</v>
      </c>
    </row>
    <row r="5435" spans="1:6">
      <c r="A5435" s="74" t="s">
        <v>213</v>
      </c>
      <c r="B5435" s="74" t="s">
        <v>155</v>
      </c>
      <c r="C5435" s="75" t="s">
        <v>6240</v>
      </c>
      <c r="D5435" s="77">
        <v>167</v>
      </c>
      <c r="E5435" s="77">
        <v>99.82</v>
      </c>
      <c r="F5435" s="95">
        <v>1.67</v>
      </c>
    </row>
    <row r="5436" spans="1:6">
      <c r="A5436" s="74" t="s">
        <v>213</v>
      </c>
      <c r="B5436" s="74" t="s">
        <v>155</v>
      </c>
      <c r="C5436" s="75" t="s">
        <v>6241</v>
      </c>
      <c r="D5436" s="77">
        <v>116</v>
      </c>
      <c r="E5436" s="77">
        <v>78.05</v>
      </c>
      <c r="F5436" s="95">
        <v>1.49</v>
      </c>
    </row>
    <row r="5437" spans="1:6">
      <c r="A5437" s="74" t="s">
        <v>213</v>
      </c>
      <c r="B5437" s="74" t="s">
        <v>155</v>
      </c>
      <c r="C5437" s="75" t="s">
        <v>6242</v>
      </c>
      <c r="D5437" s="77">
        <v>111</v>
      </c>
      <c r="E5437" s="77">
        <v>62.71</v>
      </c>
      <c r="F5437" s="95">
        <v>1.77</v>
      </c>
    </row>
    <row r="5438" spans="1:6">
      <c r="A5438" s="74" t="s">
        <v>213</v>
      </c>
      <c r="B5438" s="74" t="s">
        <v>155</v>
      </c>
      <c r="C5438" s="75" t="s">
        <v>6243</v>
      </c>
      <c r="D5438" s="77">
        <v>99</v>
      </c>
      <c r="E5438" s="77">
        <v>71.849999999999994</v>
      </c>
      <c r="F5438" s="95">
        <v>1.38</v>
      </c>
    </row>
    <row r="5439" spans="1:6">
      <c r="A5439" s="74" t="s">
        <v>213</v>
      </c>
      <c r="B5439" s="74" t="s">
        <v>155</v>
      </c>
      <c r="C5439" s="75" t="s">
        <v>6244</v>
      </c>
      <c r="D5439" s="77">
        <v>77</v>
      </c>
      <c r="E5439" s="77">
        <v>15.89</v>
      </c>
      <c r="F5439" s="95">
        <v>4.8499999999999996</v>
      </c>
    </row>
    <row r="5440" spans="1:6">
      <c r="A5440" s="74" t="s">
        <v>213</v>
      </c>
      <c r="B5440" s="74" t="s">
        <v>155</v>
      </c>
      <c r="C5440" s="75" t="s">
        <v>6245</v>
      </c>
      <c r="D5440" s="77">
        <v>54</v>
      </c>
      <c r="E5440" s="77">
        <v>38.26</v>
      </c>
      <c r="F5440" s="95">
        <v>1.41</v>
      </c>
    </row>
    <row r="5441" spans="1:6">
      <c r="A5441" s="74" t="s">
        <v>213</v>
      </c>
      <c r="B5441" s="74" t="s">
        <v>155</v>
      </c>
      <c r="C5441" s="75" t="s">
        <v>6246</v>
      </c>
      <c r="D5441" s="77">
        <v>49</v>
      </c>
      <c r="E5441" s="77">
        <v>43.6</v>
      </c>
      <c r="F5441" s="95">
        <v>1.1200000000000001</v>
      </c>
    </row>
    <row r="5442" spans="1:6">
      <c r="A5442" s="74" t="s">
        <v>213</v>
      </c>
      <c r="B5442" s="74" t="s">
        <v>155</v>
      </c>
      <c r="C5442" s="75" t="s">
        <v>6247</v>
      </c>
      <c r="D5442" s="77">
        <v>44</v>
      </c>
      <c r="E5442" s="77">
        <v>14.75</v>
      </c>
      <c r="F5442" s="95">
        <v>2.98</v>
      </c>
    </row>
    <row r="5443" spans="1:6">
      <c r="A5443" s="74" t="s">
        <v>213</v>
      </c>
      <c r="B5443" s="74" t="s">
        <v>155</v>
      </c>
      <c r="C5443" s="75" t="s">
        <v>6248</v>
      </c>
      <c r="D5443" s="77">
        <v>35</v>
      </c>
      <c r="E5443" s="77">
        <v>4.5</v>
      </c>
      <c r="F5443" s="95">
        <v>7.78</v>
      </c>
    </row>
    <row r="5444" spans="1:6">
      <c r="A5444" s="74" t="s">
        <v>213</v>
      </c>
      <c r="B5444" s="74" t="s">
        <v>6249</v>
      </c>
      <c r="C5444" s="75" t="s">
        <v>6250</v>
      </c>
      <c r="D5444" s="76">
        <v>30505</v>
      </c>
      <c r="E5444" s="77">
        <v>37.49</v>
      </c>
      <c r="F5444" s="95">
        <v>814</v>
      </c>
    </row>
    <row r="5445" spans="1:6">
      <c r="A5445" s="74" t="s">
        <v>213</v>
      </c>
      <c r="B5445" s="74" t="s">
        <v>6249</v>
      </c>
      <c r="C5445" s="75" t="s">
        <v>6251</v>
      </c>
      <c r="D5445" s="76">
        <v>18146</v>
      </c>
      <c r="E5445" s="77">
        <v>36.89</v>
      </c>
      <c r="F5445" s="95">
        <v>492</v>
      </c>
    </row>
    <row r="5446" spans="1:6">
      <c r="A5446" s="74" t="s">
        <v>213</v>
      </c>
      <c r="B5446" s="74" t="s">
        <v>6249</v>
      </c>
      <c r="C5446" s="75" t="s">
        <v>6252</v>
      </c>
      <c r="D5446" s="76">
        <v>15190</v>
      </c>
      <c r="E5446" s="77">
        <v>30.37</v>
      </c>
      <c r="F5446" s="95">
        <v>500</v>
      </c>
    </row>
    <row r="5447" spans="1:6">
      <c r="A5447" s="74" t="s">
        <v>213</v>
      </c>
      <c r="B5447" s="74" t="s">
        <v>6249</v>
      </c>
      <c r="C5447" s="75" t="s">
        <v>6253</v>
      </c>
      <c r="D5447" s="76">
        <v>7808</v>
      </c>
      <c r="E5447" s="77">
        <v>14.21</v>
      </c>
      <c r="F5447" s="95">
        <v>549</v>
      </c>
    </row>
    <row r="5448" spans="1:6">
      <c r="A5448" s="74" t="s">
        <v>213</v>
      </c>
      <c r="B5448" s="74" t="s">
        <v>6249</v>
      </c>
      <c r="C5448" s="75" t="s">
        <v>6254</v>
      </c>
      <c r="D5448" s="76">
        <v>6522</v>
      </c>
      <c r="E5448" s="77">
        <v>18.73</v>
      </c>
      <c r="F5448" s="95">
        <v>348</v>
      </c>
    </row>
    <row r="5449" spans="1:6">
      <c r="A5449" s="74" t="s">
        <v>213</v>
      </c>
      <c r="B5449" s="74" t="s">
        <v>6249</v>
      </c>
      <c r="C5449" s="75" t="s">
        <v>6255</v>
      </c>
      <c r="D5449" s="76">
        <v>5120</v>
      </c>
      <c r="E5449" s="77">
        <v>52.53</v>
      </c>
      <c r="F5449" s="95">
        <v>97</v>
      </c>
    </row>
    <row r="5450" spans="1:6">
      <c r="A5450" s="74" t="s">
        <v>213</v>
      </c>
      <c r="B5450" s="74" t="s">
        <v>6249</v>
      </c>
      <c r="C5450" s="75" t="s">
        <v>6256</v>
      </c>
      <c r="D5450" s="76">
        <v>4919</v>
      </c>
      <c r="E5450" s="77">
        <v>17.100000000000001</v>
      </c>
      <c r="F5450" s="95">
        <v>288</v>
      </c>
    </row>
    <row r="5451" spans="1:6">
      <c r="A5451" s="74" t="s">
        <v>213</v>
      </c>
      <c r="B5451" s="74" t="s">
        <v>6249</v>
      </c>
      <c r="C5451" s="75" t="s">
        <v>6257</v>
      </c>
      <c r="D5451" s="76">
        <v>4870</v>
      </c>
      <c r="E5451" s="77">
        <v>35.36</v>
      </c>
      <c r="F5451" s="95">
        <v>138</v>
      </c>
    </row>
    <row r="5452" spans="1:6">
      <c r="A5452" s="74" t="s">
        <v>213</v>
      </c>
      <c r="B5452" s="74" t="s">
        <v>6249</v>
      </c>
      <c r="C5452" s="75" t="s">
        <v>6258</v>
      </c>
      <c r="D5452" s="76">
        <v>4600</v>
      </c>
      <c r="E5452" s="77">
        <v>39.869999999999997</v>
      </c>
      <c r="F5452" s="95">
        <v>115</v>
      </c>
    </row>
    <row r="5453" spans="1:6">
      <c r="A5453" s="74" t="s">
        <v>213</v>
      </c>
      <c r="B5453" s="74" t="s">
        <v>6249</v>
      </c>
      <c r="C5453" s="75" t="s">
        <v>6259</v>
      </c>
      <c r="D5453" s="76">
        <v>3466</v>
      </c>
      <c r="E5453" s="77">
        <v>12.52</v>
      </c>
      <c r="F5453" s="95">
        <v>277</v>
      </c>
    </row>
    <row r="5454" spans="1:6">
      <c r="A5454" s="74" t="s">
        <v>213</v>
      </c>
      <c r="B5454" s="74" t="s">
        <v>6249</v>
      </c>
      <c r="C5454" s="75" t="s">
        <v>6260</v>
      </c>
      <c r="D5454" s="76">
        <v>3435</v>
      </c>
      <c r="E5454" s="77">
        <v>25.92</v>
      </c>
      <c r="F5454" s="95">
        <v>133</v>
      </c>
    </row>
    <row r="5455" spans="1:6">
      <c r="A5455" s="74" t="s">
        <v>213</v>
      </c>
      <c r="B5455" s="74" t="s">
        <v>6249</v>
      </c>
      <c r="C5455" s="75" t="s">
        <v>6261</v>
      </c>
      <c r="D5455" s="76">
        <v>2518</v>
      </c>
      <c r="E5455" s="77">
        <v>41.67</v>
      </c>
      <c r="F5455" s="95">
        <v>60</v>
      </c>
    </row>
    <row r="5456" spans="1:6">
      <c r="A5456" s="74" t="s">
        <v>213</v>
      </c>
      <c r="B5456" s="74" t="s">
        <v>6249</v>
      </c>
      <c r="C5456" s="75" t="s">
        <v>6262</v>
      </c>
      <c r="D5456" s="76">
        <v>2354</v>
      </c>
      <c r="E5456" s="77">
        <v>14.65</v>
      </c>
      <c r="F5456" s="95">
        <v>161</v>
      </c>
    </row>
    <row r="5457" spans="1:6">
      <c r="A5457" s="74" t="s">
        <v>213</v>
      </c>
      <c r="B5457" s="74" t="s">
        <v>6249</v>
      </c>
      <c r="C5457" s="75" t="s">
        <v>6263</v>
      </c>
      <c r="D5457" s="76">
        <v>2165</v>
      </c>
      <c r="E5457" s="77">
        <v>27</v>
      </c>
      <c r="F5457" s="95">
        <v>80</v>
      </c>
    </row>
    <row r="5458" spans="1:6">
      <c r="A5458" s="74" t="s">
        <v>213</v>
      </c>
      <c r="B5458" s="74" t="s">
        <v>6249</v>
      </c>
      <c r="C5458" s="75" t="s">
        <v>6264</v>
      </c>
      <c r="D5458" s="76">
        <v>2017</v>
      </c>
      <c r="E5458" s="77">
        <v>93.77</v>
      </c>
      <c r="F5458" s="95">
        <v>22</v>
      </c>
    </row>
    <row r="5459" spans="1:6">
      <c r="A5459" s="74" t="s">
        <v>213</v>
      </c>
      <c r="B5459" s="74" t="s">
        <v>6249</v>
      </c>
      <c r="C5459" s="75" t="s">
        <v>6265</v>
      </c>
      <c r="D5459" s="76">
        <v>2012</v>
      </c>
      <c r="E5459" s="77">
        <v>1.6</v>
      </c>
      <c r="F5459" s="96">
        <v>1258</v>
      </c>
    </row>
    <row r="5460" spans="1:6">
      <c r="A5460" s="74" t="s">
        <v>213</v>
      </c>
      <c r="B5460" s="74" t="s">
        <v>6249</v>
      </c>
      <c r="C5460" s="75" t="s">
        <v>6266</v>
      </c>
      <c r="D5460" s="76">
        <v>1941</v>
      </c>
      <c r="E5460" s="77">
        <v>34.159999999999997</v>
      </c>
      <c r="F5460" s="95">
        <v>57</v>
      </c>
    </row>
    <row r="5461" spans="1:6">
      <c r="A5461" s="74" t="s">
        <v>213</v>
      </c>
      <c r="B5461" s="74" t="s">
        <v>6249</v>
      </c>
      <c r="C5461" s="75" t="s">
        <v>6267</v>
      </c>
      <c r="D5461" s="76">
        <v>1756</v>
      </c>
      <c r="E5461" s="77">
        <v>15.62</v>
      </c>
      <c r="F5461" s="95">
        <v>112</v>
      </c>
    </row>
    <row r="5462" spans="1:6">
      <c r="A5462" s="74" t="s">
        <v>213</v>
      </c>
      <c r="B5462" s="74" t="s">
        <v>6249</v>
      </c>
      <c r="C5462" s="75" t="s">
        <v>6268</v>
      </c>
      <c r="D5462" s="76">
        <v>1669</v>
      </c>
      <c r="E5462" s="77">
        <v>56.74</v>
      </c>
      <c r="F5462" s="95">
        <v>29</v>
      </c>
    </row>
    <row r="5463" spans="1:6">
      <c r="A5463" s="74" t="s">
        <v>213</v>
      </c>
      <c r="B5463" s="74" t="s">
        <v>6249</v>
      </c>
      <c r="C5463" s="75" t="s">
        <v>6269</v>
      </c>
      <c r="D5463" s="76">
        <v>1623</v>
      </c>
      <c r="E5463" s="77">
        <v>3.96</v>
      </c>
      <c r="F5463" s="95">
        <v>409</v>
      </c>
    </row>
    <row r="5464" spans="1:6">
      <c r="A5464" s="74" t="s">
        <v>213</v>
      </c>
      <c r="B5464" s="74" t="s">
        <v>6249</v>
      </c>
      <c r="C5464" s="75" t="s">
        <v>6270</v>
      </c>
      <c r="D5464" s="76">
        <v>1521</v>
      </c>
      <c r="E5464" s="77">
        <v>7.57</v>
      </c>
      <c r="F5464" s="95">
        <v>201</v>
      </c>
    </row>
    <row r="5465" spans="1:6">
      <c r="A5465" s="74" t="s">
        <v>213</v>
      </c>
      <c r="B5465" s="74" t="s">
        <v>6249</v>
      </c>
      <c r="C5465" s="75" t="s">
        <v>6271</v>
      </c>
      <c r="D5465" s="76">
        <v>1478</v>
      </c>
      <c r="E5465" s="77">
        <v>20.350000000000001</v>
      </c>
      <c r="F5465" s="95">
        <v>73</v>
      </c>
    </row>
    <row r="5466" spans="1:6">
      <c r="A5466" s="74" t="s">
        <v>213</v>
      </c>
      <c r="B5466" s="74" t="s">
        <v>6249</v>
      </c>
      <c r="C5466" s="75" t="s">
        <v>6272</v>
      </c>
      <c r="D5466" s="76">
        <v>1468</v>
      </c>
      <c r="E5466" s="77">
        <v>28.55</v>
      </c>
      <c r="F5466" s="95">
        <v>51</v>
      </c>
    </row>
    <row r="5467" spans="1:6">
      <c r="A5467" s="74" t="s">
        <v>213</v>
      </c>
      <c r="B5467" s="74" t="s">
        <v>6249</v>
      </c>
      <c r="C5467" s="75" t="s">
        <v>6273</v>
      </c>
      <c r="D5467" s="76">
        <v>1398</v>
      </c>
      <c r="E5467" s="77">
        <v>53.58</v>
      </c>
      <c r="F5467" s="95">
        <v>26</v>
      </c>
    </row>
    <row r="5468" spans="1:6">
      <c r="A5468" s="74" t="s">
        <v>213</v>
      </c>
      <c r="B5468" s="74" t="s">
        <v>6249</v>
      </c>
      <c r="C5468" s="75" t="s">
        <v>6274</v>
      </c>
      <c r="D5468" s="76">
        <v>1379</v>
      </c>
      <c r="E5468" s="77">
        <v>43.18</v>
      </c>
      <c r="F5468" s="95">
        <v>32</v>
      </c>
    </row>
    <row r="5469" spans="1:6">
      <c r="A5469" s="74" t="s">
        <v>213</v>
      </c>
      <c r="B5469" s="74" t="s">
        <v>6249</v>
      </c>
      <c r="C5469" s="75" t="s">
        <v>6275</v>
      </c>
      <c r="D5469" s="76">
        <v>1318</v>
      </c>
      <c r="E5469" s="77">
        <v>26.68</v>
      </c>
      <c r="F5469" s="95">
        <v>49</v>
      </c>
    </row>
    <row r="5470" spans="1:6">
      <c r="A5470" s="74" t="s">
        <v>213</v>
      </c>
      <c r="B5470" s="74" t="s">
        <v>6249</v>
      </c>
      <c r="C5470" s="75" t="s">
        <v>6276</v>
      </c>
      <c r="D5470" s="76">
        <v>1292</v>
      </c>
      <c r="E5470" s="77">
        <v>53.71</v>
      </c>
      <c r="F5470" s="95">
        <v>24</v>
      </c>
    </row>
    <row r="5471" spans="1:6">
      <c r="A5471" s="74" t="s">
        <v>213</v>
      </c>
      <c r="B5471" s="74" t="s">
        <v>6249</v>
      </c>
      <c r="C5471" s="75" t="s">
        <v>6277</v>
      </c>
      <c r="D5471" s="76">
        <v>1272</v>
      </c>
      <c r="E5471" s="77">
        <v>86.15</v>
      </c>
      <c r="F5471" s="95">
        <v>15</v>
      </c>
    </row>
    <row r="5472" spans="1:6">
      <c r="A5472" s="74" t="s">
        <v>213</v>
      </c>
      <c r="B5472" s="74" t="s">
        <v>6249</v>
      </c>
      <c r="C5472" s="75" t="s">
        <v>6278</v>
      </c>
      <c r="D5472" s="76">
        <v>1216</v>
      </c>
      <c r="E5472" s="77">
        <v>51.89</v>
      </c>
      <c r="F5472" s="95">
        <v>23</v>
      </c>
    </row>
    <row r="5473" spans="1:6">
      <c r="A5473" s="74" t="s">
        <v>213</v>
      </c>
      <c r="B5473" s="74" t="s">
        <v>6249</v>
      </c>
      <c r="C5473" s="75" t="s">
        <v>6279</v>
      </c>
      <c r="D5473" s="76">
        <v>1195</v>
      </c>
      <c r="E5473" s="77">
        <v>3.38</v>
      </c>
      <c r="F5473" s="95">
        <v>353</v>
      </c>
    </row>
    <row r="5474" spans="1:6">
      <c r="A5474" s="74" t="s">
        <v>213</v>
      </c>
      <c r="B5474" s="74" t="s">
        <v>6249</v>
      </c>
      <c r="C5474" s="75" t="s">
        <v>6280</v>
      </c>
      <c r="D5474" s="76">
        <v>1148</v>
      </c>
      <c r="E5474" s="77">
        <v>4.37</v>
      </c>
      <c r="F5474" s="95">
        <v>263</v>
      </c>
    </row>
    <row r="5475" spans="1:6">
      <c r="A5475" s="74" t="s">
        <v>213</v>
      </c>
      <c r="B5475" s="74" t="s">
        <v>6249</v>
      </c>
      <c r="C5475" s="75" t="s">
        <v>6281</v>
      </c>
      <c r="D5475" s="76">
        <v>1064</v>
      </c>
      <c r="E5475" s="77">
        <v>29.61</v>
      </c>
      <c r="F5475" s="95">
        <v>36</v>
      </c>
    </row>
    <row r="5476" spans="1:6">
      <c r="A5476" s="74" t="s">
        <v>213</v>
      </c>
      <c r="B5476" s="74" t="s">
        <v>6249</v>
      </c>
      <c r="C5476" s="75" t="s">
        <v>6282</v>
      </c>
      <c r="D5476" s="76">
        <v>1048</v>
      </c>
      <c r="E5476" s="77">
        <v>14.58</v>
      </c>
      <c r="F5476" s="95">
        <v>72</v>
      </c>
    </row>
    <row r="5477" spans="1:6">
      <c r="A5477" s="74" t="s">
        <v>213</v>
      </c>
      <c r="B5477" s="74" t="s">
        <v>6249</v>
      </c>
      <c r="C5477" s="75" t="s">
        <v>6283</v>
      </c>
      <c r="D5477" s="77">
        <v>910</v>
      </c>
      <c r="E5477" s="77">
        <v>14.42</v>
      </c>
      <c r="F5477" s="95">
        <v>63</v>
      </c>
    </row>
    <row r="5478" spans="1:6">
      <c r="A5478" s="74" t="s">
        <v>213</v>
      </c>
      <c r="B5478" s="74" t="s">
        <v>6249</v>
      </c>
      <c r="C5478" s="75" t="s">
        <v>6284</v>
      </c>
      <c r="D5478" s="77">
        <v>897</v>
      </c>
      <c r="E5478" s="77">
        <v>77.27</v>
      </c>
      <c r="F5478" s="95">
        <v>12</v>
      </c>
    </row>
    <row r="5479" spans="1:6">
      <c r="A5479" s="74" t="s">
        <v>213</v>
      </c>
      <c r="B5479" s="74" t="s">
        <v>6249</v>
      </c>
      <c r="C5479" s="75" t="s">
        <v>6285</v>
      </c>
      <c r="D5479" s="77">
        <v>873</v>
      </c>
      <c r="E5479" s="77">
        <v>21.44</v>
      </c>
      <c r="F5479" s="95">
        <v>41</v>
      </c>
    </row>
    <row r="5480" spans="1:6">
      <c r="A5480" s="74" t="s">
        <v>213</v>
      </c>
      <c r="B5480" s="74" t="s">
        <v>6249</v>
      </c>
      <c r="C5480" s="75" t="s">
        <v>6286</v>
      </c>
      <c r="D5480" s="77">
        <v>861</v>
      </c>
      <c r="E5480" s="77">
        <v>9.8000000000000007</v>
      </c>
      <c r="F5480" s="95">
        <v>88</v>
      </c>
    </row>
    <row r="5481" spans="1:6">
      <c r="A5481" s="74" t="s">
        <v>213</v>
      </c>
      <c r="B5481" s="74" t="s">
        <v>6249</v>
      </c>
      <c r="C5481" s="75" t="s">
        <v>6287</v>
      </c>
      <c r="D5481" s="77">
        <v>762</v>
      </c>
      <c r="E5481" s="77">
        <v>36.22</v>
      </c>
      <c r="F5481" s="95">
        <v>21</v>
      </c>
    </row>
    <row r="5482" spans="1:6">
      <c r="A5482" s="74" t="s">
        <v>213</v>
      </c>
      <c r="B5482" s="74" t="s">
        <v>6249</v>
      </c>
      <c r="C5482" s="75" t="s">
        <v>6288</v>
      </c>
      <c r="D5482" s="77">
        <v>755</v>
      </c>
      <c r="E5482" s="77">
        <v>3.5</v>
      </c>
      <c r="F5482" s="95">
        <v>215</v>
      </c>
    </row>
    <row r="5483" spans="1:6">
      <c r="A5483" s="74" t="s">
        <v>213</v>
      </c>
      <c r="B5483" s="74" t="s">
        <v>6249</v>
      </c>
      <c r="C5483" s="75" t="s">
        <v>6289</v>
      </c>
      <c r="D5483" s="77">
        <v>736</v>
      </c>
      <c r="E5483" s="77">
        <v>27.15</v>
      </c>
      <c r="F5483" s="95">
        <v>27</v>
      </c>
    </row>
    <row r="5484" spans="1:6">
      <c r="A5484" s="74" t="s">
        <v>213</v>
      </c>
      <c r="B5484" s="74" t="s">
        <v>6249</v>
      </c>
      <c r="C5484" s="75" t="s">
        <v>6290</v>
      </c>
      <c r="D5484" s="77">
        <v>730</v>
      </c>
      <c r="E5484" s="77">
        <v>7.88</v>
      </c>
      <c r="F5484" s="95">
        <v>93</v>
      </c>
    </row>
    <row r="5485" spans="1:6">
      <c r="A5485" s="74" t="s">
        <v>213</v>
      </c>
      <c r="B5485" s="74" t="s">
        <v>6249</v>
      </c>
      <c r="C5485" s="75" t="s">
        <v>6291</v>
      </c>
      <c r="D5485" s="77">
        <v>729</v>
      </c>
      <c r="E5485" s="77">
        <v>15.77</v>
      </c>
      <c r="F5485" s="95">
        <v>46</v>
      </c>
    </row>
    <row r="5486" spans="1:6">
      <c r="A5486" s="74" t="s">
        <v>213</v>
      </c>
      <c r="B5486" s="74" t="s">
        <v>6249</v>
      </c>
      <c r="C5486" s="75" t="s">
        <v>6292</v>
      </c>
      <c r="D5486" s="77">
        <v>711</v>
      </c>
      <c r="E5486" s="77">
        <v>8.2200000000000006</v>
      </c>
      <c r="F5486" s="95">
        <v>86</v>
      </c>
    </row>
    <row r="5487" spans="1:6">
      <c r="A5487" s="74" t="s">
        <v>213</v>
      </c>
      <c r="B5487" s="74" t="s">
        <v>6249</v>
      </c>
      <c r="C5487" s="75" t="s">
        <v>6293</v>
      </c>
      <c r="D5487" s="77">
        <v>679</v>
      </c>
      <c r="E5487" s="77">
        <v>40.26</v>
      </c>
      <c r="F5487" s="95">
        <v>17</v>
      </c>
    </row>
    <row r="5488" spans="1:6">
      <c r="A5488" s="74" t="s">
        <v>213</v>
      </c>
      <c r="B5488" s="74" t="s">
        <v>6249</v>
      </c>
      <c r="C5488" s="75" t="s">
        <v>6294</v>
      </c>
      <c r="D5488" s="77">
        <v>611</v>
      </c>
      <c r="E5488" s="77">
        <v>57.07</v>
      </c>
      <c r="F5488" s="95">
        <v>11</v>
      </c>
    </row>
    <row r="5489" spans="1:6">
      <c r="A5489" s="74" t="s">
        <v>213</v>
      </c>
      <c r="B5489" s="74" t="s">
        <v>6249</v>
      </c>
      <c r="C5489" s="75" t="s">
        <v>6295</v>
      </c>
      <c r="D5489" s="77">
        <v>594</v>
      </c>
      <c r="E5489" s="77">
        <v>11.65</v>
      </c>
      <c r="F5489" s="95">
        <v>51</v>
      </c>
    </row>
    <row r="5490" spans="1:6">
      <c r="A5490" s="74" t="s">
        <v>213</v>
      </c>
      <c r="B5490" s="74" t="s">
        <v>6249</v>
      </c>
      <c r="C5490" s="75" t="s">
        <v>6296</v>
      </c>
      <c r="D5490" s="77">
        <v>553</v>
      </c>
      <c r="E5490" s="77">
        <v>88.9</v>
      </c>
      <c r="F5490" s="95">
        <v>6.22</v>
      </c>
    </row>
    <row r="5491" spans="1:6">
      <c r="A5491" s="74" t="s">
        <v>213</v>
      </c>
      <c r="B5491" s="74" t="s">
        <v>6249</v>
      </c>
      <c r="C5491" s="75" t="s">
        <v>6297</v>
      </c>
      <c r="D5491" s="77">
        <v>542</v>
      </c>
      <c r="E5491" s="77">
        <v>99.57</v>
      </c>
      <c r="F5491" s="95">
        <v>5.44</v>
      </c>
    </row>
    <row r="5492" spans="1:6">
      <c r="A5492" s="74" t="s">
        <v>213</v>
      </c>
      <c r="B5492" s="74" t="s">
        <v>6249</v>
      </c>
      <c r="C5492" s="75" t="s">
        <v>6298</v>
      </c>
      <c r="D5492" s="77">
        <v>503</v>
      </c>
      <c r="E5492" s="77">
        <v>7.13</v>
      </c>
      <c r="F5492" s="95">
        <v>71</v>
      </c>
    </row>
    <row r="5493" spans="1:6">
      <c r="A5493" s="74" t="s">
        <v>213</v>
      </c>
      <c r="B5493" s="74" t="s">
        <v>6249</v>
      </c>
      <c r="C5493" s="75" t="s">
        <v>6299</v>
      </c>
      <c r="D5493" s="77">
        <v>485</v>
      </c>
      <c r="E5493" s="77">
        <v>55.17</v>
      </c>
      <c r="F5493" s="95">
        <v>8.7899999999999991</v>
      </c>
    </row>
    <row r="5494" spans="1:6">
      <c r="A5494" s="74" t="s">
        <v>213</v>
      </c>
      <c r="B5494" s="74" t="s">
        <v>6249</v>
      </c>
      <c r="C5494" s="75" t="s">
        <v>6300</v>
      </c>
      <c r="D5494" s="77">
        <v>478</v>
      </c>
      <c r="E5494" s="77">
        <v>39.47</v>
      </c>
      <c r="F5494" s="95">
        <v>12</v>
      </c>
    </row>
    <row r="5495" spans="1:6">
      <c r="A5495" s="74" t="s">
        <v>213</v>
      </c>
      <c r="B5495" s="74" t="s">
        <v>6249</v>
      </c>
      <c r="C5495" s="75" t="s">
        <v>6301</v>
      </c>
      <c r="D5495" s="77">
        <v>442</v>
      </c>
      <c r="E5495" s="77">
        <v>130.65</v>
      </c>
      <c r="F5495" s="95">
        <v>3.38</v>
      </c>
    </row>
    <row r="5496" spans="1:6">
      <c r="A5496" s="74" t="s">
        <v>213</v>
      </c>
      <c r="B5496" s="74" t="s">
        <v>6249</v>
      </c>
      <c r="C5496" s="75" t="s">
        <v>6302</v>
      </c>
      <c r="D5496" s="77">
        <v>419</v>
      </c>
      <c r="E5496" s="77">
        <v>100.18</v>
      </c>
      <c r="F5496" s="95">
        <v>4.18</v>
      </c>
    </row>
    <row r="5497" spans="1:6">
      <c r="A5497" s="74" t="s">
        <v>213</v>
      </c>
      <c r="B5497" s="74" t="s">
        <v>6249</v>
      </c>
      <c r="C5497" s="75" t="s">
        <v>6303</v>
      </c>
      <c r="D5497" s="77">
        <v>417</v>
      </c>
      <c r="E5497" s="77">
        <v>18.899999999999999</v>
      </c>
      <c r="F5497" s="95">
        <v>22</v>
      </c>
    </row>
    <row r="5498" spans="1:6">
      <c r="A5498" s="74" t="s">
        <v>213</v>
      </c>
      <c r="B5498" s="74" t="s">
        <v>6249</v>
      </c>
      <c r="C5498" s="75" t="s">
        <v>6304</v>
      </c>
      <c r="D5498" s="77">
        <v>407</v>
      </c>
      <c r="E5498" s="77">
        <v>13.66</v>
      </c>
      <c r="F5498" s="95">
        <v>30</v>
      </c>
    </row>
    <row r="5499" spans="1:6">
      <c r="A5499" s="74" t="s">
        <v>213</v>
      </c>
      <c r="B5499" s="74" t="s">
        <v>6249</v>
      </c>
      <c r="C5499" s="75" t="s">
        <v>6305</v>
      </c>
      <c r="D5499" s="77">
        <v>405</v>
      </c>
      <c r="E5499" s="77">
        <v>15.41</v>
      </c>
      <c r="F5499" s="95">
        <v>26</v>
      </c>
    </row>
    <row r="5500" spans="1:6">
      <c r="A5500" s="74" t="s">
        <v>213</v>
      </c>
      <c r="B5500" s="74" t="s">
        <v>6249</v>
      </c>
      <c r="C5500" s="75" t="s">
        <v>6306</v>
      </c>
      <c r="D5500" s="77">
        <v>392</v>
      </c>
      <c r="E5500" s="77">
        <v>22.17</v>
      </c>
      <c r="F5500" s="95">
        <v>18</v>
      </c>
    </row>
    <row r="5501" spans="1:6">
      <c r="A5501" s="74" t="s">
        <v>213</v>
      </c>
      <c r="B5501" s="74" t="s">
        <v>6249</v>
      </c>
      <c r="C5501" s="75" t="s">
        <v>6307</v>
      </c>
      <c r="D5501" s="77">
        <v>385</v>
      </c>
      <c r="E5501" s="77">
        <v>16.37</v>
      </c>
      <c r="F5501" s="95">
        <v>24</v>
      </c>
    </row>
    <row r="5502" spans="1:6">
      <c r="A5502" s="74" t="s">
        <v>213</v>
      </c>
      <c r="B5502" s="74" t="s">
        <v>6249</v>
      </c>
      <c r="C5502" s="75" t="s">
        <v>6308</v>
      </c>
      <c r="D5502" s="77">
        <v>382</v>
      </c>
      <c r="E5502" s="77">
        <v>21.18</v>
      </c>
      <c r="F5502" s="95">
        <v>18</v>
      </c>
    </row>
    <row r="5503" spans="1:6">
      <c r="A5503" s="74" t="s">
        <v>213</v>
      </c>
      <c r="B5503" s="74" t="s">
        <v>6249</v>
      </c>
      <c r="C5503" s="75" t="s">
        <v>6309</v>
      </c>
      <c r="D5503" s="77">
        <v>382</v>
      </c>
      <c r="E5503" s="77">
        <v>15.73</v>
      </c>
      <c r="F5503" s="95">
        <v>24</v>
      </c>
    </row>
    <row r="5504" spans="1:6">
      <c r="A5504" s="74" t="s">
        <v>213</v>
      </c>
      <c r="B5504" s="74" t="s">
        <v>6249</v>
      </c>
      <c r="C5504" s="75" t="s">
        <v>6310</v>
      </c>
      <c r="D5504" s="77">
        <v>315</v>
      </c>
      <c r="E5504" s="77">
        <v>19.079999999999998</v>
      </c>
      <c r="F5504" s="95">
        <v>17</v>
      </c>
    </row>
    <row r="5505" spans="1:6">
      <c r="A5505" s="74" t="s">
        <v>213</v>
      </c>
      <c r="B5505" s="74" t="s">
        <v>6249</v>
      </c>
      <c r="C5505" s="75" t="s">
        <v>6311</v>
      </c>
      <c r="D5505" s="77">
        <v>297</v>
      </c>
      <c r="E5505" s="77">
        <v>40.19</v>
      </c>
      <c r="F5505" s="95">
        <v>7.39</v>
      </c>
    </row>
    <row r="5506" spans="1:6">
      <c r="A5506" s="74" t="s">
        <v>213</v>
      </c>
      <c r="B5506" s="74" t="s">
        <v>6249</v>
      </c>
      <c r="C5506" s="75" t="s">
        <v>6312</v>
      </c>
      <c r="D5506" s="77">
        <v>278</v>
      </c>
      <c r="E5506" s="77">
        <v>7.38</v>
      </c>
      <c r="F5506" s="95">
        <v>38</v>
      </c>
    </row>
    <row r="5507" spans="1:6">
      <c r="A5507" s="74" t="s">
        <v>213</v>
      </c>
      <c r="B5507" s="74" t="s">
        <v>6249</v>
      </c>
      <c r="C5507" s="75" t="s">
        <v>6313</v>
      </c>
      <c r="D5507" s="77">
        <v>252</v>
      </c>
      <c r="E5507" s="77">
        <v>9.39</v>
      </c>
      <c r="F5507" s="95">
        <v>27</v>
      </c>
    </row>
    <row r="5508" spans="1:6">
      <c r="A5508" s="74" t="s">
        <v>213</v>
      </c>
      <c r="B5508" s="74" t="s">
        <v>6249</v>
      </c>
      <c r="C5508" s="75" t="s">
        <v>6314</v>
      </c>
      <c r="D5508" s="77">
        <v>243</v>
      </c>
      <c r="E5508" s="77">
        <v>6.61</v>
      </c>
      <c r="F5508" s="95">
        <v>37</v>
      </c>
    </row>
    <row r="5509" spans="1:6">
      <c r="A5509" s="74" t="s">
        <v>213</v>
      </c>
      <c r="B5509" s="74" t="s">
        <v>6249</v>
      </c>
      <c r="C5509" s="75" t="s">
        <v>6315</v>
      </c>
      <c r="D5509" s="77">
        <v>233</v>
      </c>
      <c r="E5509" s="77">
        <v>9.15</v>
      </c>
      <c r="F5509" s="95">
        <v>25</v>
      </c>
    </row>
    <row r="5510" spans="1:6">
      <c r="A5510" s="74" t="s">
        <v>213</v>
      </c>
      <c r="B5510" s="74" t="s">
        <v>6249</v>
      </c>
      <c r="C5510" s="75" t="s">
        <v>6316</v>
      </c>
      <c r="D5510" s="77">
        <v>199</v>
      </c>
      <c r="E5510" s="77">
        <v>13.29</v>
      </c>
      <c r="F5510" s="95">
        <v>15</v>
      </c>
    </row>
    <row r="5511" spans="1:6">
      <c r="A5511" s="74" t="s">
        <v>213</v>
      </c>
      <c r="B5511" s="74" t="s">
        <v>6249</v>
      </c>
      <c r="C5511" s="75" t="s">
        <v>6317</v>
      </c>
      <c r="D5511" s="77">
        <v>190</v>
      </c>
      <c r="E5511" s="77">
        <v>2.9</v>
      </c>
      <c r="F5511" s="95">
        <v>66</v>
      </c>
    </row>
    <row r="5512" spans="1:6">
      <c r="A5512" s="74" t="s">
        <v>213</v>
      </c>
      <c r="B5512" s="74" t="s">
        <v>6249</v>
      </c>
      <c r="C5512" s="75" t="s">
        <v>6318</v>
      </c>
      <c r="D5512" s="77">
        <v>188</v>
      </c>
      <c r="E5512" s="77">
        <v>58</v>
      </c>
      <c r="F5512" s="95">
        <v>3.24</v>
      </c>
    </row>
    <row r="5513" spans="1:6">
      <c r="A5513" s="74" t="s">
        <v>213</v>
      </c>
      <c r="B5513" s="74" t="s">
        <v>6249</v>
      </c>
      <c r="C5513" s="75" t="s">
        <v>6319</v>
      </c>
      <c r="D5513" s="77">
        <v>175</v>
      </c>
      <c r="E5513" s="77">
        <v>39.6</v>
      </c>
      <c r="F5513" s="95">
        <v>4.42</v>
      </c>
    </row>
    <row r="5514" spans="1:6">
      <c r="A5514" s="74" t="s">
        <v>213</v>
      </c>
      <c r="B5514" s="74" t="s">
        <v>6249</v>
      </c>
      <c r="C5514" s="75" t="s">
        <v>6320</v>
      </c>
      <c r="D5514" s="77">
        <v>169</v>
      </c>
      <c r="E5514" s="77">
        <v>7.26</v>
      </c>
      <c r="F5514" s="95">
        <v>23</v>
      </c>
    </row>
    <row r="5515" spans="1:6">
      <c r="A5515" s="74" t="s">
        <v>213</v>
      </c>
      <c r="B5515" s="74" t="s">
        <v>6249</v>
      </c>
      <c r="C5515" s="75" t="s">
        <v>6321</v>
      </c>
      <c r="D5515" s="77">
        <v>126</v>
      </c>
      <c r="E5515" s="77">
        <v>8.06</v>
      </c>
      <c r="F5515" s="95">
        <v>16</v>
      </c>
    </row>
    <row r="5516" spans="1:6">
      <c r="A5516" s="74" t="s">
        <v>213</v>
      </c>
      <c r="B5516" s="74" t="s">
        <v>6249</v>
      </c>
      <c r="C5516" s="75" t="s">
        <v>6322</v>
      </c>
      <c r="D5516" s="77">
        <v>108</v>
      </c>
      <c r="E5516" s="77">
        <v>9.92</v>
      </c>
      <c r="F5516" s="95">
        <v>11</v>
      </c>
    </row>
    <row r="5517" spans="1:6">
      <c r="A5517" s="74" t="s">
        <v>213</v>
      </c>
      <c r="B5517" s="74" t="s">
        <v>6249</v>
      </c>
      <c r="C5517" s="75" t="s">
        <v>6323</v>
      </c>
      <c r="D5517" s="77">
        <v>103</v>
      </c>
      <c r="E5517" s="77">
        <v>21.16</v>
      </c>
      <c r="F5517" s="95">
        <v>4.87</v>
      </c>
    </row>
    <row r="5518" spans="1:6">
      <c r="A5518" s="74" t="s">
        <v>213</v>
      </c>
      <c r="B5518" s="74" t="s">
        <v>157</v>
      </c>
      <c r="C5518" s="75" t="s">
        <v>6324</v>
      </c>
      <c r="D5518" s="76">
        <v>46035</v>
      </c>
      <c r="E5518" s="77">
        <v>79.78</v>
      </c>
      <c r="F5518" s="95">
        <v>577</v>
      </c>
    </row>
    <row r="5519" spans="1:6">
      <c r="A5519" s="74" t="s">
        <v>213</v>
      </c>
      <c r="B5519" s="74" t="s">
        <v>157</v>
      </c>
      <c r="C5519" s="75" t="s">
        <v>6325</v>
      </c>
      <c r="D5519" s="76">
        <v>12571</v>
      </c>
      <c r="E5519" s="77">
        <v>41.09</v>
      </c>
      <c r="F5519" s="95">
        <v>306</v>
      </c>
    </row>
    <row r="5520" spans="1:6">
      <c r="A5520" s="74" t="s">
        <v>213</v>
      </c>
      <c r="B5520" s="74" t="s">
        <v>157</v>
      </c>
      <c r="C5520" s="75" t="s">
        <v>6326</v>
      </c>
      <c r="D5520" s="76">
        <v>8468</v>
      </c>
      <c r="E5520" s="77">
        <v>53.13</v>
      </c>
      <c r="F5520" s="95">
        <v>159</v>
      </c>
    </row>
    <row r="5521" spans="1:6">
      <c r="A5521" s="74" t="s">
        <v>213</v>
      </c>
      <c r="B5521" s="74" t="s">
        <v>157</v>
      </c>
      <c r="C5521" s="75" t="s">
        <v>6327</v>
      </c>
      <c r="D5521" s="76">
        <v>7825</v>
      </c>
      <c r="E5521" s="77">
        <v>33.67</v>
      </c>
      <c r="F5521" s="95">
        <v>232</v>
      </c>
    </row>
    <row r="5522" spans="1:6">
      <c r="A5522" s="74" t="s">
        <v>213</v>
      </c>
      <c r="B5522" s="74" t="s">
        <v>157</v>
      </c>
      <c r="C5522" s="75" t="s">
        <v>6328</v>
      </c>
      <c r="D5522" s="76">
        <v>7786</v>
      </c>
      <c r="E5522" s="77">
        <v>48.22</v>
      </c>
      <c r="F5522" s="95">
        <v>161</v>
      </c>
    </row>
    <row r="5523" spans="1:6">
      <c r="A5523" s="74" t="s">
        <v>213</v>
      </c>
      <c r="B5523" s="74" t="s">
        <v>157</v>
      </c>
      <c r="C5523" s="75" t="s">
        <v>6329</v>
      </c>
      <c r="D5523" s="76">
        <v>7139</v>
      </c>
      <c r="E5523" s="77">
        <v>102.97</v>
      </c>
      <c r="F5523" s="95">
        <v>69</v>
      </c>
    </row>
    <row r="5524" spans="1:6">
      <c r="A5524" s="74" t="s">
        <v>213</v>
      </c>
      <c r="B5524" s="74" t="s">
        <v>157</v>
      </c>
      <c r="C5524" s="75" t="s">
        <v>6330</v>
      </c>
      <c r="D5524" s="76">
        <v>7029</v>
      </c>
      <c r="E5524" s="77">
        <v>70.61</v>
      </c>
      <c r="F5524" s="95">
        <v>100</v>
      </c>
    </row>
    <row r="5525" spans="1:6">
      <c r="A5525" s="74" t="s">
        <v>213</v>
      </c>
      <c r="B5525" s="74" t="s">
        <v>157</v>
      </c>
      <c r="C5525" s="75" t="s">
        <v>6331</v>
      </c>
      <c r="D5525" s="76">
        <v>4891</v>
      </c>
      <c r="E5525" s="77">
        <v>20.91</v>
      </c>
      <c r="F5525" s="95">
        <v>234</v>
      </c>
    </row>
    <row r="5526" spans="1:6">
      <c r="A5526" s="74" t="s">
        <v>213</v>
      </c>
      <c r="B5526" s="74" t="s">
        <v>157</v>
      </c>
      <c r="C5526" s="75" t="s">
        <v>6332</v>
      </c>
      <c r="D5526" s="76">
        <v>4426</v>
      </c>
      <c r="E5526" s="77">
        <v>25.31</v>
      </c>
      <c r="F5526" s="95">
        <v>175</v>
      </c>
    </row>
    <row r="5527" spans="1:6">
      <c r="A5527" s="74" t="s">
        <v>213</v>
      </c>
      <c r="B5527" s="74" t="s">
        <v>157</v>
      </c>
      <c r="C5527" s="75" t="s">
        <v>6333</v>
      </c>
      <c r="D5527" s="76">
        <v>4334</v>
      </c>
      <c r="E5527" s="77">
        <v>58.03</v>
      </c>
      <c r="F5527" s="95">
        <v>75</v>
      </c>
    </row>
    <row r="5528" spans="1:6">
      <c r="A5528" s="74" t="s">
        <v>213</v>
      </c>
      <c r="B5528" s="74" t="s">
        <v>157</v>
      </c>
      <c r="C5528" s="75" t="s">
        <v>6334</v>
      </c>
      <c r="D5528" s="76">
        <v>4001</v>
      </c>
      <c r="E5528" s="77">
        <v>16.16</v>
      </c>
      <c r="F5528" s="95">
        <v>248</v>
      </c>
    </row>
    <row r="5529" spans="1:6">
      <c r="A5529" s="74" t="s">
        <v>213</v>
      </c>
      <c r="B5529" s="74" t="s">
        <v>157</v>
      </c>
      <c r="C5529" s="75" t="s">
        <v>6335</v>
      </c>
      <c r="D5529" s="76">
        <v>3916</v>
      </c>
      <c r="E5529" s="77">
        <v>31.6</v>
      </c>
      <c r="F5529" s="95">
        <v>124</v>
      </c>
    </row>
    <row r="5530" spans="1:6">
      <c r="A5530" s="74" t="s">
        <v>213</v>
      </c>
      <c r="B5530" s="74" t="s">
        <v>157</v>
      </c>
      <c r="C5530" s="75" t="s">
        <v>6336</v>
      </c>
      <c r="D5530" s="76">
        <v>3454</v>
      </c>
      <c r="E5530" s="77">
        <v>44.75</v>
      </c>
      <c r="F5530" s="95">
        <v>77</v>
      </c>
    </row>
    <row r="5531" spans="1:6">
      <c r="A5531" s="74" t="s">
        <v>213</v>
      </c>
      <c r="B5531" s="74" t="s">
        <v>157</v>
      </c>
      <c r="C5531" s="75" t="s">
        <v>6337</v>
      </c>
      <c r="D5531" s="76">
        <v>2580</v>
      </c>
      <c r="E5531" s="77">
        <v>24.57</v>
      </c>
      <c r="F5531" s="95">
        <v>105</v>
      </c>
    </row>
    <row r="5532" spans="1:6">
      <c r="A5532" s="74" t="s">
        <v>213</v>
      </c>
      <c r="B5532" s="74" t="s">
        <v>157</v>
      </c>
      <c r="C5532" s="75" t="s">
        <v>6338</v>
      </c>
      <c r="D5532" s="76">
        <v>2341</v>
      </c>
      <c r="E5532" s="77">
        <v>39.57</v>
      </c>
      <c r="F5532" s="95">
        <v>59</v>
      </c>
    </row>
    <row r="5533" spans="1:6">
      <c r="A5533" s="74" t="s">
        <v>213</v>
      </c>
      <c r="B5533" s="74" t="s">
        <v>157</v>
      </c>
      <c r="C5533" s="75" t="s">
        <v>6339</v>
      </c>
      <c r="D5533" s="76">
        <v>2336</v>
      </c>
      <c r="E5533" s="77">
        <v>27.92</v>
      </c>
      <c r="F5533" s="95">
        <v>84</v>
      </c>
    </row>
    <row r="5534" spans="1:6">
      <c r="A5534" s="74" t="s">
        <v>213</v>
      </c>
      <c r="B5534" s="74" t="s">
        <v>157</v>
      </c>
      <c r="C5534" s="75" t="s">
        <v>6340</v>
      </c>
      <c r="D5534" s="76">
        <v>2250</v>
      </c>
      <c r="E5534" s="77">
        <v>19.3</v>
      </c>
      <c r="F5534" s="95">
        <v>117</v>
      </c>
    </row>
    <row r="5535" spans="1:6">
      <c r="A5535" s="74" t="s">
        <v>213</v>
      </c>
      <c r="B5535" s="74" t="s">
        <v>157</v>
      </c>
      <c r="C5535" s="75" t="s">
        <v>6341</v>
      </c>
      <c r="D5535" s="76">
        <v>1959</v>
      </c>
      <c r="E5535" s="77">
        <v>28.43</v>
      </c>
      <c r="F5535" s="95">
        <v>69</v>
      </c>
    </row>
    <row r="5536" spans="1:6">
      <c r="A5536" s="74" t="s">
        <v>213</v>
      </c>
      <c r="B5536" s="74" t="s">
        <v>157</v>
      </c>
      <c r="C5536" s="75" t="s">
        <v>6342</v>
      </c>
      <c r="D5536" s="76">
        <v>1916</v>
      </c>
      <c r="E5536" s="77">
        <v>41.81</v>
      </c>
      <c r="F5536" s="95">
        <v>46</v>
      </c>
    </row>
    <row r="5537" spans="1:6">
      <c r="A5537" s="74" t="s">
        <v>213</v>
      </c>
      <c r="B5537" s="74" t="s">
        <v>157</v>
      </c>
      <c r="C5537" s="75" t="s">
        <v>6343</v>
      </c>
      <c r="D5537" s="76">
        <v>1564</v>
      </c>
      <c r="E5537" s="77">
        <v>14.58</v>
      </c>
      <c r="F5537" s="95">
        <v>107</v>
      </c>
    </row>
    <row r="5538" spans="1:6">
      <c r="A5538" s="74" t="s">
        <v>213</v>
      </c>
      <c r="B5538" s="74" t="s">
        <v>157</v>
      </c>
      <c r="C5538" s="75" t="s">
        <v>6344</v>
      </c>
      <c r="D5538" s="76">
        <v>1544</v>
      </c>
      <c r="E5538" s="77">
        <v>30.63</v>
      </c>
      <c r="F5538" s="95">
        <v>50</v>
      </c>
    </row>
    <row r="5539" spans="1:6">
      <c r="A5539" s="74" t="s">
        <v>213</v>
      </c>
      <c r="B5539" s="74" t="s">
        <v>157</v>
      </c>
      <c r="C5539" s="75" t="s">
        <v>6345</v>
      </c>
      <c r="D5539" s="76">
        <v>1442</v>
      </c>
      <c r="E5539" s="77">
        <v>26.32</v>
      </c>
      <c r="F5539" s="95">
        <v>55</v>
      </c>
    </row>
    <row r="5540" spans="1:6">
      <c r="A5540" s="74" t="s">
        <v>213</v>
      </c>
      <c r="B5540" s="74" t="s">
        <v>157</v>
      </c>
      <c r="C5540" s="75" t="s">
        <v>6346</v>
      </c>
      <c r="D5540" s="76">
        <v>1395</v>
      </c>
      <c r="E5540" s="77">
        <v>20.18</v>
      </c>
      <c r="F5540" s="95">
        <v>69</v>
      </c>
    </row>
    <row r="5541" spans="1:6">
      <c r="A5541" s="74" t="s">
        <v>213</v>
      </c>
      <c r="B5541" s="74" t="s">
        <v>157</v>
      </c>
      <c r="C5541" s="75" t="s">
        <v>6347</v>
      </c>
      <c r="D5541" s="76">
        <v>1292</v>
      </c>
      <c r="E5541" s="77">
        <v>17.350000000000001</v>
      </c>
      <c r="F5541" s="95">
        <v>74</v>
      </c>
    </row>
    <row r="5542" spans="1:6">
      <c r="A5542" s="74" t="s">
        <v>213</v>
      </c>
      <c r="B5542" s="74" t="s">
        <v>157</v>
      </c>
      <c r="C5542" s="75" t="s">
        <v>6348</v>
      </c>
      <c r="D5542" s="76">
        <v>1194</v>
      </c>
      <c r="E5542" s="77">
        <v>18.309999999999999</v>
      </c>
      <c r="F5542" s="95">
        <v>65</v>
      </c>
    </row>
    <row r="5543" spans="1:6">
      <c r="A5543" s="74" t="s">
        <v>213</v>
      </c>
      <c r="B5543" s="74" t="s">
        <v>157</v>
      </c>
      <c r="C5543" s="75" t="s">
        <v>6349</v>
      </c>
      <c r="D5543" s="76">
        <v>1187</v>
      </c>
      <c r="E5543" s="77">
        <v>13.94</v>
      </c>
      <c r="F5543" s="95">
        <v>85</v>
      </c>
    </row>
    <row r="5544" spans="1:6">
      <c r="A5544" s="74" t="s">
        <v>213</v>
      </c>
      <c r="B5544" s="74" t="s">
        <v>157</v>
      </c>
      <c r="C5544" s="75" t="s">
        <v>6350</v>
      </c>
      <c r="D5544" s="76">
        <v>1123</v>
      </c>
      <c r="E5544" s="77">
        <v>11.02</v>
      </c>
      <c r="F5544" s="95">
        <v>102</v>
      </c>
    </row>
    <row r="5545" spans="1:6">
      <c r="A5545" s="74" t="s">
        <v>213</v>
      </c>
      <c r="B5545" s="74" t="s">
        <v>157</v>
      </c>
      <c r="C5545" s="75" t="s">
        <v>6351</v>
      </c>
      <c r="D5545" s="76">
        <v>1103</v>
      </c>
      <c r="E5545" s="77">
        <v>23.24</v>
      </c>
      <c r="F5545" s="95">
        <v>47</v>
      </c>
    </row>
    <row r="5546" spans="1:6">
      <c r="A5546" s="74" t="s">
        <v>213</v>
      </c>
      <c r="B5546" s="74" t="s">
        <v>157</v>
      </c>
      <c r="C5546" s="75" t="s">
        <v>6352</v>
      </c>
      <c r="D5546" s="76">
        <v>1064</v>
      </c>
      <c r="E5546" s="77">
        <v>16.48</v>
      </c>
      <c r="F5546" s="95">
        <v>65</v>
      </c>
    </row>
    <row r="5547" spans="1:6">
      <c r="A5547" s="74" t="s">
        <v>213</v>
      </c>
      <c r="B5547" s="74" t="s">
        <v>157</v>
      </c>
      <c r="C5547" s="75" t="s">
        <v>6353</v>
      </c>
      <c r="D5547" s="76">
        <v>1059</v>
      </c>
      <c r="E5547" s="77">
        <v>24.11</v>
      </c>
      <c r="F5547" s="95">
        <v>44</v>
      </c>
    </row>
    <row r="5548" spans="1:6">
      <c r="A5548" s="74" t="s">
        <v>213</v>
      </c>
      <c r="B5548" s="74" t="s">
        <v>157</v>
      </c>
      <c r="C5548" s="75" t="s">
        <v>6354</v>
      </c>
      <c r="D5548" s="77">
        <v>981</v>
      </c>
      <c r="E5548" s="77">
        <v>17.28</v>
      </c>
      <c r="F5548" s="95">
        <v>57</v>
      </c>
    </row>
    <row r="5549" spans="1:6">
      <c r="A5549" s="74" t="s">
        <v>213</v>
      </c>
      <c r="B5549" s="74" t="s">
        <v>157</v>
      </c>
      <c r="C5549" s="75" t="s">
        <v>6355</v>
      </c>
      <c r="D5549" s="77">
        <v>929</v>
      </c>
      <c r="E5549" s="77">
        <v>29.27</v>
      </c>
      <c r="F5549" s="95">
        <v>32</v>
      </c>
    </row>
    <row r="5550" spans="1:6">
      <c r="A5550" s="74" t="s">
        <v>213</v>
      </c>
      <c r="B5550" s="74" t="s">
        <v>157</v>
      </c>
      <c r="C5550" s="75" t="s">
        <v>6356</v>
      </c>
      <c r="D5550" s="77">
        <v>863</v>
      </c>
      <c r="E5550" s="77">
        <v>25.08</v>
      </c>
      <c r="F5550" s="95">
        <v>34</v>
      </c>
    </row>
    <row r="5551" spans="1:6">
      <c r="A5551" s="74" t="s">
        <v>213</v>
      </c>
      <c r="B5551" s="74" t="s">
        <v>157</v>
      </c>
      <c r="C5551" s="75" t="s">
        <v>6357</v>
      </c>
      <c r="D5551" s="77">
        <v>862</v>
      </c>
      <c r="E5551" s="77">
        <v>23.31</v>
      </c>
      <c r="F5551" s="95">
        <v>37</v>
      </c>
    </row>
    <row r="5552" spans="1:6">
      <c r="A5552" s="74" t="s">
        <v>213</v>
      </c>
      <c r="B5552" s="74" t="s">
        <v>157</v>
      </c>
      <c r="C5552" s="75" t="s">
        <v>6358</v>
      </c>
      <c r="D5552" s="77">
        <v>857</v>
      </c>
      <c r="E5552" s="77">
        <v>12.5</v>
      </c>
      <c r="F5552" s="95">
        <v>69</v>
      </c>
    </row>
    <row r="5553" spans="1:6">
      <c r="A5553" s="74" t="s">
        <v>213</v>
      </c>
      <c r="B5553" s="74" t="s">
        <v>157</v>
      </c>
      <c r="C5553" s="75" t="s">
        <v>6359</v>
      </c>
      <c r="D5553" s="77">
        <v>833</v>
      </c>
      <c r="E5553" s="77">
        <v>18.97</v>
      </c>
      <c r="F5553" s="95">
        <v>44</v>
      </c>
    </row>
    <row r="5554" spans="1:6">
      <c r="A5554" s="74" t="s">
        <v>213</v>
      </c>
      <c r="B5554" s="74" t="s">
        <v>157</v>
      </c>
      <c r="C5554" s="75" t="s">
        <v>6360</v>
      </c>
      <c r="D5554" s="77">
        <v>824</v>
      </c>
      <c r="E5554" s="77">
        <v>6.67</v>
      </c>
      <c r="F5554" s="95">
        <v>124</v>
      </c>
    </row>
    <row r="5555" spans="1:6">
      <c r="A5555" s="74" t="s">
        <v>213</v>
      </c>
      <c r="B5555" s="74" t="s">
        <v>157</v>
      </c>
      <c r="C5555" s="75" t="s">
        <v>6361</v>
      </c>
      <c r="D5555" s="77">
        <v>806</v>
      </c>
      <c r="E5555" s="77">
        <v>30.11</v>
      </c>
      <c r="F5555" s="95">
        <v>27</v>
      </c>
    </row>
    <row r="5556" spans="1:6">
      <c r="A5556" s="74" t="s">
        <v>213</v>
      </c>
      <c r="B5556" s="74" t="s">
        <v>157</v>
      </c>
      <c r="C5556" s="75" t="s">
        <v>6362</v>
      </c>
      <c r="D5556" s="77">
        <v>782</v>
      </c>
      <c r="E5556" s="77">
        <v>16.5</v>
      </c>
      <c r="F5556" s="95">
        <v>47</v>
      </c>
    </row>
    <row r="5557" spans="1:6">
      <c r="A5557" s="74" t="s">
        <v>213</v>
      </c>
      <c r="B5557" s="74" t="s">
        <v>157</v>
      </c>
      <c r="C5557" s="75" t="s">
        <v>6363</v>
      </c>
      <c r="D5557" s="77">
        <v>763</v>
      </c>
      <c r="E5557" s="77">
        <v>11.72</v>
      </c>
      <c r="F5557" s="95">
        <v>65</v>
      </c>
    </row>
    <row r="5558" spans="1:6">
      <c r="A5558" s="74" t="s">
        <v>213</v>
      </c>
      <c r="B5558" s="74" t="s">
        <v>157</v>
      </c>
      <c r="C5558" s="75" t="s">
        <v>6364</v>
      </c>
      <c r="D5558" s="77">
        <v>757</v>
      </c>
      <c r="E5558" s="77">
        <v>20.97</v>
      </c>
      <c r="F5558" s="95">
        <v>36</v>
      </c>
    </row>
    <row r="5559" spans="1:6">
      <c r="A5559" s="74" t="s">
        <v>213</v>
      </c>
      <c r="B5559" s="74" t="s">
        <v>157</v>
      </c>
      <c r="C5559" s="75" t="s">
        <v>6365</v>
      </c>
      <c r="D5559" s="77">
        <v>726</v>
      </c>
      <c r="E5559" s="77">
        <v>11.54</v>
      </c>
      <c r="F5559" s="95">
        <v>63</v>
      </c>
    </row>
    <row r="5560" spans="1:6">
      <c r="A5560" s="74" t="s">
        <v>213</v>
      </c>
      <c r="B5560" s="74" t="s">
        <v>157</v>
      </c>
      <c r="C5560" s="75" t="s">
        <v>6366</v>
      </c>
      <c r="D5560" s="77">
        <v>708</v>
      </c>
      <c r="E5560" s="77">
        <v>133.16999999999999</v>
      </c>
      <c r="F5560" s="95">
        <v>5.32</v>
      </c>
    </row>
    <row r="5561" spans="1:6">
      <c r="A5561" s="74" t="s">
        <v>213</v>
      </c>
      <c r="B5561" s="74" t="s">
        <v>157</v>
      </c>
      <c r="C5561" s="75" t="s">
        <v>6367</v>
      </c>
      <c r="D5561" s="77">
        <v>694</v>
      </c>
      <c r="E5561" s="77">
        <v>12.25</v>
      </c>
      <c r="F5561" s="95">
        <v>57</v>
      </c>
    </row>
    <row r="5562" spans="1:6">
      <c r="A5562" s="74" t="s">
        <v>213</v>
      </c>
      <c r="B5562" s="74" t="s">
        <v>157</v>
      </c>
      <c r="C5562" s="75" t="s">
        <v>6368</v>
      </c>
      <c r="D5562" s="77">
        <v>578</v>
      </c>
      <c r="E5562" s="77">
        <v>16.18</v>
      </c>
      <c r="F5562" s="95">
        <v>36</v>
      </c>
    </row>
    <row r="5563" spans="1:6">
      <c r="A5563" s="74" t="s">
        <v>213</v>
      </c>
      <c r="B5563" s="74" t="s">
        <v>157</v>
      </c>
      <c r="C5563" s="75" t="s">
        <v>6369</v>
      </c>
      <c r="D5563" s="77">
        <v>567</v>
      </c>
      <c r="E5563" s="77">
        <v>24.48</v>
      </c>
      <c r="F5563" s="95">
        <v>23</v>
      </c>
    </row>
    <row r="5564" spans="1:6">
      <c r="A5564" s="74" t="s">
        <v>213</v>
      </c>
      <c r="B5564" s="74" t="s">
        <v>157</v>
      </c>
      <c r="C5564" s="75" t="s">
        <v>6370</v>
      </c>
      <c r="D5564" s="77">
        <v>557</v>
      </c>
      <c r="E5564" s="77">
        <v>22.57</v>
      </c>
      <c r="F5564" s="95">
        <v>25</v>
      </c>
    </row>
    <row r="5565" spans="1:6">
      <c r="A5565" s="74" t="s">
        <v>213</v>
      </c>
      <c r="B5565" s="74" t="s">
        <v>157</v>
      </c>
      <c r="C5565" s="75" t="s">
        <v>6371</v>
      </c>
      <c r="D5565" s="77">
        <v>508</v>
      </c>
      <c r="E5565" s="77">
        <v>9.64</v>
      </c>
      <c r="F5565" s="95">
        <v>53</v>
      </c>
    </row>
    <row r="5566" spans="1:6">
      <c r="A5566" s="74" t="s">
        <v>213</v>
      </c>
      <c r="B5566" s="74" t="s">
        <v>157</v>
      </c>
      <c r="C5566" s="75" t="s">
        <v>6372</v>
      </c>
      <c r="D5566" s="77">
        <v>504</v>
      </c>
      <c r="E5566" s="77">
        <v>16.760000000000002</v>
      </c>
      <c r="F5566" s="95">
        <v>30</v>
      </c>
    </row>
    <row r="5567" spans="1:6">
      <c r="A5567" s="74" t="s">
        <v>213</v>
      </c>
      <c r="B5567" s="74" t="s">
        <v>157</v>
      </c>
      <c r="C5567" s="75" t="s">
        <v>6373</v>
      </c>
      <c r="D5567" s="77">
        <v>447</v>
      </c>
      <c r="E5567" s="77">
        <v>9.41</v>
      </c>
      <c r="F5567" s="95">
        <v>48</v>
      </c>
    </row>
    <row r="5568" spans="1:6">
      <c r="A5568" s="74" t="s">
        <v>213</v>
      </c>
      <c r="B5568" s="74" t="s">
        <v>157</v>
      </c>
      <c r="C5568" s="75" t="s">
        <v>6374</v>
      </c>
      <c r="D5568" s="77">
        <v>427</v>
      </c>
      <c r="E5568" s="77">
        <v>25.51</v>
      </c>
      <c r="F5568" s="95">
        <v>17</v>
      </c>
    </row>
    <row r="5569" spans="1:6">
      <c r="A5569" s="74" t="s">
        <v>213</v>
      </c>
      <c r="B5569" s="74" t="s">
        <v>157</v>
      </c>
      <c r="C5569" s="75" t="s">
        <v>6375</v>
      </c>
      <c r="D5569" s="77">
        <v>411</v>
      </c>
      <c r="E5569" s="77">
        <v>14.02</v>
      </c>
      <c r="F5569" s="95">
        <v>29</v>
      </c>
    </row>
    <row r="5570" spans="1:6">
      <c r="A5570" s="74" t="s">
        <v>213</v>
      </c>
      <c r="B5570" s="74" t="s">
        <v>157</v>
      </c>
      <c r="C5570" s="75" t="s">
        <v>6376</v>
      </c>
      <c r="D5570" s="77">
        <v>399</v>
      </c>
      <c r="E5570" s="77">
        <v>10.9</v>
      </c>
      <c r="F5570" s="95">
        <v>37</v>
      </c>
    </row>
    <row r="5571" spans="1:6">
      <c r="A5571" s="74" t="s">
        <v>213</v>
      </c>
      <c r="B5571" s="74" t="s">
        <v>157</v>
      </c>
      <c r="C5571" s="75" t="s">
        <v>6377</v>
      </c>
      <c r="D5571" s="77">
        <v>391</v>
      </c>
      <c r="E5571" s="77">
        <v>22.53</v>
      </c>
      <c r="F5571" s="95">
        <v>17</v>
      </c>
    </row>
    <row r="5572" spans="1:6">
      <c r="A5572" s="74" t="s">
        <v>213</v>
      </c>
      <c r="B5572" s="74" t="s">
        <v>157</v>
      </c>
      <c r="C5572" s="75" t="s">
        <v>6378</v>
      </c>
      <c r="D5572" s="77">
        <v>362</v>
      </c>
      <c r="E5572" s="77">
        <v>18.25</v>
      </c>
      <c r="F5572" s="95">
        <v>20</v>
      </c>
    </row>
    <row r="5573" spans="1:6">
      <c r="A5573" s="74" t="s">
        <v>213</v>
      </c>
      <c r="B5573" s="74" t="s">
        <v>157</v>
      </c>
      <c r="C5573" s="75" t="s">
        <v>6379</v>
      </c>
      <c r="D5573" s="77">
        <v>349</v>
      </c>
      <c r="E5573" s="77">
        <v>11.88</v>
      </c>
      <c r="F5573" s="95">
        <v>29</v>
      </c>
    </row>
    <row r="5574" spans="1:6">
      <c r="A5574" s="74" t="s">
        <v>213</v>
      </c>
      <c r="B5574" s="74" t="s">
        <v>157</v>
      </c>
      <c r="C5574" s="75" t="s">
        <v>6380</v>
      </c>
      <c r="D5574" s="77">
        <v>338</v>
      </c>
      <c r="E5574" s="77">
        <v>6.09</v>
      </c>
      <c r="F5574" s="95">
        <v>56</v>
      </c>
    </row>
    <row r="5575" spans="1:6">
      <c r="A5575" s="74" t="s">
        <v>213</v>
      </c>
      <c r="B5575" s="74" t="s">
        <v>157</v>
      </c>
      <c r="C5575" s="75" t="s">
        <v>6381</v>
      </c>
      <c r="D5575" s="77">
        <v>321</v>
      </c>
      <c r="E5575" s="77">
        <v>13.78</v>
      </c>
      <c r="F5575" s="95">
        <v>23</v>
      </c>
    </row>
    <row r="5576" spans="1:6">
      <c r="A5576" s="74" t="s">
        <v>213</v>
      </c>
      <c r="B5576" s="74" t="s">
        <v>157</v>
      </c>
      <c r="C5576" s="75" t="s">
        <v>6382</v>
      </c>
      <c r="D5576" s="77">
        <v>296</v>
      </c>
      <c r="E5576" s="77">
        <v>8.3000000000000007</v>
      </c>
      <c r="F5576" s="95">
        <v>36</v>
      </c>
    </row>
    <row r="5577" spans="1:6">
      <c r="A5577" s="74" t="s">
        <v>213</v>
      </c>
      <c r="B5577" s="74" t="s">
        <v>157</v>
      </c>
      <c r="C5577" s="75" t="s">
        <v>6383</v>
      </c>
      <c r="D5577" s="77">
        <v>294</v>
      </c>
      <c r="E5577" s="77">
        <v>9.6</v>
      </c>
      <c r="F5577" s="95">
        <v>31</v>
      </c>
    </row>
    <row r="5578" spans="1:6">
      <c r="A5578" s="74" t="s">
        <v>213</v>
      </c>
      <c r="B5578" s="74" t="s">
        <v>157</v>
      </c>
      <c r="C5578" s="75" t="s">
        <v>6384</v>
      </c>
      <c r="D5578" s="77">
        <v>254</v>
      </c>
      <c r="E5578" s="77">
        <v>7.39</v>
      </c>
      <c r="F5578" s="95">
        <v>34</v>
      </c>
    </row>
    <row r="5579" spans="1:6">
      <c r="A5579" s="74" t="s">
        <v>213</v>
      </c>
      <c r="B5579" s="74" t="s">
        <v>157</v>
      </c>
      <c r="C5579" s="75" t="s">
        <v>6385</v>
      </c>
      <c r="D5579" s="77">
        <v>250</v>
      </c>
      <c r="E5579" s="77">
        <v>34.86</v>
      </c>
      <c r="F5579" s="95">
        <v>7.17</v>
      </c>
    </row>
    <row r="5580" spans="1:6">
      <c r="A5580" s="74" t="s">
        <v>213</v>
      </c>
      <c r="B5580" s="74" t="s">
        <v>157</v>
      </c>
      <c r="C5580" s="75" t="s">
        <v>6386</v>
      </c>
      <c r="D5580" s="77">
        <v>235</v>
      </c>
      <c r="E5580" s="77">
        <v>34.14</v>
      </c>
      <c r="F5580" s="95">
        <v>6.88</v>
      </c>
    </row>
    <row r="5581" spans="1:6">
      <c r="A5581" s="74" t="s">
        <v>213</v>
      </c>
      <c r="B5581" s="74" t="s">
        <v>157</v>
      </c>
      <c r="C5581" s="75" t="s">
        <v>6387</v>
      </c>
      <c r="D5581" s="77">
        <v>227</v>
      </c>
      <c r="E5581" s="77">
        <v>16.809999999999999</v>
      </c>
      <c r="F5581" s="95">
        <v>14</v>
      </c>
    </row>
    <row r="5582" spans="1:6">
      <c r="A5582" s="74" t="s">
        <v>213</v>
      </c>
      <c r="B5582" s="74" t="s">
        <v>157</v>
      </c>
      <c r="C5582" s="75" t="s">
        <v>6388</v>
      </c>
      <c r="D5582" s="77">
        <v>225</v>
      </c>
      <c r="E5582" s="77">
        <v>12.19</v>
      </c>
      <c r="F5582" s="95">
        <v>18</v>
      </c>
    </row>
    <row r="5583" spans="1:6">
      <c r="A5583" s="74" t="s">
        <v>213</v>
      </c>
      <c r="B5583" s="74" t="s">
        <v>157</v>
      </c>
      <c r="C5583" s="75" t="s">
        <v>6389</v>
      </c>
      <c r="D5583" s="77">
        <v>223</v>
      </c>
      <c r="E5583" s="77">
        <v>16.21</v>
      </c>
      <c r="F5583" s="95">
        <v>14</v>
      </c>
    </row>
    <row r="5584" spans="1:6">
      <c r="A5584" s="74" t="s">
        <v>213</v>
      </c>
      <c r="B5584" s="74" t="s">
        <v>157</v>
      </c>
      <c r="C5584" s="75" t="s">
        <v>6390</v>
      </c>
      <c r="D5584" s="77">
        <v>219</v>
      </c>
      <c r="E5584" s="77">
        <v>6.53</v>
      </c>
      <c r="F5584" s="95">
        <v>34</v>
      </c>
    </row>
    <row r="5585" spans="1:6">
      <c r="A5585" s="74" t="s">
        <v>213</v>
      </c>
      <c r="B5585" s="74" t="s">
        <v>157</v>
      </c>
      <c r="C5585" s="75" t="s">
        <v>6391</v>
      </c>
      <c r="D5585" s="77">
        <v>192</v>
      </c>
      <c r="E5585" s="77">
        <v>28.14</v>
      </c>
      <c r="F5585" s="95">
        <v>6.82</v>
      </c>
    </row>
    <row r="5586" spans="1:6">
      <c r="A5586" s="74" t="s">
        <v>213</v>
      </c>
      <c r="B5586" s="74" t="s">
        <v>157</v>
      </c>
      <c r="C5586" s="75" t="s">
        <v>6392</v>
      </c>
      <c r="D5586" s="77">
        <v>180</v>
      </c>
      <c r="E5586" s="77">
        <v>13.6</v>
      </c>
      <c r="F5586" s="95">
        <v>13</v>
      </c>
    </row>
    <row r="5587" spans="1:6">
      <c r="A5587" s="74" t="s">
        <v>213</v>
      </c>
      <c r="B5587" s="74" t="s">
        <v>157</v>
      </c>
      <c r="C5587" s="75" t="s">
        <v>6393</v>
      </c>
      <c r="D5587" s="77">
        <v>178</v>
      </c>
      <c r="E5587" s="77">
        <v>11.84</v>
      </c>
      <c r="F5587" s="95">
        <v>15</v>
      </c>
    </row>
    <row r="5588" spans="1:6">
      <c r="A5588" s="74" t="s">
        <v>213</v>
      </c>
      <c r="B5588" s="74" t="s">
        <v>157</v>
      </c>
      <c r="C5588" s="75" t="s">
        <v>6394</v>
      </c>
      <c r="D5588" s="77">
        <v>178</v>
      </c>
      <c r="E5588" s="77">
        <v>33.869999999999997</v>
      </c>
      <c r="F5588" s="95">
        <v>5.26</v>
      </c>
    </row>
    <row r="5589" spans="1:6">
      <c r="A5589" s="74" t="s">
        <v>213</v>
      </c>
      <c r="B5589" s="74" t="s">
        <v>157</v>
      </c>
      <c r="C5589" s="75" t="s">
        <v>6395</v>
      </c>
      <c r="D5589" s="77">
        <v>161</v>
      </c>
      <c r="E5589" s="77">
        <v>20.260000000000002</v>
      </c>
      <c r="F5589" s="95">
        <v>7.95</v>
      </c>
    </row>
    <row r="5590" spans="1:6">
      <c r="A5590" s="74" t="s">
        <v>213</v>
      </c>
      <c r="B5590" s="74" t="s">
        <v>157</v>
      </c>
      <c r="C5590" s="75" t="s">
        <v>6396</v>
      </c>
      <c r="D5590" s="77">
        <v>157</v>
      </c>
      <c r="E5590" s="77">
        <v>60.33</v>
      </c>
      <c r="F5590" s="95">
        <v>2.6</v>
      </c>
    </row>
    <row r="5591" spans="1:6">
      <c r="A5591" s="74" t="s">
        <v>213</v>
      </c>
      <c r="B5591" s="74" t="s">
        <v>157</v>
      </c>
      <c r="C5591" s="75" t="s">
        <v>6397</v>
      </c>
      <c r="D5591" s="77">
        <v>138</v>
      </c>
      <c r="E5591" s="77">
        <v>8.69</v>
      </c>
      <c r="F5591" s="95">
        <v>16</v>
      </c>
    </row>
    <row r="5592" spans="1:6">
      <c r="A5592" s="74" t="s">
        <v>213</v>
      </c>
      <c r="B5592" s="74" t="s">
        <v>157</v>
      </c>
      <c r="C5592" s="75" t="s">
        <v>6398</v>
      </c>
      <c r="D5592" s="77">
        <v>135</v>
      </c>
      <c r="E5592" s="77">
        <v>26.27</v>
      </c>
      <c r="F5592" s="95">
        <v>5.14</v>
      </c>
    </row>
    <row r="5593" spans="1:6">
      <c r="A5593" s="74" t="s">
        <v>213</v>
      </c>
      <c r="B5593" s="74" t="s">
        <v>157</v>
      </c>
      <c r="C5593" s="75" t="s">
        <v>6399</v>
      </c>
      <c r="D5593" s="77">
        <v>112</v>
      </c>
      <c r="E5593" s="77">
        <v>9.7899999999999991</v>
      </c>
      <c r="F5593" s="95">
        <v>11</v>
      </c>
    </row>
    <row r="5594" spans="1:6">
      <c r="A5594" s="74" t="s">
        <v>213</v>
      </c>
      <c r="B5594" s="74" t="s">
        <v>157</v>
      </c>
      <c r="C5594" s="75" t="s">
        <v>6400</v>
      </c>
      <c r="D5594" s="77">
        <v>105</v>
      </c>
      <c r="E5594" s="77">
        <v>8.7799999999999994</v>
      </c>
      <c r="F5594" s="95">
        <v>12</v>
      </c>
    </row>
    <row r="5595" spans="1:6">
      <c r="A5595" s="74" t="s">
        <v>213</v>
      </c>
      <c r="B5595" s="74" t="s">
        <v>157</v>
      </c>
      <c r="C5595" s="75" t="s">
        <v>6401</v>
      </c>
      <c r="D5595" s="77">
        <v>98</v>
      </c>
      <c r="E5595" s="77">
        <v>13.92</v>
      </c>
      <c r="F5595" s="95">
        <v>7.04</v>
      </c>
    </row>
    <row r="5596" spans="1:6">
      <c r="A5596" s="74" t="s">
        <v>213</v>
      </c>
      <c r="B5596" s="74" t="s">
        <v>157</v>
      </c>
      <c r="C5596" s="75" t="s">
        <v>6402</v>
      </c>
      <c r="D5596" s="77">
        <v>88</v>
      </c>
      <c r="E5596" s="77">
        <v>9.2200000000000006</v>
      </c>
      <c r="F5596" s="95">
        <v>9.5399999999999991</v>
      </c>
    </row>
    <row r="5597" spans="1:6">
      <c r="A5597" s="74" t="s">
        <v>213</v>
      </c>
      <c r="B5597" s="74" t="s">
        <v>157</v>
      </c>
      <c r="C5597" s="75" t="s">
        <v>6403</v>
      </c>
      <c r="D5597" s="77">
        <v>76</v>
      </c>
      <c r="E5597" s="77">
        <v>22.8</v>
      </c>
      <c r="F5597" s="95">
        <v>3.33</v>
      </c>
    </row>
    <row r="5598" spans="1:6">
      <c r="A5598" s="74" t="s">
        <v>213</v>
      </c>
      <c r="B5598" s="74" t="s">
        <v>157</v>
      </c>
      <c r="C5598" s="75" t="s">
        <v>6404</v>
      </c>
      <c r="D5598" s="77">
        <v>64</v>
      </c>
      <c r="E5598" s="77">
        <v>43.27</v>
      </c>
      <c r="F5598" s="95">
        <v>1.48</v>
      </c>
    </row>
    <row r="5599" spans="1:6">
      <c r="A5599" s="74" t="s">
        <v>213</v>
      </c>
      <c r="B5599" s="74" t="s">
        <v>157</v>
      </c>
      <c r="C5599" s="75" t="s">
        <v>6405</v>
      </c>
      <c r="D5599" s="77">
        <v>58</v>
      </c>
      <c r="E5599" s="77">
        <v>9.5399999999999991</v>
      </c>
      <c r="F5599" s="95">
        <v>6.08</v>
      </c>
    </row>
    <row r="5600" spans="1:6">
      <c r="A5600" s="74" t="s">
        <v>211</v>
      </c>
      <c r="B5600" s="74" t="s">
        <v>158</v>
      </c>
      <c r="C5600" s="75" t="s">
        <v>6406</v>
      </c>
      <c r="D5600" s="76">
        <v>320862</v>
      </c>
      <c r="E5600" s="77">
        <v>117.39</v>
      </c>
      <c r="F5600" s="96">
        <v>2733</v>
      </c>
    </row>
    <row r="5601" spans="1:6">
      <c r="A5601" s="74" t="s">
        <v>211</v>
      </c>
      <c r="B5601" s="74" t="s">
        <v>158</v>
      </c>
      <c r="C5601" s="75" t="s">
        <v>797</v>
      </c>
      <c r="D5601" s="76">
        <v>70667</v>
      </c>
      <c r="E5601" s="77">
        <v>431.38</v>
      </c>
      <c r="F5601" s="95">
        <v>164</v>
      </c>
    </row>
    <row r="5602" spans="1:6">
      <c r="A5602" s="74" t="s">
        <v>211</v>
      </c>
      <c r="B5602" s="74" t="s">
        <v>158</v>
      </c>
      <c r="C5602" s="75" t="s">
        <v>6407</v>
      </c>
      <c r="D5602" s="76">
        <v>59291</v>
      </c>
      <c r="E5602" s="77">
        <v>58.97</v>
      </c>
      <c r="F5602" s="96">
        <v>1005</v>
      </c>
    </row>
    <row r="5603" spans="1:6">
      <c r="A5603" s="74" t="s">
        <v>211</v>
      </c>
      <c r="B5603" s="74" t="s">
        <v>158</v>
      </c>
      <c r="C5603" s="75" t="s">
        <v>6408</v>
      </c>
      <c r="D5603" s="76">
        <v>54626</v>
      </c>
      <c r="E5603" s="77">
        <v>174.34</v>
      </c>
      <c r="F5603" s="95">
        <v>313</v>
      </c>
    </row>
    <row r="5604" spans="1:6">
      <c r="A5604" s="74" t="s">
        <v>211</v>
      </c>
      <c r="B5604" s="74" t="s">
        <v>158</v>
      </c>
      <c r="C5604" s="75" t="s">
        <v>755</v>
      </c>
      <c r="D5604" s="76">
        <v>48822</v>
      </c>
      <c r="E5604" s="77">
        <v>157.88999999999999</v>
      </c>
      <c r="F5604" s="95">
        <v>309</v>
      </c>
    </row>
    <row r="5605" spans="1:6">
      <c r="A5605" s="74" t="s">
        <v>211</v>
      </c>
      <c r="B5605" s="74" t="s">
        <v>158</v>
      </c>
      <c r="C5605" s="75" t="s">
        <v>6409</v>
      </c>
      <c r="D5605" s="76">
        <v>48233</v>
      </c>
      <c r="E5605" s="77">
        <v>169.35</v>
      </c>
      <c r="F5605" s="95">
        <v>285</v>
      </c>
    </row>
    <row r="5606" spans="1:6">
      <c r="A5606" s="74" t="s">
        <v>211</v>
      </c>
      <c r="B5606" s="74" t="s">
        <v>158</v>
      </c>
      <c r="C5606" s="75" t="s">
        <v>6410</v>
      </c>
      <c r="D5606" s="76">
        <v>43816</v>
      </c>
      <c r="E5606" s="77">
        <v>384.74</v>
      </c>
      <c r="F5606" s="95">
        <v>114</v>
      </c>
    </row>
    <row r="5607" spans="1:6">
      <c r="A5607" s="74" t="s">
        <v>211</v>
      </c>
      <c r="B5607" s="74" t="s">
        <v>158</v>
      </c>
      <c r="C5607" s="75" t="s">
        <v>6411</v>
      </c>
      <c r="D5607" s="76">
        <v>38203</v>
      </c>
      <c r="E5607" s="77">
        <v>32.24</v>
      </c>
      <c r="F5607" s="96">
        <v>1185</v>
      </c>
    </row>
    <row r="5608" spans="1:6">
      <c r="A5608" s="74" t="s">
        <v>211</v>
      </c>
      <c r="B5608" s="74" t="s">
        <v>158</v>
      </c>
      <c r="C5608" s="75" t="s">
        <v>6412</v>
      </c>
      <c r="D5608" s="76">
        <v>27573</v>
      </c>
      <c r="E5608" s="77">
        <v>208.94</v>
      </c>
      <c r="F5608" s="95">
        <v>132</v>
      </c>
    </row>
    <row r="5609" spans="1:6">
      <c r="A5609" s="74" t="s">
        <v>211</v>
      </c>
      <c r="B5609" s="74" t="s">
        <v>158</v>
      </c>
      <c r="C5609" s="75" t="s">
        <v>6413</v>
      </c>
      <c r="D5609" s="76">
        <v>27175</v>
      </c>
      <c r="E5609" s="77">
        <v>20.11</v>
      </c>
      <c r="F5609" s="96">
        <v>1352</v>
      </c>
    </row>
    <row r="5610" spans="1:6">
      <c r="A5610" s="74" t="s">
        <v>211</v>
      </c>
      <c r="B5610" s="74" t="s">
        <v>158</v>
      </c>
      <c r="C5610" s="75" t="s">
        <v>6414</v>
      </c>
      <c r="D5610" s="76">
        <v>26883</v>
      </c>
      <c r="E5610" s="77">
        <v>69.23</v>
      </c>
      <c r="F5610" s="95">
        <v>388</v>
      </c>
    </row>
    <row r="5611" spans="1:6">
      <c r="A5611" s="74" t="s">
        <v>211</v>
      </c>
      <c r="B5611" s="74" t="s">
        <v>158</v>
      </c>
      <c r="C5611" s="75" t="s">
        <v>6415</v>
      </c>
      <c r="D5611" s="76">
        <v>26600</v>
      </c>
      <c r="E5611" s="77">
        <v>100.16</v>
      </c>
      <c r="F5611" s="95">
        <v>266</v>
      </c>
    </row>
    <row r="5612" spans="1:6">
      <c r="A5612" s="74" t="s">
        <v>211</v>
      </c>
      <c r="B5612" s="74" t="s">
        <v>158</v>
      </c>
      <c r="C5612" s="75" t="s">
        <v>6416</v>
      </c>
      <c r="D5612" s="76">
        <v>26439</v>
      </c>
      <c r="E5612" s="77">
        <v>144.86000000000001</v>
      </c>
      <c r="F5612" s="95">
        <v>183</v>
      </c>
    </row>
    <row r="5613" spans="1:6">
      <c r="A5613" s="74" t="s">
        <v>211</v>
      </c>
      <c r="B5613" s="74" t="s">
        <v>158</v>
      </c>
      <c r="C5613" s="75" t="s">
        <v>6417</v>
      </c>
      <c r="D5613" s="76">
        <v>26322</v>
      </c>
      <c r="E5613" s="77">
        <v>40.79</v>
      </c>
      <c r="F5613" s="95">
        <v>645</v>
      </c>
    </row>
    <row r="5614" spans="1:6">
      <c r="A5614" s="74" t="s">
        <v>211</v>
      </c>
      <c r="B5614" s="74" t="s">
        <v>158</v>
      </c>
      <c r="C5614" s="75" t="s">
        <v>6418</v>
      </c>
      <c r="D5614" s="76">
        <v>26175</v>
      </c>
      <c r="E5614" s="77">
        <v>128.41999999999999</v>
      </c>
      <c r="F5614" s="95">
        <v>204</v>
      </c>
    </row>
    <row r="5615" spans="1:6">
      <c r="A5615" s="74" t="s">
        <v>211</v>
      </c>
      <c r="B5615" s="74" t="s">
        <v>158</v>
      </c>
      <c r="C5615" s="75" t="s">
        <v>6419</v>
      </c>
      <c r="D5615" s="76">
        <v>25311</v>
      </c>
      <c r="E5615" s="77">
        <v>50.94</v>
      </c>
      <c r="F5615" s="95">
        <v>497</v>
      </c>
    </row>
    <row r="5616" spans="1:6">
      <c r="A5616" s="74" t="s">
        <v>211</v>
      </c>
      <c r="B5616" s="74" t="s">
        <v>158</v>
      </c>
      <c r="C5616" s="75" t="s">
        <v>6420</v>
      </c>
      <c r="D5616" s="76">
        <v>25280</v>
      </c>
      <c r="E5616" s="77">
        <v>223.83</v>
      </c>
      <c r="F5616" s="95">
        <v>113</v>
      </c>
    </row>
    <row r="5617" spans="1:6">
      <c r="A5617" s="74" t="s">
        <v>211</v>
      </c>
      <c r="B5617" s="74" t="s">
        <v>158</v>
      </c>
      <c r="C5617" s="75" t="s">
        <v>6421</v>
      </c>
      <c r="D5617" s="76">
        <v>21298</v>
      </c>
      <c r="E5617" s="77">
        <v>79.709999999999994</v>
      </c>
      <c r="F5617" s="95">
        <v>267</v>
      </c>
    </row>
    <row r="5618" spans="1:6">
      <c r="A5618" s="74" t="s">
        <v>211</v>
      </c>
      <c r="B5618" s="74" t="s">
        <v>158</v>
      </c>
      <c r="C5618" s="75" t="s">
        <v>6422</v>
      </c>
      <c r="D5618" s="76">
        <v>20523</v>
      </c>
      <c r="E5618" s="77">
        <v>132.03</v>
      </c>
      <c r="F5618" s="95">
        <v>155</v>
      </c>
    </row>
    <row r="5619" spans="1:6">
      <c r="A5619" s="74" t="s">
        <v>211</v>
      </c>
      <c r="B5619" s="74" t="s">
        <v>158</v>
      </c>
      <c r="C5619" s="75" t="s">
        <v>6423</v>
      </c>
      <c r="D5619" s="76">
        <v>20273</v>
      </c>
      <c r="E5619" s="77">
        <v>44.3</v>
      </c>
      <c r="F5619" s="95">
        <v>458</v>
      </c>
    </row>
    <row r="5620" spans="1:6">
      <c r="A5620" s="74" t="s">
        <v>211</v>
      </c>
      <c r="B5620" s="74" t="s">
        <v>158</v>
      </c>
      <c r="C5620" s="75" t="s">
        <v>6424</v>
      </c>
      <c r="D5620" s="76">
        <v>19809</v>
      </c>
      <c r="E5620" s="77">
        <v>78.430000000000007</v>
      </c>
      <c r="F5620" s="95">
        <v>253</v>
      </c>
    </row>
    <row r="5621" spans="1:6">
      <c r="A5621" s="74" t="s">
        <v>211</v>
      </c>
      <c r="B5621" s="74" t="s">
        <v>158</v>
      </c>
      <c r="C5621" s="75" t="s">
        <v>6425</v>
      </c>
      <c r="D5621" s="76">
        <v>19570</v>
      </c>
      <c r="E5621" s="77">
        <v>69.13</v>
      </c>
      <c r="F5621" s="95">
        <v>283</v>
      </c>
    </row>
    <row r="5622" spans="1:6">
      <c r="A5622" s="74" t="s">
        <v>211</v>
      </c>
      <c r="B5622" s="74" t="s">
        <v>158</v>
      </c>
      <c r="C5622" s="75" t="s">
        <v>6426</v>
      </c>
      <c r="D5622" s="76">
        <v>19045</v>
      </c>
      <c r="E5622" s="77">
        <v>150.6</v>
      </c>
      <c r="F5622" s="95">
        <v>126</v>
      </c>
    </row>
    <row r="5623" spans="1:6">
      <c r="A5623" s="74" t="s">
        <v>211</v>
      </c>
      <c r="B5623" s="74" t="s">
        <v>158</v>
      </c>
      <c r="C5623" s="75" t="s">
        <v>6427</v>
      </c>
      <c r="D5623" s="76">
        <v>18532</v>
      </c>
      <c r="E5623" s="77">
        <v>53.85</v>
      </c>
      <c r="F5623" s="95">
        <v>344</v>
      </c>
    </row>
    <row r="5624" spans="1:6">
      <c r="A5624" s="74" t="s">
        <v>211</v>
      </c>
      <c r="B5624" s="74" t="s">
        <v>158</v>
      </c>
      <c r="C5624" s="75" t="s">
        <v>6428</v>
      </c>
      <c r="D5624" s="76">
        <v>17925</v>
      </c>
      <c r="E5624" s="77">
        <v>63.09</v>
      </c>
      <c r="F5624" s="95">
        <v>284</v>
      </c>
    </row>
    <row r="5625" spans="1:6">
      <c r="A5625" s="74" t="s">
        <v>211</v>
      </c>
      <c r="B5625" s="74" t="s">
        <v>158</v>
      </c>
      <c r="C5625" s="75" t="s">
        <v>6429</v>
      </c>
      <c r="D5625" s="76">
        <v>17823</v>
      </c>
      <c r="E5625" s="77">
        <v>15.98</v>
      </c>
      <c r="F5625" s="96">
        <v>1115</v>
      </c>
    </row>
    <row r="5626" spans="1:6">
      <c r="A5626" s="74" t="s">
        <v>211</v>
      </c>
      <c r="B5626" s="74" t="s">
        <v>158</v>
      </c>
      <c r="C5626" s="75" t="s">
        <v>6430</v>
      </c>
      <c r="D5626" s="76">
        <v>16822</v>
      </c>
      <c r="E5626" s="77">
        <v>29.81</v>
      </c>
      <c r="F5626" s="95">
        <v>564</v>
      </c>
    </row>
    <row r="5627" spans="1:6">
      <c r="A5627" s="74" t="s">
        <v>211</v>
      </c>
      <c r="B5627" s="74" t="s">
        <v>158</v>
      </c>
      <c r="C5627" s="75" t="s">
        <v>6431</v>
      </c>
      <c r="D5627" s="76">
        <v>15598</v>
      </c>
      <c r="E5627" s="77">
        <v>15.14</v>
      </c>
      <c r="F5627" s="96">
        <v>1030</v>
      </c>
    </row>
    <row r="5628" spans="1:6">
      <c r="A5628" s="74" t="s">
        <v>211</v>
      </c>
      <c r="B5628" s="74" t="s">
        <v>158</v>
      </c>
      <c r="C5628" s="75" t="s">
        <v>6432</v>
      </c>
      <c r="D5628" s="76">
        <v>14760</v>
      </c>
      <c r="E5628" s="77">
        <v>90.2</v>
      </c>
      <c r="F5628" s="95">
        <v>164</v>
      </c>
    </row>
    <row r="5629" spans="1:6">
      <c r="A5629" s="74" t="s">
        <v>211</v>
      </c>
      <c r="B5629" s="74" t="s">
        <v>158</v>
      </c>
      <c r="C5629" s="75" t="s">
        <v>6433</v>
      </c>
      <c r="D5629" s="76">
        <v>14186</v>
      </c>
      <c r="E5629" s="77">
        <v>48.19</v>
      </c>
      <c r="F5629" s="95">
        <v>294</v>
      </c>
    </row>
    <row r="5630" spans="1:6">
      <c r="A5630" s="74" t="s">
        <v>211</v>
      </c>
      <c r="B5630" s="74" t="s">
        <v>158</v>
      </c>
      <c r="C5630" s="75" t="s">
        <v>6434</v>
      </c>
      <c r="D5630" s="76">
        <v>13038</v>
      </c>
      <c r="E5630" s="77">
        <v>71.400000000000006</v>
      </c>
      <c r="F5630" s="95">
        <v>183</v>
      </c>
    </row>
    <row r="5631" spans="1:6">
      <c r="A5631" s="74" t="s">
        <v>211</v>
      </c>
      <c r="B5631" s="74" t="s">
        <v>158</v>
      </c>
      <c r="C5631" s="75" t="s">
        <v>6435</v>
      </c>
      <c r="D5631" s="76">
        <v>12638</v>
      </c>
      <c r="E5631" s="77">
        <v>81.3</v>
      </c>
      <c r="F5631" s="95">
        <v>155</v>
      </c>
    </row>
    <row r="5632" spans="1:6">
      <c r="A5632" s="74" t="s">
        <v>211</v>
      </c>
      <c r="B5632" s="74" t="s">
        <v>158</v>
      </c>
      <c r="C5632" s="75" t="s">
        <v>6436</v>
      </c>
      <c r="D5632" s="76">
        <v>11975</v>
      </c>
      <c r="E5632" s="77">
        <v>33.950000000000003</v>
      </c>
      <c r="F5632" s="95">
        <v>353</v>
      </c>
    </row>
    <row r="5633" spans="1:6">
      <c r="A5633" s="74" t="s">
        <v>211</v>
      </c>
      <c r="B5633" s="74" t="s">
        <v>158</v>
      </c>
      <c r="C5633" s="75" t="s">
        <v>6437</v>
      </c>
      <c r="D5633" s="76">
        <v>11278</v>
      </c>
      <c r="E5633" s="77">
        <v>17.98</v>
      </c>
      <c r="F5633" s="95">
        <v>627</v>
      </c>
    </row>
    <row r="5634" spans="1:6">
      <c r="A5634" s="74" t="s">
        <v>211</v>
      </c>
      <c r="B5634" s="74" t="s">
        <v>158</v>
      </c>
      <c r="C5634" s="75" t="s">
        <v>6438</v>
      </c>
      <c r="D5634" s="76">
        <v>10654</v>
      </c>
      <c r="E5634" s="77">
        <v>40.82</v>
      </c>
      <c r="F5634" s="95">
        <v>261</v>
      </c>
    </row>
    <row r="5635" spans="1:6">
      <c r="A5635" s="74" t="s">
        <v>211</v>
      </c>
      <c r="B5635" s="74" t="s">
        <v>158</v>
      </c>
      <c r="C5635" s="75" t="s">
        <v>6439</v>
      </c>
      <c r="D5635" s="76">
        <v>9883</v>
      </c>
      <c r="E5635" s="77">
        <v>56.79</v>
      </c>
      <c r="F5635" s="95">
        <v>174</v>
      </c>
    </row>
    <row r="5636" spans="1:6">
      <c r="A5636" s="74" t="s">
        <v>211</v>
      </c>
      <c r="B5636" s="74" t="s">
        <v>158</v>
      </c>
      <c r="C5636" s="75" t="s">
        <v>6440</v>
      </c>
      <c r="D5636" s="76">
        <v>8226</v>
      </c>
      <c r="E5636" s="77">
        <v>75.349999999999994</v>
      </c>
      <c r="F5636" s="95">
        <v>109</v>
      </c>
    </row>
    <row r="5637" spans="1:6">
      <c r="A5637" s="74" t="s">
        <v>211</v>
      </c>
      <c r="B5637" s="74" t="s">
        <v>158</v>
      </c>
      <c r="C5637" s="75" t="s">
        <v>6441</v>
      </c>
      <c r="D5637" s="76">
        <v>6336</v>
      </c>
      <c r="E5637" s="77">
        <v>34.229999999999997</v>
      </c>
      <c r="F5637" s="95">
        <v>185</v>
      </c>
    </row>
    <row r="5638" spans="1:6">
      <c r="A5638" s="74" t="s">
        <v>211</v>
      </c>
      <c r="B5638" s="74" t="s">
        <v>158</v>
      </c>
      <c r="C5638" s="75" t="s">
        <v>6442</v>
      </c>
      <c r="D5638" s="76">
        <v>5826</v>
      </c>
      <c r="E5638" s="77">
        <v>5.91</v>
      </c>
      <c r="F5638" s="95">
        <v>986</v>
      </c>
    </row>
    <row r="5639" spans="1:6">
      <c r="A5639" s="74" t="s">
        <v>211</v>
      </c>
      <c r="B5639" s="74" t="s">
        <v>158</v>
      </c>
      <c r="C5639" s="75" t="s">
        <v>6443</v>
      </c>
      <c r="D5639" s="76">
        <v>2226</v>
      </c>
      <c r="E5639" s="77">
        <v>17.649999999999999</v>
      </c>
      <c r="F5639" s="95">
        <v>126</v>
      </c>
    </row>
    <row r="5640" spans="1:6">
      <c r="A5640" s="74" t="s">
        <v>211</v>
      </c>
      <c r="B5640" s="74" t="s">
        <v>158</v>
      </c>
      <c r="C5640" s="75" t="s">
        <v>6444</v>
      </c>
      <c r="D5640" s="76">
        <v>1472</v>
      </c>
      <c r="E5640" s="77">
        <v>43.44</v>
      </c>
      <c r="F5640" s="95">
        <v>34</v>
      </c>
    </row>
    <row r="5641" spans="1:6">
      <c r="A5641" s="74" t="s">
        <v>211</v>
      </c>
      <c r="B5641" s="74" t="s">
        <v>6445</v>
      </c>
      <c r="C5641" s="75" t="s">
        <v>6446</v>
      </c>
      <c r="D5641" s="76">
        <v>99671</v>
      </c>
      <c r="E5641" s="77">
        <v>402.89</v>
      </c>
      <c r="F5641" s="95">
        <v>247</v>
      </c>
    </row>
    <row r="5642" spans="1:6">
      <c r="A5642" s="74" t="s">
        <v>211</v>
      </c>
      <c r="B5642" s="74" t="s">
        <v>6445</v>
      </c>
      <c r="C5642" s="75" t="s">
        <v>6447</v>
      </c>
      <c r="D5642" s="76">
        <v>94564</v>
      </c>
      <c r="E5642" s="77">
        <v>149.35</v>
      </c>
      <c r="F5642" s="95">
        <v>633</v>
      </c>
    </row>
    <row r="5643" spans="1:6">
      <c r="A5643" s="74" t="s">
        <v>211</v>
      </c>
      <c r="B5643" s="74" t="s">
        <v>6445</v>
      </c>
      <c r="C5643" s="75" t="s">
        <v>6448</v>
      </c>
      <c r="D5643" s="76">
        <v>55851</v>
      </c>
      <c r="E5643" s="77">
        <v>103.41</v>
      </c>
      <c r="F5643" s="95">
        <v>540</v>
      </c>
    </row>
    <row r="5644" spans="1:6">
      <c r="A5644" s="74" t="s">
        <v>211</v>
      </c>
      <c r="B5644" s="74" t="s">
        <v>6445</v>
      </c>
      <c r="C5644" s="75" t="s">
        <v>6449</v>
      </c>
      <c r="D5644" s="76">
        <v>55251</v>
      </c>
      <c r="E5644" s="77">
        <v>69.25</v>
      </c>
      <c r="F5644" s="95">
        <v>798</v>
      </c>
    </row>
    <row r="5645" spans="1:6">
      <c r="A5645" s="74" t="s">
        <v>211</v>
      </c>
      <c r="B5645" s="74" t="s">
        <v>6445</v>
      </c>
      <c r="C5645" s="75" t="s">
        <v>6450</v>
      </c>
      <c r="D5645" s="76">
        <v>29657</v>
      </c>
      <c r="E5645" s="77">
        <v>150.93</v>
      </c>
      <c r="F5645" s="95">
        <v>196</v>
      </c>
    </row>
    <row r="5646" spans="1:6">
      <c r="A5646" s="74" t="s">
        <v>211</v>
      </c>
      <c r="B5646" s="74" t="s">
        <v>6445</v>
      </c>
      <c r="C5646" s="75" t="s">
        <v>6451</v>
      </c>
      <c r="D5646" s="76">
        <v>14511</v>
      </c>
      <c r="E5646" s="77">
        <v>148.77000000000001</v>
      </c>
      <c r="F5646" s="95">
        <v>98</v>
      </c>
    </row>
    <row r="5647" spans="1:6">
      <c r="A5647" s="74" t="s">
        <v>211</v>
      </c>
      <c r="B5647" s="74" t="s">
        <v>6445</v>
      </c>
      <c r="C5647" s="75" t="s">
        <v>6452</v>
      </c>
      <c r="D5647" s="76">
        <v>13714</v>
      </c>
      <c r="E5647" s="77">
        <v>41.23</v>
      </c>
      <c r="F5647" s="95">
        <v>333</v>
      </c>
    </row>
    <row r="5648" spans="1:6">
      <c r="A5648" s="74" t="s">
        <v>211</v>
      </c>
      <c r="B5648" s="74" t="s">
        <v>6445</v>
      </c>
      <c r="C5648" s="75" t="s">
        <v>6453</v>
      </c>
      <c r="D5648" s="76">
        <v>11708</v>
      </c>
      <c r="E5648" s="77">
        <v>35.700000000000003</v>
      </c>
      <c r="F5648" s="95">
        <v>328</v>
      </c>
    </row>
    <row r="5649" spans="1:6">
      <c r="A5649" s="74" t="s">
        <v>211</v>
      </c>
      <c r="B5649" s="74" t="s">
        <v>6445</v>
      </c>
      <c r="C5649" s="75" t="s">
        <v>6454</v>
      </c>
      <c r="D5649" s="76">
        <v>8719</v>
      </c>
      <c r="E5649" s="77">
        <v>257.41000000000003</v>
      </c>
      <c r="F5649" s="95">
        <v>34</v>
      </c>
    </row>
    <row r="5650" spans="1:6">
      <c r="A5650" s="74" t="s">
        <v>211</v>
      </c>
      <c r="B5650" s="74" t="s">
        <v>6445</v>
      </c>
      <c r="C5650" s="75" t="s">
        <v>6455</v>
      </c>
      <c r="D5650" s="76">
        <v>6365</v>
      </c>
      <c r="E5650" s="77">
        <v>184.01</v>
      </c>
      <c r="F5650" s="95">
        <v>35</v>
      </c>
    </row>
    <row r="5651" spans="1:6">
      <c r="A5651" s="74" t="s">
        <v>211</v>
      </c>
      <c r="B5651" s="74" t="s">
        <v>159</v>
      </c>
      <c r="C5651" s="75" t="s">
        <v>6456</v>
      </c>
      <c r="D5651" s="76">
        <v>86812</v>
      </c>
      <c r="E5651" s="77">
        <v>332.98</v>
      </c>
      <c r="F5651" s="95">
        <v>261</v>
      </c>
    </row>
    <row r="5652" spans="1:6">
      <c r="A5652" s="74" t="s">
        <v>211</v>
      </c>
      <c r="B5652" s="74" t="s">
        <v>159</v>
      </c>
      <c r="C5652" s="75" t="s">
        <v>6457</v>
      </c>
      <c r="D5652" s="76">
        <v>39826</v>
      </c>
      <c r="E5652" s="77">
        <v>131.72</v>
      </c>
      <c r="F5652" s="95">
        <v>302</v>
      </c>
    </row>
    <row r="5653" spans="1:6">
      <c r="A5653" s="74" t="s">
        <v>211</v>
      </c>
      <c r="B5653" s="74" t="s">
        <v>159</v>
      </c>
      <c r="C5653" s="75" t="s">
        <v>6458</v>
      </c>
      <c r="D5653" s="76">
        <v>36143</v>
      </c>
      <c r="E5653" s="77">
        <v>177.94</v>
      </c>
      <c r="F5653" s="95">
        <v>203</v>
      </c>
    </row>
    <row r="5654" spans="1:6">
      <c r="A5654" s="74" t="s">
        <v>211</v>
      </c>
      <c r="B5654" s="74" t="s">
        <v>159</v>
      </c>
      <c r="C5654" s="75" t="s">
        <v>6459</v>
      </c>
      <c r="D5654" s="76">
        <v>30903</v>
      </c>
      <c r="E5654" s="77">
        <v>225.56</v>
      </c>
      <c r="F5654" s="95">
        <v>137</v>
      </c>
    </row>
    <row r="5655" spans="1:6">
      <c r="A5655" s="74" t="s">
        <v>211</v>
      </c>
      <c r="B5655" s="74" t="s">
        <v>159</v>
      </c>
      <c r="C5655" s="75" t="s">
        <v>6460</v>
      </c>
      <c r="D5655" s="76">
        <v>26607</v>
      </c>
      <c r="E5655" s="77">
        <v>124.05</v>
      </c>
      <c r="F5655" s="95">
        <v>214</v>
      </c>
    </row>
    <row r="5656" spans="1:6">
      <c r="A5656" s="74" t="s">
        <v>211</v>
      </c>
      <c r="B5656" s="74" t="s">
        <v>159</v>
      </c>
      <c r="C5656" s="75" t="s">
        <v>6461</v>
      </c>
      <c r="D5656" s="76">
        <v>19638</v>
      </c>
      <c r="E5656" s="77">
        <v>132.02000000000001</v>
      </c>
      <c r="F5656" s="95">
        <v>149</v>
      </c>
    </row>
    <row r="5657" spans="1:6">
      <c r="A5657" s="74" t="s">
        <v>211</v>
      </c>
      <c r="B5657" s="74" t="s">
        <v>159</v>
      </c>
      <c r="C5657" s="75" t="s">
        <v>6462</v>
      </c>
      <c r="D5657" s="76">
        <v>19087</v>
      </c>
      <c r="E5657" s="77">
        <v>67.08</v>
      </c>
      <c r="F5657" s="95">
        <v>285</v>
      </c>
    </row>
    <row r="5658" spans="1:6">
      <c r="A5658" s="74" t="s">
        <v>211</v>
      </c>
      <c r="B5658" s="74" t="s">
        <v>159</v>
      </c>
      <c r="C5658" s="75" t="s">
        <v>6463</v>
      </c>
      <c r="D5658" s="76">
        <v>17076</v>
      </c>
      <c r="E5658" s="77">
        <v>106.62</v>
      </c>
      <c r="F5658" s="95">
        <v>160</v>
      </c>
    </row>
    <row r="5659" spans="1:6">
      <c r="A5659" s="74" t="s">
        <v>211</v>
      </c>
      <c r="B5659" s="74" t="s">
        <v>159</v>
      </c>
      <c r="C5659" s="75" t="s">
        <v>6464</v>
      </c>
      <c r="D5659" s="76">
        <v>15035</v>
      </c>
      <c r="E5659" s="77">
        <v>83.67</v>
      </c>
      <c r="F5659" s="95">
        <v>180</v>
      </c>
    </row>
    <row r="5660" spans="1:6">
      <c r="A5660" s="74" t="s">
        <v>211</v>
      </c>
      <c r="B5660" s="74" t="s">
        <v>159</v>
      </c>
      <c r="C5660" s="75" t="s">
        <v>6465</v>
      </c>
      <c r="D5660" s="76">
        <v>14270</v>
      </c>
      <c r="E5660" s="77">
        <v>55.38</v>
      </c>
      <c r="F5660" s="95">
        <v>258</v>
      </c>
    </row>
    <row r="5661" spans="1:6">
      <c r="A5661" s="74" t="s">
        <v>211</v>
      </c>
      <c r="B5661" s="74" t="s">
        <v>159</v>
      </c>
      <c r="C5661" s="75" t="s">
        <v>6466</v>
      </c>
      <c r="D5661" s="76">
        <v>13411</v>
      </c>
      <c r="E5661" s="77">
        <v>46.94</v>
      </c>
      <c r="F5661" s="95">
        <v>286</v>
      </c>
    </row>
    <row r="5662" spans="1:6">
      <c r="A5662" s="74" t="s">
        <v>211</v>
      </c>
      <c r="B5662" s="74" t="s">
        <v>159</v>
      </c>
      <c r="C5662" s="75" t="s">
        <v>6467</v>
      </c>
      <c r="D5662" s="76">
        <v>11528</v>
      </c>
      <c r="E5662" s="77">
        <v>54.17</v>
      </c>
      <c r="F5662" s="95">
        <v>213</v>
      </c>
    </row>
    <row r="5663" spans="1:6">
      <c r="A5663" s="74" t="s">
        <v>211</v>
      </c>
      <c r="B5663" s="74" t="s">
        <v>159</v>
      </c>
      <c r="C5663" s="75" t="s">
        <v>6468</v>
      </c>
      <c r="D5663" s="76">
        <v>10439</v>
      </c>
      <c r="E5663" s="77">
        <v>55.77</v>
      </c>
      <c r="F5663" s="95">
        <v>187</v>
      </c>
    </row>
    <row r="5664" spans="1:6">
      <c r="A5664" s="74" t="s">
        <v>211</v>
      </c>
      <c r="B5664" s="74" t="s">
        <v>159</v>
      </c>
      <c r="C5664" s="75" t="s">
        <v>6469</v>
      </c>
      <c r="D5664" s="76">
        <v>9804</v>
      </c>
      <c r="E5664" s="77">
        <v>56.68</v>
      </c>
      <c r="F5664" s="95">
        <v>173</v>
      </c>
    </row>
    <row r="5665" spans="1:6">
      <c r="A5665" s="74" t="s">
        <v>211</v>
      </c>
      <c r="B5665" s="74" t="s">
        <v>159</v>
      </c>
      <c r="C5665" s="75" t="s">
        <v>6470</v>
      </c>
      <c r="D5665" s="76">
        <v>9250</v>
      </c>
      <c r="E5665" s="77">
        <v>35.15</v>
      </c>
      <c r="F5665" s="95">
        <v>263</v>
      </c>
    </row>
    <row r="5666" spans="1:6">
      <c r="A5666" s="74" t="s">
        <v>211</v>
      </c>
      <c r="B5666" s="74" t="s">
        <v>159</v>
      </c>
      <c r="C5666" s="75" t="s">
        <v>6471</v>
      </c>
      <c r="D5666" s="76">
        <v>8607</v>
      </c>
      <c r="E5666" s="77">
        <v>44.63</v>
      </c>
      <c r="F5666" s="95">
        <v>193</v>
      </c>
    </row>
    <row r="5667" spans="1:6">
      <c r="A5667" s="74" t="s">
        <v>211</v>
      </c>
      <c r="B5667" s="74" t="s">
        <v>159</v>
      </c>
      <c r="C5667" s="75" t="s">
        <v>6472</v>
      </c>
      <c r="D5667" s="76">
        <v>6479</v>
      </c>
      <c r="E5667" s="77">
        <v>34.04</v>
      </c>
      <c r="F5667" s="95">
        <v>190</v>
      </c>
    </row>
    <row r="5668" spans="1:6">
      <c r="A5668" s="74" t="s">
        <v>211</v>
      </c>
      <c r="B5668" s="74" t="s">
        <v>159</v>
      </c>
      <c r="C5668" s="75" t="s">
        <v>6473</v>
      </c>
      <c r="D5668" s="76">
        <v>6428</v>
      </c>
      <c r="E5668" s="77">
        <v>37.840000000000003</v>
      </c>
      <c r="F5668" s="95">
        <v>170</v>
      </c>
    </row>
    <row r="5669" spans="1:6">
      <c r="A5669" s="74" t="s">
        <v>211</v>
      </c>
      <c r="B5669" s="74" t="s">
        <v>159</v>
      </c>
      <c r="C5669" s="75" t="s">
        <v>6474</v>
      </c>
      <c r="D5669" s="76">
        <v>6262</v>
      </c>
      <c r="E5669" s="77">
        <v>26.53</v>
      </c>
      <c r="F5669" s="95">
        <v>236</v>
      </c>
    </row>
    <row r="5670" spans="1:6">
      <c r="A5670" s="74" t="s">
        <v>211</v>
      </c>
      <c r="B5670" s="74" t="s">
        <v>159</v>
      </c>
      <c r="C5670" s="75" t="s">
        <v>6475</v>
      </c>
      <c r="D5670" s="76">
        <v>5370</v>
      </c>
      <c r="E5670" s="77">
        <v>32.340000000000003</v>
      </c>
      <c r="F5670" s="95">
        <v>166</v>
      </c>
    </row>
    <row r="5671" spans="1:6">
      <c r="A5671" s="74" t="s">
        <v>211</v>
      </c>
      <c r="B5671" s="74" t="s">
        <v>160</v>
      </c>
      <c r="C5671" s="75" t="s">
        <v>6476</v>
      </c>
      <c r="D5671" s="76">
        <v>151203</v>
      </c>
      <c r="E5671" s="77">
        <v>509.26</v>
      </c>
      <c r="F5671" s="95">
        <v>297</v>
      </c>
    </row>
    <row r="5672" spans="1:6">
      <c r="A5672" s="74" t="s">
        <v>211</v>
      </c>
      <c r="B5672" s="74" t="s">
        <v>160</v>
      </c>
      <c r="C5672" s="75" t="s">
        <v>6477</v>
      </c>
      <c r="D5672" s="76">
        <v>58635</v>
      </c>
      <c r="E5672" s="77">
        <v>593.92999999999995</v>
      </c>
      <c r="F5672" s="95">
        <v>99</v>
      </c>
    </row>
    <row r="5673" spans="1:6">
      <c r="A5673" s="74" t="s">
        <v>211</v>
      </c>
      <c r="B5673" s="74" t="s">
        <v>160</v>
      </c>
      <c r="C5673" s="75" t="s">
        <v>6478</v>
      </c>
      <c r="D5673" s="76">
        <v>56738</v>
      </c>
      <c r="E5673" s="77">
        <v>354.54</v>
      </c>
      <c r="F5673" s="95">
        <v>160</v>
      </c>
    </row>
    <row r="5674" spans="1:6">
      <c r="A5674" s="74" t="s">
        <v>211</v>
      </c>
      <c r="B5674" s="74" t="s">
        <v>160</v>
      </c>
      <c r="C5674" s="75" t="s">
        <v>6479</v>
      </c>
      <c r="D5674" s="76">
        <v>52426</v>
      </c>
      <c r="E5674" s="77">
        <v>336.31</v>
      </c>
      <c r="F5674" s="95">
        <v>156</v>
      </c>
    </row>
    <row r="5675" spans="1:6">
      <c r="A5675" s="74" t="s">
        <v>211</v>
      </c>
      <c r="B5675" s="74" t="s">
        <v>160</v>
      </c>
      <c r="C5675" s="75" t="s">
        <v>6480</v>
      </c>
      <c r="D5675" s="76">
        <v>32889</v>
      </c>
      <c r="E5675" s="77">
        <v>339.79</v>
      </c>
      <c r="F5675" s="95">
        <v>97</v>
      </c>
    </row>
    <row r="5676" spans="1:6">
      <c r="A5676" s="74" t="s">
        <v>211</v>
      </c>
      <c r="B5676" s="74" t="s">
        <v>160</v>
      </c>
      <c r="C5676" s="75" t="s">
        <v>6481</v>
      </c>
      <c r="D5676" s="76">
        <v>27108</v>
      </c>
      <c r="E5676" s="77">
        <v>261.88</v>
      </c>
      <c r="F5676" s="95">
        <v>104</v>
      </c>
    </row>
    <row r="5677" spans="1:6">
      <c r="A5677" s="74" t="s">
        <v>211</v>
      </c>
      <c r="B5677" s="74" t="s">
        <v>160</v>
      </c>
      <c r="C5677" s="75" t="s">
        <v>6482</v>
      </c>
      <c r="D5677" s="76">
        <v>17584</v>
      </c>
      <c r="E5677" s="77">
        <v>105.24</v>
      </c>
      <c r="F5677" s="95">
        <v>167</v>
      </c>
    </row>
    <row r="5678" spans="1:6">
      <c r="A5678" s="74" t="s">
        <v>211</v>
      </c>
      <c r="B5678" s="74" t="s">
        <v>160</v>
      </c>
      <c r="C5678" s="75" t="s">
        <v>6483</v>
      </c>
      <c r="D5678" s="76">
        <v>16978</v>
      </c>
      <c r="E5678" s="77">
        <v>210.01</v>
      </c>
      <c r="F5678" s="95">
        <v>81</v>
      </c>
    </row>
    <row r="5679" spans="1:6">
      <c r="A5679" s="74" t="s">
        <v>211</v>
      </c>
      <c r="B5679" s="74" t="s">
        <v>160</v>
      </c>
      <c r="C5679" s="75" t="s">
        <v>6484</v>
      </c>
      <c r="D5679" s="76">
        <v>15063</v>
      </c>
      <c r="E5679" s="77">
        <v>173.36</v>
      </c>
      <c r="F5679" s="95">
        <v>87</v>
      </c>
    </row>
    <row r="5680" spans="1:6">
      <c r="A5680" s="74" t="s">
        <v>211</v>
      </c>
      <c r="B5680" s="74" t="s">
        <v>160</v>
      </c>
      <c r="C5680" s="75" t="s">
        <v>6485</v>
      </c>
      <c r="D5680" s="76">
        <v>13907</v>
      </c>
      <c r="E5680" s="77">
        <v>169.19</v>
      </c>
      <c r="F5680" s="95">
        <v>82</v>
      </c>
    </row>
    <row r="5681" spans="1:6">
      <c r="A5681" s="74" t="s">
        <v>211</v>
      </c>
      <c r="B5681" s="74" t="s">
        <v>160</v>
      </c>
      <c r="C5681" s="75" t="s">
        <v>6486</v>
      </c>
      <c r="D5681" s="76">
        <v>13397</v>
      </c>
      <c r="E5681" s="77">
        <v>234.2</v>
      </c>
      <c r="F5681" s="95">
        <v>57</v>
      </c>
    </row>
    <row r="5682" spans="1:6">
      <c r="A5682" s="74" t="s">
        <v>211</v>
      </c>
      <c r="B5682" s="74" t="s">
        <v>160</v>
      </c>
      <c r="C5682" s="75" t="s">
        <v>6487</v>
      </c>
      <c r="D5682" s="76">
        <v>13110</v>
      </c>
      <c r="E5682" s="77">
        <v>172.51</v>
      </c>
      <c r="F5682" s="95">
        <v>76</v>
      </c>
    </row>
    <row r="5683" spans="1:6">
      <c r="A5683" s="74" t="s">
        <v>211</v>
      </c>
      <c r="B5683" s="74" t="s">
        <v>160</v>
      </c>
      <c r="C5683" s="75" t="s">
        <v>6488</v>
      </c>
      <c r="D5683" s="76">
        <v>12162</v>
      </c>
      <c r="E5683" s="77">
        <v>245.13</v>
      </c>
      <c r="F5683" s="95">
        <v>50</v>
      </c>
    </row>
    <row r="5684" spans="1:6">
      <c r="A5684" s="74" t="s">
        <v>211</v>
      </c>
      <c r="B5684" s="74" t="s">
        <v>160</v>
      </c>
      <c r="C5684" s="75" t="s">
        <v>6489</v>
      </c>
      <c r="D5684" s="76">
        <v>7639</v>
      </c>
      <c r="E5684" s="77">
        <v>111.08</v>
      </c>
      <c r="F5684" s="95">
        <v>69</v>
      </c>
    </row>
    <row r="5685" spans="1:6">
      <c r="A5685" s="74" t="s">
        <v>211</v>
      </c>
      <c r="B5685" s="74" t="s">
        <v>160</v>
      </c>
      <c r="C5685" s="75" t="s">
        <v>6490</v>
      </c>
      <c r="D5685" s="76">
        <v>7107</v>
      </c>
      <c r="E5685" s="77">
        <v>166.84</v>
      </c>
      <c r="F5685" s="95">
        <v>43</v>
      </c>
    </row>
    <row r="5686" spans="1:6">
      <c r="A5686" s="74" t="s">
        <v>211</v>
      </c>
      <c r="B5686" s="74" t="s">
        <v>160</v>
      </c>
      <c r="C5686" s="75" t="s">
        <v>6491</v>
      </c>
      <c r="D5686" s="76">
        <v>7035</v>
      </c>
      <c r="E5686" s="77">
        <v>168.25</v>
      </c>
      <c r="F5686" s="95">
        <v>42</v>
      </c>
    </row>
    <row r="5687" spans="1:6">
      <c r="A5687" s="74" t="s">
        <v>211</v>
      </c>
      <c r="B5687" s="74" t="s">
        <v>160</v>
      </c>
      <c r="C5687" s="75" t="s">
        <v>6492</v>
      </c>
      <c r="D5687" s="76">
        <v>6615</v>
      </c>
      <c r="E5687" s="77">
        <v>25</v>
      </c>
      <c r="F5687" s="95">
        <v>265</v>
      </c>
    </row>
    <row r="5688" spans="1:6">
      <c r="A5688" s="74" t="s">
        <v>211</v>
      </c>
      <c r="B5688" s="74" t="s">
        <v>160</v>
      </c>
      <c r="C5688" s="75" t="s">
        <v>6493</v>
      </c>
      <c r="D5688" s="76">
        <v>6314</v>
      </c>
      <c r="E5688" s="77">
        <v>160.16</v>
      </c>
      <c r="F5688" s="95">
        <v>39</v>
      </c>
    </row>
    <row r="5689" spans="1:6">
      <c r="A5689" s="74" t="s">
        <v>211</v>
      </c>
      <c r="B5689" s="74" t="s">
        <v>160</v>
      </c>
      <c r="C5689" s="75" t="s">
        <v>6494</v>
      </c>
      <c r="D5689" s="76">
        <v>6215</v>
      </c>
      <c r="E5689" s="77">
        <v>73.48</v>
      </c>
      <c r="F5689" s="95">
        <v>85</v>
      </c>
    </row>
    <row r="5690" spans="1:6">
      <c r="A5690" s="74" t="s">
        <v>211</v>
      </c>
      <c r="B5690" s="74" t="s">
        <v>160</v>
      </c>
      <c r="C5690" s="75" t="s">
        <v>6495</v>
      </c>
      <c r="D5690" s="76">
        <v>6141</v>
      </c>
      <c r="E5690" s="77">
        <v>336.68</v>
      </c>
      <c r="F5690" s="95">
        <v>18</v>
      </c>
    </row>
    <row r="5691" spans="1:6">
      <c r="A5691" s="74" t="s">
        <v>211</v>
      </c>
      <c r="B5691" s="74" t="s">
        <v>160</v>
      </c>
      <c r="C5691" s="75" t="s">
        <v>6496</v>
      </c>
      <c r="D5691" s="76">
        <v>5777</v>
      </c>
      <c r="E5691" s="77">
        <v>33.86</v>
      </c>
      <c r="F5691" s="95">
        <v>171</v>
      </c>
    </row>
    <row r="5692" spans="1:6">
      <c r="A5692" s="74" t="s">
        <v>211</v>
      </c>
      <c r="B5692" s="74" t="s">
        <v>160</v>
      </c>
      <c r="C5692" s="75" t="s">
        <v>6497</v>
      </c>
      <c r="D5692" s="76">
        <v>5711</v>
      </c>
      <c r="E5692" s="77">
        <v>91.16</v>
      </c>
      <c r="F5692" s="95">
        <v>63</v>
      </c>
    </row>
    <row r="5693" spans="1:6">
      <c r="A5693" s="74" t="s">
        <v>211</v>
      </c>
      <c r="B5693" s="74" t="s">
        <v>160</v>
      </c>
      <c r="C5693" s="75" t="s">
        <v>6498</v>
      </c>
      <c r="D5693" s="76">
        <v>5306</v>
      </c>
      <c r="E5693" s="77">
        <v>33.81</v>
      </c>
      <c r="F5693" s="95">
        <v>157</v>
      </c>
    </row>
    <row r="5694" spans="1:6">
      <c r="A5694" s="74" t="s">
        <v>211</v>
      </c>
      <c r="B5694" s="74" t="s">
        <v>160</v>
      </c>
      <c r="C5694" s="75" t="s">
        <v>6499</v>
      </c>
      <c r="D5694" s="76">
        <v>4488</v>
      </c>
      <c r="E5694" s="77">
        <v>49.39</v>
      </c>
      <c r="F5694" s="95">
        <v>91</v>
      </c>
    </row>
    <row r="5695" spans="1:6">
      <c r="A5695" s="74" t="s">
        <v>211</v>
      </c>
      <c r="B5695" s="74" t="s">
        <v>160</v>
      </c>
      <c r="C5695" s="75" t="s">
        <v>6500</v>
      </c>
      <c r="D5695" s="76">
        <v>4384</v>
      </c>
      <c r="E5695" s="77">
        <v>85.46</v>
      </c>
      <c r="F5695" s="95">
        <v>51</v>
      </c>
    </row>
    <row r="5696" spans="1:6">
      <c r="A5696" s="74" t="s">
        <v>211</v>
      </c>
      <c r="B5696" s="74" t="s">
        <v>160</v>
      </c>
      <c r="C5696" s="75" t="s">
        <v>6501</v>
      </c>
      <c r="D5696" s="76">
        <v>4084</v>
      </c>
      <c r="E5696" s="77">
        <v>80.05</v>
      </c>
      <c r="F5696" s="95">
        <v>51</v>
      </c>
    </row>
    <row r="5697" spans="1:6">
      <c r="A5697" s="74" t="s">
        <v>211</v>
      </c>
      <c r="B5697" s="74" t="s">
        <v>160</v>
      </c>
      <c r="C5697" s="75" t="s">
        <v>6502</v>
      </c>
      <c r="D5697" s="76">
        <v>3877</v>
      </c>
      <c r="E5697" s="77">
        <v>143.36000000000001</v>
      </c>
      <c r="F5697" s="95">
        <v>27</v>
      </c>
    </row>
    <row r="5698" spans="1:6">
      <c r="A5698" s="74" t="s">
        <v>211</v>
      </c>
      <c r="B5698" s="74" t="s">
        <v>160</v>
      </c>
      <c r="C5698" s="75" t="s">
        <v>6503</v>
      </c>
      <c r="D5698" s="76">
        <v>3720</v>
      </c>
      <c r="E5698" s="77">
        <v>75.849999999999994</v>
      </c>
      <c r="F5698" s="95">
        <v>49</v>
      </c>
    </row>
    <row r="5699" spans="1:6">
      <c r="A5699" s="74" t="s">
        <v>211</v>
      </c>
      <c r="B5699" s="74" t="s">
        <v>160</v>
      </c>
      <c r="C5699" s="75" t="s">
        <v>6504</v>
      </c>
      <c r="D5699" s="76">
        <v>3619</v>
      </c>
      <c r="E5699" s="77">
        <v>13.45</v>
      </c>
      <c r="F5699" s="95">
        <v>269</v>
      </c>
    </row>
    <row r="5700" spans="1:6">
      <c r="A5700" s="74" t="s">
        <v>211</v>
      </c>
      <c r="B5700" s="74" t="s">
        <v>160</v>
      </c>
      <c r="C5700" s="75" t="s">
        <v>6505</v>
      </c>
      <c r="D5700" s="76">
        <v>3386</v>
      </c>
      <c r="E5700" s="77">
        <v>41.75</v>
      </c>
      <c r="F5700" s="95">
        <v>81</v>
      </c>
    </row>
    <row r="5701" spans="1:6">
      <c r="A5701" s="74" t="s">
        <v>211</v>
      </c>
      <c r="B5701" s="74" t="s">
        <v>160</v>
      </c>
      <c r="C5701" s="75" t="s">
        <v>6506</v>
      </c>
      <c r="D5701" s="76">
        <v>3206</v>
      </c>
      <c r="E5701" s="77">
        <v>84.93</v>
      </c>
      <c r="F5701" s="95">
        <v>38</v>
      </c>
    </row>
    <row r="5702" spans="1:6">
      <c r="A5702" s="74" t="s">
        <v>211</v>
      </c>
      <c r="B5702" s="74" t="s">
        <v>160</v>
      </c>
      <c r="C5702" s="75" t="s">
        <v>6507</v>
      </c>
      <c r="D5702" s="76">
        <v>2840</v>
      </c>
      <c r="E5702" s="77">
        <v>39.57</v>
      </c>
      <c r="F5702" s="95">
        <v>72</v>
      </c>
    </row>
    <row r="5703" spans="1:6">
      <c r="A5703" s="74" t="s">
        <v>211</v>
      </c>
      <c r="B5703" s="74" t="s">
        <v>160</v>
      </c>
      <c r="C5703" s="75" t="s">
        <v>6508</v>
      </c>
      <c r="D5703" s="76">
        <v>2757</v>
      </c>
      <c r="E5703" s="77">
        <v>96.82</v>
      </c>
      <c r="F5703" s="95">
        <v>28</v>
      </c>
    </row>
    <row r="5704" spans="1:6">
      <c r="A5704" s="74" t="s">
        <v>211</v>
      </c>
      <c r="B5704" s="74" t="s">
        <v>160</v>
      </c>
      <c r="C5704" s="75" t="s">
        <v>6509</v>
      </c>
      <c r="D5704" s="76">
        <v>2720</v>
      </c>
      <c r="E5704" s="77">
        <v>106.65</v>
      </c>
      <c r="F5704" s="95">
        <v>26</v>
      </c>
    </row>
    <row r="5705" spans="1:6">
      <c r="A5705" s="74" t="s">
        <v>211</v>
      </c>
      <c r="B5705" s="74" t="s">
        <v>160</v>
      </c>
      <c r="C5705" s="75" t="s">
        <v>6510</v>
      </c>
      <c r="D5705" s="76">
        <v>2652</v>
      </c>
      <c r="E5705" s="77">
        <v>83.01</v>
      </c>
      <c r="F5705" s="95">
        <v>32</v>
      </c>
    </row>
    <row r="5706" spans="1:6">
      <c r="A5706" s="74" t="s">
        <v>211</v>
      </c>
      <c r="B5706" s="74" t="s">
        <v>160</v>
      </c>
      <c r="C5706" s="75" t="s">
        <v>6511</v>
      </c>
      <c r="D5706" s="76">
        <v>2641</v>
      </c>
      <c r="E5706" s="77">
        <v>71.650000000000006</v>
      </c>
      <c r="F5706" s="95">
        <v>37</v>
      </c>
    </row>
    <row r="5707" spans="1:6">
      <c r="A5707" s="74" t="s">
        <v>211</v>
      </c>
      <c r="B5707" s="74" t="s">
        <v>160</v>
      </c>
      <c r="C5707" s="75" t="s">
        <v>6512</v>
      </c>
      <c r="D5707" s="76">
        <v>2640</v>
      </c>
      <c r="E5707" s="77">
        <v>52.88</v>
      </c>
      <c r="F5707" s="95">
        <v>50</v>
      </c>
    </row>
    <row r="5708" spans="1:6">
      <c r="A5708" s="74" t="s">
        <v>211</v>
      </c>
      <c r="B5708" s="74" t="s">
        <v>160</v>
      </c>
      <c r="C5708" s="75" t="s">
        <v>6513</v>
      </c>
      <c r="D5708" s="76">
        <v>2307</v>
      </c>
      <c r="E5708" s="77">
        <v>30.74</v>
      </c>
      <c r="F5708" s="95">
        <v>75</v>
      </c>
    </row>
    <row r="5709" spans="1:6">
      <c r="A5709" s="74" t="s">
        <v>211</v>
      </c>
      <c r="B5709" s="74" t="s">
        <v>160</v>
      </c>
      <c r="C5709" s="75" t="s">
        <v>6514</v>
      </c>
      <c r="D5709" s="76">
        <v>2132</v>
      </c>
      <c r="E5709" s="77">
        <v>51.47</v>
      </c>
      <c r="F5709" s="95">
        <v>41</v>
      </c>
    </row>
    <row r="5710" spans="1:6">
      <c r="A5710" s="74" t="s">
        <v>211</v>
      </c>
      <c r="B5710" s="74" t="s">
        <v>160</v>
      </c>
      <c r="C5710" s="75" t="s">
        <v>6515</v>
      </c>
      <c r="D5710" s="76">
        <v>1994</v>
      </c>
      <c r="E5710" s="77">
        <v>89.4</v>
      </c>
      <c r="F5710" s="95">
        <v>22</v>
      </c>
    </row>
    <row r="5711" spans="1:6">
      <c r="A5711" s="74" t="s">
        <v>211</v>
      </c>
      <c r="B5711" s="74" t="s">
        <v>160</v>
      </c>
      <c r="C5711" s="75" t="s">
        <v>6516</v>
      </c>
      <c r="D5711" s="76">
        <v>1896</v>
      </c>
      <c r="E5711" s="77">
        <v>116.14</v>
      </c>
      <c r="F5711" s="95">
        <v>16</v>
      </c>
    </row>
    <row r="5712" spans="1:6">
      <c r="A5712" s="74" t="s">
        <v>211</v>
      </c>
      <c r="B5712" s="74" t="s">
        <v>160</v>
      </c>
      <c r="C5712" s="75" t="s">
        <v>6517</v>
      </c>
      <c r="D5712" s="76">
        <v>1814</v>
      </c>
      <c r="E5712" s="77">
        <v>72.48</v>
      </c>
      <c r="F5712" s="95">
        <v>25</v>
      </c>
    </row>
    <row r="5713" spans="1:6">
      <c r="A5713" s="74" t="s">
        <v>211</v>
      </c>
      <c r="B5713" s="74" t="s">
        <v>160</v>
      </c>
      <c r="C5713" s="75" t="s">
        <v>6518</v>
      </c>
      <c r="D5713" s="76">
        <v>1805</v>
      </c>
      <c r="E5713" s="77">
        <v>31.93</v>
      </c>
      <c r="F5713" s="95">
        <v>57</v>
      </c>
    </row>
    <row r="5714" spans="1:6">
      <c r="A5714" s="74" t="s">
        <v>211</v>
      </c>
      <c r="B5714" s="74" t="s">
        <v>160</v>
      </c>
      <c r="C5714" s="75" t="s">
        <v>6519</v>
      </c>
      <c r="D5714" s="76">
        <v>1684</v>
      </c>
      <c r="E5714" s="77">
        <v>58.35</v>
      </c>
      <c r="F5714" s="95">
        <v>29</v>
      </c>
    </row>
    <row r="5715" spans="1:6">
      <c r="A5715" s="74" t="s">
        <v>211</v>
      </c>
      <c r="B5715" s="74" t="s">
        <v>160</v>
      </c>
      <c r="C5715" s="75" t="s">
        <v>6520</v>
      </c>
      <c r="D5715" s="76">
        <v>1656</v>
      </c>
      <c r="E5715" s="77">
        <v>61.52</v>
      </c>
      <c r="F5715" s="95">
        <v>27</v>
      </c>
    </row>
    <row r="5716" spans="1:6">
      <c r="A5716" s="74" t="s">
        <v>211</v>
      </c>
      <c r="B5716" s="74" t="s">
        <v>160</v>
      </c>
      <c r="C5716" s="75" t="s">
        <v>6521</v>
      </c>
      <c r="D5716" s="76">
        <v>1508</v>
      </c>
      <c r="E5716" s="77">
        <v>65.42</v>
      </c>
      <c r="F5716" s="95">
        <v>23</v>
      </c>
    </row>
    <row r="5717" spans="1:6">
      <c r="A5717" s="74" t="s">
        <v>211</v>
      </c>
      <c r="B5717" s="74" t="s">
        <v>160</v>
      </c>
      <c r="C5717" s="75" t="s">
        <v>6522</v>
      </c>
      <c r="D5717" s="76">
        <v>1462</v>
      </c>
      <c r="E5717" s="77">
        <v>48.36</v>
      </c>
      <c r="F5717" s="95">
        <v>30</v>
      </c>
    </row>
    <row r="5718" spans="1:6">
      <c r="A5718" s="74" t="s">
        <v>211</v>
      </c>
      <c r="B5718" s="74" t="s">
        <v>160</v>
      </c>
      <c r="C5718" s="75" t="s">
        <v>6523</v>
      </c>
      <c r="D5718" s="76">
        <v>1365</v>
      </c>
      <c r="E5718" s="77">
        <v>61.49</v>
      </c>
      <c r="F5718" s="95">
        <v>22</v>
      </c>
    </row>
    <row r="5719" spans="1:6">
      <c r="A5719" s="74" t="s">
        <v>211</v>
      </c>
      <c r="B5719" s="74" t="s">
        <v>160</v>
      </c>
      <c r="C5719" s="75" t="s">
        <v>6524</v>
      </c>
      <c r="D5719" s="76">
        <v>1247</v>
      </c>
      <c r="E5719" s="77">
        <v>26.79</v>
      </c>
      <c r="F5719" s="95">
        <v>47</v>
      </c>
    </row>
    <row r="5720" spans="1:6">
      <c r="A5720" s="74" t="s">
        <v>211</v>
      </c>
      <c r="B5720" s="74" t="s">
        <v>160</v>
      </c>
      <c r="C5720" s="75" t="s">
        <v>6525</v>
      </c>
      <c r="D5720" s="76">
        <v>1217</v>
      </c>
      <c r="E5720" s="77">
        <v>11.02</v>
      </c>
      <c r="F5720" s="95">
        <v>110</v>
      </c>
    </row>
    <row r="5721" spans="1:6">
      <c r="A5721" s="74" t="s">
        <v>211</v>
      </c>
      <c r="B5721" s="74" t="s">
        <v>160</v>
      </c>
      <c r="C5721" s="75" t="s">
        <v>6526</v>
      </c>
      <c r="D5721" s="76">
        <v>1066</v>
      </c>
      <c r="E5721" s="77">
        <v>50.06</v>
      </c>
      <c r="F5721" s="95">
        <v>21</v>
      </c>
    </row>
    <row r="5722" spans="1:6">
      <c r="A5722" s="74" t="s">
        <v>211</v>
      </c>
      <c r="B5722" s="74" t="s">
        <v>160</v>
      </c>
      <c r="C5722" s="75" t="s">
        <v>6527</v>
      </c>
      <c r="D5722" s="76">
        <v>1004</v>
      </c>
      <c r="E5722" s="77">
        <v>36.42</v>
      </c>
      <c r="F5722" s="95">
        <v>28</v>
      </c>
    </row>
    <row r="5723" spans="1:6">
      <c r="A5723" s="74" t="s">
        <v>211</v>
      </c>
      <c r="B5723" s="74" t="s">
        <v>160</v>
      </c>
      <c r="C5723" s="75" t="s">
        <v>6528</v>
      </c>
      <c r="D5723" s="77">
        <v>963</v>
      </c>
      <c r="E5723" s="77">
        <v>28.63</v>
      </c>
      <c r="F5723" s="95">
        <v>34</v>
      </c>
    </row>
    <row r="5724" spans="1:6">
      <c r="A5724" s="74" t="s">
        <v>211</v>
      </c>
      <c r="B5724" s="74" t="s">
        <v>160</v>
      </c>
      <c r="C5724" s="75" t="s">
        <v>6529</v>
      </c>
      <c r="D5724" s="77">
        <v>957</v>
      </c>
      <c r="E5724" s="77">
        <v>34.71</v>
      </c>
      <c r="F5724" s="95">
        <v>28</v>
      </c>
    </row>
    <row r="5725" spans="1:6">
      <c r="A5725" s="74" t="s">
        <v>211</v>
      </c>
      <c r="B5725" s="74" t="s">
        <v>160</v>
      </c>
      <c r="C5725" s="75" t="s">
        <v>6530</v>
      </c>
      <c r="D5725" s="77">
        <v>925</v>
      </c>
      <c r="E5725" s="77">
        <v>49.75</v>
      </c>
      <c r="F5725" s="95">
        <v>19</v>
      </c>
    </row>
    <row r="5726" spans="1:6">
      <c r="A5726" s="74" t="s">
        <v>211</v>
      </c>
      <c r="B5726" s="74" t="s">
        <v>160</v>
      </c>
      <c r="C5726" s="75" t="s">
        <v>6531</v>
      </c>
      <c r="D5726" s="77">
        <v>749</v>
      </c>
      <c r="E5726" s="77">
        <v>32.71</v>
      </c>
      <c r="F5726" s="95">
        <v>23</v>
      </c>
    </row>
    <row r="5727" spans="1:6">
      <c r="A5727" s="74" t="s">
        <v>211</v>
      </c>
      <c r="B5727" s="74" t="s">
        <v>160</v>
      </c>
      <c r="C5727" s="75" t="s">
        <v>6532</v>
      </c>
      <c r="D5727" s="77">
        <v>695</v>
      </c>
      <c r="E5727" s="77">
        <v>19.940000000000001</v>
      </c>
      <c r="F5727" s="95">
        <v>35</v>
      </c>
    </row>
    <row r="5728" spans="1:6">
      <c r="A5728" s="74" t="s">
        <v>211</v>
      </c>
      <c r="B5728" s="74" t="s">
        <v>160</v>
      </c>
      <c r="C5728" s="75" t="s">
        <v>6533</v>
      </c>
      <c r="D5728" s="77">
        <v>621</v>
      </c>
      <c r="E5728" s="77">
        <v>26.1</v>
      </c>
      <c r="F5728" s="95">
        <v>24</v>
      </c>
    </row>
    <row r="5729" spans="1:6">
      <c r="A5729" s="74" t="s">
        <v>211</v>
      </c>
      <c r="B5729" s="74" t="s">
        <v>160</v>
      </c>
      <c r="C5729" s="75" t="s">
        <v>6534</v>
      </c>
      <c r="D5729" s="77">
        <v>475</v>
      </c>
      <c r="E5729" s="77">
        <v>3.18</v>
      </c>
      <c r="F5729" s="95">
        <v>149</v>
      </c>
    </row>
    <row r="5730" spans="1:6">
      <c r="A5730" s="74" t="s">
        <v>211</v>
      </c>
      <c r="B5730" s="74" t="s">
        <v>160</v>
      </c>
      <c r="C5730" s="75" t="s">
        <v>6535</v>
      </c>
      <c r="D5730" s="77">
        <v>408</v>
      </c>
      <c r="E5730" s="77">
        <v>52</v>
      </c>
      <c r="F5730" s="95">
        <v>7.85</v>
      </c>
    </row>
    <row r="5731" spans="1:6">
      <c r="A5731" s="74" t="s">
        <v>211</v>
      </c>
      <c r="B5731" s="74" t="s">
        <v>160</v>
      </c>
      <c r="C5731" s="75" t="s">
        <v>6536</v>
      </c>
      <c r="D5731" s="77">
        <v>159</v>
      </c>
      <c r="E5731" s="77">
        <v>18.41</v>
      </c>
      <c r="F5731" s="95">
        <v>8.6300000000000008</v>
      </c>
    </row>
    <row r="5732" spans="1:6">
      <c r="A5732" s="74" t="s">
        <v>211</v>
      </c>
      <c r="B5732" s="74" t="s">
        <v>161</v>
      </c>
      <c r="C5732" s="75" t="s">
        <v>6537</v>
      </c>
      <c r="D5732" s="76">
        <v>95269</v>
      </c>
      <c r="E5732" s="77">
        <v>241</v>
      </c>
      <c r="F5732" s="95">
        <v>395</v>
      </c>
    </row>
    <row r="5733" spans="1:6">
      <c r="A5733" s="74" t="s">
        <v>211</v>
      </c>
      <c r="B5733" s="74" t="s">
        <v>161</v>
      </c>
      <c r="C5733" s="75" t="s">
        <v>6538</v>
      </c>
      <c r="D5733" s="76">
        <v>31344</v>
      </c>
      <c r="E5733" s="77">
        <v>193.24</v>
      </c>
      <c r="F5733" s="95">
        <v>162</v>
      </c>
    </row>
    <row r="5734" spans="1:6">
      <c r="A5734" s="74" t="s">
        <v>211</v>
      </c>
      <c r="B5734" s="74" t="s">
        <v>161</v>
      </c>
      <c r="C5734" s="75" t="s">
        <v>6539</v>
      </c>
      <c r="D5734" s="76">
        <v>26748</v>
      </c>
      <c r="E5734" s="77">
        <v>82.65</v>
      </c>
      <c r="F5734" s="95">
        <v>324</v>
      </c>
    </row>
    <row r="5735" spans="1:6">
      <c r="A5735" s="74" t="s">
        <v>211</v>
      </c>
      <c r="B5735" s="74" t="s">
        <v>161</v>
      </c>
      <c r="C5735" s="75" t="s">
        <v>6540</v>
      </c>
      <c r="D5735" s="76">
        <v>23909</v>
      </c>
      <c r="E5735" s="77">
        <v>58.53</v>
      </c>
      <c r="F5735" s="95">
        <v>408</v>
      </c>
    </row>
    <row r="5736" spans="1:6">
      <c r="A5736" s="74" t="s">
        <v>211</v>
      </c>
      <c r="B5736" s="74" t="s">
        <v>161</v>
      </c>
      <c r="C5736" s="75" t="s">
        <v>6541</v>
      </c>
      <c r="D5736" s="76">
        <v>20405</v>
      </c>
      <c r="E5736" s="77">
        <v>41.22</v>
      </c>
      <c r="F5736" s="95">
        <v>495</v>
      </c>
    </row>
    <row r="5737" spans="1:6">
      <c r="A5737" s="74" t="s">
        <v>211</v>
      </c>
      <c r="B5737" s="74" t="s">
        <v>161</v>
      </c>
      <c r="C5737" s="75" t="s">
        <v>6542</v>
      </c>
      <c r="D5737" s="76">
        <v>19976</v>
      </c>
      <c r="E5737" s="77">
        <v>38.729999999999997</v>
      </c>
      <c r="F5737" s="95">
        <v>516</v>
      </c>
    </row>
    <row r="5738" spans="1:6">
      <c r="A5738" s="74" t="s">
        <v>211</v>
      </c>
      <c r="B5738" s="74" t="s">
        <v>161</v>
      </c>
      <c r="C5738" s="75" t="s">
        <v>6543</v>
      </c>
      <c r="D5738" s="76">
        <v>17421</v>
      </c>
      <c r="E5738" s="77">
        <v>43.33</v>
      </c>
      <c r="F5738" s="95">
        <v>402</v>
      </c>
    </row>
    <row r="5739" spans="1:6">
      <c r="A5739" s="74" t="s">
        <v>211</v>
      </c>
      <c r="B5739" s="74" t="s">
        <v>161</v>
      </c>
      <c r="C5739" s="75" t="s">
        <v>6544</v>
      </c>
      <c r="D5739" s="76">
        <v>15419</v>
      </c>
      <c r="E5739" s="77">
        <v>47.08</v>
      </c>
      <c r="F5739" s="95">
        <v>328</v>
      </c>
    </row>
    <row r="5740" spans="1:6">
      <c r="A5740" s="74" t="s">
        <v>211</v>
      </c>
      <c r="B5740" s="74" t="s">
        <v>161</v>
      </c>
      <c r="C5740" s="75" t="s">
        <v>6545</v>
      </c>
      <c r="D5740" s="76">
        <v>15098</v>
      </c>
      <c r="E5740" s="77">
        <v>20.78</v>
      </c>
      <c r="F5740" s="95">
        <v>726</v>
      </c>
    </row>
    <row r="5741" spans="1:6">
      <c r="A5741" s="74" t="s">
        <v>211</v>
      </c>
      <c r="B5741" s="74" t="s">
        <v>161</v>
      </c>
      <c r="C5741" s="75" t="s">
        <v>6546</v>
      </c>
      <c r="D5741" s="76">
        <v>14369</v>
      </c>
      <c r="E5741" s="77">
        <v>23.43</v>
      </c>
      <c r="F5741" s="95">
        <v>613</v>
      </c>
    </row>
    <row r="5742" spans="1:6">
      <c r="A5742" s="74" t="s">
        <v>211</v>
      </c>
      <c r="B5742" s="74" t="s">
        <v>161</v>
      </c>
      <c r="C5742" s="75" t="s">
        <v>6547</v>
      </c>
      <c r="D5742" s="76">
        <v>14166</v>
      </c>
      <c r="E5742" s="77">
        <v>22.66</v>
      </c>
      <c r="F5742" s="95">
        <v>625</v>
      </c>
    </row>
    <row r="5743" spans="1:6">
      <c r="A5743" s="74" t="s">
        <v>211</v>
      </c>
      <c r="B5743" s="74" t="s">
        <v>161</v>
      </c>
      <c r="C5743" s="75" t="s">
        <v>6548</v>
      </c>
      <c r="D5743" s="76">
        <v>14018</v>
      </c>
      <c r="E5743" s="77">
        <v>29.78</v>
      </c>
      <c r="F5743" s="95">
        <v>471</v>
      </c>
    </row>
    <row r="5744" spans="1:6">
      <c r="A5744" s="74" t="s">
        <v>211</v>
      </c>
      <c r="B5744" s="74" t="s">
        <v>161</v>
      </c>
      <c r="C5744" s="75" t="s">
        <v>6549</v>
      </c>
      <c r="D5744" s="76">
        <v>14017</v>
      </c>
      <c r="E5744" s="77">
        <v>49.5</v>
      </c>
      <c r="F5744" s="95">
        <v>283</v>
      </c>
    </row>
    <row r="5745" spans="1:6">
      <c r="A5745" s="74" t="s">
        <v>211</v>
      </c>
      <c r="B5745" s="74" t="s">
        <v>161</v>
      </c>
      <c r="C5745" s="75" t="s">
        <v>6550</v>
      </c>
      <c r="D5745" s="76">
        <v>13894</v>
      </c>
      <c r="E5745" s="77">
        <v>16.739999999999998</v>
      </c>
      <c r="F5745" s="95">
        <v>830</v>
      </c>
    </row>
    <row r="5746" spans="1:6">
      <c r="A5746" s="74" t="s">
        <v>211</v>
      </c>
      <c r="B5746" s="74" t="s">
        <v>161</v>
      </c>
      <c r="C5746" s="75" t="s">
        <v>6551</v>
      </c>
      <c r="D5746" s="76">
        <v>13830</v>
      </c>
      <c r="E5746" s="77">
        <v>62.31</v>
      </c>
      <c r="F5746" s="95">
        <v>222</v>
      </c>
    </row>
    <row r="5747" spans="1:6">
      <c r="A5747" s="74" t="s">
        <v>211</v>
      </c>
      <c r="B5747" s="74" t="s">
        <v>161</v>
      </c>
      <c r="C5747" s="75" t="s">
        <v>6552</v>
      </c>
      <c r="D5747" s="76">
        <v>12829</v>
      </c>
      <c r="E5747" s="77">
        <v>22.65</v>
      </c>
      <c r="F5747" s="95">
        <v>566</v>
      </c>
    </row>
    <row r="5748" spans="1:6">
      <c r="A5748" s="74" t="s">
        <v>211</v>
      </c>
      <c r="B5748" s="74" t="s">
        <v>161</v>
      </c>
      <c r="C5748" s="75" t="s">
        <v>6553</v>
      </c>
      <c r="D5748" s="76">
        <v>12346</v>
      </c>
      <c r="E5748" s="77">
        <v>100.4</v>
      </c>
      <c r="F5748" s="95">
        <v>123</v>
      </c>
    </row>
    <row r="5749" spans="1:6">
      <c r="A5749" s="74" t="s">
        <v>211</v>
      </c>
      <c r="B5749" s="74" t="s">
        <v>161</v>
      </c>
      <c r="C5749" s="75" t="s">
        <v>6554</v>
      </c>
      <c r="D5749" s="76">
        <v>12034</v>
      </c>
      <c r="E5749" s="77">
        <v>24.24</v>
      </c>
      <c r="F5749" s="95">
        <v>496</v>
      </c>
    </row>
    <row r="5750" spans="1:6">
      <c r="A5750" s="74" t="s">
        <v>211</v>
      </c>
      <c r="B5750" s="74" t="s">
        <v>161</v>
      </c>
      <c r="C5750" s="75" t="s">
        <v>6555</v>
      </c>
      <c r="D5750" s="76">
        <v>11934</v>
      </c>
      <c r="E5750" s="77">
        <v>25.42</v>
      </c>
      <c r="F5750" s="95">
        <v>470</v>
      </c>
    </row>
    <row r="5751" spans="1:6">
      <c r="A5751" s="74" t="s">
        <v>211</v>
      </c>
      <c r="B5751" s="74" t="s">
        <v>161</v>
      </c>
      <c r="C5751" s="75" t="s">
        <v>6556</v>
      </c>
      <c r="D5751" s="76">
        <v>11906</v>
      </c>
      <c r="E5751" s="77">
        <v>22.13</v>
      </c>
      <c r="F5751" s="95">
        <v>538</v>
      </c>
    </row>
    <row r="5752" spans="1:6">
      <c r="A5752" s="74" t="s">
        <v>211</v>
      </c>
      <c r="B5752" s="74" t="s">
        <v>161</v>
      </c>
      <c r="C5752" s="75" t="s">
        <v>6557</v>
      </c>
      <c r="D5752" s="76">
        <v>11726</v>
      </c>
      <c r="E5752" s="77">
        <v>23.68</v>
      </c>
      <c r="F5752" s="95">
        <v>495</v>
      </c>
    </row>
    <row r="5753" spans="1:6">
      <c r="A5753" s="74" t="s">
        <v>211</v>
      </c>
      <c r="B5753" s="74" t="s">
        <v>161</v>
      </c>
      <c r="C5753" s="75" t="s">
        <v>6558</v>
      </c>
      <c r="D5753" s="76">
        <v>11407</v>
      </c>
      <c r="E5753" s="77">
        <v>26.63</v>
      </c>
      <c r="F5753" s="95">
        <v>428</v>
      </c>
    </row>
    <row r="5754" spans="1:6">
      <c r="A5754" s="74" t="s">
        <v>211</v>
      </c>
      <c r="B5754" s="74" t="s">
        <v>161</v>
      </c>
      <c r="C5754" s="75" t="s">
        <v>6559</v>
      </c>
      <c r="D5754" s="76">
        <v>10977</v>
      </c>
      <c r="E5754" s="77">
        <v>24.29</v>
      </c>
      <c r="F5754" s="95">
        <v>452</v>
      </c>
    </row>
    <row r="5755" spans="1:6">
      <c r="A5755" s="74" t="s">
        <v>211</v>
      </c>
      <c r="B5755" s="74" t="s">
        <v>161</v>
      </c>
      <c r="C5755" s="75" t="s">
        <v>6560</v>
      </c>
      <c r="D5755" s="76">
        <v>10287</v>
      </c>
      <c r="E5755" s="77">
        <v>45.88</v>
      </c>
      <c r="F5755" s="95">
        <v>224</v>
      </c>
    </row>
    <row r="5756" spans="1:6">
      <c r="A5756" s="74" t="s">
        <v>211</v>
      </c>
      <c r="B5756" s="74" t="s">
        <v>161</v>
      </c>
      <c r="C5756" s="75" t="s">
        <v>6561</v>
      </c>
      <c r="D5756" s="76">
        <v>10008</v>
      </c>
      <c r="E5756" s="77">
        <v>92.31</v>
      </c>
      <c r="F5756" s="95">
        <v>108</v>
      </c>
    </row>
    <row r="5757" spans="1:6">
      <c r="A5757" s="74" t="s">
        <v>211</v>
      </c>
      <c r="B5757" s="74" t="s">
        <v>161</v>
      </c>
      <c r="C5757" s="75" t="s">
        <v>6562</v>
      </c>
      <c r="D5757" s="76">
        <v>9859</v>
      </c>
      <c r="E5757" s="77">
        <v>43.06</v>
      </c>
      <c r="F5757" s="95">
        <v>229</v>
      </c>
    </row>
    <row r="5758" spans="1:6">
      <c r="A5758" s="74" t="s">
        <v>211</v>
      </c>
      <c r="B5758" s="74" t="s">
        <v>161</v>
      </c>
      <c r="C5758" s="75" t="s">
        <v>6563</v>
      </c>
      <c r="D5758" s="76">
        <v>9698</v>
      </c>
      <c r="E5758" s="77">
        <v>39.729999999999997</v>
      </c>
      <c r="F5758" s="95">
        <v>244</v>
      </c>
    </row>
    <row r="5759" spans="1:6">
      <c r="A5759" s="74" t="s">
        <v>211</v>
      </c>
      <c r="B5759" s="74" t="s">
        <v>161</v>
      </c>
      <c r="C5759" s="75" t="s">
        <v>6564</v>
      </c>
      <c r="D5759" s="76">
        <v>9258</v>
      </c>
      <c r="E5759" s="77">
        <v>8.58</v>
      </c>
      <c r="F5759" s="96">
        <v>1079</v>
      </c>
    </row>
    <row r="5760" spans="1:6">
      <c r="A5760" s="74" t="s">
        <v>211</v>
      </c>
      <c r="B5760" s="74" t="s">
        <v>161</v>
      </c>
      <c r="C5760" s="75" t="s">
        <v>6565</v>
      </c>
      <c r="D5760" s="76">
        <v>9005</v>
      </c>
      <c r="E5760" s="77">
        <v>22.25</v>
      </c>
      <c r="F5760" s="95">
        <v>405</v>
      </c>
    </row>
    <row r="5761" spans="1:6">
      <c r="A5761" s="74" t="s">
        <v>211</v>
      </c>
      <c r="B5761" s="74" t="s">
        <v>161</v>
      </c>
      <c r="C5761" s="75" t="s">
        <v>6566</v>
      </c>
      <c r="D5761" s="76">
        <v>8946</v>
      </c>
      <c r="E5761" s="77">
        <v>56.81</v>
      </c>
      <c r="F5761" s="95">
        <v>157</v>
      </c>
    </row>
    <row r="5762" spans="1:6">
      <c r="A5762" s="74" t="s">
        <v>211</v>
      </c>
      <c r="B5762" s="74" t="s">
        <v>161</v>
      </c>
      <c r="C5762" s="75" t="s">
        <v>6567</v>
      </c>
      <c r="D5762" s="76">
        <v>8916</v>
      </c>
      <c r="E5762" s="77">
        <v>21.09</v>
      </c>
      <c r="F5762" s="95">
        <v>423</v>
      </c>
    </row>
    <row r="5763" spans="1:6">
      <c r="A5763" s="74" t="s">
        <v>211</v>
      </c>
      <c r="B5763" s="74" t="s">
        <v>161</v>
      </c>
      <c r="C5763" s="75" t="s">
        <v>6568</v>
      </c>
      <c r="D5763" s="76">
        <v>8643</v>
      </c>
      <c r="E5763" s="77">
        <v>36.799999999999997</v>
      </c>
      <c r="F5763" s="95">
        <v>235</v>
      </c>
    </row>
    <row r="5764" spans="1:6">
      <c r="A5764" s="74" t="s">
        <v>211</v>
      </c>
      <c r="B5764" s="74" t="s">
        <v>161</v>
      </c>
      <c r="C5764" s="75" t="s">
        <v>6569</v>
      </c>
      <c r="D5764" s="76">
        <v>8150</v>
      </c>
      <c r="E5764" s="77">
        <v>59.87</v>
      </c>
      <c r="F5764" s="95">
        <v>136</v>
      </c>
    </row>
    <row r="5765" spans="1:6">
      <c r="A5765" s="74" t="s">
        <v>211</v>
      </c>
      <c r="B5765" s="74" t="s">
        <v>161</v>
      </c>
      <c r="C5765" s="75" t="s">
        <v>6570</v>
      </c>
      <c r="D5765" s="76">
        <v>8124</v>
      </c>
      <c r="E5765" s="77">
        <v>8.09</v>
      </c>
      <c r="F5765" s="96">
        <v>1004</v>
      </c>
    </row>
    <row r="5766" spans="1:6">
      <c r="A5766" s="74" t="s">
        <v>211</v>
      </c>
      <c r="B5766" s="74" t="s">
        <v>161</v>
      </c>
      <c r="C5766" s="75" t="s">
        <v>6571</v>
      </c>
      <c r="D5766" s="76">
        <v>7966</v>
      </c>
      <c r="E5766" s="77">
        <v>18.079999999999998</v>
      </c>
      <c r="F5766" s="95">
        <v>441</v>
      </c>
    </row>
    <row r="5767" spans="1:6">
      <c r="A5767" s="74" t="s">
        <v>211</v>
      </c>
      <c r="B5767" s="74" t="s">
        <v>161</v>
      </c>
      <c r="C5767" s="75" t="s">
        <v>6572</v>
      </c>
      <c r="D5767" s="76">
        <v>7064</v>
      </c>
      <c r="E5767" s="77">
        <v>12.55</v>
      </c>
      <c r="F5767" s="95">
        <v>563</v>
      </c>
    </row>
    <row r="5768" spans="1:6">
      <c r="A5768" s="74" t="s">
        <v>211</v>
      </c>
      <c r="B5768" s="74" t="s">
        <v>161</v>
      </c>
      <c r="C5768" s="75" t="s">
        <v>6573</v>
      </c>
      <c r="D5768" s="76">
        <v>7036</v>
      </c>
      <c r="E5768" s="77">
        <v>61.28</v>
      </c>
      <c r="F5768" s="95">
        <v>115</v>
      </c>
    </row>
    <row r="5769" spans="1:6">
      <c r="A5769" s="74" t="s">
        <v>211</v>
      </c>
      <c r="B5769" s="74" t="s">
        <v>161</v>
      </c>
      <c r="C5769" s="75" t="s">
        <v>6574</v>
      </c>
      <c r="D5769" s="76">
        <v>6930</v>
      </c>
      <c r="E5769" s="77">
        <v>35.33</v>
      </c>
      <c r="F5769" s="95">
        <v>196</v>
      </c>
    </row>
    <row r="5770" spans="1:6">
      <c r="A5770" s="74" t="s">
        <v>211</v>
      </c>
      <c r="B5770" s="74" t="s">
        <v>161</v>
      </c>
      <c r="C5770" s="75" t="s">
        <v>6575</v>
      </c>
      <c r="D5770" s="76">
        <v>6928</v>
      </c>
      <c r="E5770" s="77">
        <v>11.18</v>
      </c>
      <c r="F5770" s="95">
        <v>620</v>
      </c>
    </row>
    <row r="5771" spans="1:6">
      <c r="A5771" s="74" t="s">
        <v>211</v>
      </c>
      <c r="B5771" s="74" t="s">
        <v>161</v>
      </c>
      <c r="C5771" s="75" t="s">
        <v>6576</v>
      </c>
      <c r="D5771" s="76">
        <v>6693</v>
      </c>
      <c r="E5771" s="77">
        <v>23.53</v>
      </c>
      <c r="F5771" s="95">
        <v>284</v>
      </c>
    </row>
    <row r="5772" spans="1:6">
      <c r="A5772" s="74" t="s">
        <v>211</v>
      </c>
      <c r="B5772" s="74" t="s">
        <v>161</v>
      </c>
      <c r="C5772" s="75" t="s">
        <v>6577</v>
      </c>
      <c r="D5772" s="76">
        <v>6400</v>
      </c>
      <c r="E5772" s="77">
        <v>28.69</v>
      </c>
      <c r="F5772" s="95">
        <v>223</v>
      </c>
    </row>
    <row r="5773" spans="1:6">
      <c r="A5773" s="74" t="s">
        <v>211</v>
      </c>
      <c r="B5773" s="74" t="s">
        <v>161</v>
      </c>
      <c r="C5773" s="75" t="s">
        <v>6578</v>
      </c>
      <c r="D5773" s="76">
        <v>6288</v>
      </c>
      <c r="E5773" s="77">
        <v>35.130000000000003</v>
      </c>
      <c r="F5773" s="95">
        <v>179</v>
      </c>
    </row>
    <row r="5774" spans="1:6">
      <c r="A5774" s="74" t="s">
        <v>211</v>
      </c>
      <c r="B5774" s="74" t="s">
        <v>161</v>
      </c>
      <c r="C5774" s="75" t="s">
        <v>6579</v>
      </c>
      <c r="D5774" s="76">
        <v>5919</v>
      </c>
      <c r="E5774" s="77">
        <v>19.96</v>
      </c>
      <c r="F5774" s="95">
        <v>297</v>
      </c>
    </row>
    <row r="5775" spans="1:6">
      <c r="A5775" s="74" t="s">
        <v>211</v>
      </c>
      <c r="B5775" s="74" t="s">
        <v>161</v>
      </c>
      <c r="C5775" s="75" t="s">
        <v>6580</v>
      </c>
      <c r="D5775" s="76">
        <v>5898</v>
      </c>
      <c r="E5775" s="77">
        <v>77.2</v>
      </c>
      <c r="F5775" s="95">
        <v>76</v>
      </c>
    </row>
    <row r="5776" spans="1:6">
      <c r="A5776" s="74" t="s">
        <v>211</v>
      </c>
      <c r="B5776" s="74" t="s">
        <v>161</v>
      </c>
      <c r="C5776" s="75" t="s">
        <v>6581</v>
      </c>
      <c r="D5776" s="76">
        <v>5885</v>
      </c>
      <c r="E5776" s="77">
        <v>12.79</v>
      </c>
      <c r="F5776" s="95">
        <v>460</v>
      </c>
    </row>
    <row r="5777" spans="1:6">
      <c r="A5777" s="74" t="s">
        <v>211</v>
      </c>
      <c r="B5777" s="74" t="s">
        <v>161</v>
      </c>
      <c r="C5777" s="75" t="s">
        <v>6582</v>
      </c>
      <c r="D5777" s="76">
        <v>5836</v>
      </c>
      <c r="E5777" s="77">
        <v>27.64</v>
      </c>
      <c r="F5777" s="95">
        <v>211</v>
      </c>
    </row>
    <row r="5778" spans="1:6">
      <c r="A5778" s="74" t="s">
        <v>211</v>
      </c>
      <c r="B5778" s="74" t="s">
        <v>161</v>
      </c>
      <c r="C5778" s="75" t="s">
        <v>6583</v>
      </c>
      <c r="D5778" s="76">
        <v>5757</v>
      </c>
      <c r="E5778" s="77">
        <v>28.41</v>
      </c>
      <c r="F5778" s="95">
        <v>203</v>
      </c>
    </row>
    <row r="5779" spans="1:6">
      <c r="A5779" s="74" t="s">
        <v>211</v>
      </c>
      <c r="B5779" s="74" t="s">
        <v>161</v>
      </c>
      <c r="C5779" s="75" t="s">
        <v>6584</v>
      </c>
      <c r="D5779" s="76">
        <v>5653</v>
      </c>
      <c r="E5779" s="77">
        <v>21.58</v>
      </c>
      <c r="F5779" s="95">
        <v>262</v>
      </c>
    </row>
    <row r="5780" spans="1:6">
      <c r="A5780" s="74" t="s">
        <v>211</v>
      </c>
      <c r="B5780" s="74" t="s">
        <v>161</v>
      </c>
      <c r="C5780" s="75" t="s">
        <v>6585</v>
      </c>
      <c r="D5780" s="76">
        <v>5635</v>
      </c>
      <c r="E5780" s="77">
        <v>38.03</v>
      </c>
      <c r="F5780" s="95">
        <v>148</v>
      </c>
    </row>
    <row r="5781" spans="1:6">
      <c r="A5781" s="74" t="s">
        <v>211</v>
      </c>
      <c r="B5781" s="74" t="s">
        <v>161</v>
      </c>
      <c r="C5781" s="75" t="s">
        <v>6586</v>
      </c>
      <c r="D5781" s="76">
        <v>5629</v>
      </c>
      <c r="E5781" s="77">
        <v>16.79</v>
      </c>
      <c r="F5781" s="95">
        <v>335</v>
      </c>
    </row>
    <row r="5782" spans="1:6">
      <c r="A5782" s="74" t="s">
        <v>211</v>
      </c>
      <c r="B5782" s="74" t="s">
        <v>161</v>
      </c>
      <c r="C5782" s="75" t="s">
        <v>6587</v>
      </c>
      <c r="D5782" s="76">
        <v>5384</v>
      </c>
      <c r="E5782" s="77">
        <v>9.1199999999999992</v>
      </c>
      <c r="F5782" s="95">
        <v>590</v>
      </c>
    </row>
    <row r="5783" spans="1:6">
      <c r="A5783" s="74" t="s">
        <v>211</v>
      </c>
      <c r="B5783" s="74" t="s">
        <v>161</v>
      </c>
      <c r="C5783" s="75" t="s">
        <v>6588</v>
      </c>
      <c r="D5783" s="76">
        <v>5356</v>
      </c>
      <c r="E5783" s="77">
        <v>30.46</v>
      </c>
      <c r="F5783" s="95">
        <v>176</v>
      </c>
    </row>
    <row r="5784" spans="1:6">
      <c r="A5784" s="74" t="s">
        <v>211</v>
      </c>
      <c r="B5784" s="74" t="s">
        <v>161</v>
      </c>
      <c r="C5784" s="75" t="s">
        <v>6589</v>
      </c>
      <c r="D5784" s="76">
        <v>5207</v>
      </c>
      <c r="E5784" s="77">
        <v>8.5</v>
      </c>
      <c r="F5784" s="95">
        <v>612</v>
      </c>
    </row>
    <row r="5785" spans="1:6">
      <c r="A5785" s="74" t="s">
        <v>211</v>
      </c>
      <c r="B5785" s="74" t="s">
        <v>161</v>
      </c>
      <c r="C5785" s="75" t="s">
        <v>6590</v>
      </c>
      <c r="D5785" s="76">
        <v>5201</v>
      </c>
      <c r="E5785" s="77">
        <v>16.3</v>
      </c>
      <c r="F5785" s="95">
        <v>319</v>
      </c>
    </row>
    <row r="5786" spans="1:6">
      <c r="A5786" s="74" t="s">
        <v>211</v>
      </c>
      <c r="B5786" s="74" t="s">
        <v>161</v>
      </c>
      <c r="C5786" s="75" t="s">
        <v>6591</v>
      </c>
      <c r="D5786" s="76">
        <v>5157</v>
      </c>
      <c r="E5786" s="77">
        <v>20.77</v>
      </c>
      <c r="F5786" s="95">
        <v>248</v>
      </c>
    </row>
    <row r="5787" spans="1:6">
      <c r="A5787" s="74" t="s">
        <v>211</v>
      </c>
      <c r="B5787" s="74" t="s">
        <v>161</v>
      </c>
      <c r="C5787" s="75" t="s">
        <v>6592</v>
      </c>
      <c r="D5787" s="76">
        <v>5104</v>
      </c>
      <c r="E5787" s="77">
        <v>16.600000000000001</v>
      </c>
      <c r="F5787" s="95">
        <v>307</v>
      </c>
    </row>
    <row r="5788" spans="1:6">
      <c r="A5788" s="74" t="s">
        <v>211</v>
      </c>
      <c r="B5788" s="74" t="s">
        <v>161</v>
      </c>
      <c r="C5788" s="75" t="s">
        <v>6593</v>
      </c>
      <c r="D5788" s="76">
        <v>4921</v>
      </c>
      <c r="E5788" s="77">
        <v>16.77</v>
      </c>
      <c r="F5788" s="95">
        <v>293</v>
      </c>
    </row>
    <row r="5789" spans="1:6">
      <c r="A5789" s="74" t="s">
        <v>211</v>
      </c>
      <c r="B5789" s="74" t="s">
        <v>161</v>
      </c>
      <c r="C5789" s="75" t="s">
        <v>6594</v>
      </c>
      <c r="D5789" s="76">
        <v>4791</v>
      </c>
      <c r="E5789" s="77">
        <v>15.71</v>
      </c>
      <c r="F5789" s="95">
        <v>305</v>
      </c>
    </row>
    <row r="5790" spans="1:6">
      <c r="A5790" s="74" t="s">
        <v>211</v>
      </c>
      <c r="B5790" s="74" t="s">
        <v>161</v>
      </c>
      <c r="C5790" s="75" t="s">
        <v>6595</v>
      </c>
      <c r="D5790" s="76">
        <v>4752</v>
      </c>
      <c r="E5790" s="77">
        <v>25.1</v>
      </c>
      <c r="F5790" s="95">
        <v>189</v>
      </c>
    </row>
    <row r="5791" spans="1:6">
      <c r="A5791" s="74" t="s">
        <v>211</v>
      </c>
      <c r="B5791" s="74" t="s">
        <v>161</v>
      </c>
      <c r="C5791" s="75" t="s">
        <v>6596</v>
      </c>
      <c r="D5791" s="76">
        <v>4572</v>
      </c>
      <c r="E5791" s="77">
        <v>33.07</v>
      </c>
      <c r="F5791" s="95">
        <v>138</v>
      </c>
    </row>
    <row r="5792" spans="1:6">
      <c r="A5792" s="74" t="s">
        <v>211</v>
      </c>
      <c r="B5792" s="74" t="s">
        <v>161</v>
      </c>
      <c r="C5792" s="75" t="s">
        <v>6597</v>
      </c>
      <c r="D5792" s="76">
        <v>4381</v>
      </c>
      <c r="E5792" s="77">
        <v>14.46</v>
      </c>
      <c r="F5792" s="95">
        <v>303</v>
      </c>
    </row>
    <row r="5793" spans="1:6">
      <c r="A5793" s="74" t="s">
        <v>211</v>
      </c>
      <c r="B5793" s="74" t="s">
        <v>161</v>
      </c>
      <c r="C5793" s="75" t="s">
        <v>6598</v>
      </c>
      <c r="D5793" s="76">
        <v>4342</v>
      </c>
      <c r="E5793" s="77">
        <v>36.409999999999997</v>
      </c>
      <c r="F5793" s="95">
        <v>119</v>
      </c>
    </row>
    <row r="5794" spans="1:6">
      <c r="A5794" s="74" t="s">
        <v>211</v>
      </c>
      <c r="B5794" s="74" t="s">
        <v>161</v>
      </c>
      <c r="C5794" s="75" t="s">
        <v>6599</v>
      </c>
      <c r="D5794" s="76">
        <v>4100</v>
      </c>
      <c r="E5794" s="77">
        <v>8.36</v>
      </c>
      <c r="F5794" s="95">
        <v>491</v>
      </c>
    </row>
    <row r="5795" spans="1:6">
      <c r="A5795" s="74" t="s">
        <v>211</v>
      </c>
      <c r="B5795" s="74" t="s">
        <v>161</v>
      </c>
      <c r="C5795" s="75" t="s">
        <v>6600</v>
      </c>
      <c r="D5795" s="76">
        <v>4053</v>
      </c>
      <c r="E5795" s="77">
        <v>13.56</v>
      </c>
      <c r="F5795" s="95">
        <v>299</v>
      </c>
    </row>
    <row r="5796" spans="1:6">
      <c r="A5796" s="74" t="s">
        <v>211</v>
      </c>
      <c r="B5796" s="74" t="s">
        <v>161</v>
      </c>
      <c r="C5796" s="75" t="s">
        <v>6601</v>
      </c>
      <c r="D5796" s="76">
        <v>4031</v>
      </c>
      <c r="E5796" s="77">
        <v>5.33</v>
      </c>
      <c r="F5796" s="95">
        <v>756</v>
      </c>
    </row>
    <row r="5797" spans="1:6">
      <c r="A5797" s="74" t="s">
        <v>211</v>
      </c>
      <c r="B5797" s="74" t="s">
        <v>161</v>
      </c>
      <c r="C5797" s="75" t="s">
        <v>6602</v>
      </c>
      <c r="D5797" s="76">
        <v>3895</v>
      </c>
      <c r="E5797" s="77">
        <v>9.6199999999999992</v>
      </c>
      <c r="F5797" s="95">
        <v>405</v>
      </c>
    </row>
    <row r="5798" spans="1:6">
      <c r="A5798" s="74" t="s">
        <v>211</v>
      </c>
      <c r="B5798" s="74" t="s">
        <v>161</v>
      </c>
      <c r="C5798" s="75" t="s">
        <v>6603</v>
      </c>
      <c r="D5798" s="76">
        <v>3733</v>
      </c>
      <c r="E5798" s="77">
        <v>48.99</v>
      </c>
      <c r="F5798" s="95">
        <v>76</v>
      </c>
    </row>
    <row r="5799" spans="1:6">
      <c r="A5799" s="74" t="s">
        <v>211</v>
      </c>
      <c r="B5799" s="74" t="s">
        <v>161</v>
      </c>
      <c r="C5799" s="75" t="s">
        <v>6604</v>
      </c>
      <c r="D5799" s="76">
        <v>3652</v>
      </c>
      <c r="E5799" s="77">
        <v>12.42</v>
      </c>
      <c r="F5799" s="95">
        <v>294</v>
      </c>
    </row>
    <row r="5800" spans="1:6">
      <c r="A5800" s="74" t="s">
        <v>211</v>
      </c>
      <c r="B5800" s="74" t="s">
        <v>161</v>
      </c>
      <c r="C5800" s="75" t="s">
        <v>6605</v>
      </c>
      <c r="D5800" s="76">
        <v>3591</v>
      </c>
      <c r="E5800" s="77">
        <v>18.13</v>
      </c>
      <c r="F5800" s="95">
        <v>198</v>
      </c>
    </row>
    <row r="5801" spans="1:6">
      <c r="A5801" s="74" t="s">
        <v>211</v>
      </c>
      <c r="B5801" s="74" t="s">
        <v>161</v>
      </c>
      <c r="C5801" s="75" t="s">
        <v>6606</v>
      </c>
      <c r="D5801" s="76">
        <v>3489</v>
      </c>
      <c r="E5801" s="77">
        <v>8.1999999999999993</v>
      </c>
      <c r="F5801" s="95">
        <v>426</v>
      </c>
    </row>
    <row r="5802" spans="1:6">
      <c r="A5802" s="74" t="s">
        <v>211</v>
      </c>
      <c r="B5802" s="74" t="s">
        <v>161</v>
      </c>
      <c r="C5802" s="75" t="s">
        <v>6607</v>
      </c>
      <c r="D5802" s="76">
        <v>3476</v>
      </c>
      <c r="E5802" s="77">
        <v>7.8</v>
      </c>
      <c r="F5802" s="95">
        <v>446</v>
      </c>
    </row>
    <row r="5803" spans="1:6">
      <c r="A5803" s="74" t="s">
        <v>211</v>
      </c>
      <c r="B5803" s="74" t="s">
        <v>161</v>
      </c>
      <c r="C5803" s="75" t="s">
        <v>6608</v>
      </c>
      <c r="D5803" s="76">
        <v>3230</v>
      </c>
      <c r="E5803" s="77">
        <v>13.57</v>
      </c>
      <c r="F5803" s="95">
        <v>238</v>
      </c>
    </row>
    <row r="5804" spans="1:6">
      <c r="A5804" s="74" t="s">
        <v>211</v>
      </c>
      <c r="B5804" s="74" t="s">
        <v>161</v>
      </c>
      <c r="C5804" s="75" t="s">
        <v>6609</v>
      </c>
      <c r="D5804" s="76">
        <v>3027</v>
      </c>
      <c r="E5804" s="77">
        <v>26.82</v>
      </c>
      <c r="F5804" s="95">
        <v>113</v>
      </c>
    </row>
    <row r="5805" spans="1:6">
      <c r="A5805" s="74" t="s">
        <v>211</v>
      </c>
      <c r="B5805" s="74" t="s">
        <v>161</v>
      </c>
      <c r="C5805" s="75" t="s">
        <v>6610</v>
      </c>
      <c r="D5805" s="76">
        <v>2945</v>
      </c>
      <c r="E5805" s="77">
        <v>11.42</v>
      </c>
      <c r="F5805" s="95">
        <v>258</v>
      </c>
    </row>
    <row r="5806" spans="1:6">
      <c r="A5806" s="74" t="s">
        <v>211</v>
      </c>
      <c r="B5806" s="74" t="s">
        <v>161</v>
      </c>
      <c r="C5806" s="75" t="s">
        <v>6611</v>
      </c>
      <c r="D5806" s="76">
        <v>2872</v>
      </c>
      <c r="E5806" s="77">
        <v>7.71</v>
      </c>
      <c r="F5806" s="95">
        <v>372</v>
      </c>
    </row>
    <row r="5807" spans="1:6">
      <c r="A5807" s="74" t="s">
        <v>211</v>
      </c>
      <c r="B5807" s="74" t="s">
        <v>161</v>
      </c>
      <c r="C5807" s="75" t="s">
        <v>6612</v>
      </c>
      <c r="D5807" s="76">
        <v>2864</v>
      </c>
      <c r="E5807" s="77">
        <v>12.95</v>
      </c>
      <c r="F5807" s="95">
        <v>221</v>
      </c>
    </row>
    <row r="5808" spans="1:6">
      <c r="A5808" s="74" t="s">
        <v>211</v>
      </c>
      <c r="B5808" s="74" t="s">
        <v>161</v>
      </c>
      <c r="C5808" s="75" t="s">
        <v>6613</v>
      </c>
      <c r="D5808" s="76">
        <v>2719</v>
      </c>
      <c r="E5808" s="77">
        <v>9.75</v>
      </c>
      <c r="F5808" s="95">
        <v>279</v>
      </c>
    </row>
    <row r="5809" spans="1:6">
      <c r="A5809" s="74" t="s">
        <v>211</v>
      </c>
      <c r="B5809" s="74" t="s">
        <v>161</v>
      </c>
      <c r="C5809" s="75" t="s">
        <v>6614</v>
      </c>
      <c r="D5809" s="76">
        <v>2663</v>
      </c>
      <c r="E5809" s="77">
        <v>8.5299999999999994</v>
      </c>
      <c r="F5809" s="95">
        <v>312</v>
      </c>
    </row>
    <row r="5810" spans="1:6">
      <c r="A5810" s="74" t="s">
        <v>211</v>
      </c>
      <c r="B5810" s="74" t="s">
        <v>161</v>
      </c>
      <c r="C5810" s="75" t="s">
        <v>6615</v>
      </c>
      <c r="D5810" s="76">
        <v>2411</v>
      </c>
      <c r="E5810" s="77">
        <v>10.71</v>
      </c>
      <c r="F5810" s="95">
        <v>225</v>
      </c>
    </row>
    <row r="5811" spans="1:6">
      <c r="A5811" s="74" t="s">
        <v>211</v>
      </c>
      <c r="B5811" s="74" t="s">
        <v>161</v>
      </c>
      <c r="C5811" s="75" t="s">
        <v>6616</v>
      </c>
      <c r="D5811" s="76">
        <v>2369</v>
      </c>
      <c r="E5811" s="77">
        <v>10.23</v>
      </c>
      <c r="F5811" s="95">
        <v>232</v>
      </c>
    </row>
    <row r="5812" spans="1:6">
      <c r="A5812" s="74" t="s">
        <v>211</v>
      </c>
      <c r="B5812" s="74" t="s">
        <v>161</v>
      </c>
      <c r="C5812" s="75" t="s">
        <v>3530</v>
      </c>
      <c r="D5812" s="76">
        <v>2368</v>
      </c>
      <c r="E5812" s="77">
        <v>4.5599999999999996</v>
      </c>
      <c r="F5812" s="95">
        <v>519</v>
      </c>
    </row>
    <row r="5813" spans="1:6">
      <c r="A5813" s="74" t="s">
        <v>211</v>
      </c>
      <c r="B5813" s="74" t="s">
        <v>161</v>
      </c>
      <c r="C5813" s="75" t="s">
        <v>6617</v>
      </c>
      <c r="D5813" s="76">
        <v>2255</v>
      </c>
      <c r="E5813" s="77">
        <v>11.13</v>
      </c>
      <c r="F5813" s="95">
        <v>203</v>
      </c>
    </row>
    <row r="5814" spans="1:6">
      <c r="A5814" s="74" t="s">
        <v>211</v>
      </c>
      <c r="B5814" s="74" t="s">
        <v>161</v>
      </c>
      <c r="C5814" s="75" t="s">
        <v>6618</v>
      </c>
      <c r="D5814" s="76">
        <v>2242</v>
      </c>
      <c r="E5814" s="77">
        <v>16.760000000000002</v>
      </c>
      <c r="F5814" s="95">
        <v>134</v>
      </c>
    </row>
    <row r="5815" spans="1:6">
      <c r="A5815" s="74" t="s">
        <v>211</v>
      </c>
      <c r="B5815" s="74" t="s">
        <v>161</v>
      </c>
      <c r="C5815" s="75" t="s">
        <v>6619</v>
      </c>
      <c r="D5815" s="76">
        <v>2211</v>
      </c>
      <c r="E5815" s="77">
        <v>11.1</v>
      </c>
      <c r="F5815" s="95">
        <v>199</v>
      </c>
    </row>
    <row r="5816" spans="1:6">
      <c r="A5816" s="74" t="s">
        <v>211</v>
      </c>
      <c r="B5816" s="74" t="s">
        <v>161</v>
      </c>
      <c r="C5816" s="75" t="s">
        <v>6620</v>
      </c>
      <c r="D5816" s="76">
        <v>2008</v>
      </c>
      <c r="E5816" s="77">
        <v>8.77</v>
      </c>
      <c r="F5816" s="95">
        <v>229</v>
      </c>
    </row>
    <row r="5817" spans="1:6">
      <c r="A5817" s="74" t="s">
        <v>211</v>
      </c>
      <c r="B5817" s="74" t="s">
        <v>161</v>
      </c>
      <c r="C5817" s="75" t="s">
        <v>6621</v>
      </c>
      <c r="D5817" s="76">
        <v>1946</v>
      </c>
      <c r="E5817" s="77">
        <v>14.04</v>
      </c>
      <c r="F5817" s="95">
        <v>139</v>
      </c>
    </row>
    <row r="5818" spans="1:6">
      <c r="A5818" s="74" t="s">
        <v>211</v>
      </c>
      <c r="B5818" s="74" t="s">
        <v>161</v>
      </c>
      <c r="C5818" s="75" t="s">
        <v>6622</v>
      </c>
      <c r="D5818" s="76">
        <v>1924</v>
      </c>
      <c r="E5818" s="77">
        <v>9.9499999999999993</v>
      </c>
      <c r="F5818" s="95">
        <v>193</v>
      </c>
    </row>
    <row r="5819" spans="1:6">
      <c r="A5819" s="74" t="s">
        <v>211</v>
      </c>
      <c r="B5819" s="74" t="s">
        <v>161</v>
      </c>
      <c r="C5819" s="75" t="s">
        <v>6623</v>
      </c>
      <c r="D5819" s="76">
        <v>1873</v>
      </c>
      <c r="E5819" s="77">
        <v>8.7799999999999994</v>
      </c>
      <c r="F5819" s="95">
        <v>213</v>
      </c>
    </row>
    <row r="5820" spans="1:6">
      <c r="A5820" s="74" t="s">
        <v>211</v>
      </c>
      <c r="B5820" s="74" t="s">
        <v>161</v>
      </c>
      <c r="C5820" s="75" t="s">
        <v>6624</v>
      </c>
      <c r="D5820" s="76">
        <v>1818</v>
      </c>
      <c r="E5820" s="77">
        <v>6.74</v>
      </c>
      <c r="F5820" s="95">
        <v>270</v>
      </c>
    </row>
    <row r="5821" spans="1:6">
      <c r="A5821" s="74" t="s">
        <v>211</v>
      </c>
      <c r="B5821" s="74" t="s">
        <v>161</v>
      </c>
      <c r="C5821" s="75" t="s">
        <v>6625</v>
      </c>
      <c r="D5821" s="76">
        <v>1704</v>
      </c>
      <c r="E5821" s="77">
        <v>8.69</v>
      </c>
      <c r="F5821" s="95">
        <v>196</v>
      </c>
    </row>
    <row r="5822" spans="1:6">
      <c r="A5822" s="74" t="s">
        <v>211</v>
      </c>
      <c r="B5822" s="74" t="s">
        <v>161</v>
      </c>
      <c r="C5822" s="75" t="s">
        <v>6626</v>
      </c>
      <c r="D5822" s="76">
        <v>1675</v>
      </c>
      <c r="E5822" s="77">
        <v>20.350000000000001</v>
      </c>
      <c r="F5822" s="95">
        <v>82</v>
      </c>
    </row>
    <row r="5823" spans="1:6">
      <c r="A5823" s="74" t="s">
        <v>211</v>
      </c>
      <c r="B5823" s="74" t="s">
        <v>161</v>
      </c>
      <c r="C5823" s="75" t="s">
        <v>6627</v>
      </c>
      <c r="D5823" s="76">
        <v>1644</v>
      </c>
      <c r="E5823" s="77">
        <v>6.49</v>
      </c>
      <c r="F5823" s="95">
        <v>253</v>
      </c>
    </row>
    <row r="5824" spans="1:6">
      <c r="A5824" s="74" t="s">
        <v>211</v>
      </c>
      <c r="B5824" s="74" t="s">
        <v>161</v>
      </c>
      <c r="C5824" s="75" t="s">
        <v>6628</v>
      </c>
      <c r="D5824" s="76">
        <v>1615</v>
      </c>
      <c r="E5824" s="77">
        <v>8.99</v>
      </c>
      <c r="F5824" s="95">
        <v>180</v>
      </c>
    </row>
    <row r="5825" spans="1:6">
      <c r="A5825" s="74" t="s">
        <v>211</v>
      </c>
      <c r="B5825" s="74" t="s">
        <v>161</v>
      </c>
      <c r="C5825" s="75" t="s">
        <v>6629</v>
      </c>
      <c r="D5825" s="76">
        <v>1478</v>
      </c>
      <c r="E5825" s="77">
        <v>13.02</v>
      </c>
      <c r="F5825" s="95">
        <v>113</v>
      </c>
    </row>
    <row r="5826" spans="1:6">
      <c r="A5826" s="74" t="s">
        <v>211</v>
      </c>
      <c r="B5826" s="74" t="s">
        <v>161</v>
      </c>
      <c r="C5826" s="75" t="s">
        <v>6630</v>
      </c>
      <c r="D5826" s="76">
        <v>1456</v>
      </c>
      <c r="E5826" s="77">
        <v>8.9700000000000006</v>
      </c>
      <c r="F5826" s="95">
        <v>162</v>
      </c>
    </row>
    <row r="5827" spans="1:6">
      <c r="A5827" s="74" t="s">
        <v>211</v>
      </c>
      <c r="B5827" s="74" t="s">
        <v>161</v>
      </c>
      <c r="C5827" s="75" t="s">
        <v>6631</v>
      </c>
      <c r="D5827" s="76">
        <v>1176</v>
      </c>
      <c r="E5827" s="77">
        <v>10.27</v>
      </c>
      <c r="F5827" s="95">
        <v>115</v>
      </c>
    </row>
    <row r="5828" spans="1:6">
      <c r="A5828" s="74" t="s">
        <v>211</v>
      </c>
      <c r="B5828" s="74" t="s">
        <v>162</v>
      </c>
      <c r="C5828" s="75" t="s">
        <v>6632</v>
      </c>
      <c r="D5828" s="76">
        <v>196702</v>
      </c>
      <c r="E5828" s="77">
        <v>249.86</v>
      </c>
      <c r="F5828" s="95">
        <v>787</v>
      </c>
    </row>
    <row r="5829" spans="1:6">
      <c r="A5829" s="74" t="s">
        <v>211</v>
      </c>
      <c r="B5829" s="74" t="s">
        <v>162</v>
      </c>
      <c r="C5829" s="75" t="s">
        <v>6633</v>
      </c>
      <c r="D5829" s="76">
        <v>48510</v>
      </c>
      <c r="E5829" s="77">
        <v>298.72000000000003</v>
      </c>
      <c r="F5829" s="95">
        <v>162</v>
      </c>
    </row>
    <row r="5830" spans="1:6">
      <c r="A5830" s="74" t="s">
        <v>211</v>
      </c>
      <c r="B5830" s="74" t="s">
        <v>162</v>
      </c>
      <c r="C5830" s="75" t="s">
        <v>6634</v>
      </c>
      <c r="D5830" s="76">
        <v>32772</v>
      </c>
      <c r="E5830" s="77">
        <v>128</v>
      </c>
      <c r="F5830" s="95">
        <v>256</v>
      </c>
    </row>
    <row r="5831" spans="1:6">
      <c r="A5831" s="74" t="s">
        <v>211</v>
      </c>
      <c r="B5831" s="74" t="s">
        <v>162</v>
      </c>
      <c r="C5831" s="75" t="s">
        <v>6635</v>
      </c>
      <c r="D5831" s="76">
        <v>31856</v>
      </c>
      <c r="E5831" s="77">
        <v>102.12</v>
      </c>
      <c r="F5831" s="95">
        <v>312</v>
      </c>
    </row>
    <row r="5832" spans="1:6">
      <c r="A5832" s="74" t="s">
        <v>211</v>
      </c>
      <c r="B5832" s="74" t="s">
        <v>162</v>
      </c>
      <c r="C5832" s="75" t="s">
        <v>6636</v>
      </c>
      <c r="D5832" s="76">
        <v>30987</v>
      </c>
      <c r="E5832" s="77">
        <v>180.41</v>
      </c>
      <c r="F5832" s="95">
        <v>172</v>
      </c>
    </row>
    <row r="5833" spans="1:6">
      <c r="A5833" s="74" t="s">
        <v>211</v>
      </c>
      <c r="B5833" s="74" t="s">
        <v>162</v>
      </c>
      <c r="C5833" s="75" t="s">
        <v>6637</v>
      </c>
      <c r="D5833" s="76">
        <v>22315</v>
      </c>
      <c r="E5833" s="77">
        <v>188.49</v>
      </c>
      <c r="F5833" s="95">
        <v>118</v>
      </c>
    </row>
    <row r="5834" spans="1:6">
      <c r="A5834" s="74" t="s">
        <v>211</v>
      </c>
      <c r="B5834" s="74" t="s">
        <v>162</v>
      </c>
      <c r="C5834" s="75" t="s">
        <v>6638</v>
      </c>
      <c r="D5834" s="76">
        <v>16908</v>
      </c>
      <c r="E5834" s="77">
        <v>242.32</v>
      </c>
      <c r="F5834" s="95">
        <v>70</v>
      </c>
    </row>
    <row r="5835" spans="1:6">
      <c r="A5835" s="74" t="s">
        <v>211</v>
      </c>
      <c r="B5835" s="74" t="s">
        <v>162</v>
      </c>
      <c r="C5835" s="75" t="s">
        <v>6639</v>
      </c>
      <c r="D5835" s="76">
        <v>16038</v>
      </c>
      <c r="E5835" s="77">
        <v>69.97</v>
      </c>
      <c r="F5835" s="95">
        <v>229</v>
      </c>
    </row>
    <row r="5836" spans="1:6">
      <c r="A5836" s="74" t="s">
        <v>211</v>
      </c>
      <c r="B5836" s="74" t="s">
        <v>162</v>
      </c>
      <c r="C5836" s="75" t="s">
        <v>6640</v>
      </c>
      <c r="D5836" s="76">
        <v>15924</v>
      </c>
      <c r="E5836" s="77">
        <v>44.57</v>
      </c>
      <c r="F5836" s="95">
        <v>357</v>
      </c>
    </row>
    <row r="5837" spans="1:6">
      <c r="A5837" s="74" t="s">
        <v>211</v>
      </c>
      <c r="B5837" s="74" t="s">
        <v>162</v>
      </c>
      <c r="C5837" s="75" t="s">
        <v>6641</v>
      </c>
      <c r="D5837" s="76">
        <v>15843</v>
      </c>
      <c r="E5837" s="77">
        <v>213.96</v>
      </c>
      <c r="F5837" s="95">
        <v>74</v>
      </c>
    </row>
    <row r="5838" spans="1:6">
      <c r="A5838" s="74" t="s">
        <v>211</v>
      </c>
      <c r="B5838" s="74" t="s">
        <v>162</v>
      </c>
      <c r="C5838" s="75" t="s">
        <v>6642</v>
      </c>
      <c r="D5838" s="76">
        <v>15144</v>
      </c>
      <c r="E5838" s="77">
        <v>161.16999999999999</v>
      </c>
      <c r="F5838" s="95">
        <v>94</v>
      </c>
    </row>
    <row r="5839" spans="1:6">
      <c r="A5839" s="74" t="s">
        <v>211</v>
      </c>
      <c r="B5839" s="74" t="s">
        <v>162</v>
      </c>
      <c r="C5839" s="75" t="s">
        <v>6643</v>
      </c>
      <c r="D5839" s="76">
        <v>14989</v>
      </c>
      <c r="E5839" s="77">
        <v>23.56</v>
      </c>
      <c r="F5839" s="95">
        <v>636</v>
      </c>
    </row>
    <row r="5840" spans="1:6">
      <c r="A5840" s="74" t="s">
        <v>211</v>
      </c>
      <c r="B5840" s="74" t="s">
        <v>162</v>
      </c>
      <c r="C5840" s="75" t="s">
        <v>6644</v>
      </c>
      <c r="D5840" s="76">
        <v>13731</v>
      </c>
      <c r="E5840" s="77">
        <v>67.319999999999993</v>
      </c>
      <c r="F5840" s="95">
        <v>204</v>
      </c>
    </row>
    <row r="5841" spans="1:6">
      <c r="A5841" s="74" t="s">
        <v>211</v>
      </c>
      <c r="B5841" s="74" t="s">
        <v>162</v>
      </c>
      <c r="C5841" s="75" t="s">
        <v>6645</v>
      </c>
      <c r="D5841" s="76">
        <v>13620</v>
      </c>
      <c r="E5841" s="77">
        <v>112.3</v>
      </c>
      <c r="F5841" s="95">
        <v>121</v>
      </c>
    </row>
    <row r="5842" spans="1:6">
      <c r="A5842" s="74" t="s">
        <v>211</v>
      </c>
      <c r="B5842" s="74" t="s">
        <v>162</v>
      </c>
      <c r="C5842" s="75" t="s">
        <v>6646</v>
      </c>
      <c r="D5842" s="76">
        <v>11429</v>
      </c>
      <c r="E5842" s="77">
        <v>18.27</v>
      </c>
      <c r="F5842" s="95">
        <v>626</v>
      </c>
    </row>
    <row r="5843" spans="1:6">
      <c r="A5843" s="74" t="s">
        <v>211</v>
      </c>
      <c r="B5843" s="74" t="s">
        <v>162</v>
      </c>
      <c r="C5843" s="75" t="s">
        <v>6647</v>
      </c>
      <c r="D5843" s="76">
        <v>9867</v>
      </c>
      <c r="E5843" s="77">
        <v>47.18</v>
      </c>
      <c r="F5843" s="95">
        <v>209</v>
      </c>
    </row>
    <row r="5844" spans="1:6">
      <c r="A5844" s="74" t="s">
        <v>211</v>
      </c>
      <c r="B5844" s="74" t="s">
        <v>162</v>
      </c>
      <c r="C5844" s="75" t="s">
        <v>6648</v>
      </c>
      <c r="D5844" s="76">
        <v>9143</v>
      </c>
      <c r="E5844" s="77">
        <v>19.190000000000001</v>
      </c>
      <c r="F5844" s="95">
        <v>476</v>
      </c>
    </row>
    <row r="5845" spans="1:6">
      <c r="A5845" s="74" t="s">
        <v>211</v>
      </c>
      <c r="B5845" s="74" t="s">
        <v>162</v>
      </c>
      <c r="C5845" s="75" t="s">
        <v>6649</v>
      </c>
      <c r="D5845" s="76">
        <v>8143</v>
      </c>
      <c r="E5845" s="77">
        <v>15.33</v>
      </c>
      <c r="F5845" s="95">
        <v>531</v>
      </c>
    </row>
    <row r="5846" spans="1:6">
      <c r="A5846" s="74" t="s">
        <v>211</v>
      </c>
      <c r="B5846" s="74" t="s">
        <v>162</v>
      </c>
      <c r="C5846" s="75" t="s">
        <v>6650</v>
      </c>
      <c r="D5846" s="76">
        <v>7812</v>
      </c>
      <c r="E5846" s="77">
        <v>43.86</v>
      </c>
      <c r="F5846" s="95">
        <v>178</v>
      </c>
    </row>
    <row r="5847" spans="1:6">
      <c r="A5847" s="74" t="s">
        <v>211</v>
      </c>
      <c r="B5847" s="74" t="s">
        <v>162</v>
      </c>
      <c r="C5847" s="75" t="s">
        <v>6651</v>
      </c>
      <c r="D5847" s="76">
        <v>6924</v>
      </c>
      <c r="E5847" s="77">
        <v>10.93</v>
      </c>
      <c r="F5847" s="95">
        <v>633</v>
      </c>
    </row>
    <row r="5848" spans="1:6">
      <c r="A5848" s="74" t="s">
        <v>211</v>
      </c>
      <c r="B5848" s="74" t="s">
        <v>162</v>
      </c>
      <c r="C5848" s="75" t="s">
        <v>6652</v>
      </c>
      <c r="D5848" s="76">
        <v>6547</v>
      </c>
      <c r="E5848" s="77">
        <v>74.17</v>
      </c>
      <c r="F5848" s="95">
        <v>88</v>
      </c>
    </row>
    <row r="5849" spans="1:6">
      <c r="A5849" s="74" t="s">
        <v>211</v>
      </c>
      <c r="B5849" s="74" t="s">
        <v>162</v>
      </c>
      <c r="C5849" s="75" t="s">
        <v>6653</v>
      </c>
      <c r="D5849" s="76">
        <v>5547</v>
      </c>
      <c r="E5849" s="77">
        <v>9.75</v>
      </c>
      <c r="F5849" s="95">
        <v>569</v>
      </c>
    </row>
    <row r="5850" spans="1:6">
      <c r="A5850" s="74" t="s">
        <v>211</v>
      </c>
      <c r="B5850" s="74" t="s">
        <v>162</v>
      </c>
      <c r="C5850" s="75" t="s">
        <v>6654</v>
      </c>
      <c r="D5850" s="76">
        <v>5235</v>
      </c>
      <c r="E5850" s="77">
        <v>49.07</v>
      </c>
      <c r="F5850" s="95">
        <v>107</v>
      </c>
    </row>
    <row r="5851" spans="1:6">
      <c r="A5851" s="74" t="s">
        <v>211</v>
      </c>
      <c r="B5851" s="74" t="s">
        <v>162</v>
      </c>
      <c r="C5851" s="75" t="s">
        <v>6655</v>
      </c>
      <c r="D5851" s="76">
        <v>5173</v>
      </c>
      <c r="E5851" s="77">
        <v>22.41</v>
      </c>
      <c r="F5851" s="95">
        <v>231</v>
      </c>
    </row>
    <row r="5852" spans="1:6">
      <c r="A5852" s="74" t="s">
        <v>211</v>
      </c>
      <c r="B5852" s="74" t="s">
        <v>162</v>
      </c>
      <c r="C5852" s="75" t="s">
        <v>6656</v>
      </c>
      <c r="D5852" s="76">
        <v>4183</v>
      </c>
      <c r="E5852" s="77">
        <v>26.93</v>
      </c>
      <c r="F5852" s="95">
        <v>155</v>
      </c>
    </row>
    <row r="5853" spans="1:6">
      <c r="A5853" s="74" t="s">
        <v>211</v>
      </c>
      <c r="B5853" s="74" t="s">
        <v>162</v>
      </c>
      <c r="C5853" s="75" t="s">
        <v>6657</v>
      </c>
      <c r="D5853" s="76">
        <v>3763</v>
      </c>
      <c r="E5853" s="77">
        <v>16.43</v>
      </c>
      <c r="F5853" s="95">
        <v>229</v>
      </c>
    </row>
    <row r="5854" spans="1:6">
      <c r="A5854" s="74" t="s">
        <v>211</v>
      </c>
      <c r="B5854" s="74" t="s">
        <v>162</v>
      </c>
      <c r="C5854" s="75" t="s">
        <v>6658</v>
      </c>
      <c r="D5854" s="76">
        <v>3476</v>
      </c>
      <c r="E5854" s="77">
        <v>21.06</v>
      </c>
      <c r="F5854" s="95">
        <v>165</v>
      </c>
    </row>
    <row r="5855" spans="1:6">
      <c r="A5855" s="74" t="s">
        <v>211</v>
      </c>
      <c r="B5855" s="74" t="s">
        <v>162</v>
      </c>
      <c r="C5855" s="75" t="s">
        <v>6659</v>
      </c>
      <c r="D5855" s="76">
        <v>2367</v>
      </c>
      <c r="E5855" s="77">
        <v>3.85</v>
      </c>
      <c r="F5855" s="95">
        <v>615</v>
      </c>
    </row>
    <row r="5856" spans="1:6">
      <c r="A5856" s="74" t="s">
        <v>211</v>
      </c>
      <c r="B5856" s="74" t="s">
        <v>162</v>
      </c>
      <c r="C5856" s="75" t="s">
        <v>6660</v>
      </c>
      <c r="D5856" s="76">
        <v>1808</v>
      </c>
      <c r="E5856" s="77">
        <v>6.15</v>
      </c>
      <c r="F5856" s="95">
        <v>294</v>
      </c>
    </row>
    <row r="5857" spans="1:6">
      <c r="A5857" s="74" t="s">
        <v>214</v>
      </c>
      <c r="B5857" s="74" t="s">
        <v>163</v>
      </c>
      <c r="C5857" s="75" t="s">
        <v>6661</v>
      </c>
      <c r="D5857" s="76">
        <v>154267</v>
      </c>
      <c r="E5857" s="77">
        <v>85.01</v>
      </c>
      <c r="F5857" s="96">
        <v>1815</v>
      </c>
    </row>
    <row r="5858" spans="1:6">
      <c r="A5858" s="74" t="s">
        <v>214</v>
      </c>
      <c r="B5858" s="74" t="s">
        <v>163</v>
      </c>
      <c r="C5858" s="75" t="s">
        <v>6662</v>
      </c>
      <c r="D5858" s="76">
        <v>70531</v>
      </c>
      <c r="E5858" s="77">
        <v>96.41</v>
      </c>
      <c r="F5858" s="95">
        <v>732</v>
      </c>
    </row>
    <row r="5859" spans="1:6">
      <c r="A5859" s="74" t="s">
        <v>214</v>
      </c>
      <c r="B5859" s="74" t="s">
        <v>163</v>
      </c>
      <c r="C5859" s="75" t="s">
        <v>6663</v>
      </c>
      <c r="D5859" s="76">
        <v>28463</v>
      </c>
      <c r="E5859" s="77">
        <v>26.67</v>
      </c>
      <c r="F5859" s="96">
        <v>1067</v>
      </c>
    </row>
    <row r="5860" spans="1:6">
      <c r="A5860" s="74" t="s">
        <v>214</v>
      </c>
      <c r="B5860" s="74" t="s">
        <v>163</v>
      </c>
      <c r="C5860" s="75" t="s">
        <v>6664</v>
      </c>
      <c r="D5860" s="76">
        <v>26638</v>
      </c>
      <c r="E5860" s="77">
        <v>118.17</v>
      </c>
      <c r="F5860" s="95">
        <v>225</v>
      </c>
    </row>
    <row r="5861" spans="1:6">
      <c r="A5861" s="74" t="s">
        <v>214</v>
      </c>
      <c r="B5861" s="74" t="s">
        <v>163</v>
      </c>
      <c r="C5861" s="75" t="s">
        <v>6665</v>
      </c>
      <c r="D5861" s="76">
        <v>23465</v>
      </c>
      <c r="E5861" s="77">
        <v>68.489999999999995</v>
      </c>
      <c r="F5861" s="95">
        <v>343</v>
      </c>
    </row>
    <row r="5862" spans="1:6">
      <c r="A5862" s="74" t="s">
        <v>214</v>
      </c>
      <c r="B5862" s="74" t="s">
        <v>163</v>
      </c>
      <c r="C5862" s="75" t="s">
        <v>6666</v>
      </c>
      <c r="D5862" s="76">
        <v>21016</v>
      </c>
      <c r="E5862" s="77">
        <v>48.29</v>
      </c>
      <c r="F5862" s="95">
        <v>435</v>
      </c>
    </row>
    <row r="5863" spans="1:6">
      <c r="A5863" s="74" t="s">
        <v>214</v>
      </c>
      <c r="B5863" s="74" t="s">
        <v>163</v>
      </c>
      <c r="C5863" s="75" t="s">
        <v>6667</v>
      </c>
      <c r="D5863" s="76">
        <v>19719</v>
      </c>
      <c r="E5863" s="77">
        <v>6.43</v>
      </c>
      <c r="F5863" s="96">
        <v>3065</v>
      </c>
    </row>
    <row r="5864" spans="1:6">
      <c r="A5864" s="74" t="s">
        <v>214</v>
      </c>
      <c r="B5864" s="74" t="s">
        <v>163</v>
      </c>
      <c r="C5864" s="75" t="s">
        <v>6668</v>
      </c>
      <c r="D5864" s="76">
        <v>17647</v>
      </c>
      <c r="E5864" s="77">
        <v>223.91</v>
      </c>
      <c r="F5864" s="95">
        <v>79</v>
      </c>
    </row>
    <row r="5865" spans="1:6">
      <c r="A5865" s="74" t="s">
        <v>214</v>
      </c>
      <c r="B5865" s="74" t="s">
        <v>163</v>
      </c>
      <c r="C5865" s="75" t="s">
        <v>6669</v>
      </c>
      <c r="D5865" s="76">
        <v>13175</v>
      </c>
      <c r="E5865" s="77">
        <v>27.93</v>
      </c>
      <c r="F5865" s="95">
        <v>472</v>
      </c>
    </row>
    <row r="5866" spans="1:6">
      <c r="A5866" s="74" t="s">
        <v>214</v>
      </c>
      <c r="B5866" s="74" t="s">
        <v>163</v>
      </c>
      <c r="C5866" s="75" t="s">
        <v>6670</v>
      </c>
      <c r="D5866" s="76">
        <v>9547</v>
      </c>
      <c r="E5866" s="77">
        <v>13.63</v>
      </c>
      <c r="F5866" s="95">
        <v>701</v>
      </c>
    </row>
    <row r="5867" spans="1:6">
      <c r="A5867" s="74" t="s">
        <v>214</v>
      </c>
      <c r="B5867" s="74" t="s">
        <v>163</v>
      </c>
      <c r="C5867" s="75" t="s">
        <v>6671</v>
      </c>
      <c r="D5867" s="76">
        <v>8726</v>
      </c>
      <c r="E5867" s="77">
        <v>134.71</v>
      </c>
      <c r="F5867" s="95">
        <v>65</v>
      </c>
    </row>
    <row r="5868" spans="1:6">
      <c r="A5868" s="74" t="s">
        <v>214</v>
      </c>
      <c r="B5868" s="74" t="s">
        <v>163</v>
      </c>
      <c r="C5868" s="75" t="s">
        <v>6672</v>
      </c>
      <c r="D5868" s="76">
        <v>8283</v>
      </c>
      <c r="E5868" s="77">
        <v>27.72</v>
      </c>
      <c r="F5868" s="95">
        <v>299</v>
      </c>
    </row>
    <row r="5869" spans="1:6">
      <c r="A5869" s="74" t="s">
        <v>214</v>
      </c>
      <c r="B5869" s="74" t="s">
        <v>163</v>
      </c>
      <c r="C5869" s="75" t="s">
        <v>6673</v>
      </c>
      <c r="D5869" s="76">
        <v>8015</v>
      </c>
      <c r="E5869" s="77">
        <v>101.37</v>
      </c>
      <c r="F5869" s="95">
        <v>79</v>
      </c>
    </row>
    <row r="5870" spans="1:6">
      <c r="A5870" s="74" t="s">
        <v>214</v>
      </c>
      <c r="B5870" s="74" t="s">
        <v>163</v>
      </c>
      <c r="C5870" s="75" t="s">
        <v>6674</v>
      </c>
      <c r="D5870" s="76">
        <v>7320</v>
      </c>
      <c r="E5870" s="77">
        <v>138.91999999999999</v>
      </c>
      <c r="F5870" s="95">
        <v>53</v>
      </c>
    </row>
    <row r="5871" spans="1:6">
      <c r="A5871" s="74" t="s">
        <v>214</v>
      </c>
      <c r="B5871" s="74" t="s">
        <v>163</v>
      </c>
      <c r="C5871" s="75" t="s">
        <v>6675</v>
      </c>
      <c r="D5871" s="76">
        <v>6810</v>
      </c>
      <c r="E5871" s="77">
        <v>23.29</v>
      </c>
      <c r="F5871" s="95">
        <v>292</v>
      </c>
    </row>
    <row r="5872" spans="1:6">
      <c r="A5872" s="74" t="s">
        <v>214</v>
      </c>
      <c r="B5872" s="74" t="s">
        <v>163</v>
      </c>
      <c r="C5872" s="75" t="s">
        <v>6676</v>
      </c>
      <c r="D5872" s="76">
        <v>5266</v>
      </c>
      <c r="E5872" s="77">
        <v>67.83</v>
      </c>
      <c r="F5872" s="95">
        <v>78</v>
      </c>
    </row>
    <row r="5873" spans="1:6">
      <c r="A5873" s="74" t="s">
        <v>214</v>
      </c>
      <c r="B5873" s="74" t="s">
        <v>163</v>
      </c>
      <c r="C5873" s="75" t="s">
        <v>6677</v>
      </c>
      <c r="D5873" s="76">
        <v>2150</v>
      </c>
      <c r="E5873" s="77">
        <v>39.89</v>
      </c>
      <c r="F5873" s="95">
        <v>54</v>
      </c>
    </row>
    <row r="5874" spans="1:6">
      <c r="A5874" s="74" t="s">
        <v>214</v>
      </c>
      <c r="B5874" s="74" t="s">
        <v>164</v>
      </c>
      <c r="C5874" s="75" t="s">
        <v>6678</v>
      </c>
      <c r="D5874" s="76">
        <v>36154</v>
      </c>
      <c r="E5874" s="77">
        <v>192.06</v>
      </c>
      <c r="F5874" s="95">
        <v>188</v>
      </c>
    </row>
    <row r="5875" spans="1:6">
      <c r="A5875" s="74" t="s">
        <v>214</v>
      </c>
      <c r="B5875" s="74" t="s">
        <v>164</v>
      </c>
      <c r="C5875" s="75" t="s">
        <v>6679</v>
      </c>
      <c r="D5875" s="76">
        <v>11444</v>
      </c>
      <c r="E5875" s="77">
        <v>196.38</v>
      </c>
      <c r="F5875" s="95">
        <v>58</v>
      </c>
    </row>
    <row r="5876" spans="1:6">
      <c r="A5876" s="74" t="s">
        <v>214</v>
      </c>
      <c r="B5876" s="74" t="s">
        <v>164</v>
      </c>
      <c r="C5876" s="75" t="s">
        <v>6680</v>
      </c>
      <c r="D5876" s="76">
        <v>11051</v>
      </c>
      <c r="E5876" s="77">
        <v>40.29</v>
      </c>
      <c r="F5876" s="95">
        <v>274</v>
      </c>
    </row>
    <row r="5877" spans="1:6">
      <c r="A5877" s="74" t="s">
        <v>214</v>
      </c>
      <c r="B5877" s="74" t="s">
        <v>164</v>
      </c>
      <c r="C5877" s="75" t="s">
        <v>6681</v>
      </c>
      <c r="D5877" s="76">
        <v>9936</v>
      </c>
      <c r="E5877" s="77">
        <v>122.77</v>
      </c>
      <c r="F5877" s="95">
        <v>81</v>
      </c>
    </row>
    <row r="5878" spans="1:6">
      <c r="A5878" s="74" t="s">
        <v>214</v>
      </c>
      <c r="B5878" s="74" t="s">
        <v>164</v>
      </c>
      <c r="C5878" s="75" t="s">
        <v>6682</v>
      </c>
      <c r="D5878" s="76">
        <v>8556</v>
      </c>
      <c r="E5878" s="77">
        <v>226.54</v>
      </c>
      <c r="F5878" s="95">
        <v>38</v>
      </c>
    </row>
    <row r="5879" spans="1:6">
      <c r="A5879" s="74" t="s">
        <v>214</v>
      </c>
      <c r="B5879" s="74" t="s">
        <v>164</v>
      </c>
      <c r="C5879" s="75" t="s">
        <v>6683</v>
      </c>
      <c r="D5879" s="76">
        <v>7081</v>
      </c>
      <c r="E5879" s="77">
        <v>91</v>
      </c>
      <c r="F5879" s="95">
        <v>78</v>
      </c>
    </row>
    <row r="5880" spans="1:6">
      <c r="A5880" s="74" t="s">
        <v>214</v>
      </c>
      <c r="B5880" s="74" t="s">
        <v>164</v>
      </c>
      <c r="C5880" s="75" t="s">
        <v>6684</v>
      </c>
      <c r="D5880" s="76">
        <v>6988</v>
      </c>
      <c r="E5880" s="77">
        <v>165.74</v>
      </c>
      <c r="F5880" s="95">
        <v>42</v>
      </c>
    </row>
    <row r="5881" spans="1:6">
      <c r="A5881" s="74" t="s">
        <v>214</v>
      </c>
      <c r="B5881" s="74" t="s">
        <v>164</v>
      </c>
      <c r="C5881" s="75" t="s">
        <v>6685</v>
      </c>
      <c r="D5881" s="76">
        <v>5299</v>
      </c>
      <c r="E5881" s="77">
        <v>53.17</v>
      </c>
      <c r="F5881" s="95">
        <v>100</v>
      </c>
    </row>
    <row r="5882" spans="1:6">
      <c r="A5882" s="74" t="s">
        <v>214</v>
      </c>
      <c r="B5882" s="74" t="s">
        <v>164</v>
      </c>
      <c r="C5882" s="75" t="s">
        <v>6686</v>
      </c>
      <c r="D5882" s="76">
        <v>4155</v>
      </c>
      <c r="E5882" s="77">
        <v>222.6</v>
      </c>
      <c r="F5882" s="95">
        <v>19</v>
      </c>
    </row>
    <row r="5883" spans="1:6">
      <c r="A5883" s="74" t="s">
        <v>214</v>
      </c>
      <c r="B5883" s="74" t="s">
        <v>164</v>
      </c>
      <c r="C5883" s="75" t="s">
        <v>6687</v>
      </c>
      <c r="D5883" s="76">
        <v>3974</v>
      </c>
      <c r="E5883" s="77">
        <v>37.43</v>
      </c>
      <c r="F5883" s="95">
        <v>106</v>
      </c>
    </row>
    <row r="5884" spans="1:6">
      <c r="A5884" s="74" t="s">
        <v>214</v>
      </c>
      <c r="B5884" s="74" t="s">
        <v>164</v>
      </c>
      <c r="C5884" s="75" t="s">
        <v>6688</v>
      </c>
      <c r="D5884" s="76">
        <v>3919</v>
      </c>
      <c r="E5884" s="77">
        <v>117.65</v>
      </c>
      <c r="F5884" s="95">
        <v>33</v>
      </c>
    </row>
    <row r="5885" spans="1:6">
      <c r="A5885" s="74" t="s">
        <v>214</v>
      </c>
      <c r="B5885" s="74" t="s">
        <v>164</v>
      </c>
      <c r="C5885" s="75" t="s">
        <v>6689</v>
      </c>
      <c r="D5885" s="76">
        <v>3838</v>
      </c>
      <c r="E5885" s="77">
        <v>112.27</v>
      </c>
      <c r="F5885" s="95">
        <v>34</v>
      </c>
    </row>
    <row r="5886" spans="1:6">
      <c r="A5886" s="74" t="s">
        <v>214</v>
      </c>
      <c r="B5886" s="74" t="s">
        <v>164</v>
      </c>
      <c r="C5886" s="75" t="s">
        <v>6690</v>
      </c>
      <c r="D5886" s="76">
        <v>3589</v>
      </c>
      <c r="E5886" s="77">
        <v>211.9</v>
      </c>
      <c r="F5886" s="95">
        <v>17</v>
      </c>
    </row>
    <row r="5887" spans="1:6">
      <c r="A5887" s="74" t="s">
        <v>214</v>
      </c>
      <c r="B5887" s="74" t="s">
        <v>164</v>
      </c>
      <c r="C5887" s="75" t="s">
        <v>6691</v>
      </c>
      <c r="D5887" s="76">
        <v>3156</v>
      </c>
      <c r="E5887" s="77">
        <v>102.41</v>
      </c>
      <c r="F5887" s="95">
        <v>31</v>
      </c>
    </row>
    <row r="5888" spans="1:6">
      <c r="A5888" s="74" t="s">
        <v>214</v>
      </c>
      <c r="B5888" s="74" t="s">
        <v>164</v>
      </c>
      <c r="C5888" s="75" t="s">
        <v>6692</v>
      </c>
      <c r="D5888" s="76">
        <v>3124</v>
      </c>
      <c r="E5888" s="77">
        <v>210.35</v>
      </c>
      <c r="F5888" s="95">
        <v>15</v>
      </c>
    </row>
    <row r="5889" spans="1:6">
      <c r="A5889" s="74" t="s">
        <v>214</v>
      </c>
      <c r="B5889" s="74" t="s">
        <v>164</v>
      </c>
      <c r="C5889" s="75" t="s">
        <v>6693</v>
      </c>
      <c r="D5889" s="76">
        <v>3023</v>
      </c>
      <c r="E5889" s="77">
        <v>32.770000000000003</v>
      </c>
      <c r="F5889" s="95">
        <v>92</v>
      </c>
    </row>
    <row r="5890" spans="1:6">
      <c r="A5890" s="74" t="s">
        <v>214</v>
      </c>
      <c r="B5890" s="74" t="s">
        <v>164</v>
      </c>
      <c r="C5890" s="75" t="s">
        <v>6694</v>
      </c>
      <c r="D5890" s="76">
        <v>2840</v>
      </c>
      <c r="E5890" s="77">
        <v>91.5</v>
      </c>
      <c r="F5890" s="95">
        <v>31</v>
      </c>
    </row>
    <row r="5891" spans="1:6">
      <c r="A5891" s="74" t="s">
        <v>214</v>
      </c>
      <c r="B5891" s="74" t="s">
        <v>164</v>
      </c>
      <c r="C5891" s="75" t="s">
        <v>6695</v>
      </c>
      <c r="D5891" s="76">
        <v>2835</v>
      </c>
      <c r="E5891" s="77">
        <v>130.43</v>
      </c>
      <c r="F5891" s="95">
        <v>22</v>
      </c>
    </row>
    <row r="5892" spans="1:6">
      <c r="A5892" s="74" t="s">
        <v>214</v>
      </c>
      <c r="B5892" s="74" t="s">
        <v>164</v>
      </c>
      <c r="C5892" s="75" t="s">
        <v>6696</v>
      </c>
      <c r="D5892" s="76">
        <v>2762</v>
      </c>
      <c r="E5892" s="77">
        <v>215.37</v>
      </c>
      <c r="F5892" s="95">
        <v>13</v>
      </c>
    </row>
    <row r="5893" spans="1:6">
      <c r="A5893" s="74" t="s">
        <v>214</v>
      </c>
      <c r="B5893" s="74" t="s">
        <v>164</v>
      </c>
      <c r="C5893" s="75" t="s">
        <v>6697</v>
      </c>
      <c r="D5893" s="76">
        <v>2608</v>
      </c>
      <c r="E5893" s="77">
        <v>38.06</v>
      </c>
      <c r="F5893" s="95">
        <v>69</v>
      </c>
    </row>
    <row r="5894" spans="1:6">
      <c r="A5894" s="74" t="s">
        <v>214</v>
      </c>
      <c r="B5894" s="74" t="s">
        <v>164</v>
      </c>
      <c r="C5894" s="75" t="s">
        <v>6698</v>
      </c>
      <c r="D5894" s="76">
        <v>2546</v>
      </c>
      <c r="E5894" s="77">
        <v>108.44</v>
      </c>
      <c r="F5894" s="95">
        <v>23</v>
      </c>
    </row>
    <row r="5895" spans="1:6">
      <c r="A5895" s="74" t="s">
        <v>214</v>
      </c>
      <c r="B5895" s="74" t="s">
        <v>164</v>
      </c>
      <c r="C5895" s="75" t="s">
        <v>6699</v>
      </c>
      <c r="D5895" s="76">
        <v>2498</v>
      </c>
      <c r="E5895" s="77">
        <v>48.83</v>
      </c>
      <c r="F5895" s="95">
        <v>51</v>
      </c>
    </row>
    <row r="5896" spans="1:6">
      <c r="A5896" s="74" t="s">
        <v>214</v>
      </c>
      <c r="B5896" s="74" t="s">
        <v>164</v>
      </c>
      <c r="C5896" s="75" t="s">
        <v>6700</v>
      </c>
      <c r="D5896" s="76">
        <v>2444</v>
      </c>
      <c r="E5896" s="77">
        <v>56.53</v>
      </c>
      <c r="F5896" s="95">
        <v>43</v>
      </c>
    </row>
    <row r="5897" spans="1:6">
      <c r="A5897" s="74" t="s">
        <v>214</v>
      </c>
      <c r="B5897" s="74" t="s">
        <v>164</v>
      </c>
      <c r="C5897" s="75" t="s">
        <v>6701</v>
      </c>
      <c r="D5897" s="76">
        <v>2356</v>
      </c>
      <c r="E5897" s="77">
        <v>162.49</v>
      </c>
      <c r="F5897" s="95">
        <v>14</v>
      </c>
    </row>
    <row r="5898" spans="1:6">
      <c r="A5898" s="74" t="s">
        <v>214</v>
      </c>
      <c r="B5898" s="74" t="s">
        <v>164</v>
      </c>
      <c r="C5898" s="75" t="s">
        <v>6702</v>
      </c>
      <c r="D5898" s="76">
        <v>2292</v>
      </c>
      <c r="E5898" s="77">
        <v>75.3</v>
      </c>
      <c r="F5898" s="95">
        <v>30</v>
      </c>
    </row>
    <row r="5899" spans="1:6">
      <c r="A5899" s="74" t="s">
        <v>214</v>
      </c>
      <c r="B5899" s="74" t="s">
        <v>164</v>
      </c>
      <c r="C5899" s="75" t="s">
        <v>6703</v>
      </c>
      <c r="D5899" s="76">
        <v>2286</v>
      </c>
      <c r="E5899" s="77">
        <v>128.44999999999999</v>
      </c>
      <c r="F5899" s="95">
        <v>18</v>
      </c>
    </row>
    <row r="5900" spans="1:6">
      <c r="A5900" s="74" t="s">
        <v>214</v>
      </c>
      <c r="B5900" s="74" t="s">
        <v>164</v>
      </c>
      <c r="C5900" s="75" t="s">
        <v>6704</v>
      </c>
      <c r="D5900" s="76">
        <v>2277</v>
      </c>
      <c r="E5900" s="77">
        <v>74.5</v>
      </c>
      <c r="F5900" s="95">
        <v>31</v>
      </c>
    </row>
    <row r="5901" spans="1:6">
      <c r="A5901" s="74" t="s">
        <v>214</v>
      </c>
      <c r="B5901" s="74" t="s">
        <v>164</v>
      </c>
      <c r="C5901" s="75" t="s">
        <v>6705</v>
      </c>
      <c r="D5901" s="76">
        <v>2263</v>
      </c>
      <c r="E5901" s="77">
        <v>45.07</v>
      </c>
      <c r="F5901" s="95">
        <v>50</v>
      </c>
    </row>
    <row r="5902" spans="1:6">
      <c r="A5902" s="74" t="s">
        <v>214</v>
      </c>
      <c r="B5902" s="74" t="s">
        <v>164</v>
      </c>
      <c r="C5902" s="75" t="s">
        <v>6706</v>
      </c>
      <c r="D5902" s="76">
        <v>2128</v>
      </c>
      <c r="E5902" s="77">
        <v>16.87</v>
      </c>
      <c r="F5902" s="95">
        <v>126</v>
      </c>
    </row>
    <row r="5903" spans="1:6">
      <c r="A5903" s="74" t="s">
        <v>214</v>
      </c>
      <c r="B5903" s="74" t="s">
        <v>164</v>
      </c>
      <c r="C5903" s="75" t="s">
        <v>6707</v>
      </c>
      <c r="D5903" s="76">
        <v>2119</v>
      </c>
      <c r="E5903" s="77">
        <v>31.13</v>
      </c>
      <c r="F5903" s="95">
        <v>68</v>
      </c>
    </row>
    <row r="5904" spans="1:6">
      <c r="A5904" s="74" t="s">
        <v>214</v>
      </c>
      <c r="B5904" s="74" t="s">
        <v>164</v>
      </c>
      <c r="C5904" s="75" t="s">
        <v>6708</v>
      </c>
      <c r="D5904" s="76">
        <v>2084</v>
      </c>
      <c r="E5904" s="77">
        <v>47.94</v>
      </c>
      <c r="F5904" s="95">
        <v>43</v>
      </c>
    </row>
    <row r="5905" spans="1:6">
      <c r="A5905" s="74" t="s">
        <v>214</v>
      </c>
      <c r="B5905" s="74" t="s">
        <v>164</v>
      </c>
      <c r="C5905" s="75" t="s">
        <v>6709</v>
      </c>
      <c r="D5905" s="76">
        <v>2072</v>
      </c>
      <c r="E5905" s="77">
        <v>42.68</v>
      </c>
      <c r="F5905" s="95">
        <v>49</v>
      </c>
    </row>
    <row r="5906" spans="1:6">
      <c r="A5906" s="74" t="s">
        <v>214</v>
      </c>
      <c r="B5906" s="74" t="s">
        <v>164</v>
      </c>
      <c r="C5906" s="75" t="s">
        <v>6710</v>
      </c>
      <c r="D5906" s="76">
        <v>1991</v>
      </c>
      <c r="E5906" s="77">
        <v>61.18</v>
      </c>
      <c r="F5906" s="95">
        <v>33</v>
      </c>
    </row>
    <row r="5907" spans="1:6">
      <c r="A5907" s="74" t="s">
        <v>214</v>
      </c>
      <c r="B5907" s="74" t="s">
        <v>164</v>
      </c>
      <c r="C5907" s="75" t="s">
        <v>6711</v>
      </c>
      <c r="D5907" s="76">
        <v>1968</v>
      </c>
      <c r="E5907" s="77">
        <v>52.02</v>
      </c>
      <c r="F5907" s="95">
        <v>38</v>
      </c>
    </row>
    <row r="5908" spans="1:6">
      <c r="A5908" s="74" t="s">
        <v>214</v>
      </c>
      <c r="B5908" s="74" t="s">
        <v>164</v>
      </c>
      <c r="C5908" s="75" t="s">
        <v>6712</v>
      </c>
      <c r="D5908" s="76">
        <v>1944</v>
      </c>
      <c r="E5908" s="77">
        <v>33.39</v>
      </c>
      <c r="F5908" s="95">
        <v>58</v>
      </c>
    </row>
    <row r="5909" spans="1:6">
      <c r="A5909" s="74" t="s">
        <v>214</v>
      </c>
      <c r="B5909" s="74" t="s">
        <v>164</v>
      </c>
      <c r="C5909" s="75" t="s">
        <v>6713</v>
      </c>
      <c r="D5909" s="76">
        <v>1837</v>
      </c>
      <c r="E5909" s="77">
        <v>77.75</v>
      </c>
      <c r="F5909" s="95">
        <v>24</v>
      </c>
    </row>
    <row r="5910" spans="1:6">
      <c r="A5910" s="74" t="s">
        <v>214</v>
      </c>
      <c r="B5910" s="74" t="s">
        <v>164</v>
      </c>
      <c r="C5910" s="75" t="s">
        <v>6714</v>
      </c>
      <c r="D5910" s="76">
        <v>1735</v>
      </c>
      <c r="E5910" s="77">
        <v>73.8</v>
      </c>
      <c r="F5910" s="95">
        <v>24</v>
      </c>
    </row>
    <row r="5911" spans="1:6">
      <c r="A5911" s="74" t="s">
        <v>214</v>
      </c>
      <c r="B5911" s="74" t="s">
        <v>164</v>
      </c>
      <c r="C5911" s="75" t="s">
        <v>6715</v>
      </c>
      <c r="D5911" s="76">
        <v>1693</v>
      </c>
      <c r="E5911" s="77">
        <v>58.57</v>
      </c>
      <c r="F5911" s="95">
        <v>29</v>
      </c>
    </row>
    <row r="5912" spans="1:6">
      <c r="A5912" s="74" t="s">
        <v>214</v>
      </c>
      <c r="B5912" s="74" t="s">
        <v>164</v>
      </c>
      <c r="C5912" s="75" t="s">
        <v>6716</v>
      </c>
      <c r="D5912" s="76">
        <v>1675</v>
      </c>
      <c r="E5912" s="77">
        <v>52.72</v>
      </c>
      <c r="F5912" s="95">
        <v>32</v>
      </c>
    </row>
    <row r="5913" spans="1:6">
      <c r="A5913" s="74" t="s">
        <v>214</v>
      </c>
      <c r="B5913" s="74" t="s">
        <v>164</v>
      </c>
      <c r="C5913" s="75" t="s">
        <v>6717</v>
      </c>
      <c r="D5913" s="76">
        <v>1634</v>
      </c>
      <c r="E5913" s="77">
        <v>123.45</v>
      </c>
      <c r="F5913" s="95">
        <v>13</v>
      </c>
    </row>
    <row r="5914" spans="1:6">
      <c r="A5914" s="74" t="s">
        <v>214</v>
      </c>
      <c r="B5914" s="74" t="s">
        <v>164</v>
      </c>
      <c r="C5914" s="75" t="s">
        <v>6718</v>
      </c>
      <c r="D5914" s="76">
        <v>1621</v>
      </c>
      <c r="E5914" s="77">
        <v>56.05</v>
      </c>
      <c r="F5914" s="95">
        <v>29</v>
      </c>
    </row>
    <row r="5915" spans="1:6">
      <c r="A5915" s="74" t="s">
        <v>214</v>
      </c>
      <c r="B5915" s="74" t="s">
        <v>164</v>
      </c>
      <c r="C5915" s="75" t="s">
        <v>6719</v>
      </c>
      <c r="D5915" s="76">
        <v>1603</v>
      </c>
      <c r="E5915" s="77">
        <v>40.85</v>
      </c>
      <c r="F5915" s="95">
        <v>39</v>
      </c>
    </row>
    <row r="5916" spans="1:6">
      <c r="A5916" s="74" t="s">
        <v>214</v>
      </c>
      <c r="B5916" s="74" t="s">
        <v>164</v>
      </c>
      <c r="C5916" s="75" t="s">
        <v>6720</v>
      </c>
      <c r="D5916" s="76">
        <v>1432</v>
      </c>
      <c r="E5916" s="77">
        <v>122.41</v>
      </c>
      <c r="F5916" s="95">
        <v>12</v>
      </c>
    </row>
    <row r="5917" spans="1:6">
      <c r="A5917" s="74" t="s">
        <v>214</v>
      </c>
      <c r="B5917" s="74" t="s">
        <v>164</v>
      </c>
      <c r="C5917" s="75" t="s">
        <v>6721</v>
      </c>
      <c r="D5917" s="76">
        <v>1389</v>
      </c>
      <c r="E5917" s="77">
        <v>77.489999999999995</v>
      </c>
      <c r="F5917" s="95">
        <v>18</v>
      </c>
    </row>
    <row r="5918" spans="1:6">
      <c r="A5918" s="74" t="s">
        <v>214</v>
      </c>
      <c r="B5918" s="74" t="s">
        <v>164</v>
      </c>
      <c r="C5918" s="75" t="s">
        <v>6722</v>
      </c>
      <c r="D5918" s="76">
        <v>1360</v>
      </c>
      <c r="E5918" s="77">
        <v>148.72</v>
      </c>
      <c r="F5918" s="95">
        <v>9.14</v>
      </c>
    </row>
    <row r="5919" spans="1:6">
      <c r="A5919" s="74" t="s">
        <v>214</v>
      </c>
      <c r="B5919" s="74" t="s">
        <v>164</v>
      </c>
      <c r="C5919" s="75" t="s">
        <v>6723</v>
      </c>
      <c r="D5919" s="76">
        <v>1324</v>
      </c>
      <c r="E5919" s="77">
        <v>13.16</v>
      </c>
      <c r="F5919" s="95">
        <v>101</v>
      </c>
    </row>
    <row r="5920" spans="1:6">
      <c r="A5920" s="74" t="s">
        <v>214</v>
      </c>
      <c r="B5920" s="74" t="s">
        <v>164</v>
      </c>
      <c r="C5920" s="75" t="s">
        <v>6724</v>
      </c>
      <c r="D5920" s="76">
        <v>1316</v>
      </c>
      <c r="E5920" s="77">
        <v>67.33</v>
      </c>
      <c r="F5920" s="95">
        <v>20</v>
      </c>
    </row>
    <row r="5921" spans="1:6">
      <c r="A5921" s="74" t="s">
        <v>214</v>
      </c>
      <c r="B5921" s="74" t="s">
        <v>164</v>
      </c>
      <c r="C5921" s="75" t="s">
        <v>6725</v>
      </c>
      <c r="D5921" s="76">
        <v>1303</v>
      </c>
      <c r="E5921" s="77">
        <v>19.37</v>
      </c>
      <c r="F5921" s="95">
        <v>67</v>
      </c>
    </row>
    <row r="5922" spans="1:6">
      <c r="A5922" s="74" t="s">
        <v>214</v>
      </c>
      <c r="B5922" s="74" t="s">
        <v>164</v>
      </c>
      <c r="C5922" s="75" t="s">
        <v>6726</v>
      </c>
      <c r="D5922" s="76">
        <v>1269</v>
      </c>
      <c r="E5922" s="77">
        <v>27.24</v>
      </c>
      <c r="F5922" s="95">
        <v>47</v>
      </c>
    </row>
    <row r="5923" spans="1:6">
      <c r="A5923" s="74" t="s">
        <v>214</v>
      </c>
      <c r="B5923" s="74" t="s">
        <v>164</v>
      </c>
      <c r="C5923" s="75" t="s">
        <v>6727</v>
      </c>
      <c r="D5923" s="76">
        <v>1261</v>
      </c>
      <c r="E5923" s="77">
        <v>75.58</v>
      </c>
      <c r="F5923" s="95">
        <v>17</v>
      </c>
    </row>
    <row r="5924" spans="1:6">
      <c r="A5924" s="74" t="s">
        <v>214</v>
      </c>
      <c r="B5924" s="74" t="s">
        <v>164</v>
      </c>
      <c r="C5924" s="75" t="s">
        <v>6728</v>
      </c>
      <c r="D5924" s="76">
        <v>1196</v>
      </c>
      <c r="E5924" s="77">
        <v>129.63999999999999</v>
      </c>
      <c r="F5924" s="95">
        <v>9.23</v>
      </c>
    </row>
    <row r="5925" spans="1:6">
      <c r="A5925" s="74" t="s">
        <v>214</v>
      </c>
      <c r="B5925" s="74" t="s">
        <v>164</v>
      </c>
      <c r="C5925" s="75" t="s">
        <v>6729</v>
      </c>
      <c r="D5925" s="76">
        <v>1123</v>
      </c>
      <c r="E5925" s="77">
        <v>38.83</v>
      </c>
      <c r="F5925" s="95">
        <v>29</v>
      </c>
    </row>
    <row r="5926" spans="1:6">
      <c r="A5926" s="74" t="s">
        <v>214</v>
      </c>
      <c r="B5926" s="74" t="s">
        <v>164</v>
      </c>
      <c r="C5926" s="75" t="s">
        <v>6730</v>
      </c>
      <c r="D5926" s="76">
        <v>1106</v>
      </c>
      <c r="E5926" s="77">
        <v>32.979999999999997</v>
      </c>
      <c r="F5926" s="95">
        <v>34</v>
      </c>
    </row>
    <row r="5927" spans="1:6">
      <c r="A5927" s="74" t="s">
        <v>214</v>
      </c>
      <c r="B5927" s="74" t="s">
        <v>164</v>
      </c>
      <c r="C5927" s="75" t="s">
        <v>6731</v>
      </c>
      <c r="D5927" s="76">
        <v>1105</v>
      </c>
      <c r="E5927" s="77">
        <v>35.92</v>
      </c>
      <c r="F5927" s="95">
        <v>31</v>
      </c>
    </row>
    <row r="5928" spans="1:6">
      <c r="A5928" s="74" t="s">
        <v>214</v>
      </c>
      <c r="B5928" s="74" t="s">
        <v>164</v>
      </c>
      <c r="C5928" s="75" t="s">
        <v>6732</v>
      </c>
      <c r="D5928" s="77">
        <v>994</v>
      </c>
      <c r="E5928" s="77">
        <v>118.68</v>
      </c>
      <c r="F5928" s="95">
        <v>8.3800000000000008</v>
      </c>
    </row>
    <row r="5929" spans="1:6">
      <c r="A5929" s="74" t="s">
        <v>214</v>
      </c>
      <c r="B5929" s="74" t="s">
        <v>164</v>
      </c>
      <c r="C5929" s="75" t="s">
        <v>6733</v>
      </c>
      <c r="D5929" s="77">
        <v>892</v>
      </c>
      <c r="E5929" s="77">
        <v>35.67</v>
      </c>
      <c r="F5929" s="95">
        <v>25</v>
      </c>
    </row>
    <row r="5930" spans="1:6">
      <c r="A5930" s="74" t="s">
        <v>214</v>
      </c>
      <c r="B5930" s="74" t="s">
        <v>164</v>
      </c>
      <c r="C5930" s="75" t="s">
        <v>6734</v>
      </c>
      <c r="D5930" s="77">
        <v>845</v>
      </c>
      <c r="E5930" s="77">
        <v>69.819999999999993</v>
      </c>
      <c r="F5930" s="95">
        <v>12</v>
      </c>
    </row>
    <row r="5931" spans="1:6">
      <c r="A5931" s="74" t="s">
        <v>214</v>
      </c>
      <c r="B5931" s="74" t="s">
        <v>164</v>
      </c>
      <c r="C5931" s="75" t="s">
        <v>6735</v>
      </c>
      <c r="D5931" s="77">
        <v>797</v>
      </c>
      <c r="E5931" s="77">
        <v>50.81</v>
      </c>
      <c r="F5931" s="95">
        <v>16</v>
      </c>
    </row>
    <row r="5932" spans="1:6">
      <c r="A5932" s="74" t="s">
        <v>214</v>
      </c>
      <c r="B5932" s="74" t="s">
        <v>164</v>
      </c>
      <c r="C5932" s="75" t="s">
        <v>6736</v>
      </c>
      <c r="D5932" s="77">
        <v>772</v>
      </c>
      <c r="E5932" s="77">
        <v>39.81</v>
      </c>
      <c r="F5932" s="95">
        <v>19</v>
      </c>
    </row>
    <row r="5933" spans="1:6">
      <c r="A5933" s="74" t="s">
        <v>214</v>
      </c>
      <c r="B5933" s="74" t="s">
        <v>164</v>
      </c>
      <c r="C5933" s="75" t="s">
        <v>6737</v>
      </c>
      <c r="D5933" s="77">
        <v>756</v>
      </c>
      <c r="E5933" s="77">
        <v>43.44</v>
      </c>
      <c r="F5933" s="95">
        <v>17</v>
      </c>
    </row>
    <row r="5934" spans="1:6">
      <c r="A5934" s="74" t="s">
        <v>214</v>
      </c>
      <c r="B5934" s="74" t="s">
        <v>164</v>
      </c>
      <c r="C5934" s="75" t="s">
        <v>6738</v>
      </c>
      <c r="D5934" s="77">
        <v>718</v>
      </c>
      <c r="E5934" s="77">
        <v>43.19</v>
      </c>
      <c r="F5934" s="95">
        <v>17</v>
      </c>
    </row>
    <row r="5935" spans="1:6">
      <c r="A5935" s="74" t="s">
        <v>214</v>
      </c>
      <c r="B5935" s="74" t="s">
        <v>164</v>
      </c>
      <c r="C5935" s="75" t="s">
        <v>6739</v>
      </c>
      <c r="D5935" s="77">
        <v>667</v>
      </c>
      <c r="E5935" s="77">
        <v>43.8</v>
      </c>
      <c r="F5935" s="95">
        <v>15</v>
      </c>
    </row>
    <row r="5936" spans="1:6">
      <c r="A5936" s="74" t="s">
        <v>214</v>
      </c>
      <c r="B5936" s="74" t="s">
        <v>164</v>
      </c>
      <c r="C5936" s="75" t="s">
        <v>6740</v>
      </c>
      <c r="D5936" s="77">
        <v>606</v>
      </c>
      <c r="E5936" s="77">
        <v>23.41</v>
      </c>
      <c r="F5936" s="95">
        <v>26</v>
      </c>
    </row>
    <row r="5937" spans="1:6">
      <c r="A5937" s="74" t="s">
        <v>214</v>
      </c>
      <c r="B5937" s="74" t="s">
        <v>164</v>
      </c>
      <c r="C5937" s="75" t="s">
        <v>6741</v>
      </c>
      <c r="D5937" s="77">
        <v>587</v>
      </c>
      <c r="E5937" s="77">
        <v>18.100000000000001</v>
      </c>
      <c r="F5937" s="95">
        <v>32</v>
      </c>
    </row>
    <row r="5938" spans="1:6">
      <c r="A5938" s="74" t="s">
        <v>214</v>
      </c>
      <c r="B5938" s="74" t="s">
        <v>164</v>
      </c>
      <c r="C5938" s="75" t="s">
        <v>6742</v>
      </c>
      <c r="D5938" s="77">
        <v>558</v>
      </c>
      <c r="E5938" s="77">
        <v>10.65</v>
      </c>
      <c r="F5938" s="95">
        <v>52</v>
      </c>
    </row>
    <row r="5939" spans="1:6">
      <c r="A5939" s="74" t="s">
        <v>214</v>
      </c>
      <c r="B5939" s="74" t="s">
        <v>164</v>
      </c>
      <c r="C5939" s="75" t="s">
        <v>6743</v>
      </c>
      <c r="D5939" s="77">
        <v>533</v>
      </c>
      <c r="E5939" s="77">
        <v>17.329999999999998</v>
      </c>
      <c r="F5939" s="95">
        <v>31</v>
      </c>
    </row>
    <row r="5940" spans="1:6">
      <c r="A5940" s="74" t="s">
        <v>214</v>
      </c>
      <c r="B5940" s="74" t="s">
        <v>164</v>
      </c>
      <c r="C5940" s="75" t="s">
        <v>6744</v>
      </c>
      <c r="D5940" s="77">
        <v>532</v>
      </c>
      <c r="E5940" s="77">
        <v>47.32</v>
      </c>
      <c r="F5940" s="95">
        <v>11</v>
      </c>
    </row>
    <row r="5941" spans="1:6">
      <c r="A5941" s="74" t="s">
        <v>214</v>
      </c>
      <c r="B5941" s="74" t="s">
        <v>164</v>
      </c>
      <c r="C5941" s="75" t="s">
        <v>6745</v>
      </c>
      <c r="D5941" s="77">
        <v>514</v>
      </c>
      <c r="E5941" s="77">
        <v>38.15</v>
      </c>
      <c r="F5941" s="95">
        <v>13</v>
      </c>
    </row>
    <row r="5942" spans="1:6">
      <c r="A5942" s="74" t="s">
        <v>214</v>
      </c>
      <c r="B5942" s="74" t="s">
        <v>164</v>
      </c>
      <c r="C5942" s="75" t="s">
        <v>6746</v>
      </c>
      <c r="D5942" s="77">
        <v>492</v>
      </c>
      <c r="E5942" s="77">
        <v>19.11</v>
      </c>
      <c r="F5942" s="95">
        <v>26</v>
      </c>
    </row>
    <row r="5943" spans="1:6">
      <c r="A5943" s="74" t="s">
        <v>214</v>
      </c>
      <c r="B5943" s="74" t="s">
        <v>164</v>
      </c>
      <c r="C5943" s="75" t="s">
        <v>6747</v>
      </c>
      <c r="D5943" s="77">
        <v>474</v>
      </c>
      <c r="E5943" s="77">
        <v>19.32</v>
      </c>
      <c r="F5943" s="95">
        <v>25</v>
      </c>
    </row>
    <row r="5944" spans="1:6">
      <c r="A5944" s="74" t="s">
        <v>214</v>
      </c>
      <c r="B5944" s="74" t="s">
        <v>164</v>
      </c>
      <c r="C5944" s="75" t="s">
        <v>6748</v>
      </c>
      <c r="D5944" s="77">
        <v>363</v>
      </c>
      <c r="E5944" s="77">
        <v>71.97</v>
      </c>
      <c r="F5944" s="95">
        <v>5.04</v>
      </c>
    </row>
    <row r="5945" spans="1:6">
      <c r="A5945" s="74" t="s">
        <v>214</v>
      </c>
      <c r="B5945" s="74" t="s">
        <v>164</v>
      </c>
      <c r="C5945" s="75" t="s">
        <v>6749</v>
      </c>
      <c r="D5945" s="77">
        <v>332</v>
      </c>
      <c r="E5945" s="77">
        <v>7.7</v>
      </c>
      <c r="F5945" s="95">
        <v>43</v>
      </c>
    </row>
    <row r="5946" spans="1:6">
      <c r="A5946" s="74" t="s">
        <v>214</v>
      </c>
      <c r="B5946" s="74" t="s">
        <v>164</v>
      </c>
      <c r="C5946" s="75" t="s">
        <v>6750</v>
      </c>
      <c r="D5946" s="77">
        <v>295</v>
      </c>
      <c r="E5946" s="77">
        <v>26.73</v>
      </c>
      <c r="F5946" s="95">
        <v>11</v>
      </c>
    </row>
    <row r="5947" spans="1:6">
      <c r="A5947" s="74" t="s">
        <v>214</v>
      </c>
      <c r="B5947" s="74" t="s">
        <v>164</v>
      </c>
      <c r="C5947" s="75" t="s">
        <v>6751</v>
      </c>
      <c r="D5947" s="77">
        <v>241</v>
      </c>
      <c r="E5947" s="77">
        <v>25.68</v>
      </c>
      <c r="F5947" s="95">
        <v>9.39</v>
      </c>
    </row>
    <row r="5948" spans="1:6">
      <c r="A5948" s="74" t="s">
        <v>214</v>
      </c>
      <c r="B5948" s="74" t="s">
        <v>6752</v>
      </c>
      <c r="C5948" s="75" t="s">
        <v>6753</v>
      </c>
      <c r="D5948" s="76">
        <v>31709</v>
      </c>
      <c r="E5948" s="77">
        <v>84.57</v>
      </c>
      <c r="F5948" s="95">
        <v>375</v>
      </c>
    </row>
    <row r="5949" spans="1:6">
      <c r="A5949" s="74" t="s">
        <v>214</v>
      </c>
      <c r="B5949" s="74" t="s">
        <v>6752</v>
      </c>
      <c r="C5949" s="75" t="s">
        <v>6754</v>
      </c>
      <c r="D5949" s="76">
        <v>10151</v>
      </c>
      <c r="E5949" s="77">
        <v>49.8</v>
      </c>
      <c r="F5949" s="95">
        <v>204</v>
      </c>
    </row>
    <row r="5950" spans="1:6">
      <c r="A5950" s="74" t="s">
        <v>214</v>
      </c>
      <c r="B5950" s="74" t="s">
        <v>6752</v>
      </c>
      <c r="C5950" s="75" t="s">
        <v>6755</v>
      </c>
      <c r="D5950" s="76">
        <v>9152</v>
      </c>
      <c r="E5950" s="77">
        <v>102.26</v>
      </c>
      <c r="F5950" s="95">
        <v>90</v>
      </c>
    </row>
    <row r="5951" spans="1:6">
      <c r="A5951" s="74" t="s">
        <v>214</v>
      </c>
      <c r="B5951" s="74" t="s">
        <v>6752</v>
      </c>
      <c r="C5951" s="75" t="s">
        <v>6756</v>
      </c>
      <c r="D5951" s="76">
        <v>7852</v>
      </c>
      <c r="E5951" s="77">
        <v>128.02000000000001</v>
      </c>
      <c r="F5951" s="95">
        <v>61</v>
      </c>
    </row>
    <row r="5952" spans="1:6">
      <c r="A5952" s="74" t="s">
        <v>214</v>
      </c>
      <c r="B5952" s="74" t="s">
        <v>6752</v>
      </c>
      <c r="C5952" s="75" t="s">
        <v>6757</v>
      </c>
      <c r="D5952" s="76">
        <v>4795</v>
      </c>
      <c r="E5952" s="77">
        <v>69.22</v>
      </c>
      <c r="F5952" s="95">
        <v>69</v>
      </c>
    </row>
    <row r="5953" spans="1:6">
      <c r="A5953" s="74" t="s">
        <v>214</v>
      </c>
      <c r="B5953" s="74" t="s">
        <v>6752</v>
      </c>
      <c r="C5953" s="75" t="s">
        <v>6758</v>
      </c>
      <c r="D5953" s="76">
        <v>4771</v>
      </c>
      <c r="E5953" s="77">
        <v>61.24</v>
      </c>
      <c r="F5953" s="95">
        <v>78</v>
      </c>
    </row>
    <row r="5954" spans="1:6">
      <c r="A5954" s="74" t="s">
        <v>214</v>
      </c>
      <c r="B5954" s="74" t="s">
        <v>6752</v>
      </c>
      <c r="C5954" s="75" t="s">
        <v>6759</v>
      </c>
      <c r="D5954" s="76">
        <v>4434</v>
      </c>
      <c r="E5954" s="77">
        <v>55.46</v>
      </c>
      <c r="F5954" s="95">
        <v>80</v>
      </c>
    </row>
    <row r="5955" spans="1:6">
      <c r="A5955" s="74" t="s">
        <v>214</v>
      </c>
      <c r="B5955" s="74" t="s">
        <v>6752</v>
      </c>
      <c r="C5955" s="75" t="s">
        <v>6760</v>
      </c>
      <c r="D5955" s="76">
        <v>4091</v>
      </c>
      <c r="E5955" s="77">
        <v>48.99</v>
      </c>
      <c r="F5955" s="95">
        <v>84</v>
      </c>
    </row>
    <row r="5956" spans="1:6">
      <c r="A5956" s="74" t="s">
        <v>214</v>
      </c>
      <c r="B5956" s="74" t="s">
        <v>6752</v>
      </c>
      <c r="C5956" s="75" t="s">
        <v>6761</v>
      </c>
      <c r="D5956" s="76">
        <v>3872</v>
      </c>
      <c r="E5956" s="77">
        <v>94.96</v>
      </c>
      <c r="F5956" s="95">
        <v>41</v>
      </c>
    </row>
    <row r="5957" spans="1:6">
      <c r="A5957" s="74" t="s">
        <v>214</v>
      </c>
      <c r="B5957" s="74" t="s">
        <v>6752</v>
      </c>
      <c r="C5957" s="75" t="s">
        <v>6762</v>
      </c>
      <c r="D5957" s="76">
        <v>2961</v>
      </c>
      <c r="E5957" s="77">
        <v>81.28</v>
      </c>
      <c r="F5957" s="95">
        <v>36</v>
      </c>
    </row>
    <row r="5958" spans="1:6">
      <c r="A5958" s="74" t="s">
        <v>214</v>
      </c>
      <c r="B5958" s="74" t="s">
        <v>6752</v>
      </c>
      <c r="C5958" s="75" t="s">
        <v>6763</v>
      </c>
      <c r="D5958" s="76">
        <v>2805</v>
      </c>
      <c r="E5958" s="77">
        <v>39.24</v>
      </c>
      <c r="F5958" s="95">
        <v>71</v>
      </c>
    </row>
    <row r="5959" spans="1:6">
      <c r="A5959" s="74" t="s">
        <v>214</v>
      </c>
      <c r="B5959" s="74" t="s">
        <v>6752</v>
      </c>
      <c r="C5959" s="75" t="s">
        <v>6764</v>
      </c>
      <c r="D5959" s="76">
        <v>2678</v>
      </c>
      <c r="E5959" s="77">
        <v>39.85</v>
      </c>
      <c r="F5959" s="95">
        <v>67</v>
      </c>
    </row>
    <row r="5960" spans="1:6">
      <c r="A5960" s="74" t="s">
        <v>214</v>
      </c>
      <c r="B5960" s="74" t="s">
        <v>6752</v>
      </c>
      <c r="C5960" s="75" t="s">
        <v>6765</v>
      </c>
      <c r="D5960" s="76">
        <v>2596</v>
      </c>
      <c r="E5960" s="77">
        <v>28.36</v>
      </c>
      <c r="F5960" s="95">
        <v>92</v>
      </c>
    </row>
    <row r="5961" spans="1:6">
      <c r="A5961" s="74" t="s">
        <v>214</v>
      </c>
      <c r="B5961" s="74" t="s">
        <v>6752</v>
      </c>
      <c r="C5961" s="75" t="s">
        <v>6766</v>
      </c>
      <c r="D5961" s="76">
        <v>2581</v>
      </c>
      <c r="E5961" s="77">
        <v>120.6</v>
      </c>
      <c r="F5961" s="95">
        <v>21</v>
      </c>
    </row>
    <row r="5962" spans="1:6">
      <c r="A5962" s="74" t="s">
        <v>214</v>
      </c>
      <c r="B5962" s="74" t="s">
        <v>6752</v>
      </c>
      <c r="C5962" s="75" t="s">
        <v>6767</v>
      </c>
      <c r="D5962" s="76">
        <v>2459</v>
      </c>
      <c r="E5962" s="77">
        <v>72.48</v>
      </c>
      <c r="F5962" s="95">
        <v>34</v>
      </c>
    </row>
    <row r="5963" spans="1:6">
      <c r="A5963" s="74" t="s">
        <v>214</v>
      </c>
      <c r="B5963" s="74" t="s">
        <v>6752</v>
      </c>
      <c r="C5963" s="75" t="s">
        <v>6768</v>
      </c>
      <c r="D5963" s="76">
        <v>2370</v>
      </c>
      <c r="E5963" s="77">
        <v>31.86</v>
      </c>
      <c r="F5963" s="95">
        <v>74</v>
      </c>
    </row>
    <row r="5964" spans="1:6">
      <c r="A5964" s="74" t="s">
        <v>214</v>
      </c>
      <c r="B5964" s="74" t="s">
        <v>6752</v>
      </c>
      <c r="C5964" s="75" t="s">
        <v>6769</v>
      </c>
      <c r="D5964" s="76">
        <v>2340</v>
      </c>
      <c r="E5964" s="77">
        <v>99.8</v>
      </c>
      <c r="F5964" s="95">
        <v>23</v>
      </c>
    </row>
    <row r="5965" spans="1:6">
      <c r="A5965" s="74" t="s">
        <v>214</v>
      </c>
      <c r="B5965" s="74" t="s">
        <v>6752</v>
      </c>
      <c r="C5965" s="75" t="s">
        <v>6770</v>
      </c>
      <c r="D5965" s="76">
        <v>2204</v>
      </c>
      <c r="E5965" s="77">
        <v>27.82</v>
      </c>
      <c r="F5965" s="95">
        <v>79</v>
      </c>
    </row>
    <row r="5966" spans="1:6">
      <c r="A5966" s="74" t="s">
        <v>214</v>
      </c>
      <c r="B5966" s="74" t="s">
        <v>6752</v>
      </c>
      <c r="C5966" s="75" t="s">
        <v>6771</v>
      </c>
      <c r="D5966" s="76">
        <v>2189</v>
      </c>
      <c r="E5966" s="77">
        <v>103.85</v>
      </c>
      <c r="F5966" s="95">
        <v>21</v>
      </c>
    </row>
    <row r="5967" spans="1:6">
      <c r="A5967" s="74" t="s">
        <v>214</v>
      </c>
      <c r="B5967" s="74" t="s">
        <v>6752</v>
      </c>
      <c r="C5967" s="75" t="s">
        <v>6772</v>
      </c>
      <c r="D5967" s="76">
        <v>2116</v>
      </c>
      <c r="E5967" s="77">
        <v>48.11</v>
      </c>
      <c r="F5967" s="95">
        <v>44</v>
      </c>
    </row>
    <row r="5968" spans="1:6">
      <c r="A5968" s="74" t="s">
        <v>214</v>
      </c>
      <c r="B5968" s="74" t="s">
        <v>6752</v>
      </c>
      <c r="C5968" s="75" t="s">
        <v>6773</v>
      </c>
      <c r="D5968" s="76">
        <v>2065</v>
      </c>
      <c r="E5968" s="77">
        <v>68.45</v>
      </c>
      <c r="F5968" s="95">
        <v>30</v>
      </c>
    </row>
    <row r="5969" spans="1:6">
      <c r="A5969" s="74" t="s">
        <v>214</v>
      </c>
      <c r="B5969" s="74" t="s">
        <v>6752</v>
      </c>
      <c r="C5969" s="75" t="s">
        <v>6774</v>
      </c>
      <c r="D5969" s="76">
        <v>1802</v>
      </c>
      <c r="E5969" s="77">
        <v>124.75</v>
      </c>
      <c r="F5969" s="95">
        <v>14</v>
      </c>
    </row>
    <row r="5970" spans="1:6">
      <c r="A5970" s="74" t="s">
        <v>214</v>
      </c>
      <c r="B5970" s="74" t="s">
        <v>6752</v>
      </c>
      <c r="C5970" s="75" t="s">
        <v>6775</v>
      </c>
      <c r="D5970" s="76">
        <v>1770</v>
      </c>
      <c r="E5970" s="77">
        <v>40.5</v>
      </c>
      <c r="F5970" s="95">
        <v>44</v>
      </c>
    </row>
    <row r="5971" spans="1:6">
      <c r="A5971" s="74" t="s">
        <v>214</v>
      </c>
      <c r="B5971" s="74" t="s">
        <v>6752</v>
      </c>
      <c r="C5971" s="75" t="s">
        <v>6776</v>
      </c>
      <c r="D5971" s="76">
        <v>1760</v>
      </c>
      <c r="E5971" s="77">
        <v>15.97</v>
      </c>
      <c r="F5971" s="95">
        <v>110</v>
      </c>
    </row>
    <row r="5972" spans="1:6">
      <c r="A5972" s="74" t="s">
        <v>214</v>
      </c>
      <c r="B5972" s="74" t="s">
        <v>6752</v>
      </c>
      <c r="C5972" s="75" t="s">
        <v>6777</v>
      </c>
      <c r="D5972" s="76">
        <v>1744</v>
      </c>
      <c r="E5972" s="77">
        <v>57.85</v>
      </c>
      <c r="F5972" s="95">
        <v>30</v>
      </c>
    </row>
    <row r="5973" spans="1:6">
      <c r="A5973" s="74" t="s">
        <v>214</v>
      </c>
      <c r="B5973" s="74" t="s">
        <v>6752</v>
      </c>
      <c r="C5973" s="75" t="s">
        <v>6778</v>
      </c>
      <c r="D5973" s="76">
        <v>1599</v>
      </c>
      <c r="E5973" s="77">
        <v>58.7</v>
      </c>
      <c r="F5973" s="95">
        <v>27</v>
      </c>
    </row>
    <row r="5974" spans="1:6">
      <c r="A5974" s="74" t="s">
        <v>214</v>
      </c>
      <c r="B5974" s="74" t="s">
        <v>6752</v>
      </c>
      <c r="C5974" s="75" t="s">
        <v>6779</v>
      </c>
      <c r="D5974" s="76">
        <v>1568</v>
      </c>
      <c r="E5974" s="77">
        <v>28.41</v>
      </c>
      <c r="F5974" s="95">
        <v>55</v>
      </c>
    </row>
    <row r="5975" spans="1:6">
      <c r="A5975" s="74" t="s">
        <v>214</v>
      </c>
      <c r="B5975" s="74" t="s">
        <v>6752</v>
      </c>
      <c r="C5975" s="75" t="s">
        <v>6780</v>
      </c>
      <c r="D5975" s="76">
        <v>1530</v>
      </c>
      <c r="E5975" s="77">
        <v>39.33</v>
      </c>
      <c r="F5975" s="95">
        <v>39</v>
      </c>
    </row>
    <row r="5976" spans="1:6">
      <c r="A5976" s="74" t="s">
        <v>214</v>
      </c>
      <c r="B5976" s="74" t="s">
        <v>6752</v>
      </c>
      <c r="C5976" s="75" t="s">
        <v>6781</v>
      </c>
      <c r="D5976" s="76">
        <v>1494</v>
      </c>
      <c r="E5976" s="77">
        <v>18.670000000000002</v>
      </c>
      <c r="F5976" s="95">
        <v>80</v>
      </c>
    </row>
    <row r="5977" spans="1:6">
      <c r="A5977" s="74" t="s">
        <v>214</v>
      </c>
      <c r="B5977" s="74" t="s">
        <v>6752</v>
      </c>
      <c r="C5977" s="75" t="s">
        <v>6782</v>
      </c>
      <c r="D5977" s="76">
        <v>1482</v>
      </c>
      <c r="E5977" s="77">
        <v>60.47</v>
      </c>
      <c r="F5977" s="95">
        <v>25</v>
      </c>
    </row>
    <row r="5978" spans="1:6">
      <c r="A5978" s="74" t="s">
        <v>214</v>
      </c>
      <c r="B5978" s="74" t="s">
        <v>6752</v>
      </c>
      <c r="C5978" s="75" t="s">
        <v>6783</v>
      </c>
      <c r="D5978" s="76">
        <v>1384</v>
      </c>
      <c r="E5978" s="77">
        <v>22.45</v>
      </c>
      <c r="F5978" s="95">
        <v>62</v>
      </c>
    </row>
    <row r="5979" spans="1:6">
      <c r="A5979" s="74" t="s">
        <v>214</v>
      </c>
      <c r="B5979" s="74" t="s">
        <v>6752</v>
      </c>
      <c r="C5979" s="75" t="s">
        <v>6784</v>
      </c>
      <c r="D5979" s="76">
        <v>1280</v>
      </c>
      <c r="E5979" s="77">
        <v>6.1</v>
      </c>
      <c r="F5979" s="95">
        <v>210</v>
      </c>
    </row>
    <row r="5980" spans="1:6">
      <c r="A5980" s="74" t="s">
        <v>214</v>
      </c>
      <c r="B5980" s="74" t="s">
        <v>6752</v>
      </c>
      <c r="C5980" s="75" t="s">
        <v>6785</v>
      </c>
      <c r="D5980" s="76">
        <v>1272</v>
      </c>
      <c r="E5980" s="77">
        <v>26.18</v>
      </c>
      <c r="F5980" s="95">
        <v>49</v>
      </c>
    </row>
    <row r="5981" spans="1:6">
      <c r="A5981" s="74" t="s">
        <v>214</v>
      </c>
      <c r="B5981" s="74" t="s">
        <v>6752</v>
      </c>
      <c r="C5981" s="75" t="s">
        <v>6786</v>
      </c>
      <c r="D5981" s="76">
        <v>1256</v>
      </c>
      <c r="E5981" s="77">
        <v>59.03</v>
      </c>
      <c r="F5981" s="95">
        <v>21</v>
      </c>
    </row>
    <row r="5982" spans="1:6">
      <c r="A5982" s="74" t="s">
        <v>214</v>
      </c>
      <c r="B5982" s="74" t="s">
        <v>6752</v>
      </c>
      <c r="C5982" s="75" t="s">
        <v>6787</v>
      </c>
      <c r="D5982" s="76">
        <v>1197</v>
      </c>
      <c r="E5982" s="77">
        <v>21.47</v>
      </c>
      <c r="F5982" s="95">
        <v>56</v>
      </c>
    </row>
    <row r="5983" spans="1:6">
      <c r="A5983" s="74" t="s">
        <v>214</v>
      </c>
      <c r="B5983" s="74" t="s">
        <v>6752</v>
      </c>
      <c r="C5983" s="75" t="s">
        <v>6788</v>
      </c>
      <c r="D5983" s="76">
        <v>1164</v>
      </c>
      <c r="E5983" s="77">
        <v>11.81</v>
      </c>
      <c r="F5983" s="95">
        <v>99</v>
      </c>
    </row>
    <row r="5984" spans="1:6">
      <c r="A5984" s="74" t="s">
        <v>214</v>
      </c>
      <c r="B5984" s="74" t="s">
        <v>6752</v>
      </c>
      <c r="C5984" s="75" t="s">
        <v>6789</v>
      </c>
      <c r="D5984" s="76">
        <v>1117</v>
      </c>
      <c r="E5984" s="77">
        <v>31.58</v>
      </c>
      <c r="F5984" s="95">
        <v>35</v>
      </c>
    </row>
    <row r="5985" spans="1:6">
      <c r="A5985" s="74" t="s">
        <v>214</v>
      </c>
      <c r="B5985" s="74" t="s">
        <v>6752</v>
      </c>
      <c r="C5985" s="75" t="s">
        <v>6790</v>
      </c>
      <c r="D5985" s="76">
        <v>1052</v>
      </c>
      <c r="E5985" s="77">
        <v>47.46</v>
      </c>
      <c r="F5985" s="95">
        <v>22</v>
      </c>
    </row>
    <row r="5986" spans="1:6">
      <c r="A5986" s="74" t="s">
        <v>214</v>
      </c>
      <c r="B5986" s="74" t="s">
        <v>6752</v>
      </c>
      <c r="C5986" s="75" t="s">
        <v>6791</v>
      </c>
      <c r="D5986" s="76">
        <v>1052</v>
      </c>
      <c r="E5986" s="77">
        <v>15.56</v>
      </c>
      <c r="F5986" s="95">
        <v>68</v>
      </c>
    </row>
    <row r="5987" spans="1:6">
      <c r="A5987" s="74" t="s">
        <v>214</v>
      </c>
      <c r="B5987" s="74" t="s">
        <v>6752</v>
      </c>
      <c r="C5987" s="75" t="s">
        <v>6792</v>
      </c>
      <c r="D5987" s="76">
        <v>1046</v>
      </c>
      <c r="E5987" s="77">
        <v>18.68</v>
      </c>
      <c r="F5987" s="95">
        <v>56</v>
      </c>
    </row>
    <row r="5988" spans="1:6">
      <c r="A5988" s="74" t="s">
        <v>214</v>
      </c>
      <c r="B5988" s="74" t="s">
        <v>6752</v>
      </c>
      <c r="C5988" s="75" t="s">
        <v>6793</v>
      </c>
      <c r="D5988" s="77">
        <v>964</v>
      </c>
      <c r="E5988" s="77">
        <v>16.8</v>
      </c>
      <c r="F5988" s="95">
        <v>57</v>
      </c>
    </row>
    <row r="5989" spans="1:6">
      <c r="A5989" s="74" t="s">
        <v>214</v>
      </c>
      <c r="B5989" s="74" t="s">
        <v>6752</v>
      </c>
      <c r="C5989" s="75" t="s">
        <v>6794</v>
      </c>
      <c r="D5989" s="77">
        <v>907</v>
      </c>
      <c r="E5989" s="77">
        <v>13.17</v>
      </c>
      <c r="F5989" s="95">
        <v>69</v>
      </c>
    </row>
    <row r="5990" spans="1:6">
      <c r="A5990" s="74" t="s">
        <v>214</v>
      </c>
      <c r="B5990" s="74" t="s">
        <v>6752</v>
      </c>
      <c r="C5990" s="75" t="s">
        <v>6795</v>
      </c>
      <c r="D5990" s="77">
        <v>867</v>
      </c>
      <c r="E5990" s="77">
        <v>39.479999999999997</v>
      </c>
      <c r="F5990" s="95">
        <v>22</v>
      </c>
    </row>
    <row r="5991" spans="1:6">
      <c r="A5991" s="74" t="s">
        <v>214</v>
      </c>
      <c r="B5991" s="74" t="s">
        <v>6752</v>
      </c>
      <c r="C5991" s="75" t="s">
        <v>6796</v>
      </c>
      <c r="D5991" s="77">
        <v>866</v>
      </c>
      <c r="E5991" s="77">
        <v>17.64</v>
      </c>
      <c r="F5991" s="95">
        <v>49</v>
      </c>
    </row>
    <row r="5992" spans="1:6">
      <c r="A5992" s="74" t="s">
        <v>214</v>
      </c>
      <c r="B5992" s="74" t="s">
        <v>6752</v>
      </c>
      <c r="C5992" s="75" t="s">
        <v>6797</v>
      </c>
      <c r="D5992" s="77">
        <v>845</v>
      </c>
      <c r="E5992" s="77">
        <v>20.53</v>
      </c>
      <c r="F5992" s="95">
        <v>41</v>
      </c>
    </row>
    <row r="5993" spans="1:6">
      <c r="A5993" s="74" t="s">
        <v>214</v>
      </c>
      <c r="B5993" s="74" t="s">
        <v>6752</v>
      </c>
      <c r="C5993" s="75" t="s">
        <v>6798</v>
      </c>
      <c r="D5993" s="77">
        <v>797</v>
      </c>
      <c r="E5993" s="77">
        <v>28.36</v>
      </c>
      <c r="F5993" s="95">
        <v>28</v>
      </c>
    </row>
    <row r="5994" spans="1:6">
      <c r="A5994" s="74" t="s">
        <v>214</v>
      </c>
      <c r="B5994" s="74" t="s">
        <v>6752</v>
      </c>
      <c r="C5994" s="75" t="s">
        <v>6799</v>
      </c>
      <c r="D5994" s="77">
        <v>752</v>
      </c>
      <c r="E5994" s="77">
        <v>35.07</v>
      </c>
      <c r="F5994" s="95">
        <v>21</v>
      </c>
    </row>
    <row r="5995" spans="1:6">
      <c r="A5995" s="74" t="s">
        <v>214</v>
      </c>
      <c r="B5995" s="74" t="s">
        <v>6752</v>
      </c>
      <c r="C5995" s="75" t="s">
        <v>6800</v>
      </c>
      <c r="D5995" s="77">
        <v>740</v>
      </c>
      <c r="E5995" s="77">
        <v>15.46</v>
      </c>
      <c r="F5995" s="95">
        <v>48</v>
      </c>
    </row>
    <row r="5996" spans="1:6">
      <c r="A5996" s="74" t="s">
        <v>214</v>
      </c>
      <c r="B5996" s="74" t="s">
        <v>6752</v>
      </c>
      <c r="C5996" s="75" t="s">
        <v>6801</v>
      </c>
      <c r="D5996" s="77">
        <v>696</v>
      </c>
      <c r="E5996" s="77">
        <v>45.2</v>
      </c>
      <c r="F5996" s="95">
        <v>15</v>
      </c>
    </row>
    <row r="5997" spans="1:6">
      <c r="A5997" s="74" t="s">
        <v>214</v>
      </c>
      <c r="B5997" s="74" t="s">
        <v>6752</v>
      </c>
      <c r="C5997" s="75" t="s">
        <v>6802</v>
      </c>
      <c r="D5997" s="77">
        <v>669</v>
      </c>
      <c r="E5997" s="77">
        <v>24.22</v>
      </c>
      <c r="F5997" s="95">
        <v>28</v>
      </c>
    </row>
    <row r="5998" spans="1:6">
      <c r="A5998" s="74" t="s">
        <v>214</v>
      </c>
      <c r="B5998" s="74" t="s">
        <v>6752</v>
      </c>
      <c r="C5998" s="75" t="s">
        <v>6803</v>
      </c>
      <c r="D5998" s="77">
        <v>664</v>
      </c>
      <c r="E5998" s="77">
        <v>30.46</v>
      </c>
      <c r="F5998" s="95">
        <v>22</v>
      </c>
    </row>
    <row r="5999" spans="1:6">
      <c r="A5999" s="74" t="s">
        <v>214</v>
      </c>
      <c r="B5999" s="74" t="s">
        <v>6752</v>
      </c>
      <c r="C5999" s="75" t="s">
        <v>6804</v>
      </c>
      <c r="D5999" s="77">
        <v>645</v>
      </c>
      <c r="E5999" s="77">
        <v>48.01</v>
      </c>
      <c r="F5999" s="95">
        <v>13</v>
      </c>
    </row>
    <row r="6000" spans="1:6">
      <c r="A6000" s="74" t="s">
        <v>214</v>
      </c>
      <c r="B6000" s="74" t="s">
        <v>6752</v>
      </c>
      <c r="C6000" s="75" t="s">
        <v>6805</v>
      </c>
      <c r="D6000" s="77">
        <v>639</v>
      </c>
      <c r="E6000" s="77">
        <v>9.02</v>
      </c>
      <c r="F6000" s="95">
        <v>71</v>
      </c>
    </row>
    <row r="6001" spans="1:6">
      <c r="A6001" s="74" t="s">
        <v>214</v>
      </c>
      <c r="B6001" s="74" t="s">
        <v>6752</v>
      </c>
      <c r="C6001" s="75" t="s">
        <v>6806</v>
      </c>
      <c r="D6001" s="77">
        <v>618</v>
      </c>
      <c r="E6001" s="77">
        <v>12.51</v>
      </c>
      <c r="F6001" s="95">
        <v>49</v>
      </c>
    </row>
    <row r="6002" spans="1:6">
      <c r="A6002" s="74" t="s">
        <v>214</v>
      </c>
      <c r="B6002" s="74" t="s">
        <v>6752</v>
      </c>
      <c r="C6002" s="75" t="s">
        <v>6807</v>
      </c>
      <c r="D6002" s="77">
        <v>515</v>
      </c>
      <c r="E6002" s="77">
        <v>18.850000000000001</v>
      </c>
      <c r="F6002" s="95">
        <v>27</v>
      </c>
    </row>
    <row r="6003" spans="1:6">
      <c r="A6003" s="74" t="s">
        <v>214</v>
      </c>
      <c r="B6003" s="74" t="s">
        <v>6752</v>
      </c>
      <c r="C6003" s="75" t="s">
        <v>6808</v>
      </c>
      <c r="D6003" s="77">
        <v>501</v>
      </c>
      <c r="E6003" s="77">
        <v>8.75</v>
      </c>
      <c r="F6003" s="95">
        <v>57</v>
      </c>
    </row>
    <row r="6004" spans="1:6">
      <c r="A6004" s="74" t="s">
        <v>214</v>
      </c>
      <c r="B6004" s="74" t="s">
        <v>6752</v>
      </c>
      <c r="C6004" s="75" t="s">
        <v>6809</v>
      </c>
      <c r="D6004" s="77">
        <v>469</v>
      </c>
      <c r="E6004" s="77">
        <v>28.57</v>
      </c>
      <c r="F6004" s="95">
        <v>16</v>
      </c>
    </row>
    <row r="6005" spans="1:6">
      <c r="A6005" s="74" t="s">
        <v>214</v>
      </c>
      <c r="B6005" s="74" t="s">
        <v>6752</v>
      </c>
      <c r="C6005" s="75" t="s">
        <v>6810</v>
      </c>
      <c r="D6005" s="77">
        <v>460</v>
      </c>
      <c r="E6005" s="77">
        <v>8.82</v>
      </c>
      <c r="F6005" s="95">
        <v>52</v>
      </c>
    </row>
    <row r="6006" spans="1:6">
      <c r="A6006" s="74" t="s">
        <v>214</v>
      </c>
      <c r="B6006" s="74" t="s">
        <v>6752</v>
      </c>
      <c r="C6006" s="75" t="s">
        <v>6811</v>
      </c>
      <c r="D6006" s="77">
        <v>459</v>
      </c>
      <c r="E6006" s="77">
        <v>31.16</v>
      </c>
      <c r="F6006" s="95">
        <v>15</v>
      </c>
    </row>
    <row r="6007" spans="1:6">
      <c r="A6007" s="74" t="s">
        <v>214</v>
      </c>
      <c r="B6007" s="74" t="s">
        <v>6752</v>
      </c>
      <c r="C6007" s="75" t="s">
        <v>6812</v>
      </c>
      <c r="D6007" s="77">
        <v>443</v>
      </c>
      <c r="E6007" s="77">
        <v>16.059999999999999</v>
      </c>
      <c r="F6007" s="95">
        <v>28</v>
      </c>
    </row>
    <row r="6008" spans="1:6">
      <c r="A6008" s="74" t="s">
        <v>214</v>
      </c>
      <c r="B6008" s="74" t="s">
        <v>6752</v>
      </c>
      <c r="C6008" s="75" t="s">
        <v>6813</v>
      </c>
      <c r="D6008" s="77">
        <v>442</v>
      </c>
      <c r="E6008" s="77">
        <v>17.059999999999999</v>
      </c>
      <c r="F6008" s="95">
        <v>26</v>
      </c>
    </row>
    <row r="6009" spans="1:6">
      <c r="A6009" s="74" t="s">
        <v>214</v>
      </c>
      <c r="B6009" s="74" t="s">
        <v>6752</v>
      </c>
      <c r="C6009" s="75" t="s">
        <v>6814</v>
      </c>
      <c r="D6009" s="77">
        <v>436</v>
      </c>
      <c r="E6009" s="77">
        <v>6.87</v>
      </c>
      <c r="F6009" s="95">
        <v>63</v>
      </c>
    </row>
    <row r="6010" spans="1:6">
      <c r="A6010" s="74" t="s">
        <v>214</v>
      </c>
      <c r="B6010" s="74" t="s">
        <v>6752</v>
      </c>
      <c r="C6010" s="75" t="s">
        <v>6815</v>
      </c>
      <c r="D6010" s="77">
        <v>431</v>
      </c>
      <c r="E6010" s="77">
        <v>41.21</v>
      </c>
      <c r="F6010" s="95">
        <v>10</v>
      </c>
    </row>
    <row r="6011" spans="1:6">
      <c r="A6011" s="74" t="s">
        <v>214</v>
      </c>
      <c r="B6011" s="74" t="s">
        <v>6752</v>
      </c>
      <c r="C6011" s="75" t="s">
        <v>6816</v>
      </c>
      <c r="D6011" s="77">
        <v>371</v>
      </c>
      <c r="E6011" s="77">
        <v>16.37</v>
      </c>
      <c r="F6011" s="95">
        <v>23</v>
      </c>
    </row>
    <row r="6012" spans="1:6">
      <c r="A6012" s="74" t="s">
        <v>214</v>
      </c>
      <c r="B6012" s="74" t="s">
        <v>6752</v>
      </c>
      <c r="C6012" s="75" t="s">
        <v>6817</v>
      </c>
      <c r="D6012" s="77">
        <v>364</v>
      </c>
      <c r="E6012" s="77">
        <v>27.36</v>
      </c>
      <c r="F6012" s="95">
        <v>13</v>
      </c>
    </row>
    <row r="6013" spans="1:6">
      <c r="A6013" s="74" t="s">
        <v>214</v>
      </c>
      <c r="B6013" s="74" t="s">
        <v>6752</v>
      </c>
      <c r="C6013" s="75" t="s">
        <v>6818</v>
      </c>
      <c r="D6013" s="77">
        <v>360</v>
      </c>
      <c r="E6013" s="77">
        <v>26.34</v>
      </c>
      <c r="F6013" s="95">
        <v>14</v>
      </c>
    </row>
    <row r="6014" spans="1:6">
      <c r="A6014" s="74" t="s">
        <v>214</v>
      </c>
      <c r="B6014" s="74" t="s">
        <v>6752</v>
      </c>
      <c r="C6014" s="75" t="s">
        <v>6819</v>
      </c>
      <c r="D6014" s="77">
        <v>348</v>
      </c>
      <c r="E6014" s="77">
        <v>17.93</v>
      </c>
      <c r="F6014" s="95">
        <v>19</v>
      </c>
    </row>
    <row r="6015" spans="1:6">
      <c r="A6015" s="74" t="s">
        <v>214</v>
      </c>
      <c r="B6015" s="74" t="s">
        <v>6752</v>
      </c>
      <c r="C6015" s="75" t="s">
        <v>6820</v>
      </c>
      <c r="D6015" s="77">
        <v>347</v>
      </c>
      <c r="E6015" s="77">
        <v>12.87</v>
      </c>
      <c r="F6015" s="95">
        <v>27</v>
      </c>
    </row>
    <row r="6016" spans="1:6">
      <c r="A6016" s="74" t="s">
        <v>214</v>
      </c>
      <c r="B6016" s="74" t="s">
        <v>6752</v>
      </c>
      <c r="C6016" s="75" t="s">
        <v>6821</v>
      </c>
      <c r="D6016" s="77">
        <v>347</v>
      </c>
      <c r="E6016" s="77">
        <v>19.05</v>
      </c>
      <c r="F6016" s="95">
        <v>18</v>
      </c>
    </row>
    <row r="6017" spans="1:6">
      <c r="A6017" s="74" t="s">
        <v>214</v>
      </c>
      <c r="B6017" s="74" t="s">
        <v>6752</v>
      </c>
      <c r="C6017" s="75" t="s">
        <v>6822</v>
      </c>
      <c r="D6017" s="77">
        <v>328</v>
      </c>
      <c r="E6017" s="77">
        <v>21.34</v>
      </c>
      <c r="F6017" s="95">
        <v>15</v>
      </c>
    </row>
    <row r="6018" spans="1:6">
      <c r="A6018" s="74" t="s">
        <v>214</v>
      </c>
      <c r="B6018" s="74" t="s">
        <v>6752</v>
      </c>
      <c r="C6018" s="75" t="s">
        <v>6823</v>
      </c>
      <c r="D6018" s="77">
        <v>311</v>
      </c>
      <c r="E6018" s="77">
        <v>13.38</v>
      </c>
      <c r="F6018" s="95">
        <v>23</v>
      </c>
    </row>
    <row r="6019" spans="1:6">
      <c r="A6019" s="74" t="s">
        <v>214</v>
      </c>
      <c r="B6019" s="74" t="s">
        <v>6752</v>
      </c>
      <c r="C6019" s="75" t="s">
        <v>6824</v>
      </c>
      <c r="D6019" s="77">
        <v>309</v>
      </c>
      <c r="E6019" s="77">
        <v>17.649999999999999</v>
      </c>
      <c r="F6019" s="95">
        <v>18</v>
      </c>
    </row>
    <row r="6020" spans="1:6">
      <c r="A6020" s="74" t="s">
        <v>214</v>
      </c>
      <c r="B6020" s="74" t="s">
        <v>6752</v>
      </c>
      <c r="C6020" s="75" t="s">
        <v>6825</v>
      </c>
      <c r="D6020" s="77">
        <v>304</v>
      </c>
      <c r="E6020" s="77">
        <v>16.61</v>
      </c>
      <c r="F6020" s="95">
        <v>18</v>
      </c>
    </row>
    <row r="6021" spans="1:6">
      <c r="A6021" s="74" t="s">
        <v>214</v>
      </c>
      <c r="B6021" s="74" t="s">
        <v>6752</v>
      </c>
      <c r="C6021" s="75" t="s">
        <v>6826</v>
      </c>
      <c r="D6021" s="77">
        <v>298</v>
      </c>
      <c r="E6021" s="77">
        <v>7.18</v>
      </c>
      <c r="F6021" s="95">
        <v>41</v>
      </c>
    </row>
    <row r="6022" spans="1:6">
      <c r="A6022" s="74" t="s">
        <v>214</v>
      </c>
      <c r="B6022" s="74" t="s">
        <v>6752</v>
      </c>
      <c r="C6022" s="75" t="s">
        <v>6827</v>
      </c>
      <c r="D6022" s="77">
        <v>295</v>
      </c>
      <c r="E6022" s="77">
        <v>13.82</v>
      </c>
      <c r="F6022" s="95">
        <v>21</v>
      </c>
    </row>
    <row r="6023" spans="1:6">
      <c r="A6023" s="74" t="s">
        <v>214</v>
      </c>
      <c r="B6023" s="74" t="s">
        <v>6752</v>
      </c>
      <c r="C6023" s="75" t="s">
        <v>6828</v>
      </c>
      <c r="D6023" s="77">
        <v>249</v>
      </c>
      <c r="E6023" s="77">
        <v>5.32</v>
      </c>
      <c r="F6023" s="95">
        <v>47</v>
      </c>
    </row>
    <row r="6024" spans="1:6">
      <c r="A6024" s="74" t="s">
        <v>214</v>
      </c>
      <c r="B6024" s="74" t="s">
        <v>6752</v>
      </c>
      <c r="C6024" s="75" t="s">
        <v>6829</v>
      </c>
      <c r="D6024" s="77">
        <v>248</v>
      </c>
      <c r="E6024" s="77">
        <v>8.8699999999999992</v>
      </c>
      <c r="F6024" s="95">
        <v>28</v>
      </c>
    </row>
    <row r="6025" spans="1:6">
      <c r="A6025" s="74" t="s">
        <v>214</v>
      </c>
      <c r="B6025" s="74" t="s">
        <v>6752</v>
      </c>
      <c r="C6025" s="75" t="s">
        <v>6830</v>
      </c>
      <c r="D6025" s="77">
        <v>241</v>
      </c>
      <c r="E6025" s="77">
        <v>3.85</v>
      </c>
      <c r="F6025" s="95">
        <v>63</v>
      </c>
    </row>
    <row r="6026" spans="1:6">
      <c r="A6026" s="74" t="s">
        <v>214</v>
      </c>
      <c r="B6026" s="74" t="s">
        <v>6752</v>
      </c>
      <c r="C6026" s="75" t="s">
        <v>6831</v>
      </c>
      <c r="D6026" s="77">
        <v>228</v>
      </c>
      <c r="E6026" s="77">
        <v>6</v>
      </c>
      <c r="F6026" s="95">
        <v>38</v>
      </c>
    </row>
    <row r="6027" spans="1:6">
      <c r="A6027" s="74" t="s">
        <v>214</v>
      </c>
      <c r="B6027" s="74" t="s">
        <v>6752</v>
      </c>
      <c r="C6027" s="75" t="s">
        <v>6832</v>
      </c>
      <c r="D6027" s="77">
        <v>198</v>
      </c>
      <c r="E6027" s="77">
        <v>11.72</v>
      </c>
      <c r="F6027" s="95">
        <v>17</v>
      </c>
    </row>
    <row r="6028" spans="1:6">
      <c r="A6028" s="74" t="s">
        <v>214</v>
      </c>
      <c r="B6028" s="74" t="s">
        <v>6752</v>
      </c>
      <c r="C6028" s="75" t="s">
        <v>6833</v>
      </c>
      <c r="D6028" s="77">
        <v>180</v>
      </c>
      <c r="E6028" s="77">
        <v>15.61</v>
      </c>
      <c r="F6028" s="95">
        <v>12</v>
      </c>
    </row>
    <row r="6029" spans="1:6">
      <c r="A6029" s="74" t="s">
        <v>214</v>
      </c>
      <c r="B6029" s="74" t="s">
        <v>6752</v>
      </c>
      <c r="C6029" s="75" t="s">
        <v>6834</v>
      </c>
      <c r="D6029" s="77">
        <v>158</v>
      </c>
      <c r="E6029" s="77">
        <v>4.59</v>
      </c>
      <c r="F6029" s="95">
        <v>34</v>
      </c>
    </row>
    <row r="6030" spans="1:6">
      <c r="A6030" s="74" t="s">
        <v>214</v>
      </c>
      <c r="B6030" s="74" t="s">
        <v>6752</v>
      </c>
      <c r="C6030" s="75" t="s">
        <v>6835</v>
      </c>
      <c r="D6030" s="77">
        <v>156</v>
      </c>
      <c r="E6030" s="77">
        <v>2.4700000000000002</v>
      </c>
      <c r="F6030" s="95">
        <v>63</v>
      </c>
    </row>
    <row r="6031" spans="1:6">
      <c r="A6031" s="74" t="s">
        <v>214</v>
      </c>
      <c r="B6031" s="74" t="s">
        <v>6752</v>
      </c>
      <c r="C6031" s="75" t="s">
        <v>6836</v>
      </c>
      <c r="D6031" s="77">
        <v>142</v>
      </c>
      <c r="E6031" s="77">
        <v>5.09</v>
      </c>
      <c r="F6031" s="95">
        <v>28</v>
      </c>
    </row>
    <row r="6032" spans="1:6">
      <c r="A6032" s="74" t="s">
        <v>214</v>
      </c>
      <c r="B6032" s="74" t="s">
        <v>6752</v>
      </c>
      <c r="C6032" s="75" t="s">
        <v>6837</v>
      </c>
      <c r="D6032" s="77">
        <v>138</v>
      </c>
      <c r="E6032" s="77">
        <v>11.72</v>
      </c>
      <c r="F6032" s="95">
        <v>12</v>
      </c>
    </row>
    <row r="6033" spans="1:6">
      <c r="A6033" s="74" t="s">
        <v>214</v>
      </c>
      <c r="B6033" s="74" t="s">
        <v>6752</v>
      </c>
      <c r="C6033" s="75" t="s">
        <v>6838</v>
      </c>
      <c r="D6033" s="77">
        <v>120</v>
      </c>
      <c r="E6033" s="77">
        <v>5.24</v>
      </c>
      <c r="F6033" s="95">
        <v>23</v>
      </c>
    </row>
    <row r="6034" spans="1:6">
      <c r="A6034" s="74" t="s">
        <v>214</v>
      </c>
      <c r="B6034" s="74" t="s">
        <v>6752</v>
      </c>
      <c r="C6034" s="75" t="s">
        <v>6839</v>
      </c>
      <c r="D6034" s="77">
        <v>82</v>
      </c>
      <c r="E6034" s="77">
        <v>5.57</v>
      </c>
      <c r="F6034" s="95">
        <v>15</v>
      </c>
    </row>
    <row r="6035" spans="1:6">
      <c r="A6035" s="74" t="s">
        <v>214</v>
      </c>
      <c r="B6035" s="74" t="s">
        <v>165</v>
      </c>
      <c r="C6035" s="75" t="s">
        <v>6840</v>
      </c>
      <c r="D6035" s="76">
        <v>126870</v>
      </c>
      <c r="E6035" s="77">
        <v>547.04</v>
      </c>
      <c r="F6035" s="95">
        <v>232</v>
      </c>
    </row>
    <row r="6036" spans="1:6">
      <c r="A6036" s="74" t="s">
        <v>214</v>
      </c>
      <c r="B6036" s="74" t="s">
        <v>165</v>
      </c>
      <c r="C6036" s="75" t="s">
        <v>6841</v>
      </c>
      <c r="D6036" s="76">
        <v>60731</v>
      </c>
      <c r="E6036" s="77">
        <v>383.64</v>
      </c>
      <c r="F6036" s="95">
        <v>158</v>
      </c>
    </row>
    <row r="6037" spans="1:6">
      <c r="A6037" s="74" t="s">
        <v>214</v>
      </c>
      <c r="B6037" s="74" t="s">
        <v>165</v>
      </c>
      <c r="C6037" s="75" t="s">
        <v>6842</v>
      </c>
      <c r="D6037" s="76">
        <v>43931</v>
      </c>
      <c r="E6037" s="77">
        <v>225.4</v>
      </c>
      <c r="F6037" s="95">
        <v>195</v>
      </c>
    </row>
    <row r="6038" spans="1:6">
      <c r="A6038" s="74" t="s">
        <v>214</v>
      </c>
      <c r="B6038" s="74" t="s">
        <v>165</v>
      </c>
      <c r="C6038" s="75" t="s">
        <v>6843</v>
      </c>
      <c r="D6038" s="76">
        <v>22126</v>
      </c>
      <c r="E6038" s="77">
        <v>104.41</v>
      </c>
      <c r="F6038" s="95">
        <v>212</v>
      </c>
    </row>
    <row r="6039" spans="1:6">
      <c r="A6039" s="74" t="s">
        <v>214</v>
      </c>
      <c r="B6039" s="74" t="s">
        <v>165</v>
      </c>
      <c r="C6039" s="75" t="s">
        <v>6844</v>
      </c>
      <c r="D6039" s="76">
        <v>14775</v>
      </c>
      <c r="E6039" s="77">
        <v>67.010000000000005</v>
      </c>
      <c r="F6039" s="95">
        <v>220</v>
      </c>
    </row>
    <row r="6040" spans="1:6">
      <c r="A6040" s="74" t="s">
        <v>214</v>
      </c>
      <c r="B6040" s="74" t="s">
        <v>165</v>
      </c>
      <c r="C6040" s="75" t="s">
        <v>6845</v>
      </c>
      <c r="D6040" s="76">
        <v>13902</v>
      </c>
      <c r="E6040" s="77">
        <v>210.82</v>
      </c>
      <c r="F6040" s="95">
        <v>66</v>
      </c>
    </row>
    <row r="6041" spans="1:6">
      <c r="A6041" s="74" t="s">
        <v>214</v>
      </c>
      <c r="B6041" s="74" t="s">
        <v>165</v>
      </c>
      <c r="C6041" s="75" t="s">
        <v>6846</v>
      </c>
      <c r="D6041" s="76">
        <v>13835</v>
      </c>
      <c r="E6041" s="77">
        <v>230.85</v>
      </c>
      <c r="F6041" s="95">
        <v>60</v>
      </c>
    </row>
    <row r="6042" spans="1:6">
      <c r="A6042" s="74" t="s">
        <v>214</v>
      </c>
      <c r="B6042" s="74" t="s">
        <v>165</v>
      </c>
      <c r="C6042" s="75" t="s">
        <v>6847</v>
      </c>
      <c r="D6042" s="76">
        <v>11192</v>
      </c>
      <c r="E6042" s="77">
        <v>52.01</v>
      </c>
      <c r="F6042" s="95">
        <v>215</v>
      </c>
    </row>
    <row r="6043" spans="1:6">
      <c r="A6043" s="74" t="s">
        <v>214</v>
      </c>
      <c r="B6043" s="74" t="s">
        <v>165</v>
      </c>
      <c r="C6043" s="75" t="s">
        <v>6848</v>
      </c>
      <c r="D6043" s="76">
        <v>10454</v>
      </c>
      <c r="E6043" s="77">
        <v>252.13</v>
      </c>
      <c r="F6043" s="95">
        <v>41</v>
      </c>
    </row>
    <row r="6044" spans="1:6">
      <c r="A6044" s="74" t="s">
        <v>214</v>
      </c>
      <c r="B6044" s="74" t="s">
        <v>165</v>
      </c>
      <c r="C6044" s="75" t="s">
        <v>6849</v>
      </c>
      <c r="D6044" s="76">
        <v>8464</v>
      </c>
      <c r="E6044" s="77">
        <v>111.46</v>
      </c>
      <c r="F6044" s="95">
        <v>76</v>
      </c>
    </row>
    <row r="6045" spans="1:6">
      <c r="A6045" s="74" t="s">
        <v>214</v>
      </c>
      <c r="B6045" s="74" t="s">
        <v>165</v>
      </c>
      <c r="C6045" s="75" t="s">
        <v>6850</v>
      </c>
      <c r="D6045" s="76">
        <v>7169</v>
      </c>
      <c r="E6045" s="77">
        <v>31.34</v>
      </c>
      <c r="F6045" s="95">
        <v>229</v>
      </c>
    </row>
    <row r="6046" spans="1:6">
      <c r="A6046" s="74" t="s">
        <v>214</v>
      </c>
      <c r="B6046" s="74" t="s">
        <v>165</v>
      </c>
      <c r="C6046" s="75" t="s">
        <v>6851</v>
      </c>
      <c r="D6046" s="76">
        <v>5893</v>
      </c>
      <c r="E6046" s="77">
        <v>43.34</v>
      </c>
      <c r="F6046" s="95">
        <v>136</v>
      </c>
    </row>
    <row r="6047" spans="1:6">
      <c r="A6047" s="74" t="s">
        <v>214</v>
      </c>
      <c r="B6047" s="74" t="s">
        <v>165</v>
      </c>
      <c r="C6047" s="75" t="s">
        <v>6852</v>
      </c>
      <c r="D6047" s="76">
        <v>5707</v>
      </c>
      <c r="E6047" s="77">
        <v>30.09</v>
      </c>
      <c r="F6047" s="95">
        <v>190</v>
      </c>
    </row>
    <row r="6048" spans="1:6">
      <c r="A6048" s="74" t="s">
        <v>214</v>
      </c>
      <c r="B6048" s="74" t="s">
        <v>165</v>
      </c>
      <c r="C6048" s="75" t="s">
        <v>6853</v>
      </c>
      <c r="D6048" s="76">
        <v>5377</v>
      </c>
      <c r="E6048" s="77">
        <v>102.29</v>
      </c>
      <c r="F6048" s="95">
        <v>53</v>
      </c>
    </row>
    <row r="6049" spans="1:6">
      <c r="A6049" s="74" t="s">
        <v>214</v>
      </c>
      <c r="B6049" s="74" t="s">
        <v>165</v>
      </c>
      <c r="C6049" s="75" t="s">
        <v>6854</v>
      </c>
      <c r="D6049" s="76">
        <v>5241</v>
      </c>
      <c r="E6049" s="77">
        <v>54.28</v>
      </c>
      <c r="F6049" s="95">
        <v>97</v>
      </c>
    </row>
    <row r="6050" spans="1:6">
      <c r="A6050" s="74" t="s">
        <v>214</v>
      </c>
      <c r="B6050" s="74" t="s">
        <v>165</v>
      </c>
      <c r="C6050" s="75" t="s">
        <v>6855</v>
      </c>
      <c r="D6050" s="76">
        <v>5025</v>
      </c>
      <c r="E6050" s="77">
        <v>107.6</v>
      </c>
      <c r="F6050" s="95">
        <v>47</v>
      </c>
    </row>
    <row r="6051" spans="1:6">
      <c r="A6051" s="74" t="s">
        <v>214</v>
      </c>
      <c r="B6051" s="74" t="s">
        <v>165</v>
      </c>
      <c r="C6051" s="75" t="s">
        <v>6856</v>
      </c>
      <c r="D6051" s="76">
        <v>4481</v>
      </c>
      <c r="E6051" s="77">
        <v>96.27</v>
      </c>
      <c r="F6051" s="95">
        <v>47</v>
      </c>
    </row>
    <row r="6052" spans="1:6">
      <c r="A6052" s="74" t="s">
        <v>214</v>
      </c>
      <c r="B6052" s="74" t="s">
        <v>165</v>
      </c>
      <c r="C6052" s="75" t="s">
        <v>6857</v>
      </c>
      <c r="D6052" s="76">
        <v>4345</v>
      </c>
      <c r="E6052" s="77">
        <v>25.95</v>
      </c>
      <c r="F6052" s="95">
        <v>167</v>
      </c>
    </row>
    <row r="6053" spans="1:6">
      <c r="A6053" s="74" t="s">
        <v>214</v>
      </c>
      <c r="B6053" s="74" t="s">
        <v>165</v>
      </c>
      <c r="C6053" s="75" t="s">
        <v>6858</v>
      </c>
      <c r="D6053" s="76">
        <v>4338</v>
      </c>
      <c r="E6053" s="77">
        <v>30.74</v>
      </c>
      <c r="F6053" s="95">
        <v>141</v>
      </c>
    </row>
    <row r="6054" spans="1:6">
      <c r="A6054" s="74" t="s">
        <v>214</v>
      </c>
      <c r="B6054" s="74" t="s">
        <v>165</v>
      </c>
      <c r="C6054" s="75" t="s">
        <v>6859</v>
      </c>
      <c r="D6054" s="76">
        <v>4196</v>
      </c>
      <c r="E6054" s="77">
        <v>44.44</v>
      </c>
      <c r="F6054" s="95">
        <v>94</v>
      </c>
    </row>
    <row r="6055" spans="1:6">
      <c r="A6055" s="74" t="s">
        <v>214</v>
      </c>
      <c r="B6055" s="74" t="s">
        <v>165</v>
      </c>
      <c r="C6055" s="75" t="s">
        <v>6860</v>
      </c>
      <c r="D6055" s="76">
        <v>4177</v>
      </c>
      <c r="E6055" s="77">
        <v>33.47</v>
      </c>
      <c r="F6055" s="95">
        <v>125</v>
      </c>
    </row>
    <row r="6056" spans="1:6">
      <c r="A6056" s="74" t="s">
        <v>214</v>
      </c>
      <c r="B6056" s="74" t="s">
        <v>165</v>
      </c>
      <c r="C6056" s="75" t="s">
        <v>6861</v>
      </c>
      <c r="D6056" s="76">
        <v>4049</v>
      </c>
      <c r="E6056" s="77">
        <v>126.84</v>
      </c>
      <c r="F6056" s="95">
        <v>32</v>
      </c>
    </row>
    <row r="6057" spans="1:6">
      <c r="A6057" s="74" t="s">
        <v>214</v>
      </c>
      <c r="B6057" s="74" t="s">
        <v>165</v>
      </c>
      <c r="C6057" s="75" t="s">
        <v>6862</v>
      </c>
      <c r="D6057" s="76">
        <v>3822</v>
      </c>
      <c r="E6057" s="77">
        <v>176.84</v>
      </c>
      <c r="F6057" s="95">
        <v>22</v>
      </c>
    </row>
    <row r="6058" spans="1:6">
      <c r="A6058" s="74" t="s">
        <v>214</v>
      </c>
      <c r="B6058" s="74" t="s">
        <v>165</v>
      </c>
      <c r="C6058" s="75" t="s">
        <v>6863</v>
      </c>
      <c r="D6058" s="76">
        <v>3524</v>
      </c>
      <c r="E6058" s="77">
        <v>118.52</v>
      </c>
      <c r="F6058" s="95">
        <v>30</v>
      </c>
    </row>
    <row r="6059" spans="1:6">
      <c r="A6059" s="74" t="s">
        <v>214</v>
      </c>
      <c r="B6059" s="74" t="s">
        <v>165</v>
      </c>
      <c r="C6059" s="75" t="s">
        <v>6864</v>
      </c>
      <c r="D6059" s="76">
        <v>3494</v>
      </c>
      <c r="E6059" s="77">
        <v>74.540000000000006</v>
      </c>
      <c r="F6059" s="95">
        <v>47</v>
      </c>
    </row>
    <row r="6060" spans="1:6">
      <c r="A6060" s="74" t="s">
        <v>214</v>
      </c>
      <c r="B6060" s="74" t="s">
        <v>165</v>
      </c>
      <c r="C6060" s="75" t="s">
        <v>6865</v>
      </c>
      <c r="D6060" s="76">
        <v>3340</v>
      </c>
      <c r="E6060" s="77">
        <v>149.75</v>
      </c>
      <c r="F6060" s="95">
        <v>22</v>
      </c>
    </row>
    <row r="6061" spans="1:6">
      <c r="A6061" s="74" t="s">
        <v>214</v>
      </c>
      <c r="B6061" s="74" t="s">
        <v>165</v>
      </c>
      <c r="C6061" s="75" t="s">
        <v>6866</v>
      </c>
      <c r="D6061" s="76">
        <v>3195</v>
      </c>
      <c r="E6061" s="77">
        <v>215.61</v>
      </c>
      <c r="F6061" s="95">
        <v>15</v>
      </c>
    </row>
    <row r="6062" spans="1:6">
      <c r="A6062" s="74" t="s">
        <v>214</v>
      </c>
      <c r="B6062" s="74" t="s">
        <v>165</v>
      </c>
      <c r="C6062" s="75" t="s">
        <v>6867</v>
      </c>
      <c r="D6062" s="76">
        <v>2990</v>
      </c>
      <c r="E6062" s="77">
        <v>164.88</v>
      </c>
      <c r="F6062" s="95">
        <v>18</v>
      </c>
    </row>
    <row r="6063" spans="1:6">
      <c r="A6063" s="74" t="s">
        <v>214</v>
      </c>
      <c r="B6063" s="74" t="s">
        <v>165</v>
      </c>
      <c r="C6063" s="75" t="s">
        <v>6868</v>
      </c>
      <c r="D6063" s="76">
        <v>2978</v>
      </c>
      <c r="E6063" s="77">
        <v>98.03</v>
      </c>
      <c r="F6063" s="95">
        <v>30</v>
      </c>
    </row>
    <row r="6064" spans="1:6">
      <c r="A6064" s="74" t="s">
        <v>214</v>
      </c>
      <c r="B6064" s="74" t="s">
        <v>165</v>
      </c>
      <c r="C6064" s="75" t="s">
        <v>6869</v>
      </c>
      <c r="D6064" s="76">
        <v>2944</v>
      </c>
      <c r="E6064" s="77">
        <v>56.81</v>
      </c>
      <c r="F6064" s="95">
        <v>52</v>
      </c>
    </row>
    <row r="6065" spans="1:6">
      <c r="A6065" s="74" t="s">
        <v>214</v>
      </c>
      <c r="B6065" s="74" t="s">
        <v>165</v>
      </c>
      <c r="C6065" s="75" t="s">
        <v>6870</v>
      </c>
      <c r="D6065" s="76">
        <v>2896</v>
      </c>
      <c r="E6065" s="77">
        <v>63.25</v>
      </c>
      <c r="F6065" s="95">
        <v>46</v>
      </c>
    </row>
    <row r="6066" spans="1:6">
      <c r="A6066" s="74" t="s">
        <v>214</v>
      </c>
      <c r="B6066" s="74" t="s">
        <v>165</v>
      </c>
      <c r="C6066" s="75" t="s">
        <v>6871</v>
      </c>
      <c r="D6066" s="76">
        <v>2715</v>
      </c>
      <c r="E6066" s="77">
        <v>67.38</v>
      </c>
      <c r="F6066" s="95">
        <v>40</v>
      </c>
    </row>
    <row r="6067" spans="1:6">
      <c r="A6067" s="74" t="s">
        <v>214</v>
      </c>
      <c r="B6067" s="74" t="s">
        <v>165</v>
      </c>
      <c r="C6067" s="75" t="s">
        <v>6872</v>
      </c>
      <c r="D6067" s="76">
        <v>2715</v>
      </c>
      <c r="E6067" s="77">
        <v>201.88</v>
      </c>
      <c r="F6067" s="95">
        <v>13</v>
      </c>
    </row>
    <row r="6068" spans="1:6">
      <c r="A6068" s="74" t="s">
        <v>214</v>
      </c>
      <c r="B6068" s="74" t="s">
        <v>165</v>
      </c>
      <c r="C6068" s="75" t="s">
        <v>6873</v>
      </c>
      <c r="D6068" s="76">
        <v>2569</v>
      </c>
      <c r="E6068" s="77">
        <v>78.77</v>
      </c>
      <c r="F6068" s="95">
        <v>33</v>
      </c>
    </row>
    <row r="6069" spans="1:6">
      <c r="A6069" s="74" t="s">
        <v>214</v>
      </c>
      <c r="B6069" s="74" t="s">
        <v>165</v>
      </c>
      <c r="C6069" s="75" t="s">
        <v>6874</v>
      </c>
      <c r="D6069" s="76">
        <v>2489</v>
      </c>
      <c r="E6069" s="77">
        <v>87.59</v>
      </c>
      <c r="F6069" s="95">
        <v>28</v>
      </c>
    </row>
    <row r="6070" spans="1:6">
      <c r="A6070" s="74" t="s">
        <v>214</v>
      </c>
      <c r="B6070" s="74" t="s">
        <v>165</v>
      </c>
      <c r="C6070" s="75" t="s">
        <v>6875</v>
      </c>
      <c r="D6070" s="76">
        <v>2480</v>
      </c>
      <c r="E6070" s="77">
        <v>37.43</v>
      </c>
      <c r="F6070" s="95">
        <v>66</v>
      </c>
    </row>
    <row r="6071" spans="1:6">
      <c r="A6071" s="74" t="s">
        <v>214</v>
      </c>
      <c r="B6071" s="74" t="s">
        <v>165</v>
      </c>
      <c r="C6071" s="75" t="s">
        <v>6876</v>
      </c>
      <c r="D6071" s="76">
        <v>2406</v>
      </c>
      <c r="E6071" s="77">
        <v>10.24</v>
      </c>
      <c r="F6071" s="95">
        <v>235</v>
      </c>
    </row>
    <row r="6072" spans="1:6">
      <c r="A6072" s="74" t="s">
        <v>214</v>
      </c>
      <c r="B6072" s="74" t="s">
        <v>165</v>
      </c>
      <c r="C6072" s="75" t="s">
        <v>6877</v>
      </c>
      <c r="D6072" s="76">
        <v>2392</v>
      </c>
      <c r="E6072" s="77">
        <v>123.82</v>
      </c>
      <c r="F6072" s="95">
        <v>19</v>
      </c>
    </row>
    <row r="6073" spans="1:6">
      <c r="A6073" s="74" t="s">
        <v>214</v>
      </c>
      <c r="B6073" s="74" t="s">
        <v>165</v>
      </c>
      <c r="C6073" s="75" t="s">
        <v>6878</v>
      </c>
      <c r="D6073" s="76">
        <v>2353</v>
      </c>
      <c r="E6073" s="77">
        <v>60.88</v>
      </c>
      <c r="F6073" s="95">
        <v>39</v>
      </c>
    </row>
    <row r="6074" spans="1:6">
      <c r="A6074" s="74" t="s">
        <v>214</v>
      </c>
      <c r="B6074" s="74" t="s">
        <v>165</v>
      </c>
      <c r="C6074" s="75" t="s">
        <v>6879</v>
      </c>
      <c r="D6074" s="76">
        <v>2319</v>
      </c>
      <c r="E6074" s="77">
        <v>83.25</v>
      </c>
      <c r="F6074" s="95">
        <v>28</v>
      </c>
    </row>
    <row r="6075" spans="1:6">
      <c r="A6075" s="74" t="s">
        <v>214</v>
      </c>
      <c r="B6075" s="74" t="s">
        <v>165</v>
      </c>
      <c r="C6075" s="75" t="s">
        <v>6880</v>
      </c>
      <c r="D6075" s="76">
        <v>2252</v>
      </c>
      <c r="E6075" s="77">
        <v>202.68</v>
      </c>
      <c r="F6075" s="95">
        <v>11</v>
      </c>
    </row>
    <row r="6076" spans="1:6">
      <c r="A6076" s="74" t="s">
        <v>214</v>
      </c>
      <c r="B6076" s="74" t="s">
        <v>165</v>
      </c>
      <c r="C6076" s="75" t="s">
        <v>6881</v>
      </c>
      <c r="D6076" s="76">
        <v>2251</v>
      </c>
      <c r="E6076" s="77">
        <v>134</v>
      </c>
      <c r="F6076" s="95">
        <v>17</v>
      </c>
    </row>
    <row r="6077" spans="1:6">
      <c r="A6077" s="74" t="s">
        <v>214</v>
      </c>
      <c r="B6077" s="74" t="s">
        <v>165</v>
      </c>
      <c r="C6077" s="75" t="s">
        <v>6882</v>
      </c>
      <c r="D6077" s="76">
        <v>2091</v>
      </c>
      <c r="E6077" s="77">
        <v>158</v>
      </c>
      <c r="F6077" s="95">
        <v>13</v>
      </c>
    </row>
    <row r="6078" spans="1:6">
      <c r="A6078" s="74" t="s">
        <v>214</v>
      </c>
      <c r="B6078" s="74" t="s">
        <v>165</v>
      </c>
      <c r="C6078" s="75" t="s">
        <v>6883</v>
      </c>
      <c r="D6078" s="76">
        <v>1900</v>
      </c>
      <c r="E6078" s="77">
        <v>94.86</v>
      </c>
      <c r="F6078" s="95">
        <v>20</v>
      </c>
    </row>
    <row r="6079" spans="1:6">
      <c r="A6079" s="74" t="s">
        <v>214</v>
      </c>
      <c r="B6079" s="74" t="s">
        <v>165</v>
      </c>
      <c r="C6079" s="75" t="s">
        <v>6884</v>
      </c>
      <c r="D6079" s="76">
        <v>1862</v>
      </c>
      <c r="E6079" s="77">
        <v>31.3</v>
      </c>
      <c r="F6079" s="95">
        <v>59</v>
      </c>
    </row>
    <row r="6080" spans="1:6">
      <c r="A6080" s="74" t="s">
        <v>214</v>
      </c>
      <c r="B6080" s="74" t="s">
        <v>165</v>
      </c>
      <c r="C6080" s="75" t="s">
        <v>6885</v>
      </c>
      <c r="D6080" s="76">
        <v>1856</v>
      </c>
      <c r="E6080" s="77">
        <v>197.99</v>
      </c>
      <c r="F6080" s="95">
        <v>9.3699999999999992</v>
      </c>
    </row>
    <row r="6081" spans="1:6">
      <c r="A6081" s="74" t="s">
        <v>214</v>
      </c>
      <c r="B6081" s="74" t="s">
        <v>165</v>
      </c>
      <c r="C6081" s="75" t="s">
        <v>6886</v>
      </c>
      <c r="D6081" s="76">
        <v>1849</v>
      </c>
      <c r="E6081" s="77">
        <v>135.07</v>
      </c>
      <c r="F6081" s="95">
        <v>14</v>
      </c>
    </row>
    <row r="6082" spans="1:6">
      <c r="A6082" s="74" t="s">
        <v>214</v>
      </c>
      <c r="B6082" s="74" t="s">
        <v>165</v>
      </c>
      <c r="C6082" s="75" t="s">
        <v>6887</v>
      </c>
      <c r="D6082" s="76">
        <v>1804</v>
      </c>
      <c r="E6082" s="77">
        <v>94.45</v>
      </c>
      <c r="F6082" s="95">
        <v>19</v>
      </c>
    </row>
    <row r="6083" spans="1:6">
      <c r="A6083" s="74" t="s">
        <v>214</v>
      </c>
      <c r="B6083" s="74" t="s">
        <v>165</v>
      </c>
      <c r="C6083" s="75" t="s">
        <v>6888</v>
      </c>
      <c r="D6083" s="76">
        <v>1672</v>
      </c>
      <c r="E6083" s="77">
        <v>50.41</v>
      </c>
      <c r="F6083" s="95">
        <v>33</v>
      </c>
    </row>
    <row r="6084" spans="1:6">
      <c r="A6084" s="74" t="s">
        <v>214</v>
      </c>
      <c r="B6084" s="74" t="s">
        <v>165</v>
      </c>
      <c r="C6084" s="75" t="s">
        <v>6889</v>
      </c>
      <c r="D6084" s="76">
        <v>1616</v>
      </c>
      <c r="E6084" s="77">
        <v>59.04</v>
      </c>
      <c r="F6084" s="95">
        <v>27</v>
      </c>
    </row>
    <row r="6085" spans="1:6">
      <c r="A6085" s="74" t="s">
        <v>214</v>
      </c>
      <c r="B6085" s="74" t="s">
        <v>165</v>
      </c>
      <c r="C6085" s="75" t="s">
        <v>6890</v>
      </c>
      <c r="D6085" s="76">
        <v>1613</v>
      </c>
      <c r="E6085" s="77">
        <v>98.61</v>
      </c>
      <c r="F6085" s="95">
        <v>16</v>
      </c>
    </row>
    <row r="6086" spans="1:6">
      <c r="A6086" s="74" t="s">
        <v>214</v>
      </c>
      <c r="B6086" s="74" t="s">
        <v>165</v>
      </c>
      <c r="C6086" s="75" t="s">
        <v>6891</v>
      </c>
      <c r="D6086" s="76">
        <v>1519</v>
      </c>
      <c r="E6086" s="77">
        <v>66.19</v>
      </c>
      <c r="F6086" s="95">
        <v>23</v>
      </c>
    </row>
    <row r="6087" spans="1:6">
      <c r="A6087" s="74" t="s">
        <v>214</v>
      </c>
      <c r="B6087" s="74" t="s">
        <v>165</v>
      </c>
      <c r="C6087" s="75" t="s">
        <v>6892</v>
      </c>
      <c r="D6087" s="76">
        <v>1507</v>
      </c>
      <c r="E6087" s="77">
        <v>36.06</v>
      </c>
      <c r="F6087" s="95">
        <v>42</v>
      </c>
    </row>
    <row r="6088" spans="1:6">
      <c r="A6088" s="74" t="s">
        <v>214</v>
      </c>
      <c r="B6088" s="74" t="s">
        <v>165</v>
      </c>
      <c r="C6088" s="75" t="s">
        <v>6893</v>
      </c>
      <c r="D6088" s="76">
        <v>1499</v>
      </c>
      <c r="E6088" s="77">
        <v>81.69</v>
      </c>
      <c r="F6088" s="95">
        <v>18</v>
      </c>
    </row>
    <row r="6089" spans="1:6">
      <c r="A6089" s="74" t="s">
        <v>214</v>
      </c>
      <c r="B6089" s="74" t="s">
        <v>165</v>
      </c>
      <c r="C6089" s="75" t="s">
        <v>6894</v>
      </c>
      <c r="D6089" s="76">
        <v>1457</v>
      </c>
      <c r="E6089" s="77">
        <v>86.31</v>
      </c>
      <c r="F6089" s="95">
        <v>17</v>
      </c>
    </row>
    <row r="6090" spans="1:6">
      <c r="A6090" s="74" t="s">
        <v>214</v>
      </c>
      <c r="B6090" s="74" t="s">
        <v>165</v>
      </c>
      <c r="C6090" s="75" t="s">
        <v>6895</v>
      </c>
      <c r="D6090" s="76">
        <v>1374</v>
      </c>
      <c r="E6090" s="77">
        <v>22.97</v>
      </c>
      <c r="F6090" s="95">
        <v>60</v>
      </c>
    </row>
    <row r="6091" spans="1:6">
      <c r="A6091" s="74" t="s">
        <v>214</v>
      </c>
      <c r="B6091" s="74" t="s">
        <v>165</v>
      </c>
      <c r="C6091" s="75" t="s">
        <v>6896</v>
      </c>
      <c r="D6091" s="76">
        <v>1351</v>
      </c>
      <c r="E6091" s="77">
        <v>51.95</v>
      </c>
      <c r="F6091" s="95">
        <v>26</v>
      </c>
    </row>
    <row r="6092" spans="1:6">
      <c r="A6092" s="74" t="s">
        <v>214</v>
      </c>
      <c r="B6092" s="74" t="s">
        <v>165</v>
      </c>
      <c r="C6092" s="75" t="s">
        <v>6897</v>
      </c>
      <c r="D6092" s="76">
        <v>1332</v>
      </c>
      <c r="E6092" s="77">
        <v>40.51</v>
      </c>
      <c r="F6092" s="95">
        <v>33</v>
      </c>
    </row>
    <row r="6093" spans="1:6">
      <c r="A6093" s="74" t="s">
        <v>214</v>
      </c>
      <c r="B6093" s="74" t="s">
        <v>165</v>
      </c>
      <c r="C6093" s="75" t="s">
        <v>6898</v>
      </c>
      <c r="D6093" s="76">
        <v>1307</v>
      </c>
      <c r="E6093" s="77">
        <v>30.39</v>
      </c>
      <c r="F6093" s="95">
        <v>43</v>
      </c>
    </row>
    <row r="6094" spans="1:6">
      <c r="A6094" s="74" t="s">
        <v>214</v>
      </c>
      <c r="B6094" s="74" t="s">
        <v>165</v>
      </c>
      <c r="C6094" s="75" t="s">
        <v>6899</v>
      </c>
      <c r="D6094" s="76">
        <v>1259</v>
      </c>
      <c r="E6094" s="77">
        <v>148.19</v>
      </c>
      <c r="F6094" s="95">
        <v>8.5</v>
      </c>
    </row>
    <row r="6095" spans="1:6">
      <c r="A6095" s="74" t="s">
        <v>214</v>
      </c>
      <c r="B6095" s="74" t="s">
        <v>165</v>
      </c>
      <c r="C6095" s="75" t="s">
        <v>6900</v>
      </c>
      <c r="D6095" s="77">
        <v>950</v>
      </c>
      <c r="E6095" s="77">
        <v>36.5</v>
      </c>
      <c r="F6095" s="95">
        <v>26</v>
      </c>
    </row>
    <row r="6096" spans="1:6">
      <c r="A6096" s="74" t="s">
        <v>214</v>
      </c>
      <c r="B6096" s="74" t="s">
        <v>165</v>
      </c>
      <c r="C6096" s="75" t="s">
        <v>6901</v>
      </c>
      <c r="D6096" s="77">
        <v>950</v>
      </c>
      <c r="E6096" s="77">
        <v>21.84</v>
      </c>
      <c r="F6096" s="95">
        <v>43</v>
      </c>
    </row>
    <row r="6097" spans="1:6">
      <c r="A6097" s="74" t="s">
        <v>214</v>
      </c>
      <c r="B6097" s="74" t="s">
        <v>165</v>
      </c>
      <c r="C6097" s="75" t="s">
        <v>6902</v>
      </c>
      <c r="D6097" s="77">
        <v>900</v>
      </c>
      <c r="E6097" s="77">
        <v>96.83</v>
      </c>
      <c r="F6097" s="95">
        <v>9.2899999999999991</v>
      </c>
    </row>
    <row r="6098" spans="1:6">
      <c r="A6098" s="74" t="s">
        <v>214</v>
      </c>
      <c r="B6098" s="74" t="s">
        <v>165</v>
      </c>
      <c r="C6098" s="75" t="s">
        <v>6903</v>
      </c>
      <c r="D6098" s="77">
        <v>896</v>
      </c>
      <c r="E6098" s="77">
        <v>18.079999999999998</v>
      </c>
      <c r="F6098" s="95">
        <v>50</v>
      </c>
    </row>
    <row r="6099" spans="1:6">
      <c r="A6099" s="74" t="s">
        <v>214</v>
      </c>
      <c r="B6099" s="74" t="s">
        <v>165</v>
      </c>
      <c r="C6099" s="75" t="s">
        <v>6904</v>
      </c>
      <c r="D6099" s="77">
        <v>879</v>
      </c>
      <c r="E6099" s="77">
        <v>19.850000000000001</v>
      </c>
      <c r="F6099" s="95">
        <v>44</v>
      </c>
    </row>
    <row r="6100" spans="1:6">
      <c r="A6100" s="74" t="s">
        <v>214</v>
      </c>
      <c r="B6100" s="74" t="s">
        <v>165</v>
      </c>
      <c r="C6100" s="75" t="s">
        <v>6905</v>
      </c>
      <c r="D6100" s="77">
        <v>857</v>
      </c>
      <c r="E6100" s="77">
        <v>11.23</v>
      </c>
      <c r="F6100" s="95">
        <v>76</v>
      </c>
    </row>
    <row r="6101" spans="1:6">
      <c r="A6101" s="74" t="s">
        <v>214</v>
      </c>
      <c r="B6101" s="74" t="s">
        <v>165</v>
      </c>
      <c r="C6101" s="75" t="s">
        <v>6906</v>
      </c>
      <c r="D6101" s="77">
        <v>855</v>
      </c>
      <c r="E6101" s="77">
        <v>43.45</v>
      </c>
      <c r="F6101" s="95">
        <v>20</v>
      </c>
    </row>
    <row r="6102" spans="1:6">
      <c r="A6102" s="74" t="s">
        <v>214</v>
      </c>
      <c r="B6102" s="74" t="s">
        <v>165</v>
      </c>
      <c r="C6102" s="75" t="s">
        <v>6907</v>
      </c>
      <c r="D6102" s="77">
        <v>830</v>
      </c>
      <c r="E6102" s="77">
        <v>39.17</v>
      </c>
      <c r="F6102" s="95">
        <v>21</v>
      </c>
    </row>
    <row r="6103" spans="1:6">
      <c r="A6103" s="74" t="s">
        <v>214</v>
      </c>
      <c r="B6103" s="74" t="s">
        <v>165</v>
      </c>
      <c r="C6103" s="75" t="s">
        <v>6908</v>
      </c>
      <c r="D6103" s="77">
        <v>830</v>
      </c>
      <c r="E6103" s="77">
        <v>57.19</v>
      </c>
      <c r="F6103" s="95">
        <v>15</v>
      </c>
    </row>
    <row r="6104" spans="1:6">
      <c r="A6104" s="74" t="s">
        <v>214</v>
      </c>
      <c r="B6104" s="74" t="s">
        <v>165</v>
      </c>
      <c r="C6104" s="75" t="s">
        <v>6909</v>
      </c>
      <c r="D6104" s="77">
        <v>794</v>
      </c>
      <c r="E6104" s="77">
        <v>67.89</v>
      </c>
      <c r="F6104" s="95">
        <v>12</v>
      </c>
    </row>
    <row r="6105" spans="1:6">
      <c r="A6105" s="74" t="s">
        <v>214</v>
      </c>
      <c r="B6105" s="74" t="s">
        <v>165</v>
      </c>
      <c r="C6105" s="75" t="s">
        <v>6910</v>
      </c>
      <c r="D6105" s="77">
        <v>774</v>
      </c>
      <c r="E6105" s="77">
        <v>38.19</v>
      </c>
      <c r="F6105" s="95">
        <v>20</v>
      </c>
    </row>
    <row r="6106" spans="1:6">
      <c r="A6106" s="74" t="s">
        <v>214</v>
      </c>
      <c r="B6106" s="74" t="s">
        <v>165</v>
      </c>
      <c r="C6106" s="75" t="s">
        <v>6911</v>
      </c>
      <c r="D6106" s="77">
        <v>752</v>
      </c>
      <c r="E6106" s="77">
        <v>75.900000000000006</v>
      </c>
      <c r="F6106" s="95">
        <v>9.91</v>
      </c>
    </row>
    <row r="6107" spans="1:6">
      <c r="A6107" s="74" t="s">
        <v>214</v>
      </c>
      <c r="B6107" s="74" t="s">
        <v>165</v>
      </c>
      <c r="C6107" s="75" t="s">
        <v>6912</v>
      </c>
      <c r="D6107" s="77">
        <v>732</v>
      </c>
      <c r="E6107" s="77">
        <v>39.31</v>
      </c>
      <c r="F6107" s="95">
        <v>19</v>
      </c>
    </row>
    <row r="6108" spans="1:6">
      <c r="A6108" s="74" t="s">
        <v>214</v>
      </c>
      <c r="B6108" s="74" t="s">
        <v>165</v>
      </c>
      <c r="C6108" s="75" t="s">
        <v>6913</v>
      </c>
      <c r="D6108" s="77">
        <v>720</v>
      </c>
      <c r="E6108" s="77">
        <v>53.1</v>
      </c>
      <c r="F6108" s="95">
        <v>14</v>
      </c>
    </row>
    <row r="6109" spans="1:6">
      <c r="A6109" s="74" t="s">
        <v>214</v>
      </c>
      <c r="B6109" s="74" t="s">
        <v>165</v>
      </c>
      <c r="C6109" s="75" t="s">
        <v>6914</v>
      </c>
      <c r="D6109" s="77">
        <v>679</v>
      </c>
      <c r="E6109" s="77">
        <v>33.71</v>
      </c>
      <c r="F6109" s="95">
        <v>20</v>
      </c>
    </row>
    <row r="6110" spans="1:6">
      <c r="A6110" s="74" t="s">
        <v>214</v>
      </c>
      <c r="B6110" s="74" t="s">
        <v>165</v>
      </c>
      <c r="C6110" s="75" t="s">
        <v>6915</v>
      </c>
      <c r="D6110" s="77">
        <v>641</v>
      </c>
      <c r="E6110" s="77">
        <v>12.05</v>
      </c>
      <c r="F6110" s="95">
        <v>53</v>
      </c>
    </row>
    <row r="6111" spans="1:6">
      <c r="A6111" s="74" t="s">
        <v>214</v>
      </c>
      <c r="B6111" s="74" t="s">
        <v>165</v>
      </c>
      <c r="C6111" s="75" t="s">
        <v>6916</v>
      </c>
      <c r="D6111" s="77">
        <v>632</v>
      </c>
      <c r="E6111" s="77">
        <v>48.39</v>
      </c>
      <c r="F6111" s="95">
        <v>13</v>
      </c>
    </row>
    <row r="6112" spans="1:6">
      <c r="A6112" s="74" t="s">
        <v>214</v>
      </c>
      <c r="B6112" s="74" t="s">
        <v>165</v>
      </c>
      <c r="C6112" s="75" t="s">
        <v>6917</v>
      </c>
      <c r="D6112" s="77">
        <v>618</v>
      </c>
      <c r="E6112" s="77">
        <v>36.89</v>
      </c>
      <c r="F6112" s="95">
        <v>17</v>
      </c>
    </row>
    <row r="6113" spans="1:6">
      <c r="A6113" s="74" t="s">
        <v>214</v>
      </c>
      <c r="B6113" s="74" t="s">
        <v>165</v>
      </c>
      <c r="C6113" s="75" t="s">
        <v>6918</v>
      </c>
      <c r="D6113" s="77">
        <v>612</v>
      </c>
      <c r="E6113" s="77">
        <v>36.880000000000003</v>
      </c>
      <c r="F6113" s="95">
        <v>17</v>
      </c>
    </row>
    <row r="6114" spans="1:6">
      <c r="A6114" s="74" t="s">
        <v>214</v>
      </c>
      <c r="B6114" s="74" t="s">
        <v>165</v>
      </c>
      <c r="C6114" s="75" t="s">
        <v>6919</v>
      </c>
      <c r="D6114" s="77">
        <v>579</v>
      </c>
      <c r="E6114" s="77">
        <v>18.64</v>
      </c>
      <c r="F6114" s="95">
        <v>31</v>
      </c>
    </row>
    <row r="6115" spans="1:6">
      <c r="A6115" s="74" t="s">
        <v>214</v>
      </c>
      <c r="B6115" s="74" t="s">
        <v>165</v>
      </c>
      <c r="C6115" s="75" t="s">
        <v>6920</v>
      </c>
      <c r="D6115" s="77">
        <v>557</v>
      </c>
      <c r="E6115" s="77">
        <v>21.25</v>
      </c>
      <c r="F6115" s="95">
        <v>26</v>
      </c>
    </row>
    <row r="6116" spans="1:6">
      <c r="A6116" s="74" t="s">
        <v>214</v>
      </c>
      <c r="B6116" s="74" t="s">
        <v>165</v>
      </c>
      <c r="C6116" s="75" t="s">
        <v>6921</v>
      </c>
      <c r="D6116" s="77">
        <v>537</v>
      </c>
      <c r="E6116" s="77">
        <v>21.6</v>
      </c>
      <c r="F6116" s="95">
        <v>25</v>
      </c>
    </row>
    <row r="6117" spans="1:6">
      <c r="A6117" s="74" t="s">
        <v>214</v>
      </c>
      <c r="B6117" s="74" t="s">
        <v>165</v>
      </c>
      <c r="C6117" s="75" t="s">
        <v>6922</v>
      </c>
      <c r="D6117" s="77">
        <v>512</v>
      </c>
      <c r="E6117" s="77">
        <v>47.07</v>
      </c>
      <c r="F6117" s="95">
        <v>11</v>
      </c>
    </row>
    <row r="6118" spans="1:6">
      <c r="A6118" s="74" t="s">
        <v>214</v>
      </c>
      <c r="B6118" s="74" t="s">
        <v>165</v>
      </c>
      <c r="C6118" s="75" t="s">
        <v>6923</v>
      </c>
      <c r="D6118" s="77">
        <v>502</v>
      </c>
      <c r="E6118" s="77">
        <v>21.67</v>
      </c>
      <c r="F6118" s="95">
        <v>23</v>
      </c>
    </row>
    <row r="6119" spans="1:6">
      <c r="A6119" s="74" t="s">
        <v>214</v>
      </c>
      <c r="B6119" s="74" t="s">
        <v>165</v>
      </c>
      <c r="C6119" s="75" t="s">
        <v>6924</v>
      </c>
      <c r="D6119" s="77">
        <v>491</v>
      </c>
      <c r="E6119" s="77">
        <v>22.96</v>
      </c>
      <c r="F6119" s="95">
        <v>21</v>
      </c>
    </row>
    <row r="6120" spans="1:6">
      <c r="A6120" s="74" t="s">
        <v>214</v>
      </c>
      <c r="B6120" s="74" t="s">
        <v>165</v>
      </c>
      <c r="C6120" s="75" t="s">
        <v>6925</v>
      </c>
      <c r="D6120" s="77">
        <v>486</v>
      </c>
      <c r="E6120" s="77">
        <v>23.69</v>
      </c>
      <c r="F6120" s="95">
        <v>21</v>
      </c>
    </row>
    <row r="6121" spans="1:6">
      <c r="A6121" s="74" t="s">
        <v>214</v>
      </c>
      <c r="B6121" s="74" t="s">
        <v>165</v>
      </c>
      <c r="C6121" s="75" t="s">
        <v>6926</v>
      </c>
      <c r="D6121" s="77">
        <v>426</v>
      </c>
      <c r="E6121" s="77">
        <v>24.25</v>
      </c>
      <c r="F6121" s="95">
        <v>18</v>
      </c>
    </row>
    <row r="6122" spans="1:6">
      <c r="A6122" s="74" t="s">
        <v>214</v>
      </c>
      <c r="B6122" s="74" t="s">
        <v>165</v>
      </c>
      <c r="C6122" s="75" t="s">
        <v>6927</v>
      </c>
      <c r="D6122" s="77">
        <v>408</v>
      </c>
      <c r="E6122" s="77">
        <v>26.79</v>
      </c>
      <c r="F6122" s="95">
        <v>15</v>
      </c>
    </row>
    <row r="6123" spans="1:6">
      <c r="A6123" s="74" t="s">
        <v>214</v>
      </c>
      <c r="B6123" s="74" t="s">
        <v>165</v>
      </c>
      <c r="C6123" s="75" t="s">
        <v>6928</v>
      </c>
      <c r="D6123" s="77">
        <v>382</v>
      </c>
      <c r="E6123" s="77">
        <v>18.399999999999999</v>
      </c>
      <c r="F6123" s="95">
        <v>21</v>
      </c>
    </row>
    <row r="6124" spans="1:6">
      <c r="A6124" s="74" t="s">
        <v>214</v>
      </c>
      <c r="B6124" s="74" t="s">
        <v>165</v>
      </c>
      <c r="C6124" s="75" t="s">
        <v>6929</v>
      </c>
      <c r="D6124" s="77">
        <v>277</v>
      </c>
      <c r="E6124" s="77">
        <v>4.76</v>
      </c>
      <c r="F6124" s="95">
        <v>58</v>
      </c>
    </row>
    <row r="6125" spans="1:6">
      <c r="A6125" s="74" t="s">
        <v>214</v>
      </c>
      <c r="B6125" s="74" t="s">
        <v>165</v>
      </c>
      <c r="C6125" s="75" t="s">
        <v>6930</v>
      </c>
      <c r="D6125" s="77">
        <v>144</v>
      </c>
      <c r="E6125" s="77">
        <v>39.58</v>
      </c>
      <c r="F6125" s="95">
        <v>3.64</v>
      </c>
    </row>
    <row r="6126" spans="1:6">
      <c r="A6126" s="74" t="s">
        <v>214</v>
      </c>
      <c r="B6126" s="74" t="s">
        <v>165</v>
      </c>
      <c r="C6126" s="75" t="s">
        <v>6931</v>
      </c>
      <c r="D6126" s="77">
        <v>99</v>
      </c>
      <c r="E6126" s="77">
        <v>13.39</v>
      </c>
      <c r="F6126" s="95">
        <v>7.4</v>
      </c>
    </row>
    <row r="6127" spans="1:6">
      <c r="A6127" s="74" t="s">
        <v>214</v>
      </c>
      <c r="B6127" s="74" t="s">
        <v>6932</v>
      </c>
      <c r="C6127" s="75" t="s">
        <v>6933</v>
      </c>
      <c r="D6127" s="76">
        <v>28009</v>
      </c>
      <c r="E6127" s="77">
        <v>145.54</v>
      </c>
      <c r="F6127" s="95">
        <v>192</v>
      </c>
    </row>
    <row r="6128" spans="1:6">
      <c r="A6128" s="74" t="s">
        <v>214</v>
      </c>
      <c r="B6128" s="74" t="s">
        <v>6932</v>
      </c>
      <c r="C6128" s="75" t="s">
        <v>6934</v>
      </c>
      <c r="D6128" s="76">
        <v>26515</v>
      </c>
      <c r="E6128" s="77">
        <v>208.23</v>
      </c>
      <c r="F6128" s="95">
        <v>127</v>
      </c>
    </row>
    <row r="6129" spans="1:6">
      <c r="A6129" s="74" t="s">
        <v>214</v>
      </c>
      <c r="B6129" s="74" t="s">
        <v>6932</v>
      </c>
      <c r="C6129" s="75" t="s">
        <v>6935</v>
      </c>
      <c r="D6129" s="76">
        <v>13888</v>
      </c>
      <c r="E6129" s="77">
        <v>183.48</v>
      </c>
      <c r="F6129" s="95">
        <v>76</v>
      </c>
    </row>
    <row r="6130" spans="1:6">
      <c r="A6130" s="74" t="s">
        <v>214</v>
      </c>
      <c r="B6130" s="74" t="s">
        <v>6932</v>
      </c>
      <c r="C6130" s="75" t="s">
        <v>6936</v>
      </c>
      <c r="D6130" s="76">
        <v>11564</v>
      </c>
      <c r="E6130" s="77">
        <v>174.67</v>
      </c>
      <c r="F6130" s="95">
        <v>66</v>
      </c>
    </row>
    <row r="6131" spans="1:6">
      <c r="A6131" s="74" t="s">
        <v>214</v>
      </c>
      <c r="B6131" s="74" t="s">
        <v>6932</v>
      </c>
      <c r="C6131" s="75" t="s">
        <v>6937</v>
      </c>
      <c r="D6131" s="76">
        <v>11083</v>
      </c>
      <c r="E6131" s="77">
        <v>87.9</v>
      </c>
      <c r="F6131" s="95">
        <v>126</v>
      </c>
    </row>
    <row r="6132" spans="1:6">
      <c r="A6132" s="74" t="s">
        <v>214</v>
      </c>
      <c r="B6132" s="74" t="s">
        <v>6932</v>
      </c>
      <c r="C6132" s="75" t="s">
        <v>6938</v>
      </c>
      <c r="D6132" s="76">
        <v>9636</v>
      </c>
      <c r="E6132" s="77">
        <v>84.31</v>
      </c>
      <c r="F6132" s="95">
        <v>114</v>
      </c>
    </row>
    <row r="6133" spans="1:6">
      <c r="A6133" s="74" t="s">
        <v>214</v>
      </c>
      <c r="B6133" s="74" t="s">
        <v>6932</v>
      </c>
      <c r="C6133" s="75" t="s">
        <v>6939</v>
      </c>
      <c r="D6133" s="76">
        <v>9041</v>
      </c>
      <c r="E6133" s="77">
        <v>83.84</v>
      </c>
      <c r="F6133" s="95">
        <v>108</v>
      </c>
    </row>
    <row r="6134" spans="1:6">
      <c r="A6134" s="74" t="s">
        <v>214</v>
      </c>
      <c r="B6134" s="74" t="s">
        <v>6932</v>
      </c>
      <c r="C6134" s="75" t="s">
        <v>6940</v>
      </c>
      <c r="D6134" s="76">
        <v>8483</v>
      </c>
      <c r="E6134" s="77">
        <v>87.4</v>
      </c>
      <c r="F6134" s="95">
        <v>97</v>
      </c>
    </row>
    <row r="6135" spans="1:6">
      <c r="A6135" s="74" t="s">
        <v>214</v>
      </c>
      <c r="B6135" s="74" t="s">
        <v>6932</v>
      </c>
      <c r="C6135" s="75" t="s">
        <v>6941</v>
      </c>
      <c r="D6135" s="76">
        <v>8457</v>
      </c>
      <c r="E6135" s="77">
        <v>84.23</v>
      </c>
      <c r="F6135" s="95">
        <v>100</v>
      </c>
    </row>
    <row r="6136" spans="1:6">
      <c r="A6136" s="74" t="s">
        <v>214</v>
      </c>
      <c r="B6136" s="74" t="s">
        <v>6932</v>
      </c>
      <c r="C6136" s="75" t="s">
        <v>6942</v>
      </c>
      <c r="D6136" s="76">
        <v>8342</v>
      </c>
      <c r="E6136" s="77">
        <v>26.24</v>
      </c>
      <c r="F6136" s="95">
        <v>318</v>
      </c>
    </row>
    <row r="6137" spans="1:6">
      <c r="A6137" s="74" t="s">
        <v>214</v>
      </c>
      <c r="B6137" s="74" t="s">
        <v>6932</v>
      </c>
      <c r="C6137" s="75" t="s">
        <v>6943</v>
      </c>
      <c r="D6137" s="76">
        <v>6920</v>
      </c>
      <c r="E6137" s="77">
        <v>86.79</v>
      </c>
      <c r="F6137" s="95">
        <v>80</v>
      </c>
    </row>
    <row r="6138" spans="1:6">
      <c r="A6138" s="74" t="s">
        <v>214</v>
      </c>
      <c r="B6138" s="74" t="s">
        <v>6932</v>
      </c>
      <c r="C6138" s="75" t="s">
        <v>6944</v>
      </c>
      <c r="D6138" s="76">
        <v>6480</v>
      </c>
      <c r="E6138" s="77">
        <v>125.19</v>
      </c>
      <c r="F6138" s="95">
        <v>52</v>
      </c>
    </row>
    <row r="6139" spans="1:6">
      <c r="A6139" s="74" t="s">
        <v>214</v>
      </c>
      <c r="B6139" s="74" t="s">
        <v>6932</v>
      </c>
      <c r="C6139" s="75" t="s">
        <v>6945</v>
      </c>
      <c r="D6139" s="76">
        <v>6189</v>
      </c>
      <c r="E6139" s="77">
        <v>269.12</v>
      </c>
      <c r="F6139" s="95">
        <v>23</v>
      </c>
    </row>
    <row r="6140" spans="1:6">
      <c r="A6140" s="74" t="s">
        <v>214</v>
      </c>
      <c r="B6140" s="74" t="s">
        <v>6932</v>
      </c>
      <c r="C6140" s="75" t="s">
        <v>6946</v>
      </c>
      <c r="D6140" s="76">
        <v>6151</v>
      </c>
      <c r="E6140" s="77">
        <v>51.1</v>
      </c>
      <c r="F6140" s="95">
        <v>120</v>
      </c>
    </row>
    <row r="6141" spans="1:6">
      <c r="A6141" s="74" t="s">
        <v>214</v>
      </c>
      <c r="B6141" s="74" t="s">
        <v>6932</v>
      </c>
      <c r="C6141" s="75" t="s">
        <v>6947</v>
      </c>
      <c r="D6141" s="76">
        <v>6085</v>
      </c>
      <c r="E6141" s="77">
        <v>80.59</v>
      </c>
      <c r="F6141" s="95">
        <v>76</v>
      </c>
    </row>
    <row r="6142" spans="1:6">
      <c r="A6142" s="74" t="s">
        <v>214</v>
      </c>
      <c r="B6142" s="74" t="s">
        <v>6932</v>
      </c>
      <c r="C6142" s="75" t="s">
        <v>6948</v>
      </c>
      <c r="D6142" s="76">
        <v>6002</v>
      </c>
      <c r="E6142" s="77">
        <v>72.37</v>
      </c>
      <c r="F6142" s="95">
        <v>83</v>
      </c>
    </row>
    <row r="6143" spans="1:6">
      <c r="A6143" s="74" t="s">
        <v>214</v>
      </c>
      <c r="B6143" s="74" t="s">
        <v>6932</v>
      </c>
      <c r="C6143" s="75" t="s">
        <v>6949</v>
      </c>
      <c r="D6143" s="76">
        <v>5272</v>
      </c>
      <c r="E6143" s="77">
        <v>93.51</v>
      </c>
      <c r="F6143" s="95">
        <v>56</v>
      </c>
    </row>
    <row r="6144" spans="1:6">
      <c r="A6144" s="74" t="s">
        <v>214</v>
      </c>
      <c r="B6144" s="74" t="s">
        <v>6932</v>
      </c>
      <c r="C6144" s="75" t="s">
        <v>6950</v>
      </c>
      <c r="D6144" s="76">
        <v>5098</v>
      </c>
      <c r="E6144" s="77">
        <v>42.04</v>
      </c>
      <c r="F6144" s="95">
        <v>121</v>
      </c>
    </row>
    <row r="6145" spans="1:6">
      <c r="A6145" s="74" t="s">
        <v>214</v>
      </c>
      <c r="B6145" s="74" t="s">
        <v>6932</v>
      </c>
      <c r="C6145" s="75" t="s">
        <v>6951</v>
      </c>
      <c r="D6145" s="76">
        <v>5054</v>
      </c>
      <c r="E6145" s="77">
        <v>38.090000000000003</v>
      </c>
      <c r="F6145" s="95">
        <v>133</v>
      </c>
    </row>
    <row r="6146" spans="1:6">
      <c r="A6146" s="74" t="s">
        <v>214</v>
      </c>
      <c r="B6146" s="74" t="s">
        <v>6932</v>
      </c>
      <c r="C6146" s="75" t="s">
        <v>6952</v>
      </c>
      <c r="D6146" s="76">
        <v>4944</v>
      </c>
      <c r="E6146" s="77">
        <v>48.06</v>
      </c>
      <c r="F6146" s="95">
        <v>103</v>
      </c>
    </row>
    <row r="6147" spans="1:6">
      <c r="A6147" s="74" t="s">
        <v>214</v>
      </c>
      <c r="B6147" s="74" t="s">
        <v>6932</v>
      </c>
      <c r="C6147" s="75" t="s">
        <v>6953</v>
      </c>
      <c r="D6147" s="76">
        <v>4867</v>
      </c>
      <c r="E6147" s="77">
        <v>34.29</v>
      </c>
      <c r="F6147" s="95">
        <v>142</v>
      </c>
    </row>
    <row r="6148" spans="1:6">
      <c r="A6148" s="74" t="s">
        <v>214</v>
      </c>
      <c r="B6148" s="74" t="s">
        <v>6932</v>
      </c>
      <c r="C6148" s="75" t="s">
        <v>6954</v>
      </c>
      <c r="D6148" s="76">
        <v>4756</v>
      </c>
      <c r="E6148" s="77">
        <v>42.78</v>
      </c>
      <c r="F6148" s="95">
        <v>111</v>
      </c>
    </row>
    <row r="6149" spans="1:6">
      <c r="A6149" s="74" t="s">
        <v>214</v>
      </c>
      <c r="B6149" s="74" t="s">
        <v>6932</v>
      </c>
      <c r="C6149" s="75" t="s">
        <v>6955</v>
      </c>
      <c r="D6149" s="76">
        <v>4665</v>
      </c>
      <c r="E6149" s="77">
        <v>181.31</v>
      </c>
      <c r="F6149" s="95">
        <v>26</v>
      </c>
    </row>
    <row r="6150" spans="1:6">
      <c r="A6150" s="74" t="s">
        <v>214</v>
      </c>
      <c r="B6150" s="74" t="s">
        <v>6932</v>
      </c>
      <c r="C6150" s="75" t="s">
        <v>6956</v>
      </c>
      <c r="D6150" s="76">
        <v>4620</v>
      </c>
      <c r="E6150" s="77">
        <v>31.79</v>
      </c>
      <c r="F6150" s="95">
        <v>145</v>
      </c>
    </row>
    <row r="6151" spans="1:6">
      <c r="A6151" s="74" t="s">
        <v>214</v>
      </c>
      <c r="B6151" s="74" t="s">
        <v>6932</v>
      </c>
      <c r="C6151" s="75" t="s">
        <v>6957</v>
      </c>
      <c r="D6151" s="76">
        <v>4347</v>
      </c>
      <c r="E6151" s="77">
        <v>44.77</v>
      </c>
      <c r="F6151" s="95">
        <v>97</v>
      </c>
    </row>
    <row r="6152" spans="1:6">
      <c r="A6152" s="74" t="s">
        <v>214</v>
      </c>
      <c r="B6152" s="74" t="s">
        <v>6932</v>
      </c>
      <c r="C6152" s="75" t="s">
        <v>6958</v>
      </c>
      <c r="D6152" s="76">
        <v>4166</v>
      </c>
      <c r="E6152" s="77">
        <v>32.82</v>
      </c>
      <c r="F6152" s="95">
        <v>127</v>
      </c>
    </row>
    <row r="6153" spans="1:6">
      <c r="A6153" s="74" t="s">
        <v>214</v>
      </c>
      <c r="B6153" s="74" t="s">
        <v>6932</v>
      </c>
      <c r="C6153" s="75" t="s">
        <v>6959</v>
      </c>
      <c r="D6153" s="76">
        <v>3984</v>
      </c>
      <c r="E6153" s="77">
        <v>56.23</v>
      </c>
      <c r="F6153" s="95">
        <v>71</v>
      </c>
    </row>
    <row r="6154" spans="1:6">
      <c r="A6154" s="74" t="s">
        <v>214</v>
      </c>
      <c r="B6154" s="74" t="s">
        <v>6932</v>
      </c>
      <c r="C6154" s="75" t="s">
        <v>6960</v>
      </c>
      <c r="D6154" s="76">
        <v>3779</v>
      </c>
      <c r="E6154" s="77">
        <v>189.85</v>
      </c>
      <c r="F6154" s="95">
        <v>20</v>
      </c>
    </row>
    <row r="6155" spans="1:6">
      <c r="A6155" s="74" t="s">
        <v>214</v>
      </c>
      <c r="B6155" s="74" t="s">
        <v>6932</v>
      </c>
      <c r="C6155" s="75" t="s">
        <v>6961</v>
      </c>
      <c r="D6155" s="76">
        <v>3730</v>
      </c>
      <c r="E6155" s="77">
        <v>57.97</v>
      </c>
      <c r="F6155" s="95">
        <v>64</v>
      </c>
    </row>
    <row r="6156" spans="1:6">
      <c r="A6156" s="74" t="s">
        <v>214</v>
      </c>
      <c r="B6156" s="74" t="s">
        <v>6932</v>
      </c>
      <c r="C6156" s="75" t="s">
        <v>6962</v>
      </c>
      <c r="D6156" s="76">
        <v>3623</v>
      </c>
      <c r="E6156" s="77">
        <v>231.64</v>
      </c>
      <c r="F6156" s="95">
        <v>16</v>
      </c>
    </row>
    <row r="6157" spans="1:6">
      <c r="A6157" s="74" t="s">
        <v>214</v>
      </c>
      <c r="B6157" s="74" t="s">
        <v>6932</v>
      </c>
      <c r="C6157" s="75" t="s">
        <v>6963</v>
      </c>
      <c r="D6157" s="76">
        <v>3526</v>
      </c>
      <c r="E6157" s="77">
        <v>91.39</v>
      </c>
      <c r="F6157" s="95">
        <v>39</v>
      </c>
    </row>
    <row r="6158" spans="1:6">
      <c r="A6158" s="74" t="s">
        <v>214</v>
      </c>
      <c r="B6158" s="74" t="s">
        <v>6932</v>
      </c>
      <c r="C6158" s="75" t="s">
        <v>6964</v>
      </c>
      <c r="D6158" s="76">
        <v>3501</v>
      </c>
      <c r="E6158" s="77">
        <v>246.19</v>
      </c>
      <c r="F6158" s="95">
        <v>14</v>
      </c>
    </row>
    <row r="6159" spans="1:6">
      <c r="A6159" s="74" t="s">
        <v>214</v>
      </c>
      <c r="B6159" s="74" t="s">
        <v>6932</v>
      </c>
      <c r="C6159" s="75" t="s">
        <v>6965</v>
      </c>
      <c r="D6159" s="76">
        <v>3329</v>
      </c>
      <c r="E6159" s="77">
        <v>116.49</v>
      </c>
      <c r="F6159" s="95">
        <v>29</v>
      </c>
    </row>
    <row r="6160" spans="1:6">
      <c r="A6160" s="74" t="s">
        <v>214</v>
      </c>
      <c r="B6160" s="74" t="s">
        <v>6932</v>
      </c>
      <c r="C6160" s="75" t="s">
        <v>6966</v>
      </c>
      <c r="D6160" s="76">
        <v>3173</v>
      </c>
      <c r="E6160" s="77">
        <v>85.88</v>
      </c>
      <c r="F6160" s="95">
        <v>37</v>
      </c>
    </row>
    <row r="6161" spans="1:6">
      <c r="A6161" s="74" t="s">
        <v>214</v>
      </c>
      <c r="B6161" s="74" t="s">
        <v>6932</v>
      </c>
      <c r="C6161" s="75" t="s">
        <v>6967</v>
      </c>
      <c r="D6161" s="76">
        <v>2938</v>
      </c>
      <c r="E6161" s="77">
        <v>108.18</v>
      </c>
      <c r="F6161" s="95">
        <v>27</v>
      </c>
    </row>
    <row r="6162" spans="1:6">
      <c r="A6162" s="74" t="s">
        <v>214</v>
      </c>
      <c r="B6162" s="74" t="s">
        <v>6932</v>
      </c>
      <c r="C6162" s="75" t="s">
        <v>6968</v>
      </c>
      <c r="D6162" s="76">
        <v>2886</v>
      </c>
      <c r="E6162" s="77">
        <v>31.06</v>
      </c>
      <c r="F6162" s="95">
        <v>93</v>
      </c>
    </row>
    <row r="6163" spans="1:6">
      <c r="A6163" s="74" t="s">
        <v>214</v>
      </c>
      <c r="B6163" s="74" t="s">
        <v>6932</v>
      </c>
      <c r="C6163" s="75" t="s">
        <v>6969</v>
      </c>
      <c r="D6163" s="76">
        <v>2753</v>
      </c>
      <c r="E6163" s="77">
        <v>94.85</v>
      </c>
      <c r="F6163" s="95">
        <v>29</v>
      </c>
    </row>
    <row r="6164" spans="1:6">
      <c r="A6164" s="74" t="s">
        <v>214</v>
      </c>
      <c r="B6164" s="74" t="s">
        <v>6932</v>
      </c>
      <c r="C6164" s="75" t="s">
        <v>6970</v>
      </c>
      <c r="D6164" s="76">
        <v>2729</v>
      </c>
      <c r="E6164" s="77">
        <v>36.68</v>
      </c>
      <c r="F6164" s="95">
        <v>74</v>
      </c>
    </row>
    <row r="6165" spans="1:6">
      <c r="A6165" s="74" t="s">
        <v>214</v>
      </c>
      <c r="B6165" s="74" t="s">
        <v>6932</v>
      </c>
      <c r="C6165" s="75" t="s">
        <v>6971</v>
      </c>
      <c r="D6165" s="76">
        <v>2718</v>
      </c>
      <c r="E6165" s="77">
        <v>37.42</v>
      </c>
      <c r="F6165" s="95">
        <v>73</v>
      </c>
    </row>
    <row r="6166" spans="1:6">
      <c r="A6166" s="74" t="s">
        <v>214</v>
      </c>
      <c r="B6166" s="74" t="s">
        <v>6932</v>
      </c>
      <c r="C6166" s="75" t="s">
        <v>6972</v>
      </c>
      <c r="D6166" s="76">
        <v>2683</v>
      </c>
      <c r="E6166" s="77">
        <v>55.71</v>
      </c>
      <c r="F6166" s="95">
        <v>48</v>
      </c>
    </row>
    <row r="6167" spans="1:6">
      <c r="A6167" s="74" t="s">
        <v>214</v>
      </c>
      <c r="B6167" s="74" t="s">
        <v>6932</v>
      </c>
      <c r="C6167" s="75" t="s">
        <v>6973</v>
      </c>
      <c r="D6167" s="76">
        <v>2659</v>
      </c>
      <c r="E6167" s="77">
        <v>43.51</v>
      </c>
      <c r="F6167" s="95">
        <v>61</v>
      </c>
    </row>
    <row r="6168" spans="1:6">
      <c r="A6168" s="74" t="s">
        <v>214</v>
      </c>
      <c r="B6168" s="74" t="s">
        <v>6932</v>
      </c>
      <c r="C6168" s="75" t="s">
        <v>6974</v>
      </c>
      <c r="D6168" s="76">
        <v>2637</v>
      </c>
      <c r="E6168" s="77">
        <v>38.53</v>
      </c>
      <c r="F6168" s="95">
        <v>68</v>
      </c>
    </row>
    <row r="6169" spans="1:6">
      <c r="A6169" s="74" t="s">
        <v>214</v>
      </c>
      <c r="B6169" s="74" t="s">
        <v>6932</v>
      </c>
      <c r="C6169" s="75" t="s">
        <v>6975</v>
      </c>
      <c r="D6169" s="76">
        <v>2615</v>
      </c>
      <c r="E6169" s="77">
        <v>67.84</v>
      </c>
      <c r="F6169" s="95">
        <v>39</v>
      </c>
    </row>
    <row r="6170" spans="1:6">
      <c r="A6170" s="74" t="s">
        <v>214</v>
      </c>
      <c r="B6170" s="74" t="s">
        <v>6932</v>
      </c>
      <c r="C6170" s="75" t="s">
        <v>6976</v>
      </c>
      <c r="D6170" s="76">
        <v>2597</v>
      </c>
      <c r="E6170" s="77">
        <v>27.19</v>
      </c>
      <c r="F6170" s="95">
        <v>95</v>
      </c>
    </row>
    <row r="6171" spans="1:6">
      <c r="A6171" s="74" t="s">
        <v>214</v>
      </c>
      <c r="B6171" s="74" t="s">
        <v>6932</v>
      </c>
      <c r="C6171" s="75" t="s">
        <v>6977</v>
      </c>
      <c r="D6171" s="76">
        <v>2480</v>
      </c>
      <c r="E6171" s="77">
        <v>45.18</v>
      </c>
      <c r="F6171" s="95">
        <v>55</v>
      </c>
    </row>
    <row r="6172" spans="1:6">
      <c r="A6172" s="74" t="s">
        <v>214</v>
      </c>
      <c r="B6172" s="74" t="s">
        <v>6932</v>
      </c>
      <c r="C6172" s="75" t="s">
        <v>6978</v>
      </c>
      <c r="D6172" s="76">
        <v>2190</v>
      </c>
      <c r="E6172" s="77">
        <v>75.59</v>
      </c>
      <c r="F6172" s="95">
        <v>29</v>
      </c>
    </row>
    <row r="6173" spans="1:6">
      <c r="A6173" s="74" t="s">
        <v>214</v>
      </c>
      <c r="B6173" s="74" t="s">
        <v>6932</v>
      </c>
      <c r="C6173" s="75" t="s">
        <v>6979</v>
      </c>
      <c r="D6173" s="76">
        <v>2146</v>
      </c>
      <c r="E6173" s="77">
        <v>94.04</v>
      </c>
      <c r="F6173" s="95">
        <v>23</v>
      </c>
    </row>
    <row r="6174" spans="1:6">
      <c r="A6174" s="74" t="s">
        <v>214</v>
      </c>
      <c r="B6174" s="74" t="s">
        <v>6932</v>
      </c>
      <c r="C6174" s="75" t="s">
        <v>6980</v>
      </c>
      <c r="D6174" s="76">
        <v>2142</v>
      </c>
      <c r="E6174" s="77">
        <v>73.67</v>
      </c>
      <c r="F6174" s="95">
        <v>29</v>
      </c>
    </row>
    <row r="6175" spans="1:6">
      <c r="A6175" s="74" t="s">
        <v>214</v>
      </c>
      <c r="B6175" s="74" t="s">
        <v>6932</v>
      </c>
      <c r="C6175" s="75" t="s">
        <v>6981</v>
      </c>
      <c r="D6175" s="76">
        <v>2140</v>
      </c>
      <c r="E6175" s="77">
        <v>45.02</v>
      </c>
      <c r="F6175" s="95">
        <v>48</v>
      </c>
    </row>
    <row r="6176" spans="1:6">
      <c r="A6176" s="74" t="s">
        <v>214</v>
      </c>
      <c r="B6176" s="74" t="s">
        <v>6932</v>
      </c>
      <c r="C6176" s="75" t="s">
        <v>6982</v>
      </c>
      <c r="D6176" s="76">
        <v>2057</v>
      </c>
      <c r="E6176" s="77">
        <v>35.31</v>
      </c>
      <c r="F6176" s="95">
        <v>58</v>
      </c>
    </row>
    <row r="6177" spans="1:6">
      <c r="A6177" s="74" t="s">
        <v>214</v>
      </c>
      <c r="B6177" s="74" t="s">
        <v>6932</v>
      </c>
      <c r="C6177" s="75" t="s">
        <v>6983</v>
      </c>
      <c r="D6177" s="76">
        <v>2017</v>
      </c>
      <c r="E6177" s="77">
        <v>30.44</v>
      </c>
      <c r="F6177" s="95">
        <v>66</v>
      </c>
    </row>
    <row r="6178" spans="1:6">
      <c r="A6178" s="74" t="s">
        <v>214</v>
      </c>
      <c r="B6178" s="74" t="s">
        <v>6932</v>
      </c>
      <c r="C6178" s="75" t="s">
        <v>6984</v>
      </c>
      <c r="D6178" s="76">
        <v>1955</v>
      </c>
      <c r="E6178" s="77">
        <v>76.39</v>
      </c>
      <c r="F6178" s="95">
        <v>26</v>
      </c>
    </row>
    <row r="6179" spans="1:6">
      <c r="A6179" s="74" t="s">
        <v>214</v>
      </c>
      <c r="B6179" s="74" t="s">
        <v>6932</v>
      </c>
      <c r="C6179" s="75" t="s">
        <v>6985</v>
      </c>
      <c r="D6179" s="76">
        <v>1915</v>
      </c>
      <c r="E6179" s="77">
        <v>61.75</v>
      </c>
      <c r="F6179" s="95">
        <v>31</v>
      </c>
    </row>
    <row r="6180" spans="1:6">
      <c r="A6180" s="74" t="s">
        <v>214</v>
      </c>
      <c r="B6180" s="74" t="s">
        <v>6932</v>
      </c>
      <c r="C6180" s="75" t="s">
        <v>6986</v>
      </c>
      <c r="D6180" s="76">
        <v>1839</v>
      </c>
      <c r="E6180" s="77">
        <v>12.79</v>
      </c>
      <c r="F6180" s="95">
        <v>144</v>
      </c>
    </row>
    <row r="6181" spans="1:6">
      <c r="A6181" s="74" t="s">
        <v>214</v>
      </c>
      <c r="B6181" s="74" t="s">
        <v>6932</v>
      </c>
      <c r="C6181" s="75" t="s">
        <v>6987</v>
      </c>
      <c r="D6181" s="76">
        <v>1740</v>
      </c>
      <c r="E6181" s="77">
        <v>36.159999999999997</v>
      </c>
      <c r="F6181" s="95">
        <v>48</v>
      </c>
    </row>
    <row r="6182" spans="1:6">
      <c r="A6182" s="74" t="s">
        <v>214</v>
      </c>
      <c r="B6182" s="74" t="s">
        <v>6932</v>
      </c>
      <c r="C6182" s="75" t="s">
        <v>6988</v>
      </c>
      <c r="D6182" s="76">
        <v>1679</v>
      </c>
      <c r="E6182" s="77">
        <v>20.59</v>
      </c>
      <c r="F6182" s="95">
        <v>82</v>
      </c>
    </row>
    <row r="6183" spans="1:6">
      <c r="A6183" s="74" t="s">
        <v>214</v>
      </c>
      <c r="B6183" s="74" t="s">
        <v>6932</v>
      </c>
      <c r="C6183" s="75" t="s">
        <v>6989</v>
      </c>
      <c r="D6183" s="76">
        <v>1656</v>
      </c>
      <c r="E6183" s="77">
        <v>97.14</v>
      </c>
      <c r="F6183" s="95">
        <v>17</v>
      </c>
    </row>
    <row r="6184" spans="1:6">
      <c r="A6184" s="74" t="s">
        <v>214</v>
      </c>
      <c r="B6184" s="74" t="s">
        <v>6932</v>
      </c>
      <c r="C6184" s="75" t="s">
        <v>6990</v>
      </c>
      <c r="D6184" s="76">
        <v>1653</v>
      </c>
      <c r="E6184" s="77">
        <v>103.89</v>
      </c>
      <c r="F6184" s="95">
        <v>16</v>
      </c>
    </row>
    <row r="6185" spans="1:6">
      <c r="A6185" s="74" t="s">
        <v>214</v>
      </c>
      <c r="B6185" s="74" t="s">
        <v>6932</v>
      </c>
      <c r="C6185" s="75" t="s">
        <v>6991</v>
      </c>
      <c r="D6185" s="76">
        <v>1638</v>
      </c>
      <c r="E6185" s="77">
        <v>31.16</v>
      </c>
      <c r="F6185" s="95">
        <v>53</v>
      </c>
    </row>
    <row r="6186" spans="1:6">
      <c r="A6186" s="74" t="s">
        <v>214</v>
      </c>
      <c r="B6186" s="74" t="s">
        <v>6932</v>
      </c>
      <c r="C6186" s="75" t="s">
        <v>6992</v>
      </c>
      <c r="D6186" s="76">
        <v>1597</v>
      </c>
      <c r="E6186" s="77">
        <v>26.11</v>
      </c>
      <c r="F6186" s="95">
        <v>61</v>
      </c>
    </row>
    <row r="6187" spans="1:6">
      <c r="A6187" s="74" t="s">
        <v>214</v>
      </c>
      <c r="B6187" s="74" t="s">
        <v>6932</v>
      </c>
      <c r="C6187" s="75" t="s">
        <v>6993</v>
      </c>
      <c r="D6187" s="76">
        <v>1549</v>
      </c>
      <c r="E6187" s="77">
        <v>61.59</v>
      </c>
      <c r="F6187" s="95">
        <v>25</v>
      </c>
    </row>
    <row r="6188" spans="1:6">
      <c r="A6188" s="74" t="s">
        <v>214</v>
      </c>
      <c r="B6188" s="74" t="s">
        <v>6932</v>
      </c>
      <c r="C6188" s="75" t="s">
        <v>6994</v>
      </c>
      <c r="D6188" s="76">
        <v>1535</v>
      </c>
      <c r="E6188" s="77">
        <v>20.27</v>
      </c>
      <c r="F6188" s="95">
        <v>76</v>
      </c>
    </row>
    <row r="6189" spans="1:6">
      <c r="A6189" s="74" t="s">
        <v>214</v>
      </c>
      <c r="B6189" s="74" t="s">
        <v>6932</v>
      </c>
      <c r="C6189" s="75" t="s">
        <v>6995</v>
      </c>
      <c r="D6189" s="76">
        <v>1397</v>
      </c>
      <c r="E6189" s="77">
        <v>29.5</v>
      </c>
      <c r="F6189" s="95">
        <v>47</v>
      </c>
    </row>
    <row r="6190" spans="1:6">
      <c r="A6190" s="74" t="s">
        <v>214</v>
      </c>
      <c r="B6190" s="74" t="s">
        <v>6932</v>
      </c>
      <c r="C6190" s="75" t="s">
        <v>6996</v>
      </c>
      <c r="D6190" s="76">
        <v>1361</v>
      </c>
      <c r="E6190" s="77">
        <v>20.39</v>
      </c>
      <c r="F6190" s="95">
        <v>67</v>
      </c>
    </row>
    <row r="6191" spans="1:6">
      <c r="A6191" s="74" t="s">
        <v>214</v>
      </c>
      <c r="B6191" s="74" t="s">
        <v>6932</v>
      </c>
      <c r="C6191" s="75" t="s">
        <v>6997</v>
      </c>
      <c r="D6191" s="76">
        <v>1296</v>
      </c>
      <c r="E6191" s="77">
        <v>27.59</v>
      </c>
      <c r="F6191" s="95">
        <v>47</v>
      </c>
    </row>
    <row r="6192" spans="1:6">
      <c r="A6192" s="74" t="s">
        <v>214</v>
      </c>
      <c r="B6192" s="74" t="s">
        <v>6932</v>
      </c>
      <c r="C6192" s="75" t="s">
        <v>6998</v>
      </c>
      <c r="D6192" s="76">
        <v>1273</v>
      </c>
      <c r="E6192" s="77">
        <v>23.69</v>
      </c>
      <c r="F6192" s="95">
        <v>54</v>
      </c>
    </row>
    <row r="6193" spans="1:6">
      <c r="A6193" s="74" t="s">
        <v>214</v>
      </c>
      <c r="B6193" s="74" t="s">
        <v>6932</v>
      </c>
      <c r="C6193" s="75" t="s">
        <v>6999</v>
      </c>
      <c r="D6193" s="76">
        <v>1260</v>
      </c>
      <c r="E6193" s="77">
        <v>148.21</v>
      </c>
      <c r="F6193" s="95">
        <v>8.5</v>
      </c>
    </row>
    <row r="6194" spans="1:6">
      <c r="A6194" s="74" t="s">
        <v>214</v>
      </c>
      <c r="B6194" s="74" t="s">
        <v>6932</v>
      </c>
      <c r="C6194" s="75" t="s">
        <v>7000</v>
      </c>
      <c r="D6194" s="76">
        <v>1240</v>
      </c>
      <c r="E6194" s="77">
        <v>26.4</v>
      </c>
      <c r="F6194" s="95">
        <v>47</v>
      </c>
    </row>
    <row r="6195" spans="1:6">
      <c r="A6195" s="74" t="s">
        <v>214</v>
      </c>
      <c r="B6195" s="74" t="s">
        <v>6932</v>
      </c>
      <c r="C6195" s="75" t="s">
        <v>7001</v>
      </c>
      <c r="D6195" s="76">
        <v>1231</v>
      </c>
      <c r="E6195" s="77">
        <v>34.76</v>
      </c>
      <c r="F6195" s="95">
        <v>35</v>
      </c>
    </row>
    <row r="6196" spans="1:6">
      <c r="A6196" s="74" t="s">
        <v>214</v>
      </c>
      <c r="B6196" s="74" t="s">
        <v>6932</v>
      </c>
      <c r="C6196" s="75" t="s">
        <v>7002</v>
      </c>
      <c r="D6196" s="76">
        <v>1218</v>
      </c>
      <c r="E6196" s="77">
        <v>44.63</v>
      </c>
      <c r="F6196" s="95">
        <v>27</v>
      </c>
    </row>
    <row r="6197" spans="1:6">
      <c r="A6197" s="74" t="s">
        <v>214</v>
      </c>
      <c r="B6197" s="74" t="s">
        <v>6932</v>
      </c>
      <c r="C6197" s="75" t="s">
        <v>7003</v>
      </c>
      <c r="D6197" s="76">
        <v>1211</v>
      </c>
      <c r="E6197" s="77">
        <v>46.83</v>
      </c>
      <c r="F6197" s="95">
        <v>26</v>
      </c>
    </row>
    <row r="6198" spans="1:6">
      <c r="A6198" s="74" t="s">
        <v>214</v>
      </c>
      <c r="B6198" s="74" t="s">
        <v>6932</v>
      </c>
      <c r="C6198" s="75" t="s">
        <v>7004</v>
      </c>
      <c r="D6198" s="76">
        <v>1201</v>
      </c>
      <c r="E6198" s="77">
        <v>36.18</v>
      </c>
      <c r="F6198" s="95">
        <v>33</v>
      </c>
    </row>
    <row r="6199" spans="1:6">
      <c r="A6199" s="74" t="s">
        <v>214</v>
      </c>
      <c r="B6199" s="74" t="s">
        <v>6932</v>
      </c>
      <c r="C6199" s="75" t="s">
        <v>7005</v>
      </c>
      <c r="D6199" s="76">
        <v>1186</v>
      </c>
      <c r="E6199" s="77">
        <v>14.97</v>
      </c>
      <c r="F6199" s="95">
        <v>79</v>
      </c>
    </row>
    <row r="6200" spans="1:6">
      <c r="A6200" s="74" t="s">
        <v>214</v>
      </c>
      <c r="B6200" s="74" t="s">
        <v>6932</v>
      </c>
      <c r="C6200" s="75" t="s">
        <v>7006</v>
      </c>
      <c r="D6200" s="76">
        <v>1147</v>
      </c>
      <c r="E6200" s="77">
        <v>16.690000000000001</v>
      </c>
      <c r="F6200" s="95">
        <v>69</v>
      </c>
    </row>
    <row r="6201" spans="1:6">
      <c r="A6201" s="74" t="s">
        <v>214</v>
      </c>
      <c r="B6201" s="74" t="s">
        <v>6932</v>
      </c>
      <c r="C6201" s="75" t="s">
        <v>7007</v>
      </c>
      <c r="D6201" s="76">
        <v>1146</v>
      </c>
      <c r="E6201" s="77">
        <v>38.36</v>
      </c>
      <c r="F6201" s="95">
        <v>30</v>
      </c>
    </row>
    <row r="6202" spans="1:6">
      <c r="A6202" s="74" t="s">
        <v>214</v>
      </c>
      <c r="B6202" s="74" t="s">
        <v>6932</v>
      </c>
      <c r="C6202" s="75" t="s">
        <v>7008</v>
      </c>
      <c r="D6202" s="76">
        <v>1127</v>
      </c>
      <c r="E6202" s="77">
        <v>19.2</v>
      </c>
      <c r="F6202" s="95">
        <v>59</v>
      </c>
    </row>
    <row r="6203" spans="1:6">
      <c r="A6203" s="74" t="s">
        <v>214</v>
      </c>
      <c r="B6203" s="74" t="s">
        <v>6932</v>
      </c>
      <c r="C6203" s="75" t="s">
        <v>7009</v>
      </c>
      <c r="D6203" s="76">
        <v>1123</v>
      </c>
      <c r="E6203" s="77">
        <v>11.23</v>
      </c>
      <c r="F6203" s="95">
        <v>100</v>
      </c>
    </row>
    <row r="6204" spans="1:6">
      <c r="A6204" s="74" t="s">
        <v>214</v>
      </c>
      <c r="B6204" s="74" t="s">
        <v>6932</v>
      </c>
      <c r="C6204" s="75" t="s">
        <v>7010</v>
      </c>
      <c r="D6204" s="76">
        <v>1079</v>
      </c>
      <c r="E6204" s="77">
        <v>36.43</v>
      </c>
      <c r="F6204" s="95">
        <v>30</v>
      </c>
    </row>
    <row r="6205" spans="1:6">
      <c r="A6205" s="74" t="s">
        <v>214</v>
      </c>
      <c r="B6205" s="74" t="s">
        <v>6932</v>
      </c>
      <c r="C6205" s="75" t="s">
        <v>7011</v>
      </c>
      <c r="D6205" s="76">
        <v>1078</v>
      </c>
      <c r="E6205" s="77">
        <v>40.450000000000003</v>
      </c>
      <c r="F6205" s="95">
        <v>27</v>
      </c>
    </row>
    <row r="6206" spans="1:6">
      <c r="A6206" s="74" t="s">
        <v>214</v>
      </c>
      <c r="B6206" s="74" t="s">
        <v>6932</v>
      </c>
      <c r="C6206" s="75" t="s">
        <v>7012</v>
      </c>
      <c r="D6206" s="76">
        <v>1062</v>
      </c>
      <c r="E6206" s="77">
        <v>31</v>
      </c>
      <c r="F6206" s="95">
        <v>34</v>
      </c>
    </row>
    <row r="6207" spans="1:6">
      <c r="A6207" s="74" t="s">
        <v>214</v>
      </c>
      <c r="B6207" s="74" t="s">
        <v>6932</v>
      </c>
      <c r="C6207" s="75" t="s">
        <v>7013</v>
      </c>
      <c r="D6207" s="76">
        <v>1053</v>
      </c>
      <c r="E6207" s="77">
        <v>48.33</v>
      </c>
      <c r="F6207" s="95">
        <v>22</v>
      </c>
    </row>
    <row r="6208" spans="1:6">
      <c r="A6208" s="74" t="s">
        <v>214</v>
      </c>
      <c r="B6208" s="74" t="s">
        <v>6932</v>
      </c>
      <c r="C6208" s="75" t="s">
        <v>7014</v>
      </c>
      <c r="D6208" s="76">
        <v>1031</v>
      </c>
      <c r="E6208" s="77">
        <v>130.36000000000001</v>
      </c>
      <c r="F6208" s="95">
        <v>7.91</v>
      </c>
    </row>
    <row r="6209" spans="1:6">
      <c r="A6209" s="74" t="s">
        <v>214</v>
      </c>
      <c r="B6209" s="74" t="s">
        <v>6932</v>
      </c>
      <c r="C6209" s="75" t="s">
        <v>7015</v>
      </c>
      <c r="D6209" s="76">
        <v>1002</v>
      </c>
      <c r="E6209" s="77">
        <v>24.59</v>
      </c>
      <c r="F6209" s="95">
        <v>41</v>
      </c>
    </row>
    <row r="6210" spans="1:6">
      <c r="A6210" s="74" t="s">
        <v>214</v>
      </c>
      <c r="B6210" s="74" t="s">
        <v>6932</v>
      </c>
      <c r="C6210" s="75" t="s">
        <v>7016</v>
      </c>
      <c r="D6210" s="77">
        <v>970</v>
      </c>
      <c r="E6210" s="77">
        <v>16.8</v>
      </c>
      <c r="F6210" s="95">
        <v>58</v>
      </c>
    </row>
    <row r="6211" spans="1:6">
      <c r="A6211" s="74" t="s">
        <v>214</v>
      </c>
      <c r="B6211" s="74" t="s">
        <v>6932</v>
      </c>
      <c r="C6211" s="75" t="s">
        <v>7017</v>
      </c>
      <c r="D6211" s="77">
        <v>940</v>
      </c>
      <c r="E6211" s="77">
        <v>49.61</v>
      </c>
      <c r="F6211" s="95">
        <v>19</v>
      </c>
    </row>
    <row r="6212" spans="1:6">
      <c r="A6212" s="74" t="s">
        <v>214</v>
      </c>
      <c r="B6212" s="74" t="s">
        <v>6932</v>
      </c>
      <c r="C6212" s="75" t="s">
        <v>7018</v>
      </c>
      <c r="D6212" s="77">
        <v>902</v>
      </c>
      <c r="E6212" s="77">
        <v>23.63</v>
      </c>
      <c r="F6212" s="95">
        <v>38</v>
      </c>
    </row>
    <row r="6213" spans="1:6">
      <c r="A6213" s="74" t="s">
        <v>214</v>
      </c>
      <c r="B6213" s="74" t="s">
        <v>6932</v>
      </c>
      <c r="C6213" s="75" t="s">
        <v>7019</v>
      </c>
      <c r="D6213" s="77">
        <v>877</v>
      </c>
      <c r="E6213" s="77">
        <v>19.899999999999999</v>
      </c>
      <c r="F6213" s="95">
        <v>44</v>
      </c>
    </row>
    <row r="6214" spans="1:6">
      <c r="A6214" s="74" t="s">
        <v>214</v>
      </c>
      <c r="B6214" s="74" t="s">
        <v>6932</v>
      </c>
      <c r="C6214" s="75" t="s">
        <v>7020</v>
      </c>
      <c r="D6214" s="77">
        <v>850</v>
      </c>
      <c r="E6214" s="77">
        <v>16.89</v>
      </c>
      <c r="F6214" s="95">
        <v>50</v>
      </c>
    </row>
    <row r="6215" spans="1:6">
      <c r="A6215" s="74" t="s">
        <v>214</v>
      </c>
      <c r="B6215" s="74" t="s">
        <v>6932</v>
      </c>
      <c r="C6215" s="75" t="s">
        <v>7021</v>
      </c>
      <c r="D6215" s="77">
        <v>835</v>
      </c>
      <c r="E6215" s="77">
        <v>25.62</v>
      </c>
      <c r="F6215" s="95">
        <v>33</v>
      </c>
    </row>
    <row r="6216" spans="1:6">
      <c r="A6216" s="74" t="s">
        <v>214</v>
      </c>
      <c r="B6216" s="74" t="s">
        <v>6932</v>
      </c>
      <c r="C6216" s="75" t="s">
        <v>7022</v>
      </c>
      <c r="D6216" s="77">
        <v>812</v>
      </c>
      <c r="E6216" s="77">
        <v>20.83</v>
      </c>
      <c r="F6216" s="95">
        <v>39</v>
      </c>
    </row>
    <row r="6217" spans="1:6">
      <c r="A6217" s="74" t="s">
        <v>214</v>
      </c>
      <c r="B6217" s="74" t="s">
        <v>6932</v>
      </c>
      <c r="C6217" s="75" t="s">
        <v>7023</v>
      </c>
      <c r="D6217" s="77">
        <v>808</v>
      </c>
      <c r="E6217" s="77">
        <v>58.79</v>
      </c>
      <c r="F6217" s="95">
        <v>14</v>
      </c>
    </row>
    <row r="6218" spans="1:6">
      <c r="A6218" s="74" t="s">
        <v>214</v>
      </c>
      <c r="B6218" s="74" t="s">
        <v>6932</v>
      </c>
      <c r="C6218" s="75" t="s">
        <v>7024</v>
      </c>
      <c r="D6218" s="77">
        <v>806</v>
      </c>
      <c r="E6218" s="77">
        <v>43.79</v>
      </c>
      <c r="F6218" s="95">
        <v>18</v>
      </c>
    </row>
    <row r="6219" spans="1:6">
      <c r="A6219" s="74" t="s">
        <v>214</v>
      </c>
      <c r="B6219" s="74" t="s">
        <v>6932</v>
      </c>
      <c r="C6219" s="75" t="s">
        <v>7025</v>
      </c>
      <c r="D6219" s="77">
        <v>771</v>
      </c>
      <c r="E6219" s="77">
        <v>46.63</v>
      </c>
      <c r="F6219" s="95">
        <v>17</v>
      </c>
    </row>
    <row r="6220" spans="1:6">
      <c r="A6220" s="74" t="s">
        <v>214</v>
      </c>
      <c r="B6220" s="74" t="s">
        <v>6932</v>
      </c>
      <c r="C6220" s="75" t="s">
        <v>7026</v>
      </c>
      <c r="D6220" s="77">
        <v>743</v>
      </c>
      <c r="E6220" s="77">
        <v>63.52</v>
      </c>
      <c r="F6220" s="95">
        <v>12</v>
      </c>
    </row>
    <row r="6221" spans="1:6">
      <c r="A6221" s="74" t="s">
        <v>214</v>
      </c>
      <c r="B6221" s="74" t="s">
        <v>6932</v>
      </c>
      <c r="C6221" s="75" t="s">
        <v>7027</v>
      </c>
      <c r="D6221" s="77">
        <v>654</v>
      </c>
      <c r="E6221" s="77">
        <v>10.93</v>
      </c>
      <c r="F6221" s="95">
        <v>60</v>
      </c>
    </row>
    <row r="6222" spans="1:6">
      <c r="A6222" s="74" t="s">
        <v>214</v>
      </c>
      <c r="B6222" s="74" t="s">
        <v>6932</v>
      </c>
      <c r="C6222" s="75" t="s">
        <v>7028</v>
      </c>
      <c r="D6222" s="77">
        <v>653</v>
      </c>
      <c r="E6222" s="77">
        <v>19.18</v>
      </c>
      <c r="F6222" s="95">
        <v>34</v>
      </c>
    </row>
    <row r="6223" spans="1:6">
      <c r="A6223" s="74" t="s">
        <v>214</v>
      </c>
      <c r="B6223" s="74" t="s">
        <v>6932</v>
      </c>
      <c r="C6223" s="75" t="s">
        <v>7029</v>
      </c>
      <c r="D6223" s="77">
        <v>637</v>
      </c>
      <c r="E6223" s="77">
        <v>11.02</v>
      </c>
      <c r="F6223" s="95">
        <v>58</v>
      </c>
    </row>
    <row r="6224" spans="1:6">
      <c r="A6224" s="74" t="s">
        <v>214</v>
      </c>
      <c r="B6224" s="74" t="s">
        <v>6932</v>
      </c>
      <c r="C6224" s="75" t="s">
        <v>7030</v>
      </c>
      <c r="D6224" s="77">
        <v>609</v>
      </c>
      <c r="E6224" s="77">
        <v>100.74</v>
      </c>
      <c r="F6224" s="95">
        <v>6.05</v>
      </c>
    </row>
    <row r="6225" spans="1:6">
      <c r="A6225" s="74" t="s">
        <v>214</v>
      </c>
      <c r="B6225" s="74" t="s">
        <v>6932</v>
      </c>
      <c r="C6225" s="75" t="s">
        <v>7031</v>
      </c>
      <c r="D6225" s="77">
        <v>590</v>
      </c>
      <c r="E6225" s="77">
        <v>15.14</v>
      </c>
      <c r="F6225" s="95">
        <v>39</v>
      </c>
    </row>
    <row r="6226" spans="1:6">
      <c r="A6226" s="74" t="s">
        <v>214</v>
      </c>
      <c r="B6226" s="74" t="s">
        <v>6932</v>
      </c>
      <c r="C6226" s="75" t="s">
        <v>7032</v>
      </c>
      <c r="D6226" s="77">
        <v>576</v>
      </c>
      <c r="E6226" s="77">
        <v>14.76</v>
      </c>
      <c r="F6226" s="95">
        <v>39</v>
      </c>
    </row>
    <row r="6227" spans="1:6">
      <c r="A6227" s="74" t="s">
        <v>214</v>
      </c>
      <c r="B6227" s="74" t="s">
        <v>6932</v>
      </c>
      <c r="C6227" s="75" t="s">
        <v>7033</v>
      </c>
      <c r="D6227" s="77">
        <v>517</v>
      </c>
      <c r="E6227" s="77">
        <v>9.76</v>
      </c>
      <c r="F6227" s="95">
        <v>53</v>
      </c>
    </row>
    <row r="6228" spans="1:6">
      <c r="A6228" s="74" t="s">
        <v>214</v>
      </c>
      <c r="B6228" s="74" t="s">
        <v>6932</v>
      </c>
      <c r="C6228" s="75" t="s">
        <v>7034</v>
      </c>
      <c r="D6228" s="77">
        <v>473</v>
      </c>
      <c r="E6228" s="77">
        <v>18.600000000000001</v>
      </c>
      <c r="F6228" s="95">
        <v>25</v>
      </c>
    </row>
    <row r="6229" spans="1:6">
      <c r="A6229" s="74" t="s">
        <v>214</v>
      </c>
      <c r="B6229" s="74" t="s">
        <v>6932</v>
      </c>
      <c r="C6229" s="75" t="s">
        <v>7035</v>
      </c>
      <c r="D6229" s="77">
        <v>461</v>
      </c>
      <c r="E6229" s="77">
        <v>54.75</v>
      </c>
      <c r="F6229" s="95">
        <v>8.42</v>
      </c>
    </row>
    <row r="6230" spans="1:6">
      <c r="A6230" s="74" t="s">
        <v>214</v>
      </c>
      <c r="B6230" s="74" t="s">
        <v>6932</v>
      </c>
      <c r="C6230" s="75" t="s">
        <v>7036</v>
      </c>
      <c r="D6230" s="77">
        <v>420</v>
      </c>
      <c r="E6230" s="77">
        <v>9.6</v>
      </c>
      <c r="F6230" s="95">
        <v>44</v>
      </c>
    </row>
    <row r="6231" spans="1:6">
      <c r="A6231" s="74" t="s">
        <v>214</v>
      </c>
      <c r="B6231" s="74" t="s">
        <v>6932</v>
      </c>
      <c r="C6231" s="75" t="s">
        <v>7037</v>
      </c>
      <c r="D6231" s="77">
        <v>311</v>
      </c>
      <c r="E6231" s="77">
        <v>7.52</v>
      </c>
      <c r="F6231" s="95">
        <v>41</v>
      </c>
    </row>
    <row r="6232" spans="1:6">
      <c r="A6232" s="74" t="s">
        <v>214</v>
      </c>
      <c r="B6232" s="74" t="s">
        <v>6932</v>
      </c>
      <c r="C6232" s="75" t="s">
        <v>7038</v>
      </c>
      <c r="D6232" s="77">
        <v>227</v>
      </c>
      <c r="E6232" s="77">
        <v>11.04</v>
      </c>
      <c r="F6232" s="95">
        <v>21</v>
      </c>
    </row>
    <row r="6233" spans="1:6">
      <c r="A6233" s="74" t="s">
        <v>214</v>
      </c>
      <c r="B6233" s="74" t="s">
        <v>6932</v>
      </c>
      <c r="C6233" s="75" t="s">
        <v>7039</v>
      </c>
      <c r="D6233" s="77">
        <v>139</v>
      </c>
      <c r="E6233" s="77">
        <v>7.77</v>
      </c>
      <c r="F6233" s="95">
        <v>18</v>
      </c>
    </row>
    <row r="6234" spans="1:6">
      <c r="A6234" s="74" t="s">
        <v>215</v>
      </c>
      <c r="B6234" s="74" t="s">
        <v>166</v>
      </c>
      <c r="C6234" s="75" t="s">
        <v>7040</v>
      </c>
      <c r="D6234" s="76">
        <v>58956</v>
      </c>
      <c r="E6234" s="77">
        <v>245.32</v>
      </c>
      <c r="F6234" s="95">
        <v>240</v>
      </c>
    </row>
    <row r="6235" spans="1:6">
      <c r="A6235" s="74" t="s">
        <v>215</v>
      </c>
      <c r="B6235" s="74" t="s">
        <v>166</v>
      </c>
      <c r="C6235" s="75" t="s">
        <v>7041</v>
      </c>
      <c r="D6235" s="76">
        <v>40341</v>
      </c>
      <c r="E6235" s="77">
        <v>191.67</v>
      </c>
      <c r="F6235" s="95">
        <v>210</v>
      </c>
    </row>
    <row r="6236" spans="1:6">
      <c r="A6236" s="74" t="s">
        <v>215</v>
      </c>
      <c r="B6236" s="74" t="s">
        <v>166</v>
      </c>
      <c r="C6236" s="75" t="s">
        <v>7042</v>
      </c>
      <c r="D6236" s="76">
        <v>36505</v>
      </c>
      <c r="E6236" s="77">
        <v>179.68</v>
      </c>
      <c r="F6236" s="95">
        <v>203</v>
      </c>
    </row>
    <row r="6237" spans="1:6">
      <c r="A6237" s="74" t="s">
        <v>215</v>
      </c>
      <c r="B6237" s="74" t="s">
        <v>166</v>
      </c>
      <c r="C6237" s="75" t="s">
        <v>7043</v>
      </c>
      <c r="D6237" s="76">
        <v>35778</v>
      </c>
      <c r="E6237" s="77">
        <v>91.86</v>
      </c>
      <c r="F6237" s="95">
        <v>389</v>
      </c>
    </row>
    <row r="6238" spans="1:6">
      <c r="A6238" s="74" t="s">
        <v>215</v>
      </c>
      <c r="B6238" s="74" t="s">
        <v>166</v>
      </c>
      <c r="C6238" s="75" t="s">
        <v>7044</v>
      </c>
      <c r="D6238" s="76">
        <v>32059</v>
      </c>
      <c r="E6238" s="77">
        <v>81.88</v>
      </c>
      <c r="F6238" s="95">
        <v>392</v>
      </c>
    </row>
    <row r="6239" spans="1:6">
      <c r="A6239" s="74" t="s">
        <v>215</v>
      </c>
      <c r="B6239" s="74" t="s">
        <v>166</v>
      </c>
      <c r="C6239" s="75" t="s">
        <v>7045</v>
      </c>
      <c r="D6239" s="76">
        <v>22503</v>
      </c>
      <c r="E6239" s="77">
        <v>77.06</v>
      </c>
      <c r="F6239" s="95">
        <v>292</v>
      </c>
    </row>
    <row r="6240" spans="1:6">
      <c r="A6240" s="74" t="s">
        <v>215</v>
      </c>
      <c r="B6240" s="74" t="s">
        <v>166</v>
      </c>
      <c r="C6240" s="75" t="s">
        <v>7046</v>
      </c>
      <c r="D6240" s="76">
        <v>18711</v>
      </c>
      <c r="E6240" s="77">
        <v>118.52</v>
      </c>
      <c r="F6240" s="95">
        <v>158</v>
      </c>
    </row>
    <row r="6241" spans="1:6">
      <c r="A6241" s="74" t="s">
        <v>215</v>
      </c>
      <c r="B6241" s="74" t="s">
        <v>166</v>
      </c>
      <c r="C6241" s="75" t="s">
        <v>7047</v>
      </c>
      <c r="D6241" s="76">
        <v>16513</v>
      </c>
      <c r="E6241" s="77">
        <v>25.23</v>
      </c>
      <c r="F6241" s="95">
        <v>655</v>
      </c>
    </row>
    <row r="6242" spans="1:6">
      <c r="A6242" s="74" t="s">
        <v>215</v>
      </c>
      <c r="B6242" s="74" t="s">
        <v>166</v>
      </c>
      <c r="C6242" s="75" t="s">
        <v>7048</v>
      </c>
      <c r="D6242" s="76">
        <v>12579</v>
      </c>
      <c r="E6242" s="77">
        <v>22.3</v>
      </c>
      <c r="F6242" s="95">
        <v>564</v>
      </c>
    </row>
    <row r="6243" spans="1:6">
      <c r="A6243" s="74" t="s">
        <v>215</v>
      </c>
      <c r="B6243" s="74" t="s">
        <v>166</v>
      </c>
      <c r="C6243" s="75" t="s">
        <v>7049</v>
      </c>
      <c r="D6243" s="76">
        <v>12413</v>
      </c>
      <c r="E6243" s="77">
        <v>113.58</v>
      </c>
      <c r="F6243" s="95">
        <v>109</v>
      </c>
    </row>
    <row r="6244" spans="1:6">
      <c r="A6244" s="74" t="s">
        <v>215</v>
      </c>
      <c r="B6244" s="74" t="s">
        <v>166</v>
      </c>
      <c r="C6244" s="75" t="s">
        <v>7050</v>
      </c>
      <c r="D6244" s="76">
        <v>11327</v>
      </c>
      <c r="E6244" s="77">
        <v>49.5</v>
      </c>
      <c r="F6244" s="95">
        <v>229</v>
      </c>
    </row>
    <row r="6245" spans="1:6">
      <c r="A6245" s="74" t="s">
        <v>215</v>
      </c>
      <c r="B6245" s="74" t="s">
        <v>166</v>
      </c>
      <c r="C6245" s="75" t="s">
        <v>7051</v>
      </c>
      <c r="D6245" s="76">
        <v>9737</v>
      </c>
      <c r="E6245" s="77">
        <v>81.33</v>
      </c>
      <c r="F6245" s="95">
        <v>120</v>
      </c>
    </row>
    <row r="6246" spans="1:6">
      <c r="A6246" s="74" t="s">
        <v>215</v>
      </c>
      <c r="B6246" s="74" t="s">
        <v>166</v>
      </c>
      <c r="C6246" s="75" t="s">
        <v>7052</v>
      </c>
      <c r="D6246" s="76">
        <v>9362</v>
      </c>
      <c r="E6246" s="77">
        <v>74.7</v>
      </c>
      <c r="F6246" s="95">
        <v>125</v>
      </c>
    </row>
    <row r="6247" spans="1:6">
      <c r="A6247" s="74" t="s">
        <v>215</v>
      </c>
      <c r="B6247" s="74" t="s">
        <v>166</v>
      </c>
      <c r="C6247" s="75" t="s">
        <v>7053</v>
      </c>
      <c r="D6247" s="76">
        <v>8068</v>
      </c>
      <c r="E6247" s="77">
        <v>68.099999999999994</v>
      </c>
      <c r="F6247" s="95">
        <v>118</v>
      </c>
    </row>
    <row r="6248" spans="1:6">
      <c r="A6248" s="74" t="s">
        <v>215</v>
      </c>
      <c r="B6248" s="74" t="s">
        <v>166</v>
      </c>
      <c r="C6248" s="75" t="s">
        <v>7054</v>
      </c>
      <c r="D6248" s="76">
        <v>7901</v>
      </c>
      <c r="E6248" s="77">
        <v>26.56</v>
      </c>
      <c r="F6248" s="95">
        <v>297</v>
      </c>
    </row>
    <row r="6249" spans="1:6">
      <c r="A6249" s="74" t="s">
        <v>215</v>
      </c>
      <c r="B6249" s="74" t="s">
        <v>166</v>
      </c>
      <c r="C6249" s="75" t="s">
        <v>7055</v>
      </c>
      <c r="D6249" s="76">
        <v>7858</v>
      </c>
      <c r="E6249" s="77">
        <v>99.98</v>
      </c>
      <c r="F6249" s="95">
        <v>79</v>
      </c>
    </row>
    <row r="6250" spans="1:6">
      <c r="A6250" s="74" t="s">
        <v>215</v>
      </c>
      <c r="B6250" s="74" t="s">
        <v>166</v>
      </c>
      <c r="C6250" s="75" t="s">
        <v>7056</v>
      </c>
      <c r="D6250" s="76">
        <v>7479</v>
      </c>
      <c r="E6250" s="77">
        <v>207.49</v>
      </c>
      <c r="F6250" s="95">
        <v>36</v>
      </c>
    </row>
    <row r="6251" spans="1:6">
      <c r="A6251" s="74" t="s">
        <v>215</v>
      </c>
      <c r="B6251" s="74" t="s">
        <v>166</v>
      </c>
      <c r="C6251" s="75" t="s">
        <v>7057</v>
      </c>
      <c r="D6251" s="76">
        <v>6556</v>
      </c>
      <c r="E6251" s="77">
        <v>25.22</v>
      </c>
      <c r="F6251" s="95">
        <v>260</v>
      </c>
    </row>
    <row r="6252" spans="1:6">
      <c r="A6252" s="74" t="s">
        <v>215</v>
      </c>
      <c r="B6252" s="74" t="s">
        <v>166</v>
      </c>
      <c r="C6252" s="75" t="s">
        <v>7058</v>
      </c>
      <c r="D6252" s="76">
        <v>6327</v>
      </c>
      <c r="E6252" s="77">
        <v>67.28</v>
      </c>
      <c r="F6252" s="95">
        <v>94</v>
      </c>
    </row>
    <row r="6253" spans="1:6">
      <c r="A6253" s="74" t="s">
        <v>215</v>
      </c>
      <c r="B6253" s="74" t="s">
        <v>166</v>
      </c>
      <c r="C6253" s="75" t="s">
        <v>7059</v>
      </c>
      <c r="D6253" s="76">
        <v>6129</v>
      </c>
      <c r="E6253" s="77">
        <v>192.46</v>
      </c>
      <c r="F6253" s="95">
        <v>32</v>
      </c>
    </row>
    <row r="6254" spans="1:6">
      <c r="A6254" s="74" t="s">
        <v>215</v>
      </c>
      <c r="B6254" s="74" t="s">
        <v>166</v>
      </c>
      <c r="C6254" s="75" t="s">
        <v>7060</v>
      </c>
      <c r="D6254" s="76">
        <v>5770</v>
      </c>
      <c r="E6254" s="77">
        <v>96.37</v>
      </c>
      <c r="F6254" s="95">
        <v>60</v>
      </c>
    </row>
    <row r="6255" spans="1:6">
      <c r="A6255" s="74" t="s">
        <v>215</v>
      </c>
      <c r="B6255" s="74" t="s">
        <v>166</v>
      </c>
      <c r="C6255" s="75" t="s">
        <v>7061</v>
      </c>
      <c r="D6255" s="76">
        <v>5556</v>
      </c>
      <c r="E6255" s="77">
        <v>23.98</v>
      </c>
      <c r="F6255" s="95">
        <v>232</v>
      </c>
    </row>
    <row r="6256" spans="1:6">
      <c r="A6256" s="74" t="s">
        <v>215</v>
      </c>
      <c r="B6256" s="74" t="s">
        <v>166</v>
      </c>
      <c r="C6256" s="75" t="s">
        <v>7062</v>
      </c>
      <c r="D6256" s="76">
        <v>4574</v>
      </c>
      <c r="E6256" s="77">
        <v>20.37</v>
      </c>
      <c r="F6256" s="95">
        <v>225</v>
      </c>
    </row>
    <row r="6257" spans="1:6">
      <c r="A6257" s="74" t="s">
        <v>215</v>
      </c>
      <c r="B6257" s="74" t="s">
        <v>166</v>
      </c>
      <c r="C6257" s="75" t="s">
        <v>7063</v>
      </c>
      <c r="D6257" s="76">
        <v>4456</v>
      </c>
      <c r="E6257" s="77">
        <v>40.99</v>
      </c>
      <c r="F6257" s="95">
        <v>109</v>
      </c>
    </row>
    <row r="6258" spans="1:6">
      <c r="A6258" s="74" t="s">
        <v>215</v>
      </c>
      <c r="B6258" s="74" t="s">
        <v>166</v>
      </c>
      <c r="C6258" s="75" t="s">
        <v>7064</v>
      </c>
      <c r="D6258" s="76">
        <v>4441</v>
      </c>
      <c r="E6258" s="77">
        <v>85.52</v>
      </c>
      <c r="F6258" s="95">
        <v>52</v>
      </c>
    </row>
    <row r="6259" spans="1:6">
      <c r="A6259" s="74" t="s">
        <v>215</v>
      </c>
      <c r="B6259" s="74" t="s">
        <v>166</v>
      </c>
      <c r="C6259" s="75" t="s">
        <v>7065</v>
      </c>
      <c r="D6259" s="76">
        <v>3591</v>
      </c>
      <c r="E6259" s="77">
        <v>62.16</v>
      </c>
      <c r="F6259" s="95">
        <v>58</v>
      </c>
    </row>
    <row r="6260" spans="1:6">
      <c r="A6260" s="74" t="s">
        <v>215</v>
      </c>
      <c r="B6260" s="74" t="s">
        <v>166</v>
      </c>
      <c r="C6260" s="75" t="s">
        <v>7066</v>
      </c>
      <c r="D6260" s="76">
        <v>3525</v>
      </c>
      <c r="E6260" s="77">
        <v>88.57</v>
      </c>
      <c r="F6260" s="95">
        <v>40</v>
      </c>
    </row>
    <row r="6261" spans="1:6">
      <c r="A6261" s="74" t="s">
        <v>215</v>
      </c>
      <c r="B6261" s="74" t="s">
        <v>166</v>
      </c>
      <c r="C6261" s="75" t="s">
        <v>7067</v>
      </c>
      <c r="D6261" s="76">
        <v>3502</v>
      </c>
      <c r="E6261" s="77">
        <v>124.09</v>
      </c>
      <c r="F6261" s="95">
        <v>28</v>
      </c>
    </row>
    <row r="6262" spans="1:6">
      <c r="A6262" s="74" t="s">
        <v>215</v>
      </c>
      <c r="B6262" s="74" t="s">
        <v>166</v>
      </c>
      <c r="C6262" s="75" t="s">
        <v>7068</v>
      </c>
      <c r="D6262" s="76">
        <v>3372</v>
      </c>
      <c r="E6262" s="77">
        <v>38.08</v>
      </c>
      <c r="F6262" s="95">
        <v>89</v>
      </c>
    </row>
    <row r="6263" spans="1:6">
      <c r="A6263" s="74" t="s">
        <v>215</v>
      </c>
      <c r="B6263" s="74" t="s">
        <v>166</v>
      </c>
      <c r="C6263" s="75" t="s">
        <v>7069</v>
      </c>
      <c r="D6263" s="76">
        <v>3139</v>
      </c>
      <c r="E6263" s="77">
        <v>42.67</v>
      </c>
      <c r="F6263" s="95">
        <v>74</v>
      </c>
    </row>
    <row r="6264" spans="1:6">
      <c r="A6264" s="74" t="s">
        <v>215</v>
      </c>
      <c r="B6264" s="74" t="s">
        <v>166</v>
      </c>
      <c r="C6264" s="75" t="s">
        <v>7070</v>
      </c>
      <c r="D6264" s="76">
        <v>2929</v>
      </c>
      <c r="E6264" s="77">
        <v>32.909999999999997</v>
      </c>
      <c r="F6264" s="95">
        <v>89</v>
      </c>
    </row>
    <row r="6265" spans="1:6">
      <c r="A6265" s="74" t="s">
        <v>215</v>
      </c>
      <c r="B6265" s="74" t="s">
        <v>166</v>
      </c>
      <c r="C6265" s="75" t="s">
        <v>7071</v>
      </c>
      <c r="D6265" s="76">
        <v>2865</v>
      </c>
      <c r="E6265" s="77">
        <v>18.079999999999998</v>
      </c>
      <c r="F6265" s="95">
        <v>159</v>
      </c>
    </row>
    <row r="6266" spans="1:6">
      <c r="A6266" s="74" t="s">
        <v>215</v>
      </c>
      <c r="B6266" s="74" t="s">
        <v>166</v>
      </c>
      <c r="C6266" s="75" t="s">
        <v>7072</v>
      </c>
      <c r="D6266" s="76">
        <v>2803</v>
      </c>
      <c r="E6266" s="77">
        <v>62.24</v>
      </c>
      <c r="F6266" s="95">
        <v>45</v>
      </c>
    </row>
    <row r="6267" spans="1:6">
      <c r="A6267" s="74" t="s">
        <v>215</v>
      </c>
      <c r="B6267" s="74" t="s">
        <v>166</v>
      </c>
      <c r="C6267" s="75" t="s">
        <v>7073</v>
      </c>
      <c r="D6267" s="76">
        <v>2605</v>
      </c>
      <c r="E6267" s="77">
        <v>42.23</v>
      </c>
      <c r="F6267" s="95">
        <v>62</v>
      </c>
    </row>
    <row r="6268" spans="1:6">
      <c r="A6268" s="74" t="s">
        <v>215</v>
      </c>
      <c r="B6268" s="74" t="s">
        <v>166</v>
      </c>
      <c r="C6268" s="75" t="s">
        <v>7074</v>
      </c>
      <c r="D6268" s="76">
        <v>2494</v>
      </c>
      <c r="E6268" s="77">
        <v>27.41</v>
      </c>
      <c r="F6268" s="95">
        <v>91</v>
      </c>
    </row>
    <row r="6269" spans="1:6">
      <c r="A6269" s="74" t="s">
        <v>215</v>
      </c>
      <c r="B6269" s="74" t="s">
        <v>166</v>
      </c>
      <c r="C6269" s="75" t="s">
        <v>7075</v>
      </c>
      <c r="D6269" s="76">
        <v>2308</v>
      </c>
      <c r="E6269" s="77">
        <v>16.170000000000002</v>
      </c>
      <c r="F6269" s="95">
        <v>143</v>
      </c>
    </row>
    <row r="6270" spans="1:6">
      <c r="A6270" s="74" t="s">
        <v>215</v>
      </c>
      <c r="B6270" s="74" t="s">
        <v>166</v>
      </c>
      <c r="C6270" s="75" t="s">
        <v>7076</v>
      </c>
      <c r="D6270" s="76">
        <v>2009</v>
      </c>
      <c r="E6270" s="77">
        <v>16.32</v>
      </c>
      <c r="F6270" s="95">
        <v>123</v>
      </c>
    </row>
    <row r="6271" spans="1:6">
      <c r="A6271" s="74" t="s">
        <v>215</v>
      </c>
      <c r="B6271" s="74" t="s">
        <v>166</v>
      </c>
      <c r="C6271" s="75" t="s">
        <v>7077</v>
      </c>
      <c r="D6271" s="76">
        <v>1759</v>
      </c>
      <c r="E6271" s="77">
        <v>18.63</v>
      </c>
      <c r="F6271" s="95">
        <v>94</v>
      </c>
    </row>
    <row r="6272" spans="1:6">
      <c r="A6272" s="74" t="s">
        <v>215</v>
      </c>
      <c r="B6272" s="74" t="s">
        <v>166</v>
      </c>
      <c r="C6272" s="75" t="s">
        <v>7078</v>
      </c>
      <c r="D6272" s="76">
        <v>1378</v>
      </c>
      <c r="E6272" s="77">
        <v>17.63</v>
      </c>
      <c r="F6272" s="95">
        <v>78</v>
      </c>
    </row>
    <row r="6273" spans="1:6">
      <c r="A6273" s="74" t="s">
        <v>215</v>
      </c>
      <c r="B6273" s="74" t="s">
        <v>166</v>
      </c>
      <c r="C6273" s="75" t="s">
        <v>7079</v>
      </c>
      <c r="D6273" s="76">
        <v>1293</v>
      </c>
      <c r="E6273" s="77">
        <v>32.89</v>
      </c>
      <c r="F6273" s="95">
        <v>39</v>
      </c>
    </row>
    <row r="6274" spans="1:6">
      <c r="A6274" s="74" t="s">
        <v>215</v>
      </c>
      <c r="B6274" s="74" t="s">
        <v>166</v>
      </c>
      <c r="C6274" s="75" t="s">
        <v>7080</v>
      </c>
      <c r="D6274" s="76">
        <v>1291</v>
      </c>
      <c r="E6274" s="77">
        <v>64.52</v>
      </c>
      <c r="F6274" s="95">
        <v>20</v>
      </c>
    </row>
    <row r="6275" spans="1:6">
      <c r="A6275" s="74" t="s">
        <v>215</v>
      </c>
      <c r="B6275" s="74" t="s">
        <v>166</v>
      </c>
      <c r="C6275" s="75" t="s">
        <v>7081</v>
      </c>
      <c r="D6275" s="76">
        <v>1178</v>
      </c>
      <c r="E6275" s="77">
        <v>19.14</v>
      </c>
      <c r="F6275" s="95">
        <v>62</v>
      </c>
    </row>
    <row r="6276" spans="1:6">
      <c r="A6276" s="74" t="s">
        <v>215</v>
      </c>
      <c r="B6276" s="74" t="s">
        <v>166</v>
      </c>
      <c r="C6276" s="75" t="s">
        <v>7082</v>
      </c>
      <c r="D6276" s="77">
        <v>930</v>
      </c>
      <c r="E6276" s="77">
        <v>21.89</v>
      </c>
      <c r="F6276" s="95">
        <v>42</v>
      </c>
    </row>
    <row r="6277" spans="1:6">
      <c r="A6277" s="74" t="s">
        <v>215</v>
      </c>
      <c r="B6277" s="74" t="s">
        <v>167</v>
      </c>
      <c r="C6277" s="75" t="s">
        <v>7083</v>
      </c>
      <c r="D6277" s="76">
        <v>73854</v>
      </c>
      <c r="E6277" s="77">
        <v>279.07</v>
      </c>
      <c r="F6277" s="95">
        <v>265</v>
      </c>
    </row>
    <row r="6278" spans="1:6">
      <c r="A6278" s="74" t="s">
        <v>215</v>
      </c>
      <c r="B6278" s="74" t="s">
        <v>167</v>
      </c>
      <c r="C6278" s="75" t="s">
        <v>7084</v>
      </c>
      <c r="D6278" s="76">
        <v>61064</v>
      </c>
      <c r="E6278" s="77">
        <v>421.25</v>
      </c>
      <c r="F6278" s="95">
        <v>145</v>
      </c>
    </row>
    <row r="6279" spans="1:6">
      <c r="A6279" s="74" t="s">
        <v>215</v>
      </c>
      <c r="B6279" s="74" t="s">
        <v>167</v>
      </c>
      <c r="C6279" s="75" t="s">
        <v>7085</v>
      </c>
      <c r="D6279" s="76">
        <v>26627</v>
      </c>
      <c r="E6279" s="77">
        <v>96.82</v>
      </c>
      <c r="F6279" s="95">
        <v>275</v>
      </c>
    </row>
    <row r="6280" spans="1:6">
      <c r="A6280" s="74" t="s">
        <v>215</v>
      </c>
      <c r="B6280" s="74" t="s">
        <v>167</v>
      </c>
      <c r="C6280" s="75" t="s">
        <v>7086</v>
      </c>
      <c r="D6280" s="76">
        <v>22393</v>
      </c>
      <c r="E6280" s="77">
        <v>72.78</v>
      </c>
      <c r="F6280" s="95">
        <v>308</v>
      </c>
    </row>
    <row r="6281" spans="1:6">
      <c r="A6281" s="74" t="s">
        <v>215</v>
      </c>
      <c r="B6281" s="74" t="s">
        <v>167</v>
      </c>
      <c r="C6281" s="75" t="s">
        <v>7087</v>
      </c>
      <c r="D6281" s="76">
        <v>11633</v>
      </c>
      <c r="E6281" s="77">
        <v>295.58999999999997</v>
      </c>
      <c r="F6281" s="95">
        <v>39</v>
      </c>
    </row>
    <row r="6282" spans="1:6">
      <c r="A6282" s="74" t="s">
        <v>215</v>
      </c>
      <c r="B6282" s="74" t="s">
        <v>167</v>
      </c>
      <c r="C6282" s="75" t="s">
        <v>7088</v>
      </c>
      <c r="D6282" s="76">
        <v>11291</v>
      </c>
      <c r="E6282" s="77">
        <v>67</v>
      </c>
      <c r="F6282" s="95">
        <v>169</v>
      </c>
    </row>
    <row r="6283" spans="1:6">
      <c r="A6283" s="74" t="s">
        <v>215</v>
      </c>
      <c r="B6283" s="74" t="s">
        <v>167</v>
      </c>
      <c r="C6283" s="75" t="s">
        <v>7089</v>
      </c>
      <c r="D6283" s="76">
        <v>10405</v>
      </c>
      <c r="E6283" s="77">
        <v>164.43</v>
      </c>
      <c r="F6283" s="95">
        <v>63</v>
      </c>
    </row>
    <row r="6284" spans="1:6">
      <c r="A6284" s="74" t="s">
        <v>215</v>
      </c>
      <c r="B6284" s="74" t="s">
        <v>167</v>
      </c>
      <c r="C6284" s="75" t="s">
        <v>7090</v>
      </c>
      <c r="D6284" s="76">
        <v>6777</v>
      </c>
      <c r="E6284" s="77">
        <v>34.76</v>
      </c>
      <c r="F6284" s="95">
        <v>195</v>
      </c>
    </row>
    <row r="6285" spans="1:6">
      <c r="A6285" s="74" t="s">
        <v>215</v>
      </c>
      <c r="B6285" s="74" t="s">
        <v>167</v>
      </c>
      <c r="C6285" s="75" t="s">
        <v>7091</v>
      </c>
      <c r="D6285" s="76">
        <v>5891</v>
      </c>
      <c r="E6285" s="77">
        <v>41.94</v>
      </c>
      <c r="F6285" s="95">
        <v>140</v>
      </c>
    </row>
    <row r="6286" spans="1:6">
      <c r="A6286" s="74" t="s">
        <v>215</v>
      </c>
      <c r="B6286" s="74" t="s">
        <v>167</v>
      </c>
      <c r="C6286" s="75" t="s">
        <v>7092</v>
      </c>
      <c r="D6286" s="76">
        <v>5125</v>
      </c>
      <c r="E6286" s="77">
        <v>75.819999999999993</v>
      </c>
      <c r="F6286" s="95">
        <v>68</v>
      </c>
    </row>
    <row r="6287" spans="1:6">
      <c r="A6287" s="74" t="s">
        <v>215</v>
      </c>
      <c r="B6287" s="74" t="s">
        <v>167</v>
      </c>
      <c r="C6287" s="75" t="s">
        <v>7093</v>
      </c>
      <c r="D6287" s="76">
        <v>4541</v>
      </c>
      <c r="E6287" s="77">
        <v>298.55</v>
      </c>
      <c r="F6287" s="95">
        <v>15</v>
      </c>
    </row>
    <row r="6288" spans="1:6">
      <c r="A6288" s="74" t="s">
        <v>215</v>
      </c>
      <c r="B6288" s="74" t="s">
        <v>167</v>
      </c>
      <c r="C6288" s="75" t="s">
        <v>7094</v>
      </c>
      <c r="D6288" s="76">
        <v>4123</v>
      </c>
      <c r="E6288" s="77">
        <v>12.4</v>
      </c>
      <c r="F6288" s="95">
        <v>333</v>
      </c>
    </row>
    <row r="6289" spans="1:6">
      <c r="A6289" s="74" t="s">
        <v>215</v>
      </c>
      <c r="B6289" s="74" t="s">
        <v>167</v>
      </c>
      <c r="C6289" s="75" t="s">
        <v>7095</v>
      </c>
      <c r="D6289" s="76">
        <v>3331</v>
      </c>
      <c r="E6289" s="77">
        <v>39.369999999999997</v>
      </c>
      <c r="F6289" s="95">
        <v>85</v>
      </c>
    </row>
    <row r="6290" spans="1:6">
      <c r="A6290" s="74" t="s">
        <v>215</v>
      </c>
      <c r="B6290" s="74" t="s">
        <v>167</v>
      </c>
      <c r="C6290" s="75" t="s">
        <v>7096</v>
      </c>
      <c r="D6290" s="76">
        <v>2937</v>
      </c>
      <c r="E6290" s="77">
        <v>36.11</v>
      </c>
      <c r="F6290" s="95">
        <v>81</v>
      </c>
    </row>
    <row r="6291" spans="1:6">
      <c r="A6291" s="74" t="s">
        <v>215</v>
      </c>
      <c r="B6291" s="74" t="s">
        <v>167</v>
      </c>
      <c r="C6291" s="75" t="s">
        <v>7097</v>
      </c>
      <c r="D6291" s="76">
        <v>2924</v>
      </c>
      <c r="E6291" s="77">
        <v>24.63</v>
      </c>
      <c r="F6291" s="95">
        <v>119</v>
      </c>
    </row>
    <row r="6292" spans="1:6">
      <c r="A6292" s="74" t="s">
        <v>215</v>
      </c>
      <c r="B6292" s="74" t="s">
        <v>167</v>
      </c>
      <c r="C6292" s="75" t="s">
        <v>7098</v>
      </c>
      <c r="D6292" s="76">
        <v>1911</v>
      </c>
      <c r="E6292" s="77">
        <v>38.270000000000003</v>
      </c>
      <c r="F6292" s="95">
        <v>50</v>
      </c>
    </row>
    <row r="6293" spans="1:6">
      <c r="A6293" s="74" t="s">
        <v>215</v>
      </c>
      <c r="B6293" s="74" t="s">
        <v>167</v>
      </c>
      <c r="C6293" s="75" t="s">
        <v>7099</v>
      </c>
      <c r="D6293" s="76">
        <v>1775</v>
      </c>
      <c r="E6293" s="77">
        <v>13.07</v>
      </c>
      <c r="F6293" s="95">
        <v>136</v>
      </c>
    </row>
    <row r="6294" spans="1:6">
      <c r="A6294" s="74" t="s">
        <v>215</v>
      </c>
      <c r="B6294" s="74" t="s">
        <v>167</v>
      </c>
      <c r="C6294" s="75" t="s">
        <v>7100</v>
      </c>
      <c r="D6294" s="76">
        <v>1564</v>
      </c>
      <c r="E6294" s="77">
        <v>41.82</v>
      </c>
      <c r="F6294" s="95">
        <v>37</v>
      </c>
    </row>
    <row r="6295" spans="1:6">
      <c r="A6295" s="74" t="s">
        <v>215</v>
      </c>
      <c r="B6295" s="74" t="s">
        <v>167</v>
      </c>
      <c r="C6295" s="75" t="s">
        <v>7101</v>
      </c>
      <c r="D6295" s="76">
        <v>1502</v>
      </c>
      <c r="E6295" s="77">
        <v>14.53</v>
      </c>
      <c r="F6295" s="95">
        <v>103</v>
      </c>
    </row>
    <row r="6296" spans="1:6">
      <c r="A6296" s="74" t="s">
        <v>215</v>
      </c>
      <c r="B6296" s="74" t="s">
        <v>167</v>
      </c>
      <c r="C6296" s="75" t="s">
        <v>7102</v>
      </c>
      <c r="D6296" s="76">
        <v>1320</v>
      </c>
      <c r="E6296" s="77">
        <v>35.58</v>
      </c>
      <c r="F6296" s="95">
        <v>37</v>
      </c>
    </row>
    <row r="6297" spans="1:6">
      <c r="A6297" s="74" t="s">
        <v>215</v>
      </c>
      <c r="B6297" s="74" t="s">
        <v>167</v>
      </c>
      <c r="C6297" s="75" t="s">
        <v>7103</v>
      </c>
      <c r="D6297" s="77">
        <v>928</v>
      </c>
      <c r="E6297" s="77">
        <v>14.63</v>
      </c>
      <c r="F6297" s="95">
        <v>63</v>
      </c>
    </row>
    <row r="6298" spans="1:6">
      <c r="A6298" s="74" t="s">
        <v>215</v>
      </c>
      <c r="B6298" s="74" t="s">
        <v>167</v>
      </c>
      <c r="C6298" s="75" t="s">
        <v>7104</v>
      </c>
      <c r="D6298" s="77">
        <v>542</v>
      </c>
      <c r="E6298" s="77">
        <v>19.95</v>
      </c>
      <c r="F6298" s="95">
        <v>27</v>
      </c>
    </row>
    <row r="6299" spans="1:6">
      <c r="A6299" s="74" t="s">
        <v>215</v>
      </c>
      <c r="B6299" s="74" t="s">
        <v>168</v>
      </c>
      <c r="C6299" s="75" t="s">
        <v>7105</v>
      </c>
      <c r="D6299" s="76">
        <v>311584</v>
      </c>
      <c r="E6299" s="77">
        <v>182.9</v>
      </c>
      <c r="F6299" s="96">
        <v>1704</v>
      </c>
    </row>
    <row r="6300" spans="1:6">
      <c r="A6300" s="74" t="s">
        <v>215</v>
      </c>
      <c r="B6300" s="74" t="s">
        <v>168</v>
      </c>
      <c r="C6300" s="75" t="s">
        <v>169</v>
      </c>
      <c r="D6300" s="76">
        <v>52065</v>
      </c>
      <c r="E6300" s="77">
        <v>40.43</v>
      </c>
      <c r="F6300" s="96">
        <v>1288</v>
      </c>
    </row>
    <row r="6301" spans="1:6">
      <c r="A6301" s="74" t="s">
        <v>215</v>
      </c>
      <c r="B6301" s="74" t="s">
        <v>168</v>
      </c>
      <c r="C6301" s="75" t="s">
        <v>7106</v>
      </c>
      <c r="D6301" s="76">
        <v>50037</v>
      </c>
      <c r="E6301" s="77">
        <v>37.68</v>
      </c>
      <c r="F6301" s="96">
        <v>1328</v>
      </c>
    </row>
    <row r="6302" spans="1:6">
      <c r="A6302" s="74" t="s">
        <v>215</v>
      </c>
      <c r="B6302" s="74" t="s">
        <v>168</v>
      </c>
      <c r="C6302" s="75" t="s">
        <v>7107</v>
      </c>
      <c r="D6302" s="76">
        <v>47600</v>
      </c>
      <c r="E6302" s="77">
        <v>144.68</v>
      </c>
      <c r="F6302" s="95">
        <v>329</v>
      </c>
    </row>
    <row r="6303" spans="1:6">
      <c r="A6303" s="74" t="s">
        <v>215</v>
      </c>
      <c r="B6303" s="74" t="s">
        <v>168</v>
      </c>
      <c r="C6303" s="75" t="s">
        <v>170</v>
      </c>
      <c r="D6303" s="76">
        <v>37883</v>
      </c>
      <c r="E6303" s="77">
        <v>383.38</v>
      </c>
      <c r="F6303" s="95">
        <v>99</v>
      </c>
    </row>
    <row r="6304" spans="1:6">
      <c r="A6304" s="74" t="s">
        <v>215</v>
      </c>
      <c r="B6304" s="74" t="s">
        <v>168</v>
      </c>
      <c r="C6304" s="75" t="s">
        <v>7108</v>
      </c>
      <c r="D6304" s="76">
        <v>35430</v>
      </c>
      <c r="E6304" s="77">
        <v>83.22</v>
      </c>
      <c r="F6304" s="95">
        <v>426</v>
      </c>
    </row>
    <row r="6305" spans="1:6">
      <c r="A6305" s="74" t="s">
        <v>215</v>
      </c>
      <c r="B6305" s="74" t="s">
        <v>168</v>
      </c>
      <c r="C6305" s="75" t="s">
        <v>7109</v>
      </c>
      <c r="D6305" s="76">
        <v>32200</v>
      </c>
      <c r="E6305" s="77">
        <v>16.28</v>
      </c>
      <c r="F6305" s="96">
        <v>1978</v>
      </c>
    </row>
    <row r="6306" spans="1:6">
      <c r="A6306" s="74" t="s">
        <v>215</v>
      </c>
      <c r="B6306" s="74" t="s">
        <v>168</v>
      </c>
      <c r="C6306" s="75" t="s">
        <v>7110</v>
      </c>
      <c r="D6306" s="76">
        <v>29073</v>
      </c>
      <c r="E6306" s="77">
        <v>8.5299999999999994</v>
      </c>
      <c r="F6306" s="96">
        <v>3407</v>
      </c>
    </row>
    <row r="6307" spans="1:6">
      <c r="A6307" s="74" t="s">
        <v>215</v>
      </c>
      <c r="B6307" s="74" t="s">
        <v>168</v>
      </c>
      <c r="C6307" s="75" t="s">
        <v>7111</v>
      </c>
      <c r="D6307" s="76">
        <v>28083</v>
      </c>
      <c r="E6307" s="77">
        <v>166.33</v>
      </c>
      <c r="F6307" s="95">
        <v>169</v>
      </c>
    </row>
    <row r="6308" spans="1:6">
      <c r="A6308" s="74" t="s">
        <v>215</v>
      </c>
      <c r="B6308" s="74" t="s">
        <v>168</v>
      </c>
      <c r="C6308" s="75" t="s">
        <v>757</v>
      </c>
      <c r="D6308" s="76">
        <v>27444</v>
      </c>
      <c r="E6308" s="77">
        <v>27.32</v>
      </c>
      <c r="F6308" s="96">
        <v>1004</v>
      </c>
    </row>
    <row r="6309" spans="1:6">
      <c r="A6309" s="74" t="s">
        <v>215</v>
      </c>
      <c r="B6309" s="74" t="s">
        <v>168</v>
      </c>
      <c r="C6309" s="75" t="s">
        <v>7112</v>
      </c>
      <c r="D6309" s="76">
        <v>25424</v>
      </c>
      <c r="E6309" s="77">
        <v>5.15</v>
      </c>
      <c r="F6309" s="96">
        <v>4936</v>
      </c>
    </row>
    <row r="6310" spans="1:6">
      <c r="A6310" s="74" t="s">
        <v>215</v>
      </c>
      <c r="B6310" s="74" t="s">
        <v>168</v>
      </c>
      <c r="C6310" s="75" t="s">
        <v>7113</v>
      </c>
      <c r="D6310" s="76">
        <v>23832</v>
      </c>
      <c r="E6310" s="77">
        <v>70.28</v>
      </c>
      <c r="F6310" s="95">
        <v>339</v>
      </c>
    </row>
    <row r="6311" spans="1:6">
      <c r="A6311" s="74" t="s">
        <v>215</v>
      </c>
      <c r="B6311" s="74" t="s">
        <v>168</v>
      </c>
      <c r="C6311" s="75" t="s">
        <v>7114</v>
      </c>
      <c r="D6311" s="76">
        <v>23562</v>
      </c>
      <c r="E6311" s="77">
        <v>10.85</v>
      </c>
      <c r="F6311" s="96">
        <v>2172</v>
      </c>
    </row>
    <row r="6312" spans="1:6">
      <c r="A6312" s="74" t="s">
        <v>215</v>
      </c>
      <c r="B6312" s="74" t="s">
        <v>168</v>
      </c>
      <c r="C6312" s="75" t="s">
        <v>7115</v>
      </c>
      <c r="D6312" s="76">
        <v>20267</v>
      </c>
      <c r="E6312" s="77">
        <v>6.52</v>
      </c>
      <c r="F6312" s="96">
        <v>3110</v>
      </c>
    </row>
    <row r="6313" spans="1:6">
      <c r="A6313" s="74" t="s">
        <v>215</v>
      </c>
      <c r="B6313" s="74" t="s">
        <v>168</v>
      </c>
      <c r="C6313" s="75" t="s">
        <v>7116</v>
      </c>
      <c r="D6313" s="76">
        <v>18856</v>
      </c>
      <c r="E6313" s="77">
        <v>250.86</v>
      </c>
      <c r="F6313" s="95">
        <v>75</v>
      </c>
    </row>
    <row r="6314" spans="1:6">
      <c r="A6314" s="74" t="s">
        <v>215</v>
      </c>
      <c r="B6314" s="74" t="s">
        <v>168</v>
      </c>
      <c r="C6314" s="75" t="s">
        <v>7117</v>
      </c>
      <c r="D6314" s="76">
        <v>18480</v>
      </c>
      <c r="E6314" s="77">
        <v>8.7100000000000009</v>
      </c>
      <c r="F6314" s="96">
        <v>2123</v>
      </c>
    </row>
    <row r="6315" spans="1:6">
      <c r="A6315" s="74" t="s">
        <v>215</v>
      </c>
      <c r="B6315" s="74" t="s">
        <v>168</v>
      </c>
      <c r="C6315" s="75" t="s">
        <v>7118</v>
      </c>
      <c r="D6315" s="76">
        <v>18135</v>
      </c>
      <c r="E6315" s="77">
        <v>14.33</v>
      </c>
      <c r="F6315" s="96">
        <v>1265</v>
      </c>
    </row>
    <row r="6316" spans="1:6">
      <c r="A6316" s="74" t="s">
        <v>215</v>
      </c>
      <c r="B6316" s="74" t="s">
        <v>168</v>
      </c>
      <c r="C6316" s="75" t="s">
        <v>7119</v>
      </c>
      <c r="D6316" s="76">
        <v>16887</v>
      </c>
      <c r="E6316" s="77">
        <v>24.31</v>
      </c>
      <c r="F6316" s="95">
        <v>695</v>
      </c>
    </row>
    <row r="6317" spans="1:6">
      <c r="A6317" s="74" t="s">
        <v>215</v>
      </c>
      <c r="B6317" s="74" t="s">
        <v>168</v>
      </c>
      <c r="C6317" s="75" t="s">
        <v>7120</v>
      </c>
      <c r="D6317" s="76">
        <v>16488</v>
      </c>
      <c r="E6317" s="77">
        <v>57.79</v>
      </c>
      <c r="F6317" s="95">
        <v>285</v>
      </c>
    </row>
    <row r="6318" spans="1:6">
      <c r="A6318" s="74" t="s">
        <v>215</v>
      </c>
      <c r="B6318" s="74" t="s">
        <v>168</v>
      </c>
      <c r="C6318" s="75" t="s">
        <v>7121</v>
      </c>
      <c r="D6318" s="76">
        <v>14673</v>
      </c>
      <c r="E6318" s="77">
        <v>19.23</v>
      </c>
      <c r="F6318" s="95">
        <v>763</v>
      </c>
    </row>
    <row r="6319" spans="1:6">
      <c r="A6319" s="74" t="s">
        <v>215</v>
      </c>
      <c r="B6319" s="74" t="s">
        <v>168</v>
      </c>
      <c r="C6319" s="75" t="s">
        <v>7122</v>
      </c>
      <c r="D6319" s="76">
        <v>14610</v>
      </c>
      <c r="E6319" s="77">
        <v>13.25</v>
      </c>
      <c r="F6319" s="96">
        <v>1103</v>
      </c>
    </row>
    <row r="6320" spans="1:6">
      <c r="A6320" s="74" t="s">
        <v>215</v>
      </c>
      <c r="B6320" s="74" t="s">
        <v>168</v>
      </c>
      <c r="C6320" s="75" t="s">
        <v>7123</v>
      </c>
      <c r="D6320" s="76">
        <v>14337</v>
      </c>
      <c r="E6320" s="77">
        <v>37.85</v>
      </c>
      <c r="F6320" s="95">
        <v>379</v>
      </c>
    </row>
    <row r="6321" spans="1:6">
      <c r="A6321" s="74" t="s">
        <v>215</v>
      </c>
      <c r="B6321" s="74" t="s">
        <v>168</v>
      </c>
      <c r="C6321" s="75" t="s">
        <v>7124</v>
      </c>
      <c r="D6321" s="76">
        <v>13152</v>
      </c>
      <c r="E6321" s="77">
        <v>31.02</v>
      </c>
      <c r="F6321" s="95">
        <v>424</v>
      </c>
    </row>
    <row r="6322" spans="1:6">
      <c r="A6322" s="74" t="s">
        <v>215</v>
      </c>
      <c r="B6322" s="74" t="s">
        <v>168</v>
      </c>
      <c r="C6322" s="75" t="s">
        <v>7125</v>
      </c>
      <c r="D6322" s="76">
        <v>12178</v>
      </c>
      <c r="E6322" s="77">
        <v>35.71</v>
      </c>
      <c r="F6322" s="95">
        <v>341</v>
      </c>
    </row>
    <row r="6323" spans="1:6">
      <c r="A6323" s="74" t="s">
        <v>215</v>
      </c>
      <c r="B6323" s="74" t="s">
        <v>168</v>
      </c>
      <c r="C6323" s="75" t="s">
        <v>7126</v>
      </c>
      <c r="D6323" s="76">
        <v>11811</v>
      </c>
      <c r="E6323" s="77">
        <v>5.65</v>
      </c>
      <c r="F6323" s="96">
        <v>2091</v>
      </c>
    </row>
    <row r="6324" spans="1:6">
      <c r="A6324" s="74" t="s">
        <v>215</v>
      </c>
      <c r="B6324" s="74" t="s">
        <v>168</v>
      </c>
      <c r="C6324" s="75" t="s">
        <v>7127</v>
      </c>
      <c r="D6324" s="76">
        <v>11092</v>
      </c>
      <c r="E6324" s="77">
        <v>19.16</v>
      </c>
      <c r="F6324" s="95">
        <v>579</v>
      </c>
    </row>
    <row r="6325" spans="1:6">
      <c r="A6325" s="74" t="s">
        <v>215</v>
      </c>
      <c r="B6325" s="74" t="s">
        <v>168</v>
      </c>
      <c r="C6325" s="75" t="s">
        <v>7128</v>
      </c>
      <c r="D6325" s="76">
        <v>10826</v>
      </c>
      <c r="E6325" s="77">
        <v>306.44</v>
      </c>
      <c r="F6325" s="95">
        <v>35</v>
      </c>
    </row>
    <row r="6326" spans="1:6">
      <c r="A6326" s="74" t="s">
        <v>215</v>
      </c>
      <c r="B6326" s="74" t="s">
        <v>168</v>
      </c>
      <c r="C6326" s="75" t="s">
        <v>7129</v>
      </c>
      <c r="D6326" s="76">
        <v>10712</v>
      </c>
      <c r="E6326" s="77">
        <v>205.62</v>
      </c>
      <c r="F6326" s="95">
        <v>52</v>
      </c>
    </row>
    <row r="6327" spans="1:6">
      <c r="A6327" s="74" t="s">
        <v>215</v>
      </c>
      <c r="B6327" s="74" t="s">
        <v>168</v>
      </c>
      <c r="C6327" s="75" t="s">
        <v>7130</v>
      </c>
      <c r="D6327" s="76">
        <v>9625</v>
      </c>
      <c r="E6327" s="77">
        <v>76.87</v>
      </c>
      <c r="F6327" s="95">
        <v>125</v>
      </c>
    </row>
    <row r="6328" spans="1:6">
      <c r="A6328" s="74" t="s">
        <v>215</v>
      </c>
      <c r="B6328" s="74" t="s">
        <v>168</v>
      </c>
      <c r="C6328" s="75" t="s">
        <v>7131</v>
      </c>
      <c r="D6328" s="76">
        <v>9438</v>
      </c>
      <c r="E6328" s="77">
        <v>12.16</v>
      </c>
      <c r="F6328" s="95">
        <v>776</v>
      </c>
    </row>
    <row r="6329" spans="1:6">
      <c r="A6329" s="74" t="s">
        <v>215</v>
      </c>
      <c r="B6329" s="74" t="s">
        <v>168</v>
      </c>
      <c r="C6329" s="75" t="s">
        <v>7132</v>
      </c>
      <c r="D6329" s="76">
        <v>9411</v>
      </c>
      <c r="E6329" s="77">
        <v>3.12</v>
      </c>
      <c r="F6329" s="96">
        <v>3012</v>
      </c>
    </row>
    <row r="6330" spans="1:6">
      <c r="A6330" s="74" t="s">
        <v>215</v>
      </c>
      <c r="B6330" s="74" t="s">
        <v>168</v>
      </c>
      <c r="C6330" s="75" t="s">
        <v>7133</v>
      </c>
      <c r="D6330" s="76">
        <v>8783</v>
      </c>
      <c r="E6330" s="77">
        <v>10.09</v>
      </c>
      <c r="F6330" s="95">
        <v>870</v>
      </c>
    </row>
    <row r="6331" spans="1:6">
      <c r="A6331" s="74" t="s">
        <v>215</v>
      </c>
      <c r="B6331" s="74" t="s">
        <v>168</v>
      </c>
      <c r="C6331" s="75" t="s">
        <v>7134</v>
      </c>
      <c r="D6331" s="76">
        <v>8533</v>
      </c>
      <c r="E6331" s="77">
        <v>19.03</v>
      </c>
      <c r="F6331" s="95">
        <v>448</v>
      </c>
    </row>
    <row r="6332" spans="1:6">
      <c r="A6332" s="74" t="s">
        <v>215</v>
      </c>
      <c r="B6332" s="74" t="s">
        <v>168</v>
      </c>
      <c r="C6332" s="75" t="s">
        <v>7135</v>
      </c>
      <c r="D6332" s="76">
        <v>8002</v>
      </c>
      <c r="E6332" s="77">
        <v>6.27</v>
      </c>
      <c r="F6332" s="96">
        <v>1276</v>
      </c>
    </row>
    <row r="6333" spans="1:6">
      <c r="A6333" s="74" t="s">
        <v>215</v>
      </c>
      <c r="B6333" s="74" t="s">
        <v>168</v>
      </c>
      <c r="C6333" s="75" t="s">
        <v>7136</v>
      </c>
      <c r="D6333" s="76">
        <v>7901</v>
      </c>
      <c r="E6333" s="77">
        <v>5.52</v>
      </c>
      <c r="F6333" s="96">
        <v>1431</v>
      </c>
    </row>
    <row r="6334" spans="1:6">
      <c r="A6334" s="74" t="s">
        <v>215</v>
      </c>
      <c r="B6334" s="74" t="s">
        <v>168</v>
      </c>
      <c r="C6334" s="75" t="s">
        <v>7137</v>
      </c>
      <c r="D6334" s="76">
        <v>7682</v>
      </c>
      <c r="E6334" s="77">
        <v>26.28</v>
      </c>
      <c r="F6334" s="95">
        <v>292</v>
      </c>
    </row>
    <row r="6335" spans="1:6">
      <c r="A6335" s="74" t="s">
        <v>215</v>
      </c>
      <c r="B6335" s="74" t="s">
        <v>168</v>
      </c>
      <c r="C6335" s="75" t="s">
        <v>7138</v>
      </c>
      <c r="D6335" s="76">
        <v>7484</v>
      </c>
      <c r="E6335" s="77">
        <v>42.65</v>
      </c>
      <c r="F6335" s="95">
        <v>175</v>
      </c>
    </row>
    <row r="6336" spans="1:6">
      <c r="A6336" s="74" t="s">
        <v>215</v>
      </c>
      <c r="B6336" s="74" t="s">
        <v>168</v>
      </c>
      <c r="C6336" s="75" t="s">
        <v>7139</v>
      </c>
      <c r="D6336" s="76">
        <v>7186</v>
      </c>
      <c r="E6336" s="77">
        <v>62.48</v>
      </c>
      <c r="F6336" s="95">
        <v>115</v>
      </c>
    </row>
    <row r="6337" spans="1:6">
      <c r="A6337" s="74" t="s">
        <v>215</v>
      </c>
      <c r="B6337" s="74" t="s">
        <v>168</v>
      </c>
      <c r="C6337" s="75" t="s">
        <v>7140</v>
      </c>
      <c r="D6337" s="76">
        <v>6029</v>
      </c>
      <c r="E6337" s="77">
        <v>126.75</v>
      </c>
      <c r="F6337" s="95">
        <v>48</v>
      </c>
    </row>
    <row r="6338" spans="1:6">
      <c r="A6338" s="74" t="s">
        <v>215</v>
      </c>
      <c r="B6338" s="74" t="s">
        <v>168</v>
      </c>
      <c r="C6338" s="75" t="s">
        <v>756</v>
      </c>
      <c r="D6338" s="76">
        <v>5334</v>
      </c>
      <c r="E6338" s="77">
        <v>246.32</v>
      </c>
      <c r="F6338" s="95">
        <v>22</v>
      </c>
    </row>
    <row r="6339" spans="1:6">
      <c r="A6339" s="74" t="s">
        <v>215</v>
      </c>
      <c r="B6339" s="74" t="s">
        <v>168</v>
      </c>
      <c r="C6339" s="75" t="s">
        <v>7141</v>
      </c>
      <c r="D6339" s="76">
        <v>5270</v>
      </c>
      <c r="E6339" s="77">
        <v>60.25</v>
      </c>
      <c r="F6339" s="95">
        <v>87</v>
      </c>
    </row>
    <row r="6340" spans="1:6">
      <c r="A6340" s="74" t="s">
        <v>215</v>
      </c>
      <c r="B6340" s="74" t="s">
        <v>168</v>
      </c>
      <c r="C6340" s="75" t="s">
        <v>7142</v>
      </c>
      <c r="D6340" s="76">
        <v>5197</v>
      </c>
      <c r="E6340" s="77">
        <v>26.42</v>
      </c>
      <c r="F6340" s="95">
        <v>197</v>
      </c>
    </row>
    <row r="6341" spans="1:6">
      <c r="A6341" s="74" t="s">
        <v>215</v>
      </c>
      <c r="B6341" s="74" t="s">
        <v>168</v>
      </c>
      <c r="C6341" s="75" t="s">
        <v>7143</v>
      </c>
      <c r="D6341" s="76">
        <v>5149</v>
      </c>
      <c r="E6341" s="77">
        <v>6.55</v>
      </c>
      <c r="F6341" s="95">
        <v>786</v>
      </c>
    </row>
    <row r="6342" spans="1:6">
      <c r="A6342" s="74" t="s">
        <v>215</v>
      </c>
      <c r="B6342" s="74" t="s">
        <v>168</v>
      </c>
      <c r="C6342" s="75" t="s">
        <v>7144</v>
      </c>
      <c r="D6342" s="76">
        <v>4682</v>
      </c>
      <c r="E6342" s="77">
        <v>15.3</v>
      </c>
      <c r="F6342" s="95">
        <v>306</v>
      </c>
    </row>
    <row r="6343" spans="1:6">
      <c r="A6343" s="74" t="s">
        <v>215</v>
      </c>
      <c r="B6343" s="74" t="s">
        <v>168</v>
      </c>
      <c r="C6343" s="75" t="s">
        <v>7145</v>
      </c>
      <c r="D6343" s="76">
        <v>4495</v>
      </c>
      <c r="E6343" s="77">
        <v>103.21</v>
      </c>
      <c r="F6343" s="95">
        <v>44</v>
      </c>
    </row>
    <row r="6344" spans="1:6">
      <c r="A6344" s="74" t="s">
        <v>215</v>
      </c>
      <c r="B6344" s="74" t="s">
        <v>168</v>
      </c>
      <c r="C6344" s="75" t="s">
        <v>7146</v>
      </c>
      <c r="D6344" s="76">
        <v>4026</v>
      </c>
      <c r="E6344" s="77">
        <v>34.78</v>
      </c>
      <c r="F6344" s="95">
        <v>116</v>
      </c>
    </row>
    <row r="6345" spans="1:6">
      <c r="A6345" s="74" t="s">
        <v>215</v>
      </c>
      <c r="B6345" s="74" t="s">
        <v>168</v>
      </c>
      <c r="C6345" s="75" t="s">
        <v>7147</v>
      </c>
      <c r="D6345" s="76">
        <v>4020</v>
      </c>
      <c r="E6345" s="77">
        <v>39.53</v>
      </c>
      <c r="F6345" s="95">
        <v>102</v>
      </c>
    </row>
    <row r="6346" spans="1:6">
      <c r="A6346" s="74" t="s">
        <v>215</v>
      </c>
      <c r="B6346" s="74" t="s">
        <v>168</v>
      </c>
      <c r="C6346" s="75" t="s">
        <v>7148</v>
      </c>
      <c r="D6346" s="76">
        <v>3950</v>
      </c>
      <c r="E6346" s="77">
        <v>26.54</v>
      </c>
      <c r="F6346" s="95">
        <v>149</v>
      </c>
    </row>
    <row r="6347" spans="1:6">
      <c r="A6347" s="74" t="s">
        <v>215</v>
      </c>
      <c r="B6347" s="74" t="s">
        <v>168</v>
      </c>
      <c r="C6347" s="75" t="s">
        <v>7149</v>
      </c>
      <c r="D6347" s="76">
        <v>3766</v>
      </c>
      <c r="E6347" s="77">
        <v>40.96</v>
      </c>
      <c r="F6347" s="95">
        <v>92</v>
      </c>
    </row>
    <row r="6348" spans="1:6">
      <c r="A6348" s="74" t="s">
        <v>215</v>
      </c>
      <c r="B6348" s="74" t="s">
        <v>168</v>
      </c>
      <c r="C6348" s="75" t="s">
        <v>7150</v>
      </c>
      <c r="D6348" s="76">
        <v>3747</v>
      </c>
      <c r="E6348" s="77">
        <v>37.700000000000003</v>
      </c>
      <c r="F6348" s="95">
        <v>99</v>
      </c>
    </row>
    <row r="6349" spans="1:6">
      <c r="A6349" s="74" t="s">
        <v>215</v>
      </c>
      <c r="B6349" s="74" t="s">
        <v>168</v>
      </c>
      <c r="C6349" s="75" t="s">
        <v>7151</v>
      </c>
      <c r="D6349" s="76">
        <v>3548</v>
      </c>
      <c r="E6349" s="77">
        <v>1.72</v>
      </c>
      <c r="F6349" s="96">
        <v>2058</v>
      </c>
    </row>
    <row r="6350" spans="1:6">
      <c r="A6350" s="74" t="s">
        <v>215</v>
      </c>
      <c r="B6350" s="74" t="s">
        <v>168</v>
      </c>
      <c r="C6350" s="75" t="s">
        <v>7152</v>
      </c>
      <c r="D6350" s="76">
        <v>3196</v>
      </c>
      <c r="E6350" s="77">
        <v>25.81</v>
      </c>
      <c r="F6350" s="95">
        <v>124</v>
      </c>
    </row>
    <row r="6351" spans="1:6">
      <c r="A6351" s="74" t="s">
        <v>215</v>
      </c>
      <c r="B6351" s="74" t="s">
        <v>168</v>
      </c>
      <c r="C6351" s="75" t="s">
        <v>7153</v>
      </c>
      <c r="D6351" s="76">
        <v>3129</v>
      </c>
      <c r="E6351" s="77">
        <v>118.9</v>
      </c>
      <c r="F6351" s="95">
        <v>26</v>
      </c>
    </row>
    <row r="6352" spans="1:6">
      <c r="A6352" s="74" t="s">
        <v>215</v>
      </c>
      <c r="B6352" s="74" t="s">
        <v>168</v>
      </c>
      <c r="C6352" s="75" t="s">
        <v>7154</v>
      </c>
      <c r="D6352" s="76">
        <v>3078</v>
      </c>
      <c r="E6352" s="77">
        <v>112.45</v>
      </c>
      <c r="F6352" s="95">
        <v>27</v>
      </c>
    </row>
    <row r="6353" spans="1:6">
      <c r="A6353" s="74" t="s">
        <v>215</v>
      </c>
      <c r="B6353" s="74" t="s">
        <v>168</v>
      </c>
      <c r="C6353" s="75" t="s">
        <v>7155</v>
      </c>
      <c r="D6353" s="76">
        <v>3049</v>
      </c>
      <c r="E6353" s="77">
        <v>23.39</v>
      </c>
      <c r="F6353" s="95">
        <v>130</v>
      </c>
    </row>
    <row r="6354" spans="1:6">
      <c r="A6354" s="74" t="s">
        <v>215</v>
      </c>
      <c r="B6354" s="74" t="s">
        <v>168</v>
      </c>
      <c r="C6354" s="75" t="s">
        <v>7156</v>
      </c>
      <c r="D6354" s="76">
        <v>2647</v>
      </c>
      <c r="E6354" s="77">
        <v>6.63</v>
      </c>
      <c r="F6354" s="95">
        <v>399</v>
      </c>
    </row>
    <row r="6355" spans="1:6">
      <c r="A6355" s="74" t="s">
        <v>215</v>
      </c>
      <c r="B6355" s="74" t="s">
        <v>168</v>
      </c>
      <c r="C6355" s="75" t="s">
        <v>7157</v>
      </c>
      <c r="D6355" s="76">
        <v>1570</v>
      </c>
      <c r="E6355" s="77">
        <v>25.86</v>
      </c>
      <c r="F6355" s="95">
        <v>61</v>
      </c>
    </row>
    <row r="6356" spans="1:6">
      <c r="A6356" s="74" t="s">
        <v>215</v>
      </c>
      <c r="B6356" s="74" t="s">
        <v>168</v>
      </c>
      <c r="C6356" s="75" t="s">
        <v>7158</v>
      </c>
      <c r="D6356" s="76">
        <v>1054</v>
      </c>
      <c r="E6356" s="77">
        <v>16.670000000000002</v>
      </c>
      <c r="F6356" s="95">
        <v>63</v>
      </c>
    </row>
    <row r="6357" spans="1:6">
      <c r="A6357" s="74" t="s">
        <v>215</v>
      </c>
      <c r="B6357" s="74" t="s">
        <v>171</v>
      </c>
      <c r="C6357" s="75" t="s">
        <v>7159</v>
      </c>
      <c r="D6357" s="76">
        <v>27004</v>
      </c>
      <c r="E6357" s="77">
        <v>358.75</v>
      </c>
      <c r="F6357" s="95">
        <v>75</v>
      </c>
    </row>
    <row r="6358" spans="1:6">
      <c r="A6358" s="74" t="s">
        <v>215</v>
      </c>
      <c r="B6358" s="74" t="s">
        <v>171</v>
      </c>
      <c r="C6358" s="75" t="s">
        <v>7160</v>
      </c>
      <c r="D6358" s="76">
        <v>21726</v>
      </c>
      <c r="E6358" s="77">
        <v>304.54000000000002</v>
      </c>
      <c r="F6358" s="95">
        <v>71</v>
      </c>
    </row>
    <row r="6359" spans="1:6">
      <c r="A6359" s="74" t="s">
        <v>215</v>
      </c>
      <c r="B6359" s="74" t="s">
        <v>171</v>
      </c>
      <c r="C6359" s="75" t="s">
        <v>758</v>
      </c>
      <c r="D6359" s="76">
        <v>13415</v>
      </c>
      <c r="E6359" s="77">
        <v>218.51</v>
      </c>
      <c r="F6359" s="95">
        <v>61</v>
      </c>
    </row>
    <row r="6360" spans="1:6">
      <c r="A6360" s="74" t="s">
        <v>215</v>
      </c>
      <c r="B6360" s="74" t="s">
        <v>171</v>
      </c>
      <c r="C6360" s="75" t="s">
        <v>7161</v>
      </c>
      <c r="D6360" s="76">
        <v>12962</v>
      </c>
      <c r="E6360" s="77">
        <v>84.39</v>
      </c>
      <c r="F6360" s="95">
        <v>154</v>
      </c>
    </row>
    <row r="6361" spans="1:6">
      <c r="A6361" s="74" t="s">
        <v>215</v>
      </c>
      <c r="B6361" s="74" t="s">
        <v>171</v>
      </c>
      <c r="C6361" s="75" t="s">
        <v>7162</v>
      </c>
      <c r="D6361" s="76">
        <v>12800</v>
      </c>
      <c r="E6361" s="77">
        <v>53.71</v>
      </c>
      <c r="F6361" s="95">
        <v>238</v>
      </c>
    </row>
    <row r="6362" spans="1:6">
      <c r="A6362" s="74" t="s">
        <v>215</v>
      </c>
      <c r="B6362" s="74" t="s">
        <v>171</v>
      </c>
      <c r="C6362" s="75" t="s">
        <v>7163</v>
      </c>
      <c r="D6362" s="76">
        <v>9094</v>
      </c>
      <c r="E6362" s="77">
        <v>168.28</v>
      </c>
      <c r="F6362" s="95">
        <v>54</v>
      </c>
    </row>
    <row r="6363" spans="1:6">
      <c r="A6363" s="74" t="s">
        <v>215</v>
      </c>
      <c r="B6363" s="74" t="s">
        <v>171</v>
      </c>
      <c r="C6363" s="75" t="s">
        <v>7164</v>
      </c>
      <c r="D6363" s="76">
        <v>8132</v>
      </c>
      <c r="E6363" s="77">
        <v>164.08</v>
      </c>
      <c r="F6363" s="95">
        <v>50</v>
      </c>
    </row>
    <row r="6364" spans="1:6">
      <c r="A6364" s="74" t="s">
        <v>215</v>
      </c>
      <c r="B6364" s="74" t="s">
        <v>171</v>
      </c>
      <c r="C6364" s="75" t="s">
        <v>7165</v>
      </c>
      <c r="D6364" s="76">
        <v>7557</v>
      </c>
      <c r="E6364" s="77">
        <v>9.41</v>
      </c>
      <c r="F6364" s="95">
        <v>803</v>
      </c>
    </row>
    <row r="6365" spans="1:6">
      <c r="A6365" s="74" t="s">
        <v>215</v>
      </c>
      <c r="B6365" s="74" t="s">
        <v>171</v>
      </c>
      <c r="C6365" s="75" t="s">
        <v>7166</v>
      </c>
      <c r="D6365" s="76">
        <v>7093</v>
      </c>
      <c r="E6365" s="77">
        <v>170.29</v>
      </c>
      <c r="F6365" s="95">
        <v>42</v>
      </c>
    </row>
    <row r="6366" spans="1:6">
      <c r="A6366" s="74" t="s">
        <v>215</v>
      </c>
      <c r="B6366" s="74" t="s">
        <v>171</v>
      </c>
      <c r="C6366" s="75" t="s">
        <v>7167</v>
      </c>
      <c r="D6366" s="76">
        <v>6768</v>
      </c>
      <c r="E6366" s="77">
        <v>118.11</v>
      </c>
      <c r="F6366" s="95">
        <v>57</v>
      </c>
    </row>
    <row r="6367" spans="1:6">
      <c r="A6367" s="74" t="s">
        <v>215</v>
      </c>
      <c r="B6367" s="74" t="s">
        <v>171</v>
      </c>
      <c r="C6367" s="75" t="s">
        <v>7168</v>
      </c>
      <c r="D6367" s="76">
        <v>5361</v>
      </c>
      <c r="E6367" s="77">
        <v>174.2</v>
      </c>
      <c r="F6367" s="95">
        <v>31</v>
      </c>
    </row>
    <row r="6368" spans="1:6">
      <c r="A6368" s="74" t="s">
        <v>215</v>
      </c>
      <c r="B6368" s="74" t="s">
        <v>171</v>
      </c>
      <c r="C6368" s="75" t="s">
        <v>7169</v>
      </c>
      <c r="D6368" s="76">
        <v>5036</v>
      </c>
      <c r="E6368" s="77">
        <v>112.15</v>
      </c>
      <c r="F6368" s="95">
        <v>45</v>
      </c>
    </row>
    <row r="6369" spans="1:6">
      <c r="A6369" s="74" t="s">
        <v>215</v>
      </c>
      <c r="B6369" s="74" t="s">
        <v>171</v>
      </c>
      <c r="C6369" s="75" t="s">
        <v>7170</v>
      </c>
      <c r="D6369" s="76">
        <v>4825</v>
      </c>
      <c r="E6369" s="77">
        <v>210.78</v>
      </c>
      <c r="F6369" s="95">
        <v>23</v>
      </c>
    </row>
    <row r="6370" spans="1:6">
      <c r="A6370" s="74" t="s">
        <v>215</v>
      </c>
      <c r="B6370" s="74" t="s">
        <v>171</v>
      </c>
      <c r="C6370" s="75" t="s">
        <v>7171</v>
      </c>
      <c r="D6370" s="76">
        <v>4732</v>
      </c>
      <c r="E6370" s="77">
        <v>54.89</v>
      </c>
      <c r="F6370" s="95">
        <v>86</v>
      </c>
    </row>
    <row r="6371" spans="1:6">
      <c r="A6371" s="74" t="s">
        <v>215</v>
      </c>
      <c r="B6371" s="74" t="s">
        <v>171</v>
      </c>
      <c r="C6371" s="75" t="s">
        <v>7172</v>
      </c>
      <c r="D6371" s="76">
        <v>4696</v>
      </c>
      <c r="E6371" s="77">
        <v>11.22</v>
      </c>
      <c r="F6371" s="95">
        <v>418</v>
      </c>
    </row>
    <row r="6372" spans="1:6">
      <c r="A6372" s="74" t="s">
        <v>215</v>
      </c>
      <c r="B6372" s="74" t="s">
        <v>171</v>
      </c>
      <c r="C6372" s="75" t="s">
        <v>7173</v>
      </c>
      <c r="D6372" s="76">
        <v>4379</v>
      </c>
      <c r="E6372" s="77">
        <v>89.12</v>
      </c>
      <c r="F6372" s="95">
        <v>49</v>
      </c>
    </row>
    <row r="6373" spans="1:6">
      <c r="A6373" s="74" t="s">
        <v>215</v>
      </c>
      <c r="B6373" s="74" t="s">
        <v>171</v>
      </c>
      <c r="C6373" s="75" t="s">
        <v>7174</v>
      </c>
      <c r="D6373" s="76">
        <v>3518</v>
      </c>
      <c r="E6373" s="77">
        <v>56.24</v>
      </c>
      <c r="F6373" s="95">
        <v>63</v>
      </c>
    </row>
    <row r="6374" spans="1:6">
      <c r="A6374" s="74" t="s">
        <v>215</v>
      </c>
      <c r="B6374" s="74" t="s">
        <v>171</v>
      </c>
      <c r="C6374" s="75" t="s">
        <v>7175</v>
      </c>
      <c r="D6374" s="76">
        <v>3001</v>
      </c>
      <c r="E6374" s="77">
        <v>61.83</v>
      </c>
      <c r="F6374" s="95">
        <v>49</v>
      </c>
    </row>
    <row r="6375" spans="1:6">
      <c r="A6375" s="74" t="s">
        <v>215</v>
      </c>
      <c r="B6375" s="74" t="s">
        <v>171</v>
      </c>
      <c r="C6375" s="75" t="s">
        <v>7176</v>
      </c>
      <c r="D6375" s="76">
        <v>1952</v>
      </c>
      <c r="E6375" s="77">
        <v>95.05</v>
      </c>
      <c r="F6375" s="95">
        <v>21</v>
      </c>
    </row>
    <row r="6376" spans="1:6">
      <c r="A6376" s="74" t="s">
        <v>215</v>
      </c>
      <c r="B6376" s="74" t="s">
        <v>171</v>
      </c>
      <c r="C6376" s="75" t="s">
        <v>7177</v>
      </c>
      <c r="D6376" s="77">
        <v>737</v>
      </c>
      <c r="E6376" s="77">
        <v>59.14</v>
      </c>
      <c r="F6376" s="95">
        <v>12</v>
      </c>
    </row>
    <row r="6377" spans="1:6">
      <c r="A6377" s="74" t="s">
        <v>215</v>
      </c>
      <c r="B6377" s="74" t="s">
        <v>172</v>
      </c>
      <c r="C6377" s="75" t="s">
        <v>7178</v>
      </c>
      <c r="D6377" s="76">
        <v>232555</v>
      </c>
      <c r="E6377" s="77">
        <v>213.75</v>
      </c>
      <c r="F6377" s="96">
        <v>1088</v>
      </c>
    </row>
    <row r="6378" spans="1:6">
      <c r="A6378" s="74" t="s">
        <v>215</v>
      </c>
      <c r="B6378" s="74" t="s">
        <v>172</v>
      </c>
      <c r="C6378" s="75" t="s">
        <v>7179</v>
      </c>
      <c r="D6378" s="76">
        <v>41221</v>
      </c>
      <c r="E6378" s="77">
        <v>59.14</v>
      </c>
      <c r="F6378" s="95">
        <v>697</v>
      </c>
    </row>
    <row r="6379" spans="1:6">
      <c r="A6379" s="74" t="s">
        <v>215</v>
      </c>
      <c r="B6379" s="74" t="s">
        <v>172</v>
      </c>
      <c r="C6379" s="75" t="s">
        <v>7180</v>
      </c>
      <c r="D6379" s="76">
        <v>31028</v>
      </c>
      <c r="E6379" s="77">
        <v>24.7</v>
      </c>
      <c r="F6379" s="96">
        <v>1256</v>
      </c>
    </row>
    <row r="6380" spans="1:6">
      <c r="A6380" s="74" t="s">
        <v>215</v>
      </c>
      <c r="B6380" s="74" t="s">
        <v>172</v>
      </c>
      <c r="C6380" s="75" t="s">
        <v>7181</v>
      </c>
      <c r="D6380" s="76">
        <v>13295</v>
      </c>
      <c r="E6380" s="77">
        <v>14.43</v>
      </c>
      <c r="F6380" s="95">
        <v>921</v>
      </c>
    </row>
    <row r="6381" spans="1:6">
      <c r="A6381" s="74" t="s">
        <v>215</v>
      </c>
      <c r="B6381" s="74" t="s">
        <v>172</v>
      </c>
      <c r="C6381" s="75" t="s">
        <v>7182</v>
      </c>
      <c r="D6381" s="76">
        <v>13215</v>
      </c>
      <c r="E6381" s="77">
        <v>50.08</v>
      </c>
      <c r="F6381" s="95">
        <v>264</v>
      </c>
    </row>
    <row r="6382" spans="1:6">
      <c r="A6382" s="74" t="s">
        <v>215</v>
      </c>
      <c r="B6382" s="74" t="s">
        <v>172</v>
      </c>
      <c r="C6382" s="75" t="s">
        <v>7183</v>
      </c>
      <c r="D6382" s="76">
        <v>12821</v>
      </c>
      <c r="E6382" s="77">
        <v>89.72</v>
      </c>
      <c r="F6382" s="95">
        <v>143</v>
      </c>
    </row>
    <row r="6383" spans="1:6">
      <c r="A6383" s="74" t="s">
        <v>215</v>
      </c>
      <c r="B6383" s="74" t="s">
        <v>172</v>
      </c>
      <c r="C6383" s="75" t="s">
        <v>7184</v>
      </c>
      <c r="D6383" s="76">
        <v>12305</v>
      </c>
      <c r="E6383" s="77">
        <v>33.979999999999997</v>
      </c>
      <c r="F6383" s="95">
        <v>362</v>
      </c>
    </row>
    <row r="6384" spans="1:6">
      <c r="A6384" s="74" t="s">
        <v>215</v>
      </c>
      <c r="B6384" s="74" t="s">
        <v>172</v>
      </c>
      <c r="C6384" s="75" t="s">
        <v>7185</v>
      </c>
      <c r="D6384" s="76">
        <v>10831</v>
      </c>
      <c r="E6384" s="77">
        <v>13.13</v>
      </c>
      <c r="F6384" s="95">
        <v>825</v>
      </c>
    </row>
    <row r="6385" spans="1:6">
      <c r="A6385" s="74" t="s">
        <v>215</v>
      </c>
      <c r="B6385" s="74" t="s">
        <v>172</v>
      </c>
      <c r="C6385" s="75" t="s">
        <v>7186</v>
      </c>
      <c r="D6385" s="76">
        <v>9394</v>
      </c>
      <c r="E6385" s="77">
        <v>8.1199999999999992</v>
      </c>
      <c r="F6385" s="96">
        <v>1157</v>
      </c>
    </row>
    <row r="6386" spans="1:6">
      <c r="A6386" s="74" t="s">
        <v>215</v>
      </c>
      <c r="B6386" s="74" t="s">
        <v>172</v>
      </c>
      <c r="C6386" s="75" t="s">
        <v>7187</v>
      </c>
      <c r="D6386" s="76">
        <v>9325</v>
      </c>
      <c r="E6386" s="77">
        <v>5.29</v>
      </c>
      <c r="F6386" s="96">
        <v>1763</v>
      </c>
    </row>
    <row r="6387" spans="1:6">
      <c r="A6387" s="74" t="s">
        <v>215</v>
      </c>
      <c r="B6387" s="74" t="s">
        <v>172</v>
      </c>
      <c r="C6387" s="75" t="s">
        <v>7188</v>
      </c>
      <c r="D6387" s="76">
        <v>8390</v>
      </c>
      <c r="E6387" s="77">
        <v>14.25</v>
      </c>
      <c r="F6387" s="95">
        <v>589</v>
      </c>
    </row>
    <row r="6388" spans="1:6">
      <c r="A6388" s="74" t="s">
        <v>215</v>
      </c>
      <c r="B6388" s="74" t="s">
        <v>172</v>
      </c>
      <c r="C6388" s="75" t="s">
        <v>7189</v>
      </c>
      <c r="D6388" s="76">
        <v>7363</v>
      </c>
      <c r="E6388" s="77">
        <v>4.13</v>
      </c>
      <c r="F6388" s="96">
        <v>1784</v>
      </c>
    </row>
    <row r="6389" spans="1:6">
      <c r="A6389" s="74" t="s">
        <v>215</v>
      </c>
      <c r="B6389" s="74" t="s">
        <v>172</v>
      </c>
      <c r="C6389" s="75" t="s">
        <v>7190</v>
      </c>
      <c r="D6389" s="76">
        <v>7344</v>
      </c>
      <c r="E6389" s="77">
        <v>13.23</v>
      </c>
      <c r="F6389" s="95">
        <v>555</v>
      </c>
    </row>
    <row r="6390" spans="1:6">
      <c r="A6390" s="74" t="s">
        <v>215</v>
      </c>
      <c r="B6390" s="74" t="s">
        <v>172</v>
      </c>
      <c r="C6390" s="75" t="s">
        <v>7191</v>
      </c>
      <c r="D6390" s="76">
        <v>6967</v>
      </c>
      <c r="E6390" s="77">
        <v>10.050000000000001</v>
      </c>
      <c r="F6390" s="95">
        <v>693</v>
      </c>
    </row>
    <row r="6391" spans="1:6">
      <c r="A6391" s="74" t="s">
        <v>215</v>
      </c>
      <c r="B6391" s="74" t="s">
        <v>172</v>
      </c>
      <c r="C6391" s="75" t="s">
        <v>7192</v>
      </c>
      <c r="D6391" s="76">
        <v>6904</v>
      </c>
      <c r="E6391" s="77">
        <v>26.48</v>
      </c>
      <c r="F6391" s="95">
        <v>261</v>
      </c>
    </row>
    <row r="6392" spans="1:6">
      <c r="A6392" s="74" t="s">
        <v>215</v>
      </c>
      <c r="B6392" s="74" t="s">
        <v>172</v>
      </c>
      <c r="C6392" s="75" t="s">
        <v>7193</v>
      </c>
      <c r="D6392" s="76">
        <v>6598</v>
      </c>
      <c r="E6392" s="77">
        <v>32.119999999999997</v>
      </c>
      <c r="F6392" s="95">
        <v>205</v>
      </c>
    </row>
    <row r="6393" spans="1:6">
      <c r="A6393" s="74" t="s">
        <v>215</v>
      </c>
      <c r="B6393" s="74" t="s">
        <v>172</v>
      </c>
      <c r="C6393" s="75" t="s">
        <v>7194</v>
      </c>
      <c r="D6393" s="76">
        <v>6242</v>
      </c>
      <c r="E6393" s="77">
        <v>12.18</v>
      </c>
      <c r="F6393" s="95">
        <v>513</v>
      </c>
    </row>
    <row r="6394" spans="1:6">
      <c r="A6394" s="74" t="s">
        <v>215</v>
      </c>
      <c r="B6394" s="74" t="s">
        <v>172</v>
      </c>
      <c r="C6394" s="75" t="s">
        <v>7195</v>
      </c>
      <c r="D6394" s="76">
        <v>6155</v>
      </c>
      <c r="E6394" s="77">
        <v>70.5</v>
      </c>
      <c r="F6394" s="95">
        <v>87</v>
      </c>
    </row>
    <row r="6395" spans="1:6">
      <c r="A6395" s="74" t="s">
        <v>215</v>
      </c>
      <c r="B6395" s="74" t="s">
        <v>172</v>
      </c>
      <c r="C6395" s="75" t="s">
        <v>7196</v>
      </c>
      <c r="D6395" s="76">
        <v>5773</v>
      </c>
      <c r="E6395" s="77">
        <v>7.66</v>
      </c>
      <c r="F6395" s="95">
        <v>753</v>
      </c>
    </row>
    <row r="6396" spans="1:6">
      <c r="A6396" s="74" t="s">
        <v>215</v>
      </c>
      <c r="B6396" s="74" t="s">
        <v>172</v>
      </c>
      <c r="C6396" s="75" t="s">
        <v>7197</v>
      </c>
      <c r="D6396" s="76">
        <v>5612</v>
      </c>
      <c r="E6396" s="77">
        <v>12.93</v>
      </c>
      <c r="F6396" s="95">
        <v>434</v>
      </c>
    </row>
    <row r="6397" spans="1:6">
      <c r="A6397" s="74" t="s">
        <v>215</v>
      </c>
      <c r="B6397" s="74" t="s">
        <v>172</v>
      </c>
      <c r="C6397" s="75" t="s">
        <v>7198</v>
      </c>
      <c r="D6397" s="76">
        <v>4939</v>
      </c>
      <c r="E6397" s="77">
        <v>10.52</v>
      </c>
      <c r="F6397" s="95">
        <v>469</v>
      </c>
    </row>
    <row r="6398" spans="1:6">
      <c r="A6398" s="74" t="s">
        <v>215</v>
      </c>
      <c r="B6398" s="74" t="s">
        <v>172</v>
      </c>
      <c r="C6398" s="75" t="s">
        <v>7199</v>
      </c>
      <c r="D6398" s="76">
        <v>4648</v>
      </c>
      <c r="E6398" s="77">
        <v>21.92</v>
      </c>
      <c r="F6398" s="95">
        <v>212</v>
      </c>
    </row>
    <row r="6399" spans="1:6">
      <c r="A6399" s="74" t="s">
        <v>215</v>
      </c>
      <c r="B6399" s="74" t="s">
        <v>172</v>
      </c>
      <c r="C6399" s="75" t="s">
        <v>7200</v>
      </c>
      <c r="D6399" s="76">
        <v>4590</v>
      </c>
      <c r="E6399" s="77">
        <v>127.47</v>
      </c>
      <c r="F6399" s="95">
        <v>36</v>
      </c>
    </row>
    <row r="6400" spans="1:6">
      <c r="A6400" s="74" t="s">
        <v>215</v>
      </c>
      <c r="B6400" s="74" t="s">
        <v>172</v>
      </c>
      <c r="C6400" s="75" t="s">
        <v>7201</v>
      </c>
      <c r="D6400" s="76">
        <v>4582</v>
      </c>
      <c r="E6400" s="77">
        <v>85.68</v>
      </c>
      <c r="F6400" s="95">
        <v>53</v>
      </c>
    </row>
    <row r="6401" spans="1:6">
      <c r="A6401" s="74" t="s">
        <v>215</v>
      </c>
      <c r="B6401" s="74" t="s">
        <v>172</v>
      </c>
      <c r="C6401" s="75" t="s">
        <v>7202</v>
      </c>
      <c r="D6401" s="76">
        <v>4474</v>
      </c>
      <c r="E6401" s="77">
        <v>12.93</v>
      </c>
      <c r="F6401" s="95">
        <v>346</v>
      </c>
    </row>
    <row r="6402" spans="1:6">
      <c r="A6402" s="74" t="s">
        <v>215</v>
      </c>
      <c r="B6402" s="74" t="s">
        <v>172</v>
      </c>
      <c r="C6402" s="75" t="s">
        <v>7203</v>
      </c>
      <c r="D6402" s="76">
        <v>4414</v>
      </c>
      <c r="E6402" s="77">
        <v>6.76</v>
      </c>
      <c r="F6402" s="95">
        <v>653</v>
      </c>
    </row>
    <row r="6403" spans="1:6">
      <c r="A6403" s="74" t="s">
        <v>215</v>
      </c>
      <c r="B6403" s="74" t="s">
        <v>172</v>
      </c>
      <c r="C6403" s="75" t="s">
        <v>7204</v>
      </c>
      <c r="D6403" s="76">
        <v>4119</v>
      </c>
      <c r="E6403" s="77">
        <v>8.91</v>
      </c>
      <c r="F6403" s="95">
        <v>462</v>
      </c>
    </row>
    <row r="6404" spans="1:6">
      <c r="A6404" s="74" t="s">
        <v>215</v>
      </c>
      <c r="B6404" s="74" t="s">
        <v>172</v>
      </c>
      <c r="C6404" s="75" t="s">
        <v>7205</v>
      </c>
      <c r="D6404" s="76">
        <v>4014</v>
      </c>
      <c r="E6404" s="77">
        <v>4.5199999999999996</v>
      </c>
      <c r="F6404" s="95">
        <v>889</v>
      </c>
    </row>
    <row r="6405" spans="1:6">
      <c r="A6405" s="74" t="s">
        <v>215</v>
      </c>
      <c r="B6405" s="74" t="s">
        <v>172</v>
      </c>
      <c r="C6405" s="75" t="s">
        <v>7206</v>
      </c>
      <c r="D6405" s="76">
        <v>3904</v>
      </c>
      <c r="E6405" s="77">
        <v>16.97</v>
      </c>
      <c r="F6405" s="95">
        <v>230</v>
      </c>
    </row>
    <row r="6406" spans="1:6">
      <c r="A6406" s="74" t="s">
        <v>215</v>
      </c>
      <c r="B6406" s="74" t="s">
        <v>172</v>
      </c>
      <c r="C6406" s="75" t="s">
        <v>7207</v>
      </c>
      <c r="D6406" s="76">
        <v>3865</v>
      </c>
      <c r="E6406" s="77">
        <v>26.26</v>
      </c>
      <c r="F6406" s="95">
        <v>147</v>
      </c>
    </row>
    <row r="6407" spans="1:6">
      <c r="A6407" s="74" t="s">
        <v>215</v>
      </c>
      <c r="B6407" s="74" t="s">
        <v>172</v>
      </c>
      <c r="C6407" s="75" t="s">
        <v>7208</v>
      </c>
      <c r="D6407" s="76">
        <v>3820</v>
      </c>
      <c r="E6407" s="77">
        <v>13.55</v>
      </c>
      <c r="F6407" s="95">
        <v>282</v>
      </c>
    </row>
    <row r="6408" spans="1:6">
      <c r="A6408" s="74" t="s">
        <v>215</v>
      </c>
      <c r="B6408" s="74" t="s">
        <v>172</v>
      </c>
      <c r="C6408" s="75" t="s">
        <v>7209</v>
      </c>
      <c r="D6408" s="76">
        <v>3789</v>
      </c>
      <c r="E6408" s="77">
        <v>82.73</v>
      </c>
      <c r="F6408" s="95">
        <v>46</v>
      </c>
    </row>
    <row r="6409" spans="1:6">
      <c r="A6409" s="74" t="s">
        <v>215</v>
      </c>
      <c r="B6409" s="74" t="s">
        <v>172</v>
      </c>
      <c r="C6409" s="75" t="s">
        <v>7210</v>
      </c>
      <c r="D6409" s="76">
        <v>3667</v>
      </c>
      <c r="E6409" s="77">
        <v>36.74</v>
      </c>
      <c r="F6409" s="95">
        <v>100</v>
      </c>
    </row>
    <row r="6410" spans="1:6">
      <c r="A6410" s="74" t="s">
        <v>215</v>
      </c>
      <c r="B6410" s="74" t="s">
        <v>172</v>
      </c>
      <c r="C6410" s="75" t="s">
        <v>7211</v>
      </c>
      <c r="D6410" s="76">
        <v>3641</v>
      </c>
      <c r="E6410" s="77">
        <v>13.42</v>
      </c>
      <c r="F6410" s="95">
        <v>271</v>
      </c>
    </row>
    <row r="6411" spans="1:6">
      <c r="A6411" s="74" t="s">
        <v>215</v>
      </c>
      <c r="B6411" s="74" t="s">
        <v>172</v>
      </c>
      <c r="C6411" s="75" t="s">
        <v>7212</v>
      </c>
      <c r="D6411" s="76">
        <v>3523</v>
      </c>
      <c r="E6411" s="77">
        <v>67.63</v>
      </c>
      <c r="F6411" s="95">
        <v>52</v>
      </c>
    </row>
    <row r="6412" spans="1:6">
      <c r="A6412" s="74" t="s">
        <v>215</v>
      </c>
      <c r="B6412" s="74" t="s">
        <v>172</v>
      </c>
      <c r="C6412" s="75" t="s">
        <v>7213</v>
      </c>
      <c r="D6412" s="76">
        <v>3298</v>
      </c>
      <c r="E6412" s="77">
        <v>17.91</v>
      </c>
      <c r="F6412" s="95">
        <v>184</v>
      </c>
    </row>
    <row r="6413" spans="1:6">
      <c r="A6413" s="74" t="s">
        <v>215</v>
      </c>
      <c r="B6413" s="74" t="s">
        <v>172</v>
      </c>
      <c r="C6413" s="75" t="s">
        <v>7214</v>
      </c>
      <c r="D6413" s="76">
        <v>3214</v>
      </c>
      <c r="E6413" s="77">
        <v>227.26</v>
      </c>
      <c r="F6413" s="95">
        <v>14</v>
      </c>
    </row>
    <row r="6414" spans="1:6">
      <c r="A6414" s="74" t="s">
        <v>215</v>
      </c>
      <c r="B6414" s="74" t="s">
        <v>172</v>
      </c>
      <c r="C6414" s="75" t="s">
        <v>7215</v>
      </c>
      <c r="D6414" s="76">
        <v>3204</v>
      </c>
      <c r="E6414" s="77">
        <v>7.65</v>
      </c>
      <c r="F6414" s="95">
        <v>419</v>
      </c>
    </row>
    <row r="6415" spans="1:6">
      <c r="A6415" s="74" t="s">
        <v>215</v>
      </c>
      <c r="B6415" s="74" t="s">
        <v>172</v>
      </c>
      <c r="C6415" s="75" t="s">
        <v>7216</v>
      </c>
      <c r="D6415" s="76">
        <v>3051</v>
      </c>
      <c r="E6415" s="77">
        <v>70.17</v>
      </c>
      <c r="F6415" s="95">
        <v>43</v>
      </c>
    </row>
    <row r="6416" spans="1:6">
      <c r="A6416" s="74" t="s">
        <v>215</v>
      </c>
      <c r="B6416" s="74" t="s">
        <v>172</v>
      </c>
      <c r="C6416" s="75" t="s">
        <v>7217</v>
      </c>
      <c r="D6416" s="76">
        <v>3014</v>
      </c>
      <c r="E6416" s="77">
        <v>11.43</v>
      </c>
      <c r="F6416" s="95">
        <v>264</v>
      </c>
    </row>
    <row r="6417" spans="1:6">
      <c r="A6417" s="74" t="s">
        <v>215</v>
      </c>
      <c r="B6417" s="74" t="s">
        <v>172</v>
      </c>
      <c r="C6417" s="75" t="s">
        <v>7218</v>
      </c>
      <c r="D6417" s="76">
        <v>2972</v>
      </c>
      <c r="E6417" s="77">
        <v>30.39</v>
      </c>
      <c r="F6417" s="95">
        <v>98</v>
      </c>
    </row>
    <row r="6418" spans="1:6">
      <c r="A6418" s="74" t="s">
        <v>215</v>
      </c>
      <c r="B6418" s="74" t="s">
        <v>172</v>
      </c>
      <c r="C6418" s="75" t="s">
        <v>7219</v>
      </c>
      <c r="D6418" s="76">
        <v>2822</v>
      </c>
      <c r="E6418" s="77">
        <v>6.72</v>
      </c>
      <c r="F6418" s="95">
        <v>420</v>
      </c>
    </row>
    <row r="6419" spans="1:6">
      <c r="A6419" s="74" t="s">
        <v>215</v>
      </c>
      <c r="B6419" s="74" t="s">
        <v>172</v>
      </c>
      <c r="C6419" s="75" t="s">
        <v>7220</v>
      </c>
      <c r="D6419" s="76">
        <v>2785</v>
      </c>
      <c r="E6419" s="77">
        <v>41.07</v>
      </c>
      <c r="F6419" s="95">
        <v>68</v>
      </c>
    </row>
    <row r="6420" spans="1:6">
      <c r="A6420" s="74" t="s">
        <v>215</v>
      </c>
      <c r="B6420" s="74" t="s">
        <v>172</v>
      </c>
      <c r="C6420" s="75" t="s">
        <v>7221</v>
      </c>
      <c r="D6420" s="76">
        <v>2775</v>
      </c>
      <c r="E6420" s="77">
        <v>41.82</v>
      </c>
      <c r="F6420" s="95">
        <v>66</v>
      </c>
    </row>
    <row r="6421" spans="1:6">
      <c r="A6421" s="74" t="s">
        <v>215</v>
      </c>
      <c r="B6421" s="74" t="s">
        <v>172</v>
      </c>
      <c r="C6421" s="75" t="s">
        <v>7222</v>
      </c>
      <c r="D6421" s="76">
        <v>2768</v>
      </c>
      <c r="E6421" s="77">
        <v>9.34</v>
      </c>
      <c r="F6421" s="95">
        <v>296</v>
      </c>
    </row>
    <row r="6422" spans="1:6">
      <c r="A6422" s="74" t="s">
        <v>215</v>
      </c>
      <c r="B6422" s="74" t="s">
        <v>172</v>
      </c>
      <c r="C6422" s="75" t="s">
        <v>7223</v>
      </c>
      <c r="D6422" s="76">
        <v>2733</v>
      </c>
      <c r="E6422" s="77">
        <v>36.68</v>
      </c>
      <c r="F6422" s="95">
        <v>75</v>
      </c>
    </row>
    <row r="6423" spans="1:6">
      <c r="A6423" s="74" t="s">
        <v>215</v>
      </c>
      <c r="B6423" s="74" t="s">
        <v>172</v>
      </c>
      <c r="C6423" s="75" t="s">
        <v>7224</v>
      </c>
      <c r="D6423" s="76">
        <v>2685</v>
      </c>
      <c r="E6423" s="77">
        <v>32.26</v>
      </c>
      <c r="F6423" s="95">
        <v>83</v>
      </c>
    </row>
    <row r="6424" spans="1:6">
      <c r="A6424" s="74" t="s">
        <v>215</v>
      </c>
      <c r="B6424" s="74" t="s">
        <v>172</v>
      </c>
      <c r="C6424" s="75" t="s">
        <v>7225</v>
      </c>
      <c r="D6424" s="76">
        <v>2628</v>
      </c>
      <c r="E6424" s="77">
        <v>24.03</v>
      </c>
      <c r="F6424" s="95">
        <v>109</v>
      </c>
    </row>
    <row r="6425" spans="1:6">
      <c r="A6425" s="74" t="s">
        <v>215</v>
      </c>
      <c r="B6425" s="74" t="s">
        <v>172</v>
      </c>
      <c r="C6425" s="75" t="s">
        <v>7226</v>
      </c>
      <c r="D6425" s="76">
        <v>2464</v>
      </c>
      <c r="E6425" s="77">
        <v>39.31</v>
      </c>
      <c r="F6425" s="95">
        <v>63</v>
      </c>
    </row>
    <row r="6426" spans="1:6">
      <c r="A6426" s="74" t="s">
        <v>215</v>
      </c>
      <c r="B6426" s="74" t="s">
        <v>172</v>
      </c>
      <c r="C6426" s="75" t="s">
        <v>7227</v>
      </c>
      <c r="D6426" s="76">
        <v>2431</v>
      </c>
      <c r="E6426" s="77">
        <v>6.27</v>
      </c>
      <c r="F6426" s="95">
        <v>387</v>
      </c>
    </row>
    <row r="6427" spans="1:6">
      <c r="A6427" s="74" t="s">
        <v>215</v>
      </c>
      <c r="B6427" s="74" t="s">
        <v>172</v>
      </c>
      <c r="C6427" s="75" t="s">
        <v>7228</v>
      </c>
      <c r="D6427" s="76">
        <v>2370</v>
      </c>
      <c r="E6427" s="77">
        <v>53.07</v>
      </c>
      <c r="F6427" s="95">
        <v>45</v>
      </c>
    </row>
    <row r="6428" spans="1:6">
      <c r="A6428" s="74" t="s">
        <v>215</v>
      </c>
      <c r="B6428" s="74" t="s">
        <v>172</v>
      </c>
      <c r="C6428" s="75" t="s">
        <v>7229</v>
      </c>
      <c r="D6428" s="76">
        <v>2319</v>
      </c>
      <c r="E6428" s="77">
        <v>1.85</v>
      </c>
      <c r="F6428" s="96">
        <v>1253</v>
      </c>
    </row>
    <row r="6429" spans="1:6">
      <c r="A6429" s="74" t="s">
        <v>215</v>
      </c>
      <c r="B6429" s="74" t="s">
        <v>172</v>
      </c>
      <c r="C6429" s="75" t="s">
        <v>7230</v>
      </c>
      <c r="D6429" s="76">
        <v>2311</v>
      </c>
      <c r="E6429" s="77">
        <v>216.93</v>
      </c>
      <c r="F6429" s="95">
        <v>11</v>
      </c>
    </row>
    <row r="6430" spans="1:6">
      <c r="A6430" s="74" t="s">
        <v>215</v>
      </c>
      <c r="B6430" s="74" t="s">
        <v>172</v>
      </c>
      <c r="C6430" s="75" t="s">
        <v>7231</v>
      </c>
      <c r="D6430" s="76">
        <v>2161</v>
      </c>
      <c r="E6430" s="77">
        <v>67.8</v>
      </c>
      <c r="F6430" s="95">
        <v>32</v>
      </c>
    </row>
    <row r="6431" spans="1:6">
      <c r="A6431" s="74" t="s">
        <v>215</v>
      </c>
      <c r="B6431" s="74" t="s">
        <v>172</v>
      </c>
      <c r="C6431" s="75" t="s">
        <v>7232</v>
      </c>
      <c r="D6431" s="76">
        <v>2113</v>
      </c>
      <c r="E6431" s="77">
        <v>10.43</v>
      </c>
      <c r="F6431" s="95">
        <v>202</v>
      </c>
    </row>
    <row r="6432" spans="1:6">
      <c r="A6432" s="74" t="s">
        <v>215</v>
      </c>
      <c r="B6432" s="74" t="s">
        <v>172</v>
      </c>
      <c r="C6432" s="75" t="s">
        <v>7233</v>
      </c>
      <c r="D6432" s="76">
        <v>2006</v>
      </c>
      <c r="E6432" s="77">
        <v>36.549999999999997</v>
      </c>
      <c r="F6432" s="95">
        <v>55</v>
      </c>
    </row>
    <row r="6433" spans="1:6">
      <c r="A6433" s="74" t="s">
        <v>215</v>
      </c>
      <c r="B6433" s="74" t="s">
        <v>172</v>
      </c>
      <c r="C6433" s="75" t="s">
        <v>7234</v>
      </c>
      <c r="D6433" s="76">
        <v>1972</v>
      </c>
      <c r="E6433" s="77">
        <v>4.76</v>
      </c>
      <c r="F6433" s="95">
        <v>414</v>
      </c>
    </row>
    <row r="6434" spans="1:6">
      <c r="A6434" s="74" t="s">
        <v>215</v>
      </c>
      <c r="B6434" s="74" t="s">
        <v>172</v>
      </c>
      <c r="C6434" s="75" t="s">
        <v>7235</v>
      </c>
      <c r="D6434" s="76">
        <v>1889</v>
      </c>
      <c r="E6434" s="77">
        <v>26.14</v>
      </c>
      <c r="F6434" s="95">
        <v>72</v>
      </c>
    </row>
    <row r="6435" spans="1:6">
      <c r="A6435" s="74" t="s">
        <v>215</v>
      </c>
      <c r="B6435" s="74" t="s">
        <v>172</v>
      </c>
      <c r="C6435" s="75" t="s">
        <v>7236</v>
      </c>
      <c r="D6435" s="76">
        <v>1861</v>
      </c>
      <c r="E6435" s="77">
        <v>62.94</v>
      </c>
      <c r="F6435" s="95">
        <v>30</v>
      </c>
    </row>
    <row r="6436" spans="1:6">
      <c r="A6436" s="74" t="s">
        <v>215</v>
      </c>
      <c r="B6436" s="74" t="s">
        <v>172</v>
      </c>
      <c r="C6436" s="75" t="s">
        <v>7237</v>
      </c>
      <c r="D6436" s="76">
        <v>1761</v>
      </c>
      <c r="E6436" s="77">
        <v>9.08</v>
      </c>
      <c r="F6436" s="95">
        <v>194</v>
      </c>
    </row>
    <row r="6437" spans="1:6">
      <c r="A6437" s="74" t="s">
        <v>215</v>
      </c>
      <c r="B6437" s="74" t="s">
        <v>172</v>
      </c>
      <c r="C6437" s="75" t="s">
        <v>7238</v>
      </c>
      <c r="D6437" s="76">
        <v>1710</v>
      </c>
      <c r="E6437" s="77">
        <v>14.38</v>
      </c>
      <c r="F6437" s="95">
        <v>119</v>
      </c>
    </row>
    <row r="6438" spans="1:6">
      <c r="A6438" s="74" t="s">
        <v>215</v>
      </c>
      <c r="B6438" s="74" t="s">
        <v>172</v>
      </c>
      <c r="C6438" s="75" t="s">
        <v>7239</v>
      </c>
      <c r="D6438" s="76">
        <v>1616</v>
      </c>
      <c r="E6438" s="77">
        <v>23.39</v>
      </c>
      <c r="F6438" s="95">
        <v>69</v>
      </c>
    </row>
    <row r="6439" spans="1:6">
      <c r="A6439" s="74" t="s">
        <v>215</v>
      </c>
      <c r="B6439" s="74" t="s">
        <v>172</v>
      </c>
      <c r="C6439" s="75" t="s">
        <v>7240</v>
      </c>
      <c r="D6439" s="76">
        <v>1541</v>
      </c>
      <c r="E6439" s="77">
        <v>16.38</v>
      </c>
      <c r="F6439" s="95">
        <v>94</v>
      </c>
    </row>
    <row r="6440" spans="1:6">
      <c r="A6440" s="74" t="s">
        <v>215</v>
      </c>
      <c r="B6440" s="74" t="s">
        <v>172</v>
      </c>
      <c r="C6440" s="75" t="s">
        <v>7241</v>
      </c>
      <c r="D6440" s="76">
        <v>1535</v>
      </c>
      <c r="E6440" s="77">
        <v>10.98</v>
      </c>
      <c r="F6440" s="95">
        <v>140</v>
      </c>
    </row>
    <row r="6441" spans="1:6">
      <c r="A6441" s="74" t="s">
        <v>215</v>
      </c>
      <c r="B6441" s="74" t="s">
        <v>172</v>
      </c>
      <c r="C6441" s="75" t="s">
        <v>7242</v>
      </c>
      <c r="D6441" s="76">
        <v>1532</v>
      </c>
      <c r="E6441" s="77">
        <v>6.17</v>
      </c>
      <c r="F6441" s="95">
        <v>248</v>
      </c>
    </row>
    <row r="6442" spans="1:6">
      <c r="A6442" s="74" t="s">
        <v>215</v>
      </c>
      <c r="B6442" s="74" t="s">
        <v>172</v>
      </c>
      <c r="C6442" s="75" t="s">
        <v>7243</v>
      </c>
      <c r="D6442" s="76">
        <v>1493</v>
      </c>
      <c r="E6442" s="77">
        <v>6.69</v>
      </c>
      <c r="F6442" s="95">
        <v>223</v>
      </c>
    </row>
    <row r="6443" spans="1:6">
      <c r="A6443" s="74" t="s">
        <v>215</v>
      </c>
      <c r="B6443" s="74" t="s">
        <v>172</v>
      </c>
      <c r="C6443" s="75" t="s">
        <v>7244</v>
      </c>
      <c r="D6443" s="76">
        <v>1469</v>
      </c>
      <c r="E6443" s="77">
        <v>10.050000000000001</v>
      </c>
      <c r="F6443" s="95">
        <v>146</v>
      </c>
    </row>
    <row r="6444" spans="1:6">
      <c r="A6444" s="74" t="s">
        <v>215</v>
      </c>
      <c r="B6444" s="74" t="s">
        <v>172</v>
      </c>
      <c r="C6444" s="75" t="s">
        <v>7245</v>
      </c>
      <c r="D6444" s="76">
        <v>1405</v>
      </c>
      <c r="E6444" s="77">
        <v>42.11</v>
      </c>
      <c r="F6444" s="95">
        <v>33</v>
      </c>
    </row>
    <row r="6445" spans="1:6">
      <c r="A6445" s="74" t="s">
        <v>215</v>
      </c>
      <c r="B6445" s="74" t="s">
        <v>172</v>
      </c>
      <c r="C6445" s="75" t="s">
        <v>7246</v>
      </c>
      <c r="D6445" s="76">
        <v>1394</v>
      </c>
      <c r="E6445" s="77">
        <v>18.66</v>
      </c>
      <c r="F6445" s="95">
        <v>75</v>
      </c>
    </row>
    <row r="6446" spans="1:6">
      <c r="A6446" s="74" t="s">
        <v>215</v>
      </c>
      <c r="B6446" s="74" t="s">
        <v>172</v>
      </c>
      <c r="C6446" s="75" t="s">
        <v>7247</v>
      </c>
      <c r="D6446" s="76">
        <v>1362</v>
      </c>
      <c r="E6446" s="77">
        <v>36.69</v>
      </c>
      <c r="F6446" s="95">
        <v>37</v>
      </c>
    </row>
    <row r="6447" spans="1:6">
      <c r="A6447" s="74" t="s">
        <v>215</v>
      </c>
      <c r="B6447" s="74" t="s">
        <v>172</v>
      </c>
      <c r="C6447" s="75" t="s">
        <v>6855</v>
      </c>
      <c r="D6447" s="76">
        <v>1337</v>
      </c>
      <c r="E6447" s="77">
        <v>13.97</v>
      </c>
      <c r="F6447" s="95">
        <v>96</v>
      </c>
    </row>
    <row r="6448" spans="1:6">
      <c r="A6448" s="74" t="s">
        <v>215</v>
      </c>
      <c r="B6448" s="74" t="s">
        <v>172</v>
      </c>
      <c r="C6448" s="75" t="s">
        <v>7248</v>
      </c>
      <c r="D6448" s="76">
        <v>1308</v>
      </c>
      <c r="E6448" s="77">
        <v>2.6</v>
      </c>
      <c r="F6448" s="95">
        <v>503</v>
      </c>
    </row>
    <row r="6449" spans="1:6">
      <c r="A6449" s="74" t="s">
        <v>215</v>
      </c>
      <c r="B6449" s="74" t="s">
        <v>172</v>
      </c>
      <c r="C6449" s="75" t="s">
        <v>7249</v>
      </c>
      <c r="D6449" s="76">
        <v>1284</v>
      </c>
      <c r="E6449" s="77">
        <v>49.18</v>
      </c>
      <c r="F6449" s="95">
        <v>26</v>
      </c>
    </row>
    <row r="6450" spans="1:6">
      <c r="A6450" s="74" t="s">
        <v>215</v>
      </c>
      <c r="B6450" s="74" t="s">
        <v>172</v>
      </c>
      <c r="C6450" s="75" t="s">
        <v>7250</v>
      </c>
      <c r="D6450" s="76">
        <v>1282</v>
      </c>
      <c r="E6450" s="77">
        <v>30.62</v>
      </c>
      <c r="F6450" s="95">
        <v>42</v>
      </c>
    </row>
    <row r="6451" spans="1:6">
      <c r="A6451" s="74" t="s">
        <v>215</v>
      </c>
      <c r="B6451" s="74" t="s">
        <v>172</v>
      </c>
      <c r="C6451" s="75" t="s">
        <v>7251</v>
      </c>
      <c r="D6451" s="76">
        <v>1269</v>
      </c>
      <c r="E6451" s="77">
        <v>29.54</v>
      </c>
      <c r="F6451" s="95">
        <v>43</v>
      </c>
    </row>
    <row r="6452" spans="1:6">
      <c r="A6452" s="74" t="s">
        <v>215</v>
      </c>
      <c r="B6452" s="74" t="s">
        <v>172</v>
      </c>
      <c r="C6452" s="75" t="s">
        <v>7252</v>
      </c>
      <c r="D6452" s="76">
        <v>1260</v>
      </c>
      <c r="E6452" s="77">
        <v>28.78</v>
      </c>
      <c r="F6452" s="95">
        <v>44</v>
      </c>
    </row>
    <row r="6453" spans="1:6">
      <c r="A6453" s="74" t="s">
        <v>215</v>
      </c>
      <c r="B6453" s="74" t="s">
        <v>172</v>
      </c>
      <c r="C6453" s="75" t="s">
        <v>7253</v>
      </c>
      <c r="D6453" s="76">
        <v>1243</v>
      </c>
      <c r="E6453" s="77">
        <v>15</v>
      </c>
      <c r="F6453" s="95">
        <v>83</v>
      </c>
    </row>
    <row r="6454" spans="1:6">
      <c r="A6454" s="74" t="s">
        <v>215</v>
      </c>
      <c r="B6454" s="74" t="s">
        <v>172</v>
      </c>
      <c r="C6454" s="75" t="s">
        <v>7254</v>
      </c>
      <c r="D6454" s="76">
        <v>1140</v>
      </c>
      <c r="E6454" s="77">
        <v>14.48</v>
      </c>
      <c r="F6454" s="95">
        <v>79</v>
      </c>
    </row>
    <row r="6455" spans="1:6">
      <c r="A6455" s="74" t="s">
        <v>215</v>
      </c>
      <c r="B6455" s="74" t="s">
        <v>172</v>
      </c>
      <c r="C6455" s="75" t="s">
        <v>7255</v>
      </c>
      <c r="D6455" s="76">
        <v>1118</v>
      </c>
      <c r="E6455" s="77">
        <v>16.829999999999998</v>
      </c>
      <c r="F6455" s="95">
        <v>66</v>
      </c>
    </row>
    <row r="6456" spans="1:6">
      <c r="A6456" s="74" t="s">
        <v>215</v>
      </c>
      <c r="B6456" s="74" t="s">
        <v>172</v>
      </c>
      <c r="C6456" s="75" t="s">
        <v>7256</v>
      </c>
      <c r="D6456" s="76">
        <v>1080</v>
      </c>
      <c r="E6456" s="77">
        <v>7.13</v>
      </c>
      <c r="F6456" s="95">
        <v>151</v>
      </c>
    </row>
    <row r="6457" spans="1:6">
      <c r="A6457" s="74" t="s">
        <v>215</v>
      </c>
      <c r="B6457" s="74" t="s">
        <v>172</v>
      </c>
      <c r="C6457" s="75" t="s">
        <v>7257</v>
      </c>
      <c r="D6457" s="76">
        <v>1078</v>
      </c>
      <c r="E6457" s="77">
        <v>42.21</v>
      </c>
      <c r="F6457" s="95">
        <v>26</v>
      </c>
    </row>
    <row r="6458" spans="1:6">
      <c r="A6458" s="74" t="s">
        <v>215</v>
      </c>
      <c r="B6458" s="74" t="s">
        <v>172</v>
      </c>
      <c r="C6458" s="75" t="s">
        <v>7258</v>
      </c>
      <c r="D6458" s="76">
        <v>1008</v>
      </c>
      <c r="E6458" s="77">
        <v>8.74</v>
      </c>
      <c r="F6458" s="95">
        <v>115</v>
      </c>
    </row>
    <row r="6459" spans="1:6">
      <c r="A6459" s="74" t="s">
        <v>215</v>
      </c>
      <c r="B6459" s="74" t="s">
        <v>172</v>
      </c>
      <c r="C6459" s="75" t="s">
        <v>7259</v>
      </c>
      <c r="D6459" s="77">
        <v>998</v>
      </c>
      <c r="E6459" s="77">
        <v>26.26</v>
      </c>
      <c r="F6459" s="95">
        <v>38</v>
      </c>
    </row>
    <row r="6460" spans="1:6">
      <c r="A6460" s="74" t="s">
        <v>215</v>
      </c>
      <c r="B6460" s="74" t="s">
        <v>172</v>
      </c>
      <c r="C6460" s="75" t="s">
        <v>7260</v>
      </c>
      <c r="D6460" s="77">
        <v>962</v>
      </c>
      <c r="E6460" s="77">
        <v>25.2</v>
      </c>
      <c r="F6460" s="95">
        <v>38</v>
      </c>
    </row>
    <row r="6461" spans="1:6">
      <c r="A6461" s="74" t="s">
        <v>215</v>
      </c>
      <c r="B6461" s="74" t="s">
        <v>172</v>
      </c>
      <c r="C6461" s="75" t="s">
        <v>7261</v>
      </c>
      <c r="D6461" s="77">
        <v>938</v>
      </c>
      <c r="E6461" s="77">
        <v>9.27</v>
      </c>
      <c r="F6461" s="95">
        <v>101</v>
      </c>
    </row>
    <row r="6462" spans="1:6">
      <c r="A6462" s="74" t="s">
        <v>215</v>
      </c>
      <c r="B6462" s="74" t="s">
        <v>172</v>
      </c>
      <c r="C6462" s="75" t="s">
        <v>7262</v>
      </c>
      <c r="D6462" s="77">
        <v>930</v>
      </c>
      <c r="E6462" s="77">
        <v>20.16</v>
      </c>
      <c r="F6462" s="95">
        <v>46</v>
      </c>
    </row>
    <row r="6463" spans="1:6">
      <c r="A6463" s="74" t="s">
        <v>215</v>
      </c>
      <c r="B6463" s="74" t="s">
        <v>172</v>
      </c>
      <c r="C6463" s="75" t="s">
        <v>7263</v>
      </c>
      <c r="D6463" s="77">
        <v>887</v>
      </c>
      <c r="E6463" s="77">
        <v>11.19</v>
      </c>
      <c r="F6463" s="95">
        <v>79</v>
      </c>
    </row>
    <row r="6464" spans="1:6">
      <c r="A6464" s="74" t="s">
        <v>215</v>
      </c>
      <c r="B6464" s="74" t="s">
        <v>172</v>
      </c>
      <c r="C6464" s="75" t="s">
        <v>7264</v>
      </c>
      <c r="D6464" s="77">
        <v>884</v>
      </c>
      <c r="E6464" s="77">
        <v>8.7799999999999994</v>
      </c>
      <c r="F6464" s="95">
        <v>101</v>
      </c>
    </row>
    <row r="6465" spans="1:6">
      <c r="A6465" s="74" t="s">
        <v>215</v>
      </c>
      <c r="B6465" s="74" t="s">
        <v>172</v>
      </c>
      <c r="C6465" s="75" t="s">
        <v>7265</v>
      </c>
      <c r="D6465" s="77">
        <v>868</v>
      </c>
      <c r="E6465" s="77">
        <v>43.64</v>
      </c>
      <c r="F6465" s="95">
        <v>20</v>
      </c>
    </row>
    <row r="6466" spans="1:6">
      <c r="A6466" s="74" t="s">
        <v>215</v>
      </c>
      <c r="B6466" s="74" t="s">
        <v>172</v>
      </c>
      <c r="C6466" s="75" t="s">
        <v>7266</v>
      </c>
      <c r="D6466" s="77">
        <v>839</v>
      </c>
      <c r="E6466" s="77">
        <v>54.67</v>
      </c>
      <c r="F6466" s="95">
        <v>15</v>
      </c>
    </row>
    <row r="6467" spans="1:6">
      <c r="A6467" s="74" t="s">
        <v>215</v>
      </c>
      <c r="B6467" s="74" t="s">
        <v>172</v>
      </c>
      <c r="C6467" s="75" t="s">
        <v>7267</v>
      </c>
      <c r="D6467" s="77">
        <v>825</v>
      </c>
      <c r="E6467" s="77">
        <v>25.31</v>
      </c>
      <c r="F6467" s="95">
        <v>33</v>
      </c>
    </row>
    <row r="6468" spans="1:6">
      <c r="A6468" s="74" t="s">
        <v>215</v>
      </c>
      <c r="B6468" s="74" t="s">
        <v>172</v>
      </c>
      <c r="C6468" s="75" t="s">
        <v>7268</v>
      </c>
      <c r="D6468" s="77">
        <v>775</v>
      </c>
      <c r="E6468" s="77">
        <v>33.619999999999997</v>
      </c>
      <c r="F6468" s="95">
        <v>23</v>
      </c>
    </row>
    <row r="6469" spans="1:6">
      <c r="A6469" s="74" t="s">
        <v>215</v>
      </c>
      <c r="B6469" s="74" t="s">
        <v>172</v>
      </c>
      <c r="C6469" s="75" t="s">
        <v>7269</v>
      </c>
      <c r="D6469" s="77">
        <v>772</v>
      </c>
      <c r="E6469" s="77">
        <v>14.12</v>
      </c>
      <c r="F6469" s="95">
        <v>55</v>
      </c>
    </row>
    <row r="6470" spans="1:6">
      <c r="A6470" s="74" t="s">
        <v>215</v>
      </c>
      <c r="B6470" s="74" t="s">
        <v>172</v>
      </c>
      <c r="C6470" s="75" t="s">
        <v>7270</v>
      </c>
      <c r="D6470" s="77">
        <v>761</v>
      </c>
      <c r="E6470" s="77">
        <v>9.99</v>
      </c>
      <c r="F6470" s="95">
        <v>76</v>
      </c>
    </row>
    <row r="6471" spans="1:6">
      <c r="A6471" s="74" t="s">
        <v>215</v>
      </c>
      <c r="B6471" s="74" t="s">
        <v>172</v>
      </c>
      <c r="C6471" s="75" t="s">
        <v>7271</v>
      </c>
      <c r="D6471" s="77">
        <v>734</v>
      </c>
      <c r="E6471" s="77">
        <v>15.94</v>
      </c>
      <c r="F6471" s="95">
        <v>46</v>
      </c>
    </row>
    <row r="6472" spans="1:6">
      <c r="A6472" s="74" t="s">
        <v>215</v>
      </c>
      <c r="B6472" s="74" t="s">
        <v>172</v>
      </c>
      <c r="C6472" s="75" t="s">
        <v>7272</v>
      </c>
      <c r="D6472" s="77">
        <v>714</v>
      </c>
      <c r="E6472" s="77">
        <v>8.6</v>
      </c>
      <c r="F6472" s="95">
        <v>83</v>
      </c>
    </row>
    <row r="6473" spans="1:6">
      <c r="A6473" s="74" t="s">
        <v>215</v>
      </c>
      <c r="B6473" s="74" t="s">
        <v>172</v>
      </c>
      <c r="C6473" s="75" t="s">
        <v>7273</v>
      </c>
      <c r="D6473" s="77">
        <v>706</v>
      </c>
      <c r="E6473" s="77">
        <v>8.7899999999999991</v>
      </c>
      <c r="F6473" s="95">
        <v>80</v>
      </c>
    </row>
    <row r="6474" spans="1:6">
      <c r="A6474" s="74" t="s">
        <v>215</v>
      </c>
      <c r="B6474" s="74" t="s">
        <v>172</v>
      </c>
      <c r="C6474" s="75" t="s">
        <v>7274</v>
      </c>
      <c r="D6474" s="77">
        <v>700</v>
      </c>
      <c r="E6474" s="77">
        <v>14.58</v>
      </c>
      <c r="F6474" s="95">
        <v>48</v>
      </c>
    </row>
    <row r="6475" spans="1:6">
      <c r="A6475" s="74" t="s">
        <v>215</v>
      </c>
      <c r="B6475" s="74" t="s">
        <v>172</v>
      </c>
      <c r="C6475" s="75" t="s">
        <v>7275</v>
      </c>
      <c r="D6475" s="77">
        <v>666</v>
      </c>
      <c r="E6475" s="77">
        <v>6.71</v>
      </c>
      <c r="F6475" s="95">
        <v>99</v>
      </c>
    </row>
    <row r="6476" spans="1:6">
      <c r="A6476" s="74" t="s">
        <v>215</v>
      </c>
      <c r="B6476" s="74" t="s">
        <v>172</v>
      </c>
      <c r="C6476" s="75" t="s">
        <v>7276</v>
      </c>
      <c r="D6476" s="77">
        <v>657</v>
      </c>
      <c r="E6476" s="77">
        <v>7</v>
      </c>
      <c r="F6476" s="95">
        <v>94</v>
      </c>
    </row>
    <row r="6477" spans="1:6">
      <c r="A6477" s="74" t="s">
        <v>215</v>
      </c>
      <c r="B6477" s="74" t="s">
        <v>172</v>
      </c>
      <c r="C6477" s="75" t="s">
        <v>7277</v>
      </c>
      <c r="D6477" s="77">
        <v>627</v>
      </c>
      <c r="E6477" s="77">
        <v>41.15</v>
      </c>
      <c r="F6477" s="95">
        <v>15</v>
      </c>
    </row>
    <row r="6478" spans="1:6">
      <c r="A6478" s="74" t="s">
        <v>215</v>
      </c>
      <c r="B6478" s="74" t="s">
        <v>172</v>
      </c>
      <c r="C6478" s="75" t="s">
        <v>7278</v>
      </c>
      <c r="D6478" s="77">
        <v>594</v>
      </c>
      <c r="E6478" s="77">
        <v>12.07</v>
      </c>
      <c r="F6478" s="95">
        <v>49</v>
      </c>
    </row>
    <row r="6479" spans="1:6">
      <c r="A6479" s="74" t="s">
        <v>215</v>
      </c>
      <c r="B6479" s="74" t="s">
        <v>172</v>
      </c>
      <c r="C6479" s="75" t="s">
        <v>7279</v>
      </c>
      <c r="D6479" s="77">
        <v>582</v>
      </c>
      <c r="E6479" s="77">
        <v>24.36</v>
      </c>
      <c r="F6479" s="95">
        <v>24</v>
      </c>
    </row>
    <row r="6480" spans="1:6">
      <c r="A6480" s="74" t="s">
        <v>215</v>
      </c>
      <c r="B6480" s="74" t="s">
        <v>172</v>
      </c>
      <c r="C6480" s="75" t="s">
        <v>7280</v>
      </c>
      <c r="D6480" s="77">
        <v>569</v>
      </c>
      <c r="E6480" s="77">
        <v>11.85</v>
      </c>
      <c r="F6480" s="95">
        <v>48</v>
      </c>
    </row>
    <row r="6481" spans="1:6">
      <c r="A6481" s="74" t="s">
        <v>215</v>
      </c>
      <c r="B6481" s="74" t="s">
        <v>172</v>
      </c>
      <c r="C6481" s="75" t="s">
        <v>7281</v>
      </c>
      <c r="D6481" s="77">
        <v>486</v>
      </c>
      <c r="E6481" s="77">
        <v>5.13</v>
      </c>
      <c r="F6481" s="95">
        <v>95</v>
      </c>
    </row>
    <row r="6482" spans="1:6">
      <c r="A6482" s="74" t="s">
        <v>215</v>
      </c>
      <c r="B6482" s="74" t="s">
        <v>172</v>
      </c>
      <c r="C6482" s="75" t="s">
        <v>7282</v>
      </c>
      <c r="D6482" s="77">
        <v>471</v>
      </c>
      <c r="E6482" s="77">
        <v>31.33</v>
      </c>
      <c r="F6482" s="95">
        <v>15</v>
      </c>
    </row>
    <row r="6483" spans="1:6">
      <c r="A6483" s="74" t="s">
        <v>215</v>
      </c>
      <c r="B6483" s="74" t="s">
        <v>172</v>
      </c>
      <c r="C6483" s="75" t="s">
        <v>7283</v>
      </c>
      <c r="D6483" s="77">
        <v>347</v>
      </c>
      <c r="E6483" s="77">
        <v>6.91</v>
      </c>
      <c r="F6483" s="95">
        <v>50</v>
      </c>
    </row>
    <row r="6484" spans="1:6">
      <c r="A6484" s="74" t="s">
        <v>215</v>
      </c>
      <c r="B6484" s="74" t="s">
        <v>172</v>
      </c>
      <c r="C6484" s="75" t="s">
        <v>7284</v>
      </c>
      <c r="D6484" s="77">
        <v>186</v>
      </c>
      <c r="E6484" s="77">
        <v>1.17</v>
      </c>
      <c r="F6484" s="95">
        <v>159</v>
      </c>
    </row>
    <row r="6485" spans="1:6">
      <c r="A6485" s="74" t="s">
        <v>215</v>
      </c>
      <c r="B6485" s="74" t="s">
        <v>173</v>
      </c>
      <c r="C6485" s="75" t="s">
        <v>7285</v>
      </c>
      <c r="D6485" s="76">
        <v>663401</v>
      </c>
      <c r="E6485" s="77">
        <v>160.59</v>
      </c>
      <c r="F6485" s="96">
        <v>4131</v>
      </c>
    </row>
    <row r="6486" spans="1:6">
      <c r="A6486" s="74" t="s">
        <v>215</v>
      </c>
      <c r="B6486" s="74" t="s">
        <v>173</v>
      </c>
      <c r="C6486" s="75" t="s">
        <v>799</v>
      </c>
      <c r="D6486" s="76">
        <v>54714</v>
      </c>
      <c r="E6486" s="77">
        <v>29.84</v>
      </c>
      <c r="F6486" s="96">
        <v>1834</v>
      </c>
    </row>
    <row r="6487" spans="1:6">
      <c r="A6487" s="74" t="s">
        <v>215</v>
      </c>
      <c r="B6487" s="74" t="s">
        <v>173</v>
      </c>
      <c r="C6487" s="75" t="s">
        <v>7286</v>
      </c>
      <c r="D6487" s="76">
        <v>39049</v>
      </c>
      <c r="E6487" s="77">
        <v>76.599999999999994</v>
      </c>
      <c r="F6487" s="95">
        <v>510</v>
      </c>
    </row>
    <row r="6488" spans="1:6">
      <c r="A6488" s="74" t="s">
        <v>215</v>
      </c>
      <c r="B6488" s="74" t="s">
        <v>173</v>
      </c>
      <c r="C6488" s="75" t="s">
        <v>7287</v>
      </c>
      <c r="D6488" s="76">
        <v>38884</v>
      </c>
      <c r="E6488" s="77">
        <v>530.17999999999995</v>
      </c>
      <c r="F6488" s="95">
        <v>73</v>
      </c>
    </row>
    <row r="6489" spans="1:6">
      <c r="A6489" s="74" t="s">
        <v>215</v>
      </c>
      <c r="B6489" s="74" t="s">
        <v>173</v>
      </c>
      <c r="C6489" s="75" t="s">
        <v>7288</v>
      </c>
      <c r="D6489" s="76">
        <v>31840</v>
      </c>
      <c r="E6489" s="77">
        <v>108.06</v>
      </c>
      <c r="F6489" s="95">
        <v>295</v>
      </c>
    </row>
    <row r="6490" spans="1:6">
      <c r="A6490" s="74" t="s">
        <v>215</v>
      </c>
      <c r="B6490" s="74" t="s">
        <v>173</v>
      </c>
      <c r="C6490" s="75" t="s">
        <v>7289</v>
      </c>
      <c r="D6490" s="76">
        <v>29382</v>
      </c>
      <c r="E6490" s="77">
        <v>69.489999999999995</v>
      </c>
      <c r="F6490" s="95">
        <v>423</v>
      </c>
    </row>
    <row r="6491" spans="1:6">
      <c r="A6491" s="74" t="s">
        <v>215</v>
      </c>
      <c r="B6491" s="74" t="s">
        <v>173</v>
      </c>
      <c r="C6491" s="75" t="s">
        <v>7290</v>
      </c>
      <c r="D6491" s="76">
        <v>25861</v>
      </c>
      <c r="E6491" s="77">
        <v>76.69</v>
      </c>
      <c r="F6491" s="95">
        <v>337</v>
      </c>
    </row>
    <row r="6492" spans="1:6">
      <c r="A6492" s="74" t="s">
        <v>215</v>
      </c>
      <c r="B6492" s="74" t="s">
        <v>173</v>
      </c>
      <c r="C6492" s="75" t="s">
        <v>7291</v>
      </c>
      <c r="D6492" s="76">
        <v>19960</v>
      </c>
      <c r="E6492" s="77">
        <v>3.8</v>
      </c>
      <c r="F6492" s="96">
        <v>5252</v>
      </c>
    </row>
    <row r="6493" spans="1:6">
      <c r="A6493" s="74" t="s">
        <v>215</v>
      </c>
      <c r="B6493" s="74" t="s">
        <v>173</v>
      </c>
      <c r="C6493" s="75" t="s">
        <v>7292</v>
      </c>
      <c r="D6493" s="76">
        <v>14309</v>
      </c>
      <c r="E6493" s="77">
        <v>66.239999999999995</v>
      </c>
      <c r="F6493" s="95">
        <v>216</v>
      </c>
    </row>
    <row r="6494" spans="1:6">
      <c r="A6494" s="74" t="s">
        <v>215</v>
      </c>
      <c r="B6494" s="74" t="s">
        <v>173</v>
      </c>
      <c r="C6494" s="75" t="s">
        <v>7293</v>
      </c>
      <c r="D6494" s="76">
        <v>13006</v>
      </c>
      <c r="E6494" s="77">
        <v>3.53</v>
      </c>
      <c r="F6494" s="96">
        <v>3685</v>
      </c>
    </row>
    <row r="6495" spans="1:6">
      <c r="A6495" s="74" t="s">
        <v>215</v>
      </c>
      <c r="B6495" s="74" t="s">
        <v>173</v>
      </c>
      <c r="C6495" s="75" t="s">
        <v>7294</v>
      </c>
      <c r="D6495" s="76">
        <v>12688</v>
      </c>
      <c r="E6495" s="77">
        <v>19.850000000000001</v>
      </c>
      <c r="F6495" s="95">
        <v>639</v>
      </c>
    </row>
    <row r="6496" spans="1:6">
      <c r="A6496" s="74" t="s">
        <v>215</v>
      </c>
      <c r="B6496" s="74" t="s">
        <v>173</v>
      </c>
      <c r="C6496" s="75" t="s">
        <v>7295</v>
      </c>
      <c r="D6496" s="76">
        <v>12264</v>
      </c>
      <c r="E6496" s="77">
        <v>33.159999999999997</v>
      </c>
      <c r="F6496" s="95">
        <v>370</v>
      </c>
    </row>
    <row r="6497" spans="1:6">
      <c r="A6497" s="74" t="s">
        <v>215</v>
      </c>
      <c r="B6497" s="74" t="s">
        <v>173</v>
      </c>
      <c r="C6497" s="75" t="s">
        <v>7296</v>
      </c>
      <c r="D6497" s="76">
        <v>11688</v>
      </c>
      <c r="E6497" s="77">
        <v>33.92</v>
      </c>
      <c r="F6497" s="95">
        <v>345</v>
      </c>
    </row>
    <row r="6498" spans="1:6">
      <c r="A6498" s="74" t="s">
        <v>215</v>
      </c>
      <c r="B6498" s="74" t="s">
        <v>173</v>
      </c>
      <c r="C6498" s="75" t="s">
        <v>7297</v>
      </c>
      <c r="D6498" s="76">
        <v>11604</v>
      </c>
      <c r="E6498" s="77">
        <v>6.12</v>
      </c>
      <c r="F6498" s="96">
        <v>1896</v>
      </c>
    </row>
    <row r="6499" spans="1:6">
      <c r="A6499" s="74" t="s">
        <v>215</v>
      </c>
      <c r="B6499" s="74" t="s">
        <v>173</v>
      </c>
      <c r="C6499" s="75" t="s">
        <v>7298</v>
      </c>
      <c r="D6499" s="76">
        <v>11238</v>
      </c>
      <c r="E6499" s="77">
        <v>29.29</v>
      </c>
      <c r="F6499" s="95">
        <v>384</v>
      </c>
    </row>
    <row r="6500" spans="1:6">
      <c r="A6500" s="74" t="s">
        <v>215</v>
      </c>
      <c r="B6500" s="74" t="s">
        <v>173</v>
      </c>
      <c r="C6500" s="75" t="s">
        <v>7299</v>
      </c>
      <c r="D6500" s="76">
        <v>11208</v>
      </c>
      <c r="E6500" s="77">
        <v>14.6</v>
      </c>
      <c r="F6500" s="95">
        <v>768</v>
      </c>
    </row>
    <row r="6501" spans="1:6">
      <c r="A6501" s="74" t="s">
        <v>215</v>
      </c>
      <c r="B6501" s="74" t="s">
        <v>173</v>
      </c>
      <c r="C6501" s="75" t="s">
        <v>802</v>
      </c>
      <c r="D6501" s="76">
        <v>11008</v>
      </c>
      <c r="E6501" s="77">
        <v>229.46</v>
      </c>
      <c r="F6501" s="95">
        <v>48</v>
      </c>
    </row>
    <row r="6502" spans="1:6">
      <c r="A6502" s="74" t="s">
        <v>215</v>
      </c>
      <c r="B6502" s="74" t="s">
        <v>173</v>
      </c>
      <c r="C6502" s="75" t="s">
        <v>7300</v>
      </c>
      <c r="D6502" s="76">
        <v>10496</v>
      </c>
      <c r="E6502" s="77">
        <v>22.08</v>
      </c>
      <c r="F6502" s="95">
        <v>475</v>
      </c>
    </row>
    <row r="6503" spans="1:6">
      <c r="A6503" s="74" t="s">
        <v>215</v>
      </c>
      <c r="B6503" s="74" t="s">
        <v>173</v>
      </c>
      <c r="C6503" s="75" t="s">
        <v>7301</v>
      </c>
      <c r="D6503" s="76">
        <v>10127</v>
      </c>
      <c r="E6503" s="77">
        <v>35.44</v>
      </c>
      <c r="F6503" s="95">
        <v>286</v>
      </c>
    </row>
    <row r="6504" spans="1:6">
      <c r="A6504" s="74" t="s">
        <v>215</v>
      </c>
      <c r="B6504" s="74" t="s">
        <v>173</v>
      </c>
      <c r="C6504" s="75" t="s">
        <v>7302</v>
      </c>
      <c r="D6504" s="76">
        <v>8619</v>
      </c>
      <c r="E6504" s="77">
        <v>60.79</v>
      </c>
      <c r="F6504" s="95">
        <v>142</v>
      </c>
    </row>
    <row r="6505" spans="1:6">
      <c r="A6505" s="74" t="s">
        <v>215</v>
      </c>
      <c r="B6505" s="74" t="s">
        <v>173</v>
      </c>
      <c r="C6505" s="75" t="s">
        <v>7303</v>
      </c>
      <c r="D6505" s="76">
        <v>8554</v>
      </c>
      <c r="E6505" s="77">
        <v>29.78</v>
      </c>
      <c r="F6505" s="95">
        <v>287</v>
      </c>
    </row>
    <row r="6506" spans="1:6">
      <c r="A6506" s="74" t="s">
        <v>215</v>
      </c>
      <c r="B6506" s="74" t="s">
        <v>173</v>
      </c>
      <c r="C6506" s="75" t="s">
        <v>7304</v>
      </c>
      <c r="D6506" s="76">
        <v>8349</v>
      </c>
      <c r="E6506" s="77">
        <v>23.78</v>
      </c>
      <c r="F6506" s="95">
        <v>351</v>
      </c>
    </row>
    <row r="6507" spans="1:6">
      <c r="A6507" s="74" t="s">
        <v>215</v>
      </c>
      <c r="B6507" s="74" t="s">
        <v>173</v>
      </c>
      <c r="C6507" s="75" t="s">
        <v>800</v>
      </c>
      <c r="D6507" s="76">
        <v>8081</v>
      </c>
      <c r="E6507" s="77">
        <v>188.23</v>
      </c>
      <c r="F6507" s="95">
        <v>43</v>
      </c>
    </row>
    <row r="6508" spans="1:6">
      <c r="A6508" s="74" t="s">
        <v>215</v>
      </c>
      <c r="B6508" s="74" t="s">
        <v>173</v>
      </c>
      <c r="C6508" s="75" t="s">
        <v>7305</v>
      </c>
      <c r="D6508" s="76">
        <v>7645</v>
      </c>
      <c r="E6508" s="77">
        <v>14.51</v>
      </c>
      <c r="F6508" s="95">
        <v>527</v>
      </c>
    </row>
    <row r="6509" spans="1:6">
      <c r="A6509" s="74" t="s">
        <v>215</v>
      </c>
      <c r="B6509" s="74" t="s">
        <v>173</v>
      </c>
      <c r="C6509" s="75" t="s">
        <v>7306</v>
      </c>
      <c r="D6509" s="76">
        <v>7359</v>
      </c>
      <c r="E6509" s="77">
        <v>26.02</v>
      </c>
      <c r="F6509" s="95">
        <v>283</v>
      </c>
    </row>
    <row r="6510" spans="1:6">
      <c r="A6510" s="74" t="s">
        <v>215</v>
      </c>
      <c r="B6510" s="74" t="s">
        <v>173</v>
      </c>
      <c r="C6510" s="75" t="s">
        <v>7307</v>
      </c>
      <c r="D6510" s="76">
        <v>7155</v>
      </c>
      <c r="E6510" s="77">
        <v>3.57</v>
      </c>
      <c r="F6510" s="96">
        <v>2006</v>
      </c>
    </row>
    <row r="6511" spans="1:6">
      <c r="A6511" s="74" t="s">
        <v>215</v>
      </c>
      <c r="B6511" s="74" t="s">
        <v>173</v>
      </c>
      <c r="C6511" s="75" t="s">
        <v>7308</v>
      </c>
      <c r="D6511" s="76">
        <v>6726</v>
      </c>
      <c r="E6511" s="77">
        <v>37.43</v>
      </c>
      <c r="F6511" s="95">
        <v>180</v>
      </c>
    </row>
    <row r="6512" spans="1:6">
      <c r="A6512" s="74" t="s">
        <v>215</v>
      </c>
      <c r="B6512" s="74" t="s">
        <v>173</v>
      </c>
      <c r="C6512" s="75" t="s">
        <v>7309</v>
      </c>
      <c r="D6512" s="76">
        <v>6565</v>
      </c>
      <c r="E6512" s="77">
        <v>127.47</v>
      </c>
      <c r="F6512" s="95">
        <v>52</v>
      </c>
    </row>
    <row r="6513" spans="1:6">
      <c r="A6513" s="74" t="s">
        <v>215</v>
      </c>
      <c r="B6513" s="74" t="s">
        <v>173</v>
      </c>
      <c r="C6513" s="75" t="s">
        <v>7310</v>
      </c>
      <c r="D6513" s="76">
        <v>6491</v>
      </c>
      <c r="E6513" s="77">
        <v>6.43</v>
      </c>
      <c r="F6513" s="96">
        <v>1010</v>
      </c>
    </row>
    <row r="6514" spans="1:6">
      <c r="A6514" s="74" t="s">
        <v>215</v>
      </c>
      <c r="B6514" s="74" t="s">
        <v>173</v>
      </c>
      <c r="C6514" s="75" t="s">
        <v>7311</v>
      </c>
      <c r="D6514" s="76">
        <v>6490</v>
      </c>
      <c r="E6514" s="77">
        <v>33.43</v>
      </c>
      <c r="F6514" s="95">
        <v>194</v>
      </c>
    </row>
    <row r="6515" spans="1:6">
      <c r="A6515" s="74" t="s">
        <v>215</v>
      </c>
      <c r="B6515" s="74" t="s">
        <v>173</v>
      </c>
      <c r="C6515" s="75" t="s">
        <v>7312</v>
      </c>
      <c r="D6515" s="76">
        <v>6080</v>
      </c>
      <c r="E6515" s="77">
        <v>9.89</v>
      </c>
      <c r="F6515" s="95">
        <v>615</v>
      </c>
    </row>
    <row r="6516" spans="1:6">
      <c r="A6516" s="74" t="s">
        <v>215</v>
      </c>
      <c r="B6516" s="74" t="s">
        <v>173</v>
      </c>
      <c r="C6516" s="75" t="s">
        <v>7313</v>
      </c>
      <c r="D6516" s="76">
        <v>6070</v>
      </c>
      <c r="E6516" s="77">
        <v>64.92</v>
      </c>
      <c r="F6516" s="95">
        <v>94</v>
      </c>
    </row>
    <row r="6517" spans="1:6">
      <c r="A6517" s="74" t="s">
        <v>215</v>
      </c>
      <c r="B6517" s="74" t="s">
        <v>173</v>
      </c>
      <c r="C6517" s="75" t="s">
        <v>7314</v>
      </c>
      <c r="D6517" s="76">
        <v>5293</v>
      </c>
      <c r="E6517" s="77">
        <v>20.85</v>
      </c>
      <c r="F6517" s="95">
        <v>254</v>
      </c>
    </row>
    <row r="6518" spans="1:6">
      <c r="A6518" s="74" t="s">
        <v>215</v>
      </c>
      <c r="B6518" s="74" t="s">
        <v>173</v>
      </c>
      <c r="C6518" s="75" t="s">
        <v>7315</v>
      </c>
      <c r="D6518" s="76">
        <v>5130</v>
      </c>
      <c r="E6518" s="77">
        <v>43.83</v>
      </c>
      <c r="F6518" s="95">
        <v>117</v>
      </c>
    </row>
    <row r="6519" spans="1:6">
      <c r="A6519" s="74" t="s">
        <v>215</v>
      </c>
      <c r="B6519" s="74" t="s">
        <v>173</v>
      </c>
      <c r="C6519" s="75" t="s">
        <v>7316</v>
      </c>
      <c r="D6519" s="76">
        <v>4645</v>
      </c>
      <c r="E6519" s="77">
        <v>95.04</v>
      </c>
      <c r="F6519" s="95">
        <v>49</v>
      </c>
    </row>
    <row r="6520" spans="1:6">
      <c r="A6520" s="74" t="s">
        <v>215</v>
      </c>
      <c r="B6520" s="74" t="s">
        <v>173</v>
      </c>
      <c r="C6520" s="75" t="s">
        <v>7317</v>
      </c>
      <c r="D6520" s="76">
        <v>4387</v>
      </c>
      <c r="E6520" s="77">
        <v>64.97</v>
      </c>
      <c r="F6520" s="95">
        <v>68</v>
      </c>
    </row>
    <row r="6521" spans="1:6">
      <c r="A6521" s="74" t="s">
        <v>215</v>
      </c>
      <c r="B6521" s="74" t="s">
        <v>173</v>
      </c>
      <c r="C6521" s="75" t="s">
        <v>7318</v>
      </c>
      <c r="D6521" s="76">
        <v>4306</v>
      </c>
      <c r="E6521" s="77">
        <v>25.54</v>
      </c>
      <c r="F6521" s="95">
        <v>169</v>
      </c>
    </row>
    <row r="6522" spans="1:6">
      <c r="A6522" s="74" t="s">
        <v>215</v>
      </c>
      <c r="B6522" s="74" t="s">
        <v>173</v>
      </c>
      <c r="C6522" s="75" t="s">
        <v>7319</v>
      </c>
      <c r="D6522" s="76">
        <v>4194</v>
      </c>
      <c r="E6522" s="77">
        <v>27.63</v>
      </c>
      <c r="F6522" s="95">
        <v>152</v>
      </c>
    </row>
    <row r="6523" spans="1:6">
      <c r="A6523" s="74" t="s">
        <v>215</v>
      </c>
      <c r="B6523" s="74" t="s">
        <v>173</v>
      </c>
      <c r="C6523" s="75" t="s">
        <v>7320</v>
      </c>
      <c r="D6523" s="76">
        <v>3953</v>
      </c>
      <c r="E6523" s="77">
        <v>108.17</v>
      </c>
      <c r="F6523" s="95">
        <v>37</v>
      </c>
    </row>
    <row r="6524" spans="1:6">
      <c r="A6524" s="74" t="s">
        <v>215</v>
      </c>
      <c r="B6524" s="74" t="s">
        <v>173</v>
      </c>
      <c r="C6524" s="75" t="s">
        <v>7321</v>
      </c>
      <c r="D6524" s="76">
        <v>3867</v>
      </c>
      <c r="E6524" s="77">
        <v>97.95</v>
      </c>
      <c r="F6524" s="95">
        <v>39</v>
      </c>
    </row>
    <row r="6525" spans="1:6">
      <c r="A6525" s="74" t="s">
        <v>215</v>
      </c>
      <c r="B6525" s="74" t="s">
        <v>173</v>
      </c>
      <c r="C6525" s="75" t="s">
        <v>801</v>
      </c>
      <c r="D6525" s="76">
        <v>3629</v>
      </c>
      <c r="E6525" s="77">
        <v>56.42</v>
      </c>
      <c r="F6525" s="95">
        <v>64</v>
      </c>
    </row>
    <row r="6526" spans="1:6">
      <c r="A6526" s="74" t="s">
        <v>215</v>
      </c>
      <c r="B6526" s="74" t="s">
        <v>173</v>
      </c>
      <c r="C6526" s="75" t="s">
        <v>7322</v>
      </c>
      <c r="D6526" s="76">
        <v>3617</v>
      </c>
      <c r="E6526" s="77">
        <v>10.33</v>
      </c>
      <c r="F6526" s="95">
        <v>350</v>
      </c>
    </row>
    <row r="6527" spans="1:6">
      <c r="A6527" s="74" t="s">
        <v>215</v>
      </c>
      <c r="B6527" s="74" t="s">
        <v>173</v>
      </c>
      <c r="C6527" s="75" t="s">
        <v>7323</v>
      </c>
      <c r="D6527" s="76">
        <v>3475</v>
      </c>
      <c r="E6527" s="77">
        <v>45.98</v>
      </c>
      <c r="F6527" s="95">
        <v>76</v>
      </c>
    </row>
    <row r="6528" spans="1:6">
      <c r="A6528" s="74" t="s">
        <v>215</v>
      </c>
      <c r="B6528" s="74" t="s">
        <v>173</v>
      </c>
      <c r="C6528" s="75" t="s">
        <v>7324</v>
      </c>
      <c r="D6528" s="76">
        <v>3454</v>
      </c>
      <c r="E6528" s="77">
        <v>25.78</v>
      </c>
      <c r="F6528" s="95">
        <v>134</v>
      </c>
    </row>
    <row r="6529" spans="1:6">
      <c r="A6529" s="74" t="s">
        <v>215</v>
      </c>
      <c r="B6529" s="74" t="s">
        <v>173</v>
      </c>
      <c r="C6529" s="75" t="s">
        <v>7325</v>
      </c>
      <c r="D6529" s="76">
        <v>3301</v>
      </c>
      <c r="E6529" s="77">
        <v>25.64</v>
      </c>
      <c r="F6529" s="95">
        <v>129</v>
      </c>
    </row>
    <row r="6530" spans="1:6">
      <c r="A6530" s="74" t="s">
        <v>215</v>
      </c>
      <c r="B6530" s="74" t="s">
        <v>173</v>
      </c>
      <c r="C6530" s="75" t="s">
        <v>7326</v>
      </c>
      <c r="D6530" s="76">
        <v>3256</v>
      </c>
      <c r="E6530" s="77">
        <v>73.2</v>
      </c>
      <c r="F6530" s="95">
        <v>44</v>
      </c>
    </row>
    <row r="6531" spans="1:6">
      <c r="A6531" s="74" t="s">
        <v>215</v>
      </c>
      <c r="B6531" s="74" t="s">
        <v>173</v>
      </c>
      <c r="C6531" s="75" t="s">
        <v>7327</v>
      </c>
      <c r="D6531" s="76">
        <v>3196</v>
      </c>
      <c r="E6531" s="77">
        <v>134.66</v>
      </c>
      <c r="F6531" s="95">
        <v>24</v>
      </c>
    </row>
    <row r="6532" spans="1:6">
      <c r="A6532" s="74" t="s">
        <v>215</v>
      </c>
      <c r="B6532" s="74" t="s">
        <v>173</v>
      </c>
      <c r="C6532" s="75" t="s">
        <v>7328</v>
      </c>
      <c r="D6532" s="76">
        <v>3193</v>
      </c>
      <c r="E6532" s="77">
        <v>38.72</v>
      </c>
      <c r="F6532" s="95">
        <v>82</v>
      </c>
    </row>
    <row r="6533" spans="1:6">
      <c r="A6533" s="74" t="s">
        <v>215</v>
      </c>
      <c r="B6533" s="74" t="s">
        <v>173</v>
      </c>
      <c r="C6533" s="75" t="s">
        <v>7329</v>
      </c>
      <c r="D6533" s="76">
        <v>3179</v>
      </c>
      <c r="E6533" s="77">
        <v>32.08</v>
      </c>
      <c r="F6533" s="95">
        <v>99</v>
      </c>
    </row>
    <row r="6534" spans="1:6">
      <c r="A6534" s="74" t="s">
        <v>215</v>
      </c>
      <c r="B6534" s="74" t="s">
        <v>173</v>
      </c>
      <c r="C6534" s="75" t="s">
        <v>7330</v>
      </c>
      <c r="D6534" s="76">
        <v>3166</v>
      </c>
      <c r="E6534" s="77">
        <v>56.1</v>
      </c>
      <c r="F6534" s="95">
        <v>56</v>
      </c>
    </row>
    <row r="6535" spans="1:6">
      <c r="A6535" s="74" t="s">
        <v>215</v>
      </c>
      <c r="B6535" s="74" t="s">
        <v>173</v>
      </c>
      <c r="C6535" s="75" t="s">
        <v>7331</v>
      </c>
      <c r="D6535" s="76">
        <v>3140</v>
      </c>
      <c r="E6535" s="77">
        <v>4.1900000000000004</v>
      </c>
      <c r="F6535" s="95">
        <v>749</v>
      </c>
    </row>
    <row r="6536" spans="1:6">
      <c r="A6536" s="74" t="s">
        <v>215</v>
      </c>
      <c r="B6536" s="74" t="s">
        <v>173</v>
      </c>
      <c r="C6536" s="75" t="s">
        <v>7332</v>
      </c>
      <c r="D6536" s="76">
        <v>2992</v>
      </c>
      <c r="E6536" s="77">
        <v>201.04</v>
      </c>
      <c r="F6536" s="95">
        <v>15</v>
      </c>
    </row>
    <row r="6537" spans="1:6">
      <c r="A6537" s="74" t="s">
        <v>215</v>
      </c>
      <c r="B6537" s="74" t="s">
        <v>173</v>
      </c>
      <c r="C6537" s="75" t="s">
        <v>7333</v>
      </c>
      <c r="D6537" s="76">
        <v>2928</v>
      </c>
      <c r="E6537" s="77">
        <v>49.93</v>
      </c>
      <c r="F6537" s="95">
        <v>59</v>
      </c>
    </row>
    <row r="6538" spans="1:6">
      <c r="A6538" s="74" t="s">
        <v>215</v>
      </c>
      <c r="B6538" s="74" t="s">
        <v>173</v>
      </c>
      <c r="C6538" s="75" t="s">
        <v>7334</v>
      </c>
      <c r="D6538" s="76">
        <v>2844</v>
      </c>
      <c r="E6538" s="77">
        <v>49.27</v>
      </c>
      <c r="F6538" s="95">
        <v>58</v>
      </c>
    </row>
    <row r="6539" spans="1:6">
      <c r="A6539" s="74" t="s">
        <v>215</v>
      </c>
      <c r="B6539" s="74" t="s">
        <v>173</v>
      </c>
      <c r="C6539" s="75" t="s">
        <v>7335</v>
      </c>
      <c r="D6539" s="76">
        <v>2778</v>
      </c>
      <c r="E6539" s="77">
        <v>31.19</v>
      </c>
      <c r="F6539" s="95">
        <v>89</v>
      </c>
    </row>
    <row r="6540" spans="1:6">
      <c r="A6540" s="74" t="s">
        <v>215</v>
      </c>
      <c r="B6540" s="74" t="s">
        <v>173</v>
      </c>
      <c r="C6540" s="75" t="s">
        <v>7336</v>
      </c>
      <c r="D6540" s="76">
        <v>2728</v>
      </c>
      <c r="E6540" s="77">
        <v>57.55</v>
      </c>
      <c r="F6540" s="95">
        <v>47</v>
      </c>
    </row>
    <row r="6541" spans="1:6">
      <c r="A6541" s="74" t="s">
        <v>215</v>
      </c>
      <c r="B6541" s="74" t="s">
        <v>173</v>
      </c>
      <c r="C6541" s="75" t="s">
        <v>7337</v>
      </c>
      <c r="D6541" s="76">
        <v>2677</v>
      </c>
      <c r="E6541" s="77">
        <v>178.35</v>
      </c>
      <c r="F6541" s="95">
        <v>15</v>
      </c>
    </row>
    <row r="6542" spans="1:6">
      <c r="A6542" s="74" t="s">
        <v>215</v>
      </c>
      <c r="B6542" s="74" t="s">
        <v>173</v>
      </c>
      <c r="C6542" s="75" t="s">
        <v>7338</v>
      </c>
      <c r="D6542" s="76">
        <v>2623</v>
      </c>
      <c r="E6542" s="77">
        <v>86.01</v>
      </c>
      <c r="F6542" s="95">
        <v>30</v>
      </c>
    </row>
    <row r="6543" spans="1:6">
      <c r="A6543" s="74" t="s">
        <v>215</v>
      </c>
      <c r="B6543" s="74" t="s">
        <v>173</v>
      </c>
      <c r="C6543" s="75" t="s">
        <v>7339</v>
      </c>
      <c r="D6543" s="76">
        <v>2389</v>
      </c>
      <c r="E6543" s="77">
        <v>31.57</v>
      </c>
      <c r="F6543" s="95">
        <v>76</v>
      </c>
    </row>
    <row r="6544" spans="1:6">
      <c r="A6544" s="74" t="s">
        <v>215</v>
      </c>
      <c r="B6544" s="74" t="s">
        <v>173</v>
      </c>
      <c r="C6544" s="75" t="s">
        <v>7340</v>
      </c>
      <c r="D6544" s="76">
        <v>2284</v>
      </c>
      <c r="E6544" s="77">
        <v>12.88</v>
      </c>
      <c r="F6544" s="95">
        <v>177</v>
      </c>
    </row>
    <row r="6545" spans="1:6">
      <c r="A6545" s="74" t="s">
        <v>215</v>
      </c>
      <c r="B6545" s="74" t="s">
        <v>173</v>
      </c>
      <c r="C6545" s="75" t="s">
        <v>7341</v>
      </c>
      <c r="D6545" s="76">
        <v>1979</v>
      </c>
      <c r="E6545" s="77">
        <v>130.1</v>
      </c>
      <c r="F6545" s="95">
        <v>15</v>
      </c>
    </row>
    <row r="6546" spans="1:6">
      <c r="A6546" s="74" t="s">
        <v>215</v>
      </c>
      <c r="B6546" s="74" t="s">
        <v>173</v>
      </c>
      <c r="C6546" s="75" t="s">
        <v>7342</v>
      </c>
      <c r="D6546" s="76">
        <v>1939</v>
      </c>
      <c r="E6546" s="77">
        <v>24.47</v>
      </c>
      <c r="F6546" s="95">
        <v>79</v>
      </c>
    </row>
    <row r="6547" spans="1:6">
      <c r="A6547" s="74" t="s">
        <v>215</v>
      </c>
      <c r="B6547" s="74" t="s">
        <v>173</v>
      </c>
      <c r="C6547" s="75" t="s">
        <v>7343</v>
      </c>
      <c r="D6547" s="76">
        <v>1917</v>
      </c>
      <c r="E6547" s="77">
        <v>59.7</v>
      </c>
      <c r="F6547" s="95">
        <v>32</v>
      </c>
    </row>
    <row r="6548" spans="1:6">
      <c r="A6548" s="74" t="s">
        <v>215</v>
      </c>
      <c r="B6548" s="74" t="s">
        <v>173</v>
      </c>
      <c r="C6548" s="75" t="s">
        <v>7344</v>
      </c>
      <c r="D6548" s="76">
        <v>1882</v>
      </c>
      <c r="E6548" s="77">
        <v>26.9</v>
      </c>
      <c r="F6548" s="95">
        <v>70</v>
      </c>
    </row>
    <row r="6549" spans="1:6">
      <c r="A6549" s="74" t="s">
        <v>215</v>
      </c>
      <c r="B6549" s="74" t="s">
        <v>173</v>
      </c>
      <c r="C6549" s="75" t="s">
        <v>7345</v>
      </c>
      <c r="D6549" s="76">
        <v>1835</v>
      </c>
      <c r="E6549" s="77">
        <v>24.14</v>
      </c>
      <c r="F6549" s="95">
        <v>76</v>
      </c>
    </row>
    <row r="6550" spans="1:6">
      <c r="A6550" s="74" t="s">
        <v>215</v>
      </c>
      <c r="B6550" s="74" t="s">
        <v>173</v>
      </c>
      <c r="C6550" s="75" t="s">
        <v>7346</v>
      </c>
      <c r="D6550" s="76">
        <v>1788</v>
      </c>
      <c r="E6550" s="77">
        <v>113.35</v>
      </c>
      <c r="F6550" s="95">
        <v>16</v>
      </c>
    </row>
    <row r="6551" spans="1:6">
      <c r="A6551" s="74" t="s">
        <v>215</v>
      </c>
      <c r="B6551" s="74" t="s">
        <v>173</v>
      </c>
      <c r="C6551" s="75" t="s">
        <v>7347</v>
      </c>
      <c r="D6551" s="76">
        <v>1668</v>
      </c>
      <c r="E6551" s="77">
        <v>136.47999999999999</v>
      </c>
      <c r="F6551" s="95">
        <v>12</v>
      </c>
    </row>
    <row r="6552" spans="1:6">
      <c r="A6552" s="74" t="s">
        <v>215</v>
      </c>
      <c r="B6552" s="74" t="s">
        <v>173</v>
      </c>
      <c r="C6552" s="75" t="s">
        <v>7348</v>
      </c>
      <c r="D6552" s="76">
        <v>1542</v>
      </c>
      <c r="E6552" s="77">
        <v>114.37</v>
      </c>
      <c r="F6552" s="95">
        <v>13</v>
      </c>
    </row>
    <row r="6553" spans="1:6">
      <c r="A6553" s="74" t="s">
        <v>215</v>
      </c>
      <c r="B6553" s="74" t="s">
        <v>173</v>
      </c>
      <c r="C6553" s="75" t="s">
        <v>7349</v>
      </c>
      <c r="D6553" s="76">
        <v>1465</v>
      </c>
      <c r="E6553" s="77">
        <v>51</v>
      </c>
      <c r="F6553" s="95">
        <v>29</v>
      </c>
    </row>
    <row r="6554" spans="1:6">
      <c r="A6554" s="74" t="s">
        <v>215</v>
      </c>
      <c r="B6554" s="74" t="s">
        <v>173</v>
      </c>
      <c r="C6554" s="75" t="s">
        <v>7350</v>
      </c>
      <c r="D6554" s="76">
        <v>1450</v>
      </c>
      <c r="E6554" s="77">
        <v>33.72</v>
      </c>
      <c r="F6554" s="95">
        <v>43</v>
      </c>
    </row>
    <row r="6555" spans="1:6">
      <c r="A6555" s="74" t="s">
        <v>215</v>
      </c>
      <c r="B6555" s="74" t="s">
        <v>173</v>
      </c>
      <c r="C6555" s="75" t="s">
        <v>7351</v>
      </c>
      <c r="D6555" s="76">
        <v>1318</v>
      </c>
      <c r="E6555" s="77">
        <v>8.24</v>
      </c>
      <c r="F6555" s="95">
        <v>160</v>
      </c>
    </row>
    <row r="6556" spans="1:6">
      <c r="A6556" s="74" t="s">
        <v>215</v>
      </c>
      <c r="B6556" s="74" t="s">
        <v>173</v>
      </c>
      <c r="C6556" s="75" t="s">
        <v>7352</v>
      </c>
      <c r="D6556" s="76">
        <v>1302</v>
      </c>
      <c r="E6556" s="77">
        <v>42.41</v>
      </c>
      <c r="F6556" s="95">
        <v>31</v>
      </c>
    </row>
    <row r="6557" spans="1:6">
      <c r="A6557" s="74" t="s">
        <v>215</v>
      </c>
      <c r="B6557" s="74" t="s">
        <v>173</v>
      </c>
      <c r="C6557" s="75" t="s">
        <v>7353</v>
      </c>
      <c r="D6557" s="76">
        <v>1237</v>
      </c>
      <c r="E6557" s="77">
        <v>21.7</v>
      </c>
      <c r="F6557" s="95">
        <v>57</v>
      </c>
    </row>
    <row r="6558" spans="1:6">
      <c r="A6558" s="74" t="s">
        <v>215</v>
      </c>
      <c r="B6558" s="74" t="s">
        <v>173</v>
      </c>
      <c r="C6558" s="75" t="s">
        <v>7354</v>
      </c>
      <c r="D6558" s="76">
        <v>1173</v>
      </c>
      <c r="E6558" s="77">
        <v>13.68</v>
      </c>
      <c r="F6558" s="95">
        <v>86</v>
      </c>
    </row>
    <row r="6559" spans="1:6">
      <c r="A6559" s="74" t="s">
        <v>215</v>
      </c>
      <c r="B6559" s="74" t="s">
        <v>173</v>
      </c>
      <c r="C6559" s="75" t="s">
        <v>7355</v>
      </c>
      <c r="D6559" s="76">
        <v>1172</v>
      </c>
      <c r="E6559" s="77">
        <v>38.99</v>
      </c>
      <c r="F6559" s="95">
        <v>30</v>
      </c>
    </row>
    <row r="6560" spans="1:6">
      <c r="A6560" s="74" t="s">
        <v>215</v>
      </c>
      <c r="B6560" s="74" t="s">
        <v>173</v>
      </c>
      <c r="C6560" s="75" t="s">
        <v>7356</v>
      </c>
      <c r="D6560" s="76">
        <v>1008</v>
      </c>
      <c r="E6560" s="77">
        <v>9.06</v>
      </c>
      <c r="F6560" s="95">
        <v>111</v>
      </c>
    </row>
    <row r="6561" spans="1:6">
      <c r="A6561" s="74" t="s">
        <v>215</v>
      </c>
      <c r="B6561" s="74" t="s">
        <v>173</v>
      </c>
      <c r="C6561" s="75" t="s">
        <v>7357</v>
      </c>
      <c r="D6561" s="76">
        <v>1004</v>
      </c>
      <c r="E6561" s="77">
        <v>38.74</v>
      </c>
      <c r="F6561" s="95">
        <v>26</v>
      </c>
    </row>
    <row r="6562" spans="1:6">
      <c r="A6562" s="74" t="s">
        <v>215</v>
      </c>
      <c r="B6562" s="74" t="s">
        <v>173</v>
      </c>
      <c r="C6562" s="75" t="s">
        <v>7358</v>
      </c>
      <c r="D6562" s="77">
        <v>956</v>
      </c>
      <c r="E6562" s="77">
        <v>21.98</v>
      </c>
      <c r="F6562" s="95">
        <v>43</v>
      </c>
    </row>
    <row r="6563" spans="1:6">
      <c r="A6563" s="74" t="s">
        <v>215</v>
      </c>
      <c r="B6563" s="74" t="s">
        <v>173</v>
      </c>
      <c r="C6563" s="75" t="s">
        <v>7359</v>
      </c>
      <c r="D6563" s="77">
        <v>910</v>
      </c>
      <c r="E6563" s="77">
        <v>38.17</v>
      </c>
      <c r="F6563" s="95">
        <v>24</v>
      </c>
    </row>
    <row r="6564" spans="1:6">
      <c r="A6564" s="74" t="s">
        <v>215</v>
      </c>
      <c r="B6564" s="74" t="s">
        <v>173</v>
      </c>
      <c r="C6564" s="75" t="s">
        <v>7360</v>
      </c>
      <c r="D6564" s="77">
        <v>612</v>
      </c>
      <c r="E6564" s="77">
        <v>31.7</v>
      </c>
      <c r="F6564" s="95">
        <v>19</v>
      </c>
    </row>
    <row r="6565" spans="1:6">
      <c r="A6565" s="74" t="s">
        <v>215</v>
      </c>
      <c r="B6565" s="74" t="s">
        <v>173</v>
      </c>
      <c r="C6565" s="75" t="s">
        <v>7361</v>
      </c>
      <c r="D6565" s="77">
        <v>478</v>
      </c>
      <c r="E6565" s="77">
        <v>35.46</v>
      </c>
      <c r="F6565" s="95">
        <v>13</v>
      </c>
    </row>
    <row r="6566" spans="1:6">
      <c r="A6566" s="74" t="s">
        <v>215</v>
      </c>
      <c r="B6566" s="74" t="s">
        <v>173</v>
      </c>
      <c r="C6566" s="75" t="s">
        <v>7362</v>
      </c>
      <c r="D6566" s="77">
        <v>418</v>
      </c>
      <c r="E6566" s="77">
        <v>134.9</v>
      </c>
      <c r="F6566" s="95">
        <v>3.1</v>
      </c>
    </row>
    <row r="6567" spans="1:6">
      <c r="A6567" s="74" t="s">
        <v>215</v>
      </c>
      <c r="B6567" s="74" t="s">
        <v>174</v>
      </c>
      <c r="C6567" s="75" t="s">
        <v>7363</v>
      </c>
      <c r="D6567" s="76">
        <v>73373</v>
      </c>
      <c r="E6567" s="77">
        <v>444.67</v>
      </c>
      <c r="F6567" s="95">
        <v>165</v>
      </c>
    </row>
    <row r="6568" spans="1:6">
      <c r="A6568" s="74" t="s">
        <v>215</v>
      </c>
      <c r="B6568" s="74" t="s">
        <v>174</v>
      </c>
      <c r="C6568" s="75" t="s">
        <v>7364</v>
      </c>
      <c r="D6568" s="76">
        <v>64040</v>
      </c>
      <c r="E6568" s="77">
        <v>182.48</v>
      </c>
      <c r="F6568" s="95">
        <v>351</v>
      </c>
    </row>
    <row r="6569" spans="1:6">
      <c r="A6569" s="74" t="s">
        <v>215</v>
      </c>
      <c r="B6569" s="74" t="s">
        <v>174</v>
      </c>
      <c r="C6569" s="75" t="s">
        <v>7365</v>
      </c>
      <c r="D6569" s="76">
        <v>54268</v>
      </c>
      <c r="E6569" s="77">
        <v>292.37</v>
      </c>
      <c r="F6569" s="95">
        <v>186</v>
      </c>
    </row>
    <row r="6570" spans="1:6">
      <c r="A6570" s="74" t="s">
        <v>215</v>
      </c>
      <c r="B6570" s="74" t="s">
        <v>174</v>
      </c>
      <c r="C6570" s="75" t="s">
        <v>7366</v>
      </c>
      <c r="D6570" s="76">
        <v>30073</v>
      </c>
      <c r="E6570" s="77">
        <v>65.400000000000006</v>
      </c>
      <c r="F6570" s="95">
        <v>460</v>
      </c>
    </row>
    <row r="6571" spans="1:6">
      <c r="A6571" s="74" t="s">
        <v>215</v>
      </c>
      <c r="B6571" s="74" t="s">
        <v>174</v>
      </c>
      <c r="C6571" s="75" t="s">
        <v>175</v>
      </c>
      <c r="D6571" s="76">
        <v>26962</v>
      </c>
      <c r="E6571" s="77">
        <v>138.72</v>
      </c>
      <c r="F6571" s="95">
        <v>194</v>
      </c>
    </row>
    <row r="6572" spans="1:6">
      <c r="A6572" s="74" t="s">
        <v>215</v>
      </c>
      <c r="B6572" s="74" t="s">
        <v>174</v>
      </c>
      <c r="C6572" s="75" t="s">
        <v>7367</v>
      </c>
      <c r="D6572" s="76">
        <v>19427</v>
      </c>
      <c r="E6572" s="77">
        <v>15.38</v>
      </c>
      <c r="F6572" s="96">
        <v>1263</v>
      </c>
    </row>
    <row r="6573" spans="1:6">
      <c r="A6573" s="74" t="s">
        <v>215</v>
      </c>
      <c r="B6573" s="74" t="s">
        <v>174</v>
      </c>
      <c r="C6573" s="75" t="s">
        <v>7368</v>
      </c>
      <c r="D6573" s="76">
        <v>16317</v>
      </c>
      <c r="E6573" s="77">
        <v>113.75</v>
      </c>
      <c r="F6573" s="95">
        <v>143</v>
      </c>
    </row>
    <row r="6574" spans="1:6">
      <c r="A6574" s="74" t="s">
        <v>215</v>
      </c>
      <c r="B6574" s="74" t="s">
        <v>174</v>
      </c>
      <c r="C6574" s="75" t="s">
        <v>7369</v>
      </c>
      <c r="D6574" s="76">
        <v>11431</v>
      </c>
      <c r="E6574" s="77">
        <v>102.47</v>
      </c>
      <c r="F6574" s="95">
        <v>112</v>
      </c>
    </row>
    <row r="6575" spans="1:6">
      <c r="A6575" s="74" t="s">
        <v>215</v>
      </c>
      <c r="B6575" s="74" t="s">
        <v>174</v>
      </c>
      <c r="C6575" s="75" t="s">
        <v>7370</v>
      </c>
      <c r="D6575" s="76">
        <v>11009</v>
      </c>
      <c r="E6575" s="77">
        <v>41.09</v>
      </c>
      <c r="F6575" s="95">
        <v>268</v>
      </c>
    </row>
    <row r="6576" spans="1:6">
      <c r="A6576" s="74" t="s">
        <v>215</v>
      </c>
      <c r="B6576" s="74" t="s">
        <v>174</v>
      </c>
      <c r="C6576" s="75" t="s">
        <v>7371</v>
      </c>
      <c r="D6576" s="76">
        <v>8128</v>
      </c>
      <c r="E6576" s="77">
        <v>127.38</v>
      </c>
      <c r="F6576" s="95">
        <v>64</v>
      </c>
    </row>
    <row r="6577" spans="1:6">
      <c r="A6577" s="74" t="s">
        <v>215</v>
      </c>
      <c r="B6577" s="74" t="s">
        <v>174</v>
      </c>
      <c r="C6577" s="75" t="s">
        <v>7372</v>
      </c>
      <c r="D6577" s="76">
        <v>2942</v>
      </c>
      <c r="E6577" s="77">
        <v>56.55</v>
      </c>
      <c r="F6577" s="95">
        <v>52</v>
      </c>
    </row>
    <row r="6578" spans="1:6">
      <c r="A6578" s="74" t="s">
        <v>215</v>
      </c>
      <c r="B6578" s="74" t="s">
        <v>174</v>
      </c>
      <c r="C6578" s="75" t="s">
        <v>7373</v>
      </c>
      <c r="D6578" s="76">
        <v>2923</v>
      </c>
      <c r="E6578" s="77">
        <v>43.63</v>
      </c>
      <c r="F6578" s="95">
        <v>67</v>
      </c>
    </row>
    <row r="6579" spans="1:6">
      <c r="A6579" s="74" t="s">
        <v>215</v>
      </c>
      <c r="B6579" s="74" t="s">
        <v>176</v>
      </c>
      <c r="C6579" s="75" t="s">
        <v>7374</v>
      </c>
      <c r="D6579" s="76">
        <v>121171</v>
      </c>
      <c r="E6579" s="77">
        <v>207.78</v>
      </c>
      <c r="F6579" s="95">
        <v>583</v>
      </c>
    </row>
    <row r="6580" spans="1:6">
      <c r="A6580" s="74" t="s">
        <v>215</v>
      </c>
      <c r="B6580" s="74" t="s">
        <v>176</v>
      </c>
      <c r="C6580" s="75" t="s">
        <v>7375</v>
      </c>
      <c r="D6580" s="76">
        <v>35872</v>
      </c>
      <c r="E6580" s="77">
        <v>111.16</v>
      </c>
      <c r="F6580" s="95">
        <v>323</v>
      </c>
    </row>
    <row r="6581" spans="1:6">
      <c r="A6581" s="74" t="s">
        <v>215</v>
      </c>
      <c r="B6581" s="74" t="s">
        <v>176</v>
      </c>
      <c r="C6581" s="75" t="s">
        <v>7376</v>
      </c>
      <c r="D6581" s="76">
        <v>31218</v>
      </c>
      <c r="E6581" s="77">
        <v>74.59</v>
      </c>
      <c r="F6581" s="95">
        <v>419</v>
      </c>
    </row>
    <row r="6582" spans="1:6">
      <c r="A6582" s="74" t="s">
        <v>215</v>
      </c>
      <c r="B6582" s="74" t="s">
        <v>176</v>
      </c>
      <c r="C6582" s="75" t="s">
        <v>7377</v>
      </c>
      <c r="D6582" s="76">
        <v>24192</v>
      </c>
      <c r="E6582" s="77">
        <v>554.99</v>
      </c>
      <c r="F6582" s="95">
        <v>44</v>
      </c>
    </row>
    <row r="6583" spans="1:6">
      <c r="A6583" s="74" t="s">
        <v>215</v>
      </c>
      <c r="B6583" s="74" t="s">
        <v>176</v>
      </c>
      <c r="C6583" s="75" t="s">
        <v>7378</v>
      </c>
      <c r="D6583" s="76">
        <v>23101</v>
      </c>
      <c r="E6583" s="77">
        <v>216.78</v>
      </c>
      <c r="F6583" s="95">
        <v>107</v>
      </c>
    </row>
    <row r="6584" spans="1:6">
      <c r="A6584" s="74" t="s">
        <v>215</v>
      </c>
      <c r="B6584" s="74" t="s">
        <v>176</v>
      </c>
      <c r="C6584" s="75" t="s">
        <v>7379</v>
      </c>
      <c r="D6584" s="76">
        <v>22665</v>
      </c>
      <c r="E6584" s="77">
        <v>26.48</v>
      </c>
      <c r="F6584" s="95">
        <v>856</v>
      </c>
    </row>
    <row r="6585" spans="1:6">
      <c r="A6585" s="74" t="s">
        <v>215</v>
      </c>
      <c r="B6585" s="74" t="s">
        <v>176</v>
      </c>
      <c r="C6585" s="75" t="s">
        <v>7380</v>
      </c>
      <c r="D6585" s="76">
        <v>22144</v>
      </c>
      <c r="E6585" s="77">
        <v>50.98</v>
      </c>
      <c r="F6585" s="95">
        <v>434</v>
      </c>
    </row>
    <row r="6586" spans="1:6">
      <c r="A6586" s="74" t="s">
        <v>215</v>
      </c>
      <c r="B6586" s="74" t="s">
        <v>176</v>
      </c>
      <c r="C6586" s="75" t="s">
        <v>7381</v>
      </c>
      <c r="D6586" s="76">
        <v>21198</v>
      </c>
      <c r="E6586" s="77">
        <v>76.47</v>
      </c>
      <c r="F6586" s="95">
        <v>277</v>
      </c>
    </row>
    <row r="6587" spans="1:6">
      <c r="A6587" s="74" t="s">
        <v>215</v>
      </c>
      <c r="B6587" s="74" t="s">
        <v>176</v>
      </c>
      <c r="C6587" s="75" t="s">
        <v>7382</v>
      </c>
      <c r="D6587" s="76">
        <v>17629</v>
      </c>
      <c r="E6587" s="77">
        <v>158.91</v>
      </c>
      <c r="F6587" s="95">
        <v>111</v>
      </c>
    </row>
    <row r="6588" spans="1:6">
      <c r="A6588" s="74" t="s">
        <v>215</v>
      </c>
      <c r="B6588" s="74" t="s">
        <v>176</v>
      </c>
      <c r="C6588" s="75" t="s">
        <v>7383</v>
      </c>
      <c r="D6588" s="76">
        <v>13611</v>
      </c>
      <c r="E6588" s="77">
        <v>136.41999999999999</v>
      </c>
      <c r="F6588" s="95">
        <v>100</v>
      </c>
    </row>
    <row r="6589" spans="1:6">
      <c r="A6589" s="74" t="s">
        <v>215</v>
      </c>
      <c r="B6589" s="74" t="s">
        <v>176</v>
      </c>
      <c r="C6589" s="75" t="s">
        <v>7384</v>
      </c>
      <c r="D6589" s="76">
        <v>12453</v>
      </c>
      <c r="E6589" s="77">
        <v>74.2</v>
      </c>
      <c r="F6589" s="95">
        <v>168</v>
      </c>
    </row>
    <row r="6590" spans="1:6">
      <c r="A6590" s="74" t="s">
        <v>215</v>
      </c>
      <c r="B6590" s="74" t="s">
        <v>176</v>
      </c>
      <c r="C6590" s="75" t="s">
        <v>7385</v>
      </c>
      <c r="D6590" s="76">
        <v>11823</v>
      </c>
      <c r="E6590" s="77">
        <v>56.92</v>
      </c>
      <c r="F6590" s="95">
        <v>208</v>
      </c>
    </row>
    <row r="6591" spans="1:6">
      <c r="A6591" s="74" t="s">
        <v>215</v>
      </c>
      <c r="B6591" s="74" t="s">
        <v>176</v>
      </c>
      <c r="C6591" s="75" t="s">
        <v>7386</v>
      </c>
      <c r="D6591" s="76">
        <v>8569</v>
      </c>
      <c r="E6591" s="77">
        <v>87.54</v>
      </c>
      <c r="F6591" s="95">
        <v>98</v>
      </c>
    </row>
    <row r="6592" spans="1:6">
      <c r="A6592" s="74" t="s">
        <v>215</v>
      </c>
      <c r="B6592" s="74" t="s">
        <v>176</v>
      </c>
      <c r="C6592" s="75" t="s">
        <v>7387</v>
      </c>
      <c r="D6592" s="76">
        <v>8486</v>
      </c>
      <c r="E6592" s="77">
        <v>93.33</v>
      </c>
      <c r="F6592" s="95">
        <v>91</v>
      </c>
    </row>
    <row r="6593" spans="1:6">
      <c r="A6593" s="74" t="s">
        <v>215</v>
      </c>
      <c r="B6593" s="74" t="s">
        <v>176</v>
      </c>
      <c r="C6593" s="75" t="s">
        <v>7388</v>
      </c>
      <c r="D6593" s="76">
        <v>8097</v>
      </c>
      <c r="E6593" s="77">
        <v>13.02</v>
      </c>
      <c r="F6593" s="95">
        <v>622</v>
      </c>
    </row>
    <row r="6594" spans="1:6">
      <c r="A6594" s="74" t="s">
        <v>215</v>
      </c>
      <c r="B6594" s="74" t="s">
        <v>176</v>
      </c>
      <c r="C6594" s="75" t="s">
        <v>7389</v>
      </c>
      <c r="D6594" s="76">
        <v>6933</v>
      </c>
      <c r="E6594" s="77">
        <v>15.06</v>
      </c>
      <c r="F6594" s="95">
        <v>460</v>
      </c>
    </row>
    <row r="6595" spans="1:6">
      <c r="A6595" s="74" t="s">
        <v>215</v>
      </c>
      <c r="B6595" s="74" t="s">
        <v>176</v>
      </c>
      <c r="C6595" s="75" t="s">
        <v>7390</v>
      </c>
      <c r="D6595" s="76">
        <v>3937</v>
      </c>
      <c r="E6595" s="77">
        <v>15.09</v>
      </c>
      <c r="F6595" s="95">
        <v>261</v>
      </c>
    </row>
    <row r="6596" spans="1:6">
      <c r="A6596" s="74" t="s">
        <v>215</v>
      </c>
      <c r="B6596" s="74" t="s">
        <v>176</v>
      </c>
      <c r="C6596" s="75" t="s">
        <v>7391</v>
      </c>
      <c r="D6596" s="76">
        <v>2425</v>
      </c>
      <c r="E6596" s="77">
        <v>24.9</v>
      </c>
      <c r="F6596" s="95">
        <v>97</v>
      </c>
    </row>
    <row r="6597" spans="1:6">
      <c r="A6597" s="74" t="s">
        <v>215</v>
      </c>
      <c r="B6597" s="74" t="s">
        <v>176</v>
      </c>
      <c r="C6597" s="75" t="s">
        <v>7392</v>
      </c>
      <c r="D6597" s="76">
        <v>1924</v>
      </c>
      <c r="E6597" s="77">
        <v>57.83</v>
      </c>
      <c r="F6597" s="95">
        <v>33</v>
      </c>
    </row>
    <row r="6598" spans="1:6">
      <c r="A6598" s="74" t="s">
        <v>215</v>
      </c>
      <c r="B6598" s="74" t="s">
        <v>176</v>
      </c>
      <c r="C6598" s="75" t="s">
        <v>7393</v>
      </c>
      <c r="D6598" s="76">
        <v>1007</v>
      </c>
      <c r="E6598" s="77">
        <v>52.05</v>
      </c>
      <c r="F6598" s="95">
        <v>19</v>
      </c>
    </row>
    <row r="6599" spans="1:6">
      <c r="A6599" s="74" t="s">
        <v>215</v>
      </c>
      <c r="B6599" s="74" t="s">
        <v>176</v>
      </c>
      <c r="C6599" s="75" t="s">
        <v>7394</v>
      </c>
      <c r="D6599" s="77">
        <v>769</v>
      </c>
      <c r="E6599" s="77">
        <v>19.62</v>
      </c>
      <c r="F6599" s="95">
        <v>39</v>
      </c>
    </row>
    <row r="6600" spans="1:6">
      <c r="A6600" s="74" t="s">
        <v>215</v>
      </c>
      <c r="B6600" s="74" t="s">
        <v>177</v>
      </c>
      <c r="C6600" s="75" t="s">
        <v>805</v>
      </c>
      <c r="D6600" s="76">
        <v>82640</v>
      </c>
      <c r="E6600" s="77">
        <v>243.26</v>
      </c>
      <c r="F6600" s="95">
        <v>340</v>
      </c>
    </row>
    <row r="6601" spans="1:6">
      <c r="A6601" s="74" t="s">
        <v>215</v>
      </c>
      <c r="B6601" s="74" t="s">
        <v>177</v>
      </c>
      <c r="C6601" s="75" t="s">
        <v>7395</v>
      </c>
      <c r="D6601" s="76">
        <v>67531</v>
      </c>
      <c r="E6601" s="77">
        <v>273.13</v>
      </c>
      <c r="F6601" s="95">
        <v>247</v>
      </c>
    </row>
    <row r="6602" spans="1:6">
      <c r="A6602" s="74" t="s">
        <v>215</v>
      </c>
      <c r="B6602" s="74" t="s">
        <v>177</v>
      </c>
      <c r="C6602" s="75" t="s">
        <v>7396</v>
      </c>
      <c r="D6602" s="76">
        <v>51553</v>
      </c>
      <c r="E6602" s="77">
        <v>274.64</v>
      </c>
      <c r="F6602" s="95">
        <v>188</v>
      </c>
    </row>
    <row r="6603" spans="1:6">
      <c r="A6603" s="74" t="s">
        <v>215</v>
      </c>
      <c r="B6603" s="74" t="s">
        <v>177</v>
      </c>
      <c r="C6603" s="75" t="s">
        <v>804</v>
      </c>
      <c r="D6603" s="76">
        <v>45190</v>
      </c>
      <c r="E6603" s="77">
        <v>130.9</v>
      </c>
      <c r="F6603" s="95">
        <v>345</v>
      </c>
    </row>
    <row r="6604" spans="1:6">
      <c r="A6604" s="74" t="s">
        <v>215</v>
      </c>
      <c r="B6604" s="74" t="s">
        <v>177</v>
      </c>
      <c r="C6604" s="75" t="s">
        <v>7397</v>
      </c>
      <c r="D6604" s="76">
        <v>31151</v>
      </c>
      <c r="E6604" s="77">
        <v>209.76</v>
      </c>
      <c r="F6604" s="95">
        <v>149</v>
      </c>
    </row>
    <row r="6605" spans="1:6">
      <c r="A6605" s="74" t="s">
        <v>215</v>
      </c>
      <c r="B6605" s="74" t="s">
        <v>177</v>
      </c>
      <c r="C6605" s="75" t="s">
        <v>7398</v>
      </c>
      <c r="D6605" s="76">
        <v>27465</v>
      </c>
      <c r="E6605" s="77">
        <v>47.34</v>
      </c>
      <c r="F6605" s="95">
        <v>580</v>
      </c>
    </row>
    <row r="6606" spans="1:6">
      <c r="A6606" s="74" t="s">
        <v>215</v>
      </c>
      <c r="B6606" s="74" t="s">
        <v>177</v>
      </c>
      <c r="C6606" s="75" t="s">
        <v>7399</v>
      </c>
      <c r="D6606" s="76">
        <v>15158</v>
      </c>
      <c r="E6606" s="77">
        <v>127.32</v>
      </c>
      <c r="F6606" s="95">
        <v>119</v>
      </c>
    </row>
    <row r="6607" spans="1:6">
      <c r="A6607" s="74" t="s">
        <v>215</v>
      </c>
      <c r="B6607" s="74" t="s">
        <v>177</v>
      </c>
      <c r="C6607" s="75" t="s">
        <v>7400</v>
      </c>
      <c r="D6607" s="76">
        <v>12113</v>
      </c>
      <c r="E6607" s="77">
        <v>52.96</v>
      </c>
      <c r="F6607" s="95">
        <v>229</v>
      </c>
    </row>
    <row r="6608" spans="1:6">
      <c r="A6608" s="74" t="s">
        <v>215</v>
      </c>
      <c r="B6608" s="74" t="s">
        <v>177</v>
      </c>
      <c r="C6608" s="75" t="s">
        <v>7401</v>
      </c>
      <c r="D6608" s="76">
        <v>11745</v>
      </c>
      <c r="E6608" s="77">
        <v>65.83</v>
      </c>
      <c r="F6608" s="95">
        <v>178</v>
      </c>
    </row>
    <row r="6609" spans="1:6">
      <c r="A6609" s="74" t="s">
        <v>215</v>
      </c>
      <c r="B6609" s="74" t="s">
        <v>177</v>
      </c>
      <c r="C6609" s="75" t="s">
        <v>7402</v>
      </c>
      <c r="D6609" s="76">
        <v>11221</v>
      </c>
      <c r="E6609" s="77">
        <v>58.01</v>
      </c>
      <c r="F6609" s="95">
        <v>193</v>
      </c>
    </row>
    <row r="6610" spans="1:6">
      <c r="A6610" s="74" t="s">
        <v>215</v>
      </c>
      <c r="B6610" s="74" t="s">
        <v>177</v>
      </c>
      <c r="C6610" s="75" t="s">
        <v>7403</v>
      </c>
      <c r="D6610" s="76">
        <v>10532</v>
      </c>
      <c r="E6610" s="77">
        <v>182.42</v>
      </c>
      <c r="F6610" s="95">
        <v>58</v>
      </c>
    </row>
    <row r="6611" spans="1:6">
      <c r="A6611" s="74" t="s">
        <v>215</v>
      </c>
      <c r="B6611" s="74" t="s">
        <v>177</v>
      </c>
      <c r="C6611" s="75" t="s">
        <v>7404</v>
      </c>
      <c r="D6611" s="76">
        <v>10337</v>
      </c>
      <c r="E6611" s="77">
        <v>82.73</v>
      </c>
      <c r="F6611" s="95">
        <v>125</v>
      </c>
    </row>
    <row r="6612" spans="1:6">
      <c r="A6612" s="74" t="s">
        <v>215</v>
      </c>
      <c r="B6612" s="74" t="s">
        <v>177</v>
      </c>
      <c r="C6612" s="75" t="s">
        <v>7405</v>
      </c>
      <c r="D6612" s="76">
        <v>8127</v>
      </c>
      <c r="E6612" s="77">
        <v>45.28</v>
      </c>
      <c r="F6612" s="95">
        <v>179</v>
      </c>
    </row>
    <row r="6613" spans="1:6">
      <c r="A6613" s="74" t="s">
        <v>215</v>
      </c>
      <c r="B6613" s="74" t="s">
        <v>177</v>
      </c>
      <c r="C6613" s="75" t="s">
        <v>7406</v>
      </c>
      <c r="D6613" s="76">
        <v>7702</v>
      </c>
      <c r="E6613" s="77">
        <v>84.53</v>
      </c>
      <c r="F6613" s="95">
        <v>91</v>
      </c>
    </row>
    <row r="6614" spans="1:6">
      <c r="A6614" s="74" t="s">
        <v>215</v>
      </c>
      <c r="B6614" s="74" t="s">
        <v>177</v>
      </c>
      <c r="C6614" s="75" t="s">
        <v>7407</v>
      </c>
      <c r="D6614" s="76">
        <v>6495</v>
      </c>
      <c r="E6614" s="77">
        <v>154.86000000000001</v>
      </c>
      <c r="F6614" s="95">
        <v>42</v>
      </c>
    </row>
    <row r="6615" spans="1:6">
      <c r="A6615" s="74" t="s">
        <v>215</v>
      </c>
      <c r="B6615" s="74" t="s">
        <v>177</v>
      </c>
      <c r="C6615" s="75" t="s">
        <v>7408</v>
      </c>
      <c r="D6615" s="76">
        <v>5496</v>
      </c>
      <c r="E6615" s="77">
        <v>69.900000000000006</v>
      </c>
      <c r="F6615" s="95">
        <v>79</v>
      </c>
    </row>
    <row r="6616" spans="1:6">
      <c r="A6616" s="74" t="s">
        <v>215</v>
      </c>
      <c r="B6616" s="74" t="s">
        <v>177</v>
      </c>
      <c r="C6616" s="75" t="s">
        <v>7409</v>
      </c>
      <c r="D6616" s="76">
        <v>4969</v>
      </c>
      <c r="E6616" s="77">
        <v>60.94</v>
      </c>
      <c r="F6616" s="95">
        <v>82</v>
      </c>
    </row>
    <row r="6617" spans="1:6">
      <c r="A6617" s="74" t="s">
        <v>215</v>
      </c>
      <c r="B6617" s="74" t="s">
        <v>177</v>
      </c>
      <c r="C6617" s="75" t="s">
        <v>7410</v>
      </c>
      <c r="D6617" s="76">
        <v>4767</v>
      </c>
      <c r="E6617" s="77">
        <v>60.12</v>
      </c>
      <c r="F6617" s="95">
        <v>79</v>
      </c>
    </row>
    <row r="6618" spans="1:6">
      <c r="A6618" s="74" t="s">
        <v>215</v>
      </c>
      <c r="B6618" s="74" t="s">
        <v>177</v>
      </c>
      <c r="C6618" s="75" t="s">
        <v>7411</v>
      </c>
      <c r="D6618" s="76">
        <v>4337</v>
      </c>
      <c r="E6618" s="77">
        <v>38.32</v>
      </c>
      <c r="F6618" s="95">
        <v>113</v>
      </c>
    </row>
    <row r="6619" spans="1:6">
      <c r="A6619" s="74" t="s">
        <v>215</v>
      </c>
      <c r="B6619" s="74" t="s">
        <v>177</v>
      </c>
      <c r="C6619" s="75" t="s">
        <v>7412</v>
      </c>
      <c r="D6619" s="76">
        <v>3981</v>
      </c>
      <c r="E6619" s="77">
        <v>46.57</v>
      </c>
      <c r="F6619" s="95">
        <v>85</v>
      </c>
    </row>
    <row r="6620" spans="1:6">
      <c r="A6620" s="74" t="s">
        <v>215</v>
      </c>
      <c r="B6620" s="74" t="s">
        <v>177</v>
      </c>
      <c r="C6620" s="75" t="s">
        <v>7413</v>
      </c>
      <c r="D6620" s="76">
        <v>2919</v>
      </c>
      <c r="E6620" s="77">
        <v>72.81</v>
      </c>
      <c r="F6620" s="95">
        <v>40</v>
      </c>
    </row>
    <row r="6621" spans="1:6">
      <c r="A6621" s="74" t="s">
        <v>215</v>
      </c>
      <c r="B6621" s="74" t="s">
        <v>177</v>
      </c>
      <c r="C6621" s="75" t="s">
        <v>7414</v>
      </c>
      <c r="D6621" s="76">
        <v>1946</v>
      </c>
      <c r="E6621" s="77">
        <v>9.1</v>
      </c>
      <c r="F6621" s="95">
        <v>214</v>
      </c>
    </row>
    <row r="6622" spans="1:6">
      <c r="A6622" s="74" t="s">
        <v>215</v>
      </c>
      <c r="B6622" s="74" t="s">
        <v>177</v>
      </c>
      <c r="C6622" s="75" t="s">
        <v>7415</v>
      </c>
      <c r="D6622" s="76">
        <v>1639</v>
      </c>
      <c r="E6622" s="77">
        <v>41.42</v>
      </c>
      <c r="F6622" s="95">
        <v>40</v>
      </c>
    </row>
    <row r="6623" spans="1:6">
      <c r="A6623" s="74" t="s">
        <v>215</v>
      </c>
      <c r="B6623" s="74" t="s">
        <v>177</v>
      </c>
      <c r="C6623" s="75" t="s">
        <v>7416</v>
      </c>
      <c r="D6623" s="76">
        <v>1478</v>
      </c>
      <c r="E6623" s="77">
        <v>37.46</v>
      </c>
      <c r="F6623" s="95">
        <v>39</v>
      </c>
    </row>
    <row r="6624" spans="1:6">
      <c r="A6624" s="74" t="s">
        <v>216</v>
      </c>
      <c r="B6624" s="74" t="s">
        <v>178</v>
      </c>
      <c r="C6624" s="75" t="s">
        <v>7417</v>
      </c>
      <c r="D6624" s="76">
        <v>99179</v>
      </c>
      <c r="E6624" s="77">
        <v>384.7</v>
      </c>
      <c r="F6624" s="95">
        <v>258</v>
      </c>
    </row>
    <row r="6625" spans="1:6">
      <c r="A6625" s="74" t="s">
        <v>216</v>
      </c>
      <c r="B6625" s="74" t="s">
        <v>178</v>
      </c>
      <c r="C6625" s="75" t="s">
        <v>7418</v>
      </c>
      <c r="D6625" s="76">
        <v>24490</v>
      </c>
      <c r="E6625" s="77">
        <v>56.67</v>
      </c>
      <c r="F6625" s="95">
        <v>432</v>
      </c>
    </row>
    <row r="6626" spans="1:6">
      <c r="A6626" s="74" t="s">
        <v>216</v>
      </c>
      <c r="B6626" s="74" t="s">
        <v>178</v>
      </c>
      <c r="C6626" s="75" t="s">
        <v>7419</v>
      </c>
      <c r="D6626" s="76">
        <v>21984</v>
      </c>
      <c r="E6626" s="77">
        <v>342.97</v>
      </c>
      <c r="F6626" s="95">
        <v>64</v>
      </c>
    </row>
    <row r="6627" spans="1:6">
      <c r="A6627" s="74" t="s">
        <v>216</v>
      </c>
      <c r="B6627" s="74" t="s">
        <v>178</v>
      </c>
      <c r="C6627" s="75" t="s">
        <v>7420</v>
      </c>
      <c r="D6627" s="76">
        <v>16823</v>
      </c>
      <c r="E6627" s="77">
        <v>21.45</v>
      </c>
      <c r="F6627" s="95">
        <v>784</v>
      </c>
    </row>
    <row r="6628" spans="1:6">
      <c r="A6628" s="74" t="s">
        <v>216</v>
      </c>
      <c r="B6628" s="74" t="s">
        <v>178</v>
      </c>
      <c r="C6628" s="75" t="s">
        <v>7421</v>
      </c>
      <c r="D6628" s="76">
        <v>15801</v>
      </c>
      <c r="E6628" s="77">
        <v>91.19</v>
      </c>
      <c r="F6628" s="95">
        <v>173</v>
      </c>
    </row>
    <row r="6629" spans="1:6">
      <c r="A6629" s="74" t="s">
        <v>216</v>
      </c>
      <c r="B6629" s="74" t="s">
        <v>178</v>
      </c>
      <c r="C6629" s="75" t="s">
        <v>7422</v>
      </c>
      <c r="D6629" s="76">
        <v>13129</v>
      </c>
      <c r="E6629" s="77">
        <v>111.58</v>
      </c>
      <c r="F6629" s="95">
        <v>118</v>
      </c>
    </row>
    <row r="6630" spans="1:6">
      <c r="A6630" s="74" t="s">
        <v>216</v>
      </c>
      <c r="B6630" s="74" t="s">
        <v>178</v>
      </c>
      <c r="C6630" s="75" t="s">
        <v>7423</v>
      </c>
      <c r="D6630" s="76">
        <v>12268</v>
      </c>
      <c r="E6630" s="77">
        <v>85.88</v>
      </c>
      <c r="F6630" s="95">
        <v>143</v>
      </c>
    </row>
    <row r="6631" spans="1:6">
      <c r="A6631" s="74" t="s">
        <v>216</v>
      </c>
      <c r="B6631" s="74" t="s">
        <v>178</v>
      </c>
      <c r="C6631" s="75" t="s">
        <v>7424</v>
      </c>
      <c r="D6631" s="76">
        <v>12076</v>
      </c>
      <c r="E6631" s="77">
        <v>86.51</v>
      </c>
      <c r="F6631" s="95">
        <v>140</v>
      </c>
    </row>
    <row r="6632" spans="1:6">
      <c r="A6632" s="74" t="s">
        <v>216</v>
      </c>
      <c r="B6632" s="74" t="s">
        <v>178</v>
      </c>
      <c r="C6632" s="75" t="s">
        <v>7425</v>
      </c>
      <c r="D6632" s="76">
        <v>10091</v>
      </c>
      <c r="E6632" s="77">
        <v>131.47</v>
      </c>
      <c r="F6632" s="95">
        <v>77</v>
      </c>
    </row>
    <row r="6633" spans="1:6">
      <c r="A6633" s="74" t="s">
        <v>216</v>
      </c>
      <c r="B6633" s="74" t="s">
        <v>178</v>
      </c>
      <c r="C6633" s="75" t="s">
        <v>7426</v>
      </c>
      <c r="D6633" s="76">
        <v>9828</v>
      </c>
      <c r="E6633" s="77">
        <v>55.96</v>
      </c>
      <c r="F6633" s="95">
        <v>176</v>
      </c>
    </row>
    <row r="6634" spans="1:6">
      <c r="A6634" s="74" t="s">
        <v>216</v>
      </c>
      <c r="B6634" s="74" t="s">
        <v>178</v>
      </c>
      <c r="C6634" s="75" t="s">
        <v>7427</v>
      </c>
      <c r="D6634" s="76">
        <v>9554</v>
      </c>
      <c r="E6634" s="77">
        <v>60.87</v>
      </c>
      <c r="F6634" s="95">
        <v>157</v>
      </c>
    </row>
    <row r="6635" spans="1:6">
      <c r="A6635" s="74" t="s">
        <v>216</v>
      </c>
      <c r="B6635" s="74" t="s">
        <v>178</v>
      </c>
      <c r="C6635" s="75" t="s">
        <v>7428</v>
      </c>
      <c r="D6635" s="76">
        <v>9528</v>
      </c>
      <c r="E6635" s="77">
        <v>40.770000000000003</v>
      </c>
      <c r="F6635" s="95">
        <v>234</v>
      </c>
    </row>
    <row r="6636" spans="1:6">
      <c r="A6636" s="74" t="s">
        <v>216</v>
      </c>
      <c r="B6636" s="74" t="s">
        <v>178</v>
      </c>
      <c r="C6636" s="75" t="s">
        <v>7429</v>
      </c>
      <c r="D6636" s="76">
        <v>9003</v>
      </c>
      <c r="E6636" s="77">
        <v>100.19</v>
      </c>
      <c r="F6636" s="95">
        <v>90</v>
      </c>
    </row>
    <row r="6637" spans="1:6">
      <c r="A6637" s="74" t="s">
        <v>216</v>
      </c>
      <c r="B6637" s="74" t="s">
        <v>178</v>
      </c>
      <c r="C6637" s="75" t="s">
        <v>7430</v>
      </c>
      <c r="D6637" s="76">
        <v>8702</v>
      </c>
      <c r="E6637" s="77">
        <v>89.87</v>
      </c>
      <c r="F6637" s="95">
        <v>97</v>
      </c>
    </row>
    <row r="6638" spans="1:6">
      <c r="A6638" s="74" t="s">
        <v>216</v>
      </c>
      <c r="B6638" s="74" t="s">
        <v>178</v>
      </c>
      <c r="C6638" s="75" t="s">
        <v>7431</v>
      </c>
      <c r="D6638" s="76">
        <v>6636</v>
      </c>
      <c r="E6638" s="77">
        <v>70.569999999999993</v>
      </c>
      <c r="F6638" s="95">
        <v>94</v>
      </c>
    </row>
    <row r="6639" spans="1:6">
      <c r="A6639" s="74" t="s">
        <v>216</v>
      </c>
      <c r="B6639" s="74" t="s">
        <v>178</v>
      </c>
      <c r="C6639" s="75" t="s">
        <v>7432</v>
      </c>
      <c r="D6639" s="76">
        <v>6412</v>
      </c>
      <c r="E6639" s="77">
        <v>77.84</v>
      </c>
      <c r="F6639" s="95">
        <v>82</v>
      </c>
    </row>
    <row r="6640" spans="1:6">
      <c r="A6640" s="74" t="s">
        <v>216</v>
      </c>
      <c r="B6640" s="74" t="s">
        <v>178</v>
      </c>
      <c r="C6640" s="75" t="s">
        <v>7433</v>
      </c>
      <c r="D6640" s="76">
        <v>6114</v>
      </c>
      <c r="E6640" s="77">
        <v>97.09</v>
      </c>
      <c r="F6640" s="95">
        <v>63</v>
      </c>
    </row>
    <row r="6641" spans="1:6">
      <c r="A6641" s="74" t="s">
        <v>216</v>
      </c>
      <c r="B6641" s="74" t="s">
        <v>178</v>
      </c>
      <c r="C6641" s="75" t="s">
        <v>7434</v>
      </c>
      <c r="D6641" s="76">
        <v>5878</v>
      </c>
      <c r="E6641" s="77">
        <v>86.52</v>
      </c>
      <c r="F6641" s="95">
        <v>68</v>
      </c>
    </row>
    <row r="6642" spans="1:6">
      <c r="A6642" s="74" t="s">
        <v>216</v>
      </c>
      <c r="B6642" s="74" t="s">
        <v>178</v>
      </c>
      <c r="C6642" s="75" t="s">
        <v>7435</v>
      </c>
      <c r="D6642" s="76">
        <v>5652</v>
      </c>
      <c r="E6642" s="77">
        <v>138.24</v>
      </c>
      <c r="F6642" s="95">
        <v>41</v>
      </c>
    </row>
    <row r="6643" spans="1:6">
      <c r="A6643" s="74" t="s">
        <v>216</v>
      </c>
      <c r="B6643" s="74" t="s">
        <v>178</v>
      </c>
      <c r="C6643" s="75" t="s">
        <v>7436</v>
      </c>
      <c r="D6643" s="76">
        <v>5501</v>
      </c>
      <c r="E6643" s="77">
        <v>130.91999999999999</v>
      </c>
      <c r="F6643" s="95">
        <v>42</v>
      </c>
    </row>
    <row r="6644" spans="1:6">
      <c r="A6644" s="74" t="s">
        <v>216</v>
      </c>
      <c r="B6644" s="74" t="s">
        <v>178</v>
      </c>
      <c r="C6644" s="75" t="s">
        <v>7437</v>
      </c>
      <c r="D6644" s="76">
        <v>5380</v>
      </c>
      <c r="E6644" s="77">
        <v>47.56</v>
      </c>
      <c r="F6644" s="95">
        <v>113</v>
      </c>
    </row>
    <row r="6645" spans="1:6">
      <c r="A6645" s="74" t="s">
        <v>216</v>
      </c>
      <c r="B6645" s="74" t="s">
        <v>178</v>
      </c>
      <c r="C6645" s="75" t="s">
        <v>7438</v>
      </c>
      <c r="D6645" s="76">
        <v>3544</v>
      </c>
      <c r="E6645" s="77">
        <v>44.81</v>
      </c>
      <c r="F6645" s="95">
        <v>79</v>
      </c>
    </row>
    <row r="6646" spans="1:6">
      <c r="A6646" s="74" t="s">
        <v>216</v>
      </c>
      <c r="B6646" s="74" t="s">
        <v>178</v>
      </c>
      <c r="C6646" s="75" t="s">
        <v>7439</v>
      </c>
      <c r="D6646" s="76">
        <v>3427</v>
      </c>
      <c r="E6646" s="77">
        <v>23.75</v>
      </c>
      <c r="F6646" s="95">
        <v>144</v>
      </c>
    </row>
    <row r="6647" spans="1:6">
      <c r="A6647" s="74" t="s">
        <v>216</v>
      </c>
      <c r="B6647" s="74" t="s">
        <v>178</v>
      </c>
      <c r="C6647" s="75" t="s">
        <v>7440</v>
      </c>
      <c r="D6647" s="76">
        <v>3092</v>
      </c>
      <c r="E6647" s="77">
        <v>56.63</v>
      </c>
      <c r="F6647" s="95">
        <v>55</v>
      </c>
    </row>
    <row r="6648" spans="1:6">
      <c r="A6648" s="74" t="s">
        <v>216</v>
      </c>
      <c r="B6648" s="74" t="s">
        <v>178</v>
      </c>
      <c r="C6648" s="75" t="s">
        <v>7441</v>
      </c>
      <c r="D6648" s="76">
        <v>3087</v>
      </c>
      <c r="E6648" s="77">
        <v>156.1</v>
      </c>
      <c r="F6648" s="95">
        <v>20</v>
      </c>
    </row>
    <row r="6649" spans="1:6">
      <c r="A6649" s="74" t="s">
        <v>216</v>
      </c>
      <c r="B6649" s="74" t="s">
        <v>178</v>
      </c>
      <c r="C6649" s="75" t="s">
        <v>7442</v>
      </c>
      <c r="D6649" s="76">
        <v>2631</v>
      </c>
      <c r="E6649" s="77">
        <v>83.27</v>
      </c>
      <c r="F6649" s="95">
        <v>32</v>
      </c>
    </row>
    <row r="6650" spans="1:6">
      <c r="A6650" s="74" t="s">
        <v>216</v>
      </c>
      <c r="B6650" s="74" t="s">
        <v>178</v>
      </c>
      <c r="C6650" s="75" t="s">
        <v>7443</v>
      </c>
      <c r="D6650" s="76">
        <v>2124</v>
      </c>
      <c r="E6650" s="77">
        <v>25.46</v>
      </c>
      <c r="F6650" s="95">
        <v>83</v>
      </c>
    </row>
    <row r="6651" spans="1:6">
      <c r="A6651" s="74" t="s">
        <v>216</v>
      </c>
      <c r="B6651" s="74" t="s">
        <v>178</v>
      </c>
      <c r="C6651" s="75" t="s">
        <v>7444</v>
      </c>
      <c r="D6651" s="76">
        <v>1958</v>
      </c>
      <c r="E6651" s="77">
        <v>102.33</v>
      </c>
      <c r="F6651" s="95">
        <v>19</v>
      </c>
    </row>
    <row r="6652" spans="1:6">
      <c r="A6652" s="74" t="s">
        <v>216</v>
      </c>
      <c r="B6652" s="74" t="s">
        <v>178</v>
      </c>
      <c r="C6652" s="75" t="s">
        <v>7445</v>
      </c>
      <c r="D6652" s="76">
        <v>1715</v>
      </c>
      <c r="E6652" s="77">
        <v>29.42</v>
      </c>
      <c r="F6652" s="95">
        <v>58</v>
      </c>
    </row>
    <row r="6653" spans="1:6">
      <c r="A6653" s="74" t="s">
        <v>216</v>
      </c>
      <c r="B6653" s="74" t="s">
        <v>178</v>
      </c>
      <c r="C6653" s="75" t="s">
        <v>7446</v>
      </c>
      <c r="D6653" s="76">
        <v>1410</v>
      </c>
      <c r="E6653" s="77">
        <v>66.53</v>
      </c>
      <c r="F6653" s="95">
        <v>21</v>
      </c>
    </row>
    <row r="6654" spans="1:6">
      <c r="A6654" s="74" t="s">
        <v>216</v>
      </c>
      <c r="B6654" s="74" t="s">
        <v>178</v>
      </c>
      <c r="C6654" s="75" t="s">
        <v>7447</v>
      </c>
      <c r="D6654" s="76">
        <v>1282</v>
      </c>
      <c r="E6654" s="77">
        <v>80.22</v>
      </c>
      <c r="F6654" s="95">
        <v>16</v>
      </c>
    </row>
    <row r="6655" spans="1:6">
      <c r="A6655" s="74" t="s">
        <v>216</v>
      </c>
      <c r="B6655" s="74" t="s">
        <v>178</v>
      </c>
      <c r="C6655" s="75" t="s">
        <v>7448</v>
      </c>
      <c r="D6655" s="76">
        <v>1051</v>
      </c>
      <c r="E6655" s="77">
        <v>118.72</v>
      </c>
      <c r="F6655" s="95">
        <v>8.85</v>
      </c>
    </row>
    <row r="6656" spans="1:6">
      <c r="A6656" s="74" t="s">
        <v>216</v>
      </c>
      <c r="B6656" s="74" t="s">
        <v>178</v>
      </c>
      <c r="C6656" s="75" t="s">
        <v>7449</v>
      </c>
      <c r="D6656" s="76">
        <v>1014</v>
      </c>
      <c r="E6656" s="77">
        <v>59.89</v>
      </c>
      <c r="F6656" s="95">
        <v>17</v>
      </c>
    </row>
    <row r="6657" spans="1:6">
      <c r="A6657" s="74" t="s">
        <v>216</v>
      </c>
      <c r="B6657" s="74" t="s">
        <v>178</v>
      </c>
      <c r="C6657" s="75" t="s">
        <v>7450</v>
      </c>
      <c r="D6657" s="77">
        <v>893</v>
      </c>
      <c r="E6657" s="77">
        <v>14.89</v>
      </c>
      <c r="F6657" s="95">
        <v>60</v>
      </c>
    </row>
    <row r="6658" spans="1:6">
      <c r="A6658" s="74" t="s">
        <v>216</v>
      </c>
      <c r="B6658" s="74" t="s">
        <v>178</v>
      </c>
      <c r="C6658" s="75" t="s">
        <v>7451</v>
      </c>
      <c r="D6658" s="77">
        <v>861</v>
      </c>
      <c r="E6658" s="77">
        <v>36.299999999999997</v>
      </c>
      <c r="F6658" s="95">
        <v>24</v>
      </c>
    </row>
    <row r="6659" spans="1:6">
      <c r="A6659" s="74" t="s">
        <v>216</v>
      </c>
      <c r="B6659" s="74" t="s">
        <v>178</v>
      </c>
      <c r="C6659" s="75" t="s">
        <v>7452</v>
      </c>
      <c r="D6659" s="77">
        <v>536</v>
      </c>
      <c r="E6659" s="77">
        <v>25.94</v>
      </c>
      <c r="F6659" s="95">
        <v>21</v>
      </c>
    </row>
    <row r="6660" spans="1:6">
      <c r="A6660" s="74" t="s">
        <v>216</v>
      </c>
      <c r="B6660" s="74" t="s">
        <v>179</v>
      </c>
      <c r="C6660" s="75" t="s">
        <v>7453</v>
      </c>
      <c r="D6660" s="76">
        <v>378839</v>
      </c>
      <c r="E6660" s="77">
        <v>102.32</v>
      </c>
      <c r="F6660" s="96">
        <v>3703</v>
      </c>
    </row>
    <row r="6661" spans="1:6">
      <c r="A6661" s="74" t="s">
        <v>216</v>
      </c>
      <c r="B6661" s="74" t="s">
        <v>179</v>
      </c>
      <c r="C6661" s="75" t="s">
        <v>7454</v>
      </c>
      <c r="D6661" s="76">
        <v>50551</v>
      </c>
      <c r="E6661" s="77">
        <v>59.7</v>
      </c>
      <c r="F6661" s="95">
        <v>847</v>
      </c>
    </row>
    <row r="6662" spans="1:6">
      <c r="A6662" s="74" t="s">
        <v>216</v>
      </c>
      <c r="B6662" s="74" t="s">
        <v>179</v>
      </c>
      <c r="C6662" s="75" t="s">
        <v>7455</v>
      </c>
      <c r="D6662" s="76">
        <v>49331</v>
      </c>
      <c r="E6662" s="77">
        <v>48.8</v>
      </c>
      <c r="F6662" s="96">
        <v>1011</v>
      </c>
    </row>
    <row r="6663" spans="1:6">
      <c r="A6663" s="74" t="s">
        <v>216</v>
      </c>
      <c r="B6663" s="74" t="s">
        <v>179</v>
      </c>
      <c r="C6663" s="75" t="s">
        <v>7456</v>
      </c>
      <c r="D6663" s="76">
        <v>48795</v>
      </c>
      <c r="E6663" s="77">
        <v>62.21</v>
      </c>
      <c r="F6663" s="95">
        <v>784</v>
      </c>
    </row>
    <row r="6664" spans="1:6">
      <c r="A6664" s="74" t="s">
        <v>216</v>
      </c>
      <c r="B6664" s="74" t="s">
        <v>179</v>
      </c>
      <c r="C6664" s="75" t="s">
        <v>7457</v>
      </c>
      <c r="D6664" s="76">
        <v>47141</v>
      </c>
      <c r="E6664" s="77">
        <v>28.75</v>
      </c>
      <c r="F6664" s="96">
        <v>1640</v>
      </c>
    </row>
    <row r="6665" spans="1:6">
      <c r="A6665" s="74" t="s">
        <v>216</v>
      </c>
      <c r="B6665" s="74" t="s">
        <v>179</v>
      </c>
      <c r="C6665" s="75" t="s">
        <v>7458</v>
      </c>
      <c r="D6665" s="76">
        <v>25566</v>
      </c>
      <c r="E6665" s="77">
        <v>74.099999999999994</v>
      </c>
      <c r="F6665" s="95">
        <v>345</v>
      </c>
    </row>
    <row r="6666" spans="1:6">
      <c r="A6666" s="74" t="s">
        <v>216</v>
      </c>
      <c r="B6666" s="74" t="s">
        <v>179</v>
      </c>
      <c r="C6666" s="75" t="s">
        <v>7459</v>
      </c>
      <c r="D6666" s="76">
        <v>23411</v>
      </c>
      <c r="E6666" s="77">
        <v>97.9</v>
      </c>
      <c r="F6666" s="95">
        <v>239</v>
      </c>
    </row>
    <row r="6667" spans="1:6">
      <c r="A6667" s="74" t="s">
        <v>216</v>
      </c>
      <c r="B6667" s="74" t="s">
        <v>179</v>
      </c>
      <c r="C6667" s="75" t="s">
        <v>7460</v>
      </c>
      <c r="D6667" s="76">
        <v>23082</v>
      </c>
      <c r="E6667" s="77">
        <v>65.180000000000007</v>
      </c>
      <c r="F6667" s="95">
        <v>354</v>
      </c>
    </row>
    <row r="6668" spans="1:6">
      <c r="A6668" s="74" t="s">
        <v>216</v>
      </c>
      <c r="B6668" s="74" t="s">
        <v>179</v>
      </c>
      <c r="C6668" s="75" t="s">
        <v>7461</v>
      </c>
      <c r="D6668" s="76">
        <v>20689</v>
      </c>
      <c r="E6668" s="77">
        <v>114.4</v>
      </c>
      <c r="F6668" s="95">
        <v>181</v>
      </c>
    </row>
    <row r="6669" spans="1:6">
      <c r="A6669" s="74" t="s">
        <v>216</v>
      </c>
      <c r="B6669" s="74" t="s">
        <v>179</v>
      </c>
      <c r="C6669" s="75" t="s">
        <v>7462</v>
      </c>
      <c r="D6669" s="76">
        <v>20294</v>
      </c>
      <c r="E6669" s="77">
        <v>42.9</v>
      </c>
      <c r="F6669" s="95">
        <v>473</v>
      </c>
    </row>
    <row r="6670" spans="1:6">
      <c r="A6670" s="74" t="s">
        <v>216</v>
      </c>
      <c r="B6670" s="74" t="s">
        <v>179</v>
      </c>
      <c r="C6670" s="75" t="s">
        <v>7463</v>
      </c>
      <c r="D6670" s="76">
        <v>18874</v>
      </c>
      <c r="E6670" s="77">
        <v>18.809999999999999</v>
      </c>
      <c r="F6670" s="96">
        <v>1003</v>
      </c>
    </row>
    <row r="6671" spans="1:6">
      <c r="A6671" s="74" t="s">
        <v>216</v>
      </c>
      <c r="B6671" s="74" t="s">
        <v>179</v>
      </c>
      <c r="C6671" s="75" t="s">
        <v>7464</v>
      </c>
      <c r="D6671" s="76">
        <v>18319</v>
      </c>
      <c r="E6671" s="77">
        <v>146.37</v>
      </c>
      <c r="F6671" s="95">
        <v>125</v>
      </c>
    </row>
    <row r="6672" spans="1:6">
      <c r="A6672" s="74" t="s">
        <v>216</v>
      </c>
      <c r="B6672" s="74" t="s">
        <v>179</v>
      </c>
      <c r="C6672" s="75" t="s">
        <v>7465</v>
      </c>
      <c r="D6672" s="76">
        <v>17940</v>
      </c>
      <c r="E6672" s="77">
        <v>76.97</v>
      </c>
      <c r="F6672" s="95">
        <v>233</v>
      </c>
    </row>
    <row r="6673" spans="1:6">
      <c r="A6673" s="74" t="s">
        <v>216</v>
      </c>
      <c r="B6673" s="74" t="s">
        <v>179</v>
      </c>
      <c r="C6673" s="75" t="s">
        <v>7466</v>
      </c>
      <c r="D6673" s="76">
        <v>17336</v>
      </c>
      <c r="E6673" s="77">
        <v>66.44</v>
      </c>
      <c r="F6673" s="95">
        <v>261</v>
      </c>
    </row>
    <row r="6674" spans="1:6">
      <c r="A6674" s="74" t="s">
        <v>216</v>
      </c>
      <c r="B6674" s="74" t="s">
        <v>179</v>
      </c>
      <c r="C6674" s="75" t="s">
        <v>7467</v>
      </c>
      <c r="D6674" s="76">
        <v>17159</v>
      </c>
      <c r="E6674" s="77">
        <v>107.83</v>
      </c>
      <c r="F6674" s="95">
        <v>159</v>
      </c>
    </row>
    <row r="6675" spans="1:6">
      <c r="A6675" s="74" t="s">
        <v>216</v>
      </c>
      <c r="B6675" s="74" t="s">
        <v>179</v>
      </c>
      <c r="C6675" s="75" t="s">
        <v>7468</v>
      </c>
      <c r="D6675" s="76">
        <v>16563</v>
      </c>
      <c r="E6675" s="77">
        <v>121.68</v>
      </c>
      <c r="F6675" s="95">
        <v>136</v>
      </c>
    </row>
    <row r="6676" spans="1:6">
      <c r="A6676" s="74" t="s">
        <v>216</v>
      </c>
      <c r="B6676" s="74" t="s">
        <v>179</v>
      </c>
      <c r="C6676" s="75" t="s">
        <v>7469</v>
      </c>
      <c r="D6676" s="76">
        <v>15998</v>
      </c>
      <c r="E6676" s="77">
        <v>75.28</v>
      </c>
      <c r="F6676" s="95">
        <v>213</v>
      </c>
    </row>
    <row r="6677" spans="1:6">
      <c r="A6677" s="74" t="s">
        <v>216</v>
      </c>
      <c r="B6677" s="74" t="s">
        <v>179</v>
      </c>
      <c r="C6677" s="75" t="s">
        <v>7470</v>
      </c>
      <c r="D6677" s="76">
        <v>14643</v>
      </c>
      <c r="E6677" s="77">
        <v>48.72</v>
      </c>
      <c r="F6677" s="95">
        <v>301</v>
      </c>
    </row>
    <row r="6678" spans="1:6">
      <c r="A6678" s="74" t="s">
        <v>216</v>
      </c>
      <c r="B6678" s="74" t="s">
        <v>179</v>
      </c>
      <c r="C6678" s="75" t="s">
        <v>7471</v>
      </c>
      <c r="D6678" s="76">
        <v>14608</v>
      </c>
      <c r="E6678" s="77">
        <v>54.19</v>
      </c>
      <c r="F6678" s="95">
        <v>270</v>
      </c>
    </row>
    <row r="6679" spans="1:6">
      <c r="A6679" s="74" t="s">
        <v>216</v>
      </c>
      <c r="B6679" s="74" t="s">
        <v>179</v>
      </c>
      <c r="C6679" s="75" t="s">
        <v>7472</v>
      </c>
      <c r="D6679" s="76">
        <v>14301</v>
      </c>
      <c r="E6679" s="77">
        <v>24.67</v>
      </c>
      <c r="F6679" s="95">
        <v>580</v>
      </c>
    </row>
    <row r="6680" spans="1:6">
      <c r="A6680" s="74" t="s">
        <v>216</v>
      </c>
      <c r="B6680" s="74" t="s">
        <v>179</v>
      </c>
      <c r="C6680" s="75" t="s">
        <v>7473</v>
      </c>
      <c r="D6680" s="76">
        <v>14088</v>
      </c>
      <c r="E6680" s="77">
        <v>42.19</v>
      </c>
      <c r="F6680" s="95">
        <v>334</v>
      </c>
    </row>
    <row r="6681" spans="1:6">
      <c r="A6681" s="74" t="s">
        <v>216</v>
      </c>
      <c r="B6681" s="74" t="s">
        <v>179</v>
      </c>
      <c r="C6681" s="75" t="s">
        <v>7474</v>
      </c>
      <c r="D6681" s="76">
        <v>13803</v>
      </c>
      <c r="E6681" s="77">
        <v>169.38</v>
      </c>
      <c r="F6681" s="95">
        <v>81</v>
      </c>
    </row>
    <row r="6682" spans="1:6">
      <c r="A6682" s="74" t="s">
        <v>216</v>
      </c>
      <c r="B6682" s="74" t="s">
        <v>179</v>
      </c>
      <c r="C6682" s="75" t="s">
        <v>7475</v>
      </c>
      <c r="D6682" s="76">
        <v>13474</v>
      </c>
      <c r="E6682" s="77">
        <v>124.97</v>
      </c>
      <c r="F6682" s="95">
        <v>108</v>
      </c>
    </row>
    <row r="6683" spans="1:6">
      <c r="A6683" s="74" t="s">
        <v>216</v>
      </c>
      <c r="B6683" s="74" t="s">
        <v>179</v>
      </c>
      <c r="C6683" s="75" t="s">
        <v>7476</v>
      </c>
      <c r="D6683" s="76">
        <v>12220</v>
      </c>
      <c r="E6683" s="77">
        <v>115.81</v>
      </c>
      <c r="F6683" s="95">
        <v>106</v>
      </c>
    </row>
    <row r="6684" spans="1:6">
      <c r="A6684" s="74" t="s">
        <v>216</v>
      </c>
      <c r="B6684" s="74" t="s">
        <v>179</v>
      </c>
      <c r="C6684" s="75" t="s">
        <v>7477</v>
      </c>
      <c r="D6684" s="76">
        <v>12125</v>
      </c>
      <c r="E6684" s="77">
        <v>123.01</v>
      </c>
      <c r="F6684" s="95">
        <v>99</v>
      </c>
    </row>
    <row r="6685" spans="1:6">
      <c r="A6685" s="74" t="s">
        <v>216</v>
      </c>
      <c r="B6685" s="74" t="s">
        <v>179</v>
      </c>
      <c r="C6685" s="75" t="s">
        <v>7478</v>
      </c>
      <c r="D6685" s="76">
        <v>10937</v>
      </c>
      <c r="E6685" s="77">
        <v>133.29</v>
      </c>
      <c r="F6685" s="95">
        <v>82</v>
      </c>
    </row>
    <row r="6686" spans="1:6">
      <c r="A6686" s="74" t="s">
        <v>216</v>
      </c>
      <c r="B6686" s="74" t="s">
        <v>179</v>
      </c>
      <c r="C6686" s="75" t="s">
        <v>7479</v>
      </c>
      <c r="D6686" s="76">
        <v>10931</v>
      </c>
      <c r="E6686" s="77">
        <v>49.32</v>
      </c>
      <c r="F6686" s="95">
        <v>222</v>
      </c>
    </row>
    <row r="6687" spans="1:6">
      <c r="A6687" s="74" t="s">
        <v>216</v>
      </c>
      <c r="B6687" s="74" t="s">
        <v>179</v>
      </c>
      <c r="C6687" s="75" t="s">
        <v>7480</v>
      </c>
      <c r="D6687" s="76">
        <v>8639</v>
      </c>
      <c r="E6687" s="77">
        <v>54.14</v>
      </c>
      <c r="F6687" s="95">
        <v>160</v>
      </c>
    </row>
    <row r="6688" spans="1:6">
      <c r="A6688" s="74" t="s">
        <v>216</v>
      </c>
      <c r="B6688" s="74" t="s">
        <v>179</v>
      </c>
      <c r="C6688" s="75" t="s">
        <v>7481</v>
      </c>
      <c r="D6688" s="76">
        <v>8139</v>
      </c>
      <c r="E6688" s="77">
        <v>138.86000000000001</v>
      </c>
      <c r="F6688" s="95">
        <v>59</v>
      </c>
    </row>
    <row r="6689" spans="1:6">
      <c r="A6689" s="74" t="s">
        <v>216</v>
      </c>
      <c r="B6689" s="74" t="s">
        <v>179</v>
      </c>
      <c r="C6689" s="75" t="s">
        <v>7482</v>
      </c>
      <c r="D6689" s="76">
        <v>7829</v>
      </c>
      <c r="E6689" s="77">
        <v>24.92</v>
      </c>
      <c r="F6689" s="95">
        <v>314</v>
      </c>
    </row>
    <row r="6690" spans="1:6">
      <c r="A6690" s="74" t="s">
        <v>216</v>
      </c>
      <c r="B6690" s="74" t="s">
        <v>179</v>
      </c>
      <c r="C6690" s="75" t="s">
        <v>7483</v>
      </c>
      <c r="D6690" s="76">
        <v>7711</v>
      </c>
      <c r="E6690" s="77">
        <v>54.56</v>
      </c>
      <c r="F6690" s="95">
        <v>141</v>
      </c>
    </row>
    <row r="6691" spans="1:6">
      <c r="A6691" s="74" t="s">
        <v>216</v>
      </c>
      <c r="B6691" s="74" t="s">
        <v>179</v>
      </c>
      <c r="C6691" s="75" t="s">
        <v>7484</v>
      </c>
      <c r="D6691" s="76">
        <v>7182</v>
      </c>
      <c r="E6691" s="77">
        <v>45.88</v>
      </c>
      <c r="F6691" s="95">
        <v>157</v>
      </c>
    </row>
    <row r="6692" spans="1:6">
      <c r="A6692" s="74" t="s">
        <v>216</v>
      </c>
      <c r="B6692" s="74" t="s">
        <v>179</v>
      </c>
      <c r="C6692" s="75" t="s">
        <v>7485</v>
      </c>
      <c r="D6692" s="76">
        <v>5514</v>
      </c>
      <c r="E6692" s="77">
        <v>61.63</v>
      </c>
      <c r="F6692" s="95">
        <v>89</v>
      </c>
    </row>
    <row r="6693" spans="1:6">
      <c r="A6693" s="74" t="s">
        <v>216</v>
      </c>
      <c r="B6693" s="74" t="s">
        <v>179</v>
      </c>
      <c r="C6693" s="75" t="s">
        <v>7486</v>
      </c>
      <c r="D6693" s="76">
        <v>5171</v>
      </c>
      <c r="E6693" s="77">
        <v>56.94</v>
      </c>
      <c r="F6693" s="95">
        <v>91</v>
      </c>
    </row>
    <row r="6694" spans="1:6">
      <c r="A6694" s="74" t="s">
        <v>216</v>
      </c>
      <c r="B6694" s="74" t="s">
        <v>179</v>
      </c>
      <c r="C6694" s="75" t="s">
        <v>7487</v>
      </c>
      <c r="D6694" s="76">
        <v>4807</v>
      </c>
      <c r="E6694" s="77">
        <v>83.15</v>
      </c>
      <c r="F6694" s="95">
        <v>58</v>
      </c>
    </row>
    <row r="6695" spans="1:6">
      <c r="A6695" s="74" t="s">
        <v>216</v>
      </c>
      <c r="B6695" s="74" t="s">
        <v>179</v>
      </c>
      <c r="C6695" s="75" t="s">
        <v>7488</v>
      </c>
      <c r="D6695" s="76">
        <v>4555</v>
      </c>
      <c r="E6695" s="77">
        <v>271.99</v>
      </c>
      <c r="F6695" s="95">
        <v>17</v>
      </c>
    </row>
    <row r="6696" spans="1:6">
      <c r="A6696" s="74" t="s">
        <v>216</v>
      </c>
      <c r="B6696" s="74" t="s">
        <v>179</v>
      </c>
      <c r="C6696" s="75" t="s">
        <v>7489</v>
      </c>
      <c r="D6696" s="76">
        <v>3601</v>
      </c>
      <c r="E6696" s="77">
        <v>104.76</v>
      </c>
      <c r="F6696" s="95">
        <v>34</v>
      </c>
    </row>
    <row r="6697" spans="1:6">
      <c r="A6697" s="74" t="s">
        <v>216</v>
      </c>
      <c r="B6697" s="74" t="s">
        <v>179</v>
      </c>
      <c r="C6697" s="75" t="s">
        <v>7490</v>
      </c>
      <c r="D6697" s="76">
        <v>3043</v>
      </c>
      <c r="E6697" s="77">
        <v>154.07</v>
      </c>
      <c r="F6697" s="95">
        <v>20</v>
      </c>
    </row>
    <row r="6698" spans="1:6">
      <c r="A6698" s="74" t="s">
        <v>216</v>
      </c>
      <c r="B6698" s="74" t="s">
        <v>179</v>
      </c>
      <c r="C6698" s="75" t="s">
        <v>7491</v>
      </c>
      <c r="D6698" s="76">
        <v>1911</v>
      </c>
      <c r="E6698" s="77">
        <v>59.29</v>
      </c>
      <c r="F6698" s="95">
        <v>32</v>
      </c>
    </row>
    <row r="6699" spans="1:6">
      <c r="A6699" s="74" t="s">
        <v>216</v>
      </c>
      <c r="B6699" s="74" t="s">
        <v>179</v>
      </c>
      <c r="C6699" s="75" t="s">
        <v>7492</v>
      </c>
      <c r="D6699" s="76">
        <v>1120</v>
      </c>
      <c r="E6699" s="77">
        <v>109.11</v>
      </c>
      <c r="F6699" s="95">
        <v>10</v>
      </c>
    </row>
    <row r="6700" spans="1:6">
      <c r="A6700" s="74" t="s">
        <v>216</v>
      </c>
      <c r="B6700" s="74" t="s">
        <v>179</v>
      </c>
      <c r="C6700" s="75" t="s">
        <v>7493</v>
      </c>
      <c r="D6700" s="76">
        <v>1109</v>
      </c>
      <c r="E6700" s="77">
        <v>99.21</v>
      </c>
      <c r="F6700" s="95">
        <v>11</v>
      </c>
    </row>
    <row r="6701" spans="1:6">
      <c r="A6701" s="74" t="s">
        <v>216</v>
      </c>
      <c r="B6701" s="74" t="s">
        <v>180</v>
      </c>
      <c r="C6701" s="75" t="s">
        <v>7494</v>
      </c>
      <c r="D6701" s="76">
        <v>82353</v>
      </c>
      <c r="E6701" s="77">
        <v>473.55</v>
      </c>
      <c r="F6701" s="95">
        <v>174</v>
      </c>
    </row>
    <row r="6702" spans="1:6">
      <c r="A6702" s="74" t="s">
        <v>216</v>
      </c>
      <c r="B6702" s="74" t="s">
        <v>180</v>
      </c>
      <c r="C6702" s="75" t="s">
        <v>7495</v>
      </c>
      <c r="D6702" s="76">
        <v>21106</v>
      </c>
      <c r="E6702" s="77">
        <v>56.02</v>
      </c>
      <c r="F6702" s="95">
        <v>377</v>
      </c>
    </row>
    <row r="6703" spans="1:6">
      <c r="A6703" s="74" t="s">
        <v>216</v>
      </c>
      <c r="B6703" s="74" t="s">
        <v>180</v>
      </c>
      <c r="C6703" s="75" t="s">
        <v>7496</v>
      </c>
      <c r="D6703" s="76">
        <v>14731</v>
      </c>
      <c r="E6703" s="77">
        <v>226.8</v>
      </c>
      <c r="F6703" s="95">
        <v>65</v>
      </c>
    </row>
    <row r="6704" spans="1:6">
      <c r="A6704" s="74" t="s">
        <v>216</v>
      </c>
      <c r="B6704" s="74" t="s">
        <v>180</v>
      </c>
      <c r="C6704" s="75" t="s">
        <v>7497</v>
      </c>
      <c r="D6704" s="76">
        <v>12397</v>
      </c>
      <c r="E6704" s="77">
        <v>60.4</v>
      </c>
      <c r="F6704" s="95">
        <v>205</v>
      </c>
    </row>
    <row r="6705" spans="1:6">
      <c r="A6705" s="74" t="s">
        <v>216</v>
      </c>
      <c r="B6705" s="74" t="s">
        <v>180</v>
      </c>
      <c r="C6705" s="75" t="s">
        <v>7498</v>
      </c>
      <c r="D6705" s="76">
        <v>9010</v>
      </c>
      <c r="E6705" s="77">
        <v>284.47000000000003</v>
      </c>
      <c r="F6705" s="95">
        <v>32</v>
      </c>
    </row>
    <row r="6706" spans="1:6">
      <c r="A6706" s="74" t="s">
        <v>216</v>
      </c>
      <c r="B6706" s="74" t="s">
        <v>180</v>
      </c>
      <c r="C6706" s="75" t="s">
        <v>7499</v>
      </c>
      <c r="D6706" s="76">
        <v>8505</v>
      </c>
      <c r="E6706" s="77">
        <v>163.98</v>
      </c>
      <c r="F6706" s="95">
        <v>52</v>
      </c>
    </row>
    <row r="6707" spans="1:6">
      <c r="A6707" s="74" t="s">
        <v>216</v>
      </c>
      <c r="B6707" s="74" t="s">
        <v>180</v>
      </c>
      <c r="C6707" s="75" t="s">
        <v>7500</v>
      </c>
      <c r="D6707" s="76">
        <v>8303</v>
      </c>
      <c r="E6707" s="77">
        <v>283.45</v>
      </c>
      <c r="F6707" s="95">
        <v>29</v>
      </c>
    </row>
    <row r="6708" spans="1:6">
      <c r="A6708" s="74" t="s">
        <v>216</v>
      </c>
      <c r="B6708" s="74" t="s">
        <v>180</v>
      </c>
      <c r="C6708" s="75" t="s">
        <v>7501</v>
      </c>
      <c r="D6708" s="76">
        <v>7210</v>
      </c>
      <c r="E6708" s="77">
        <v>372.51</v>
      </c>
      <c r="F6708" s="95">
        <v>19</v>
      </c>
    </row>
    <row r="6709" spans="1:6">
      <c r="A6709" s="74" t="s">
        <v>216</v>
      </c>
      <c r="B6709" s="74" t="s">
        <v>180</v>
      </c>
      <c r="C6709" s="75" t="s">
        <v>7502</v>
      </c>
      <c r="D6709" s="76">
        <v>7202</v>
      </c>
      <c r="E6709" s="77">
        <v>209.28</v>
      </c>
      <c r="F6709" s="95">
        <v>34</v>
      </c>
    </row>
    <row r="6710" spans="1:6">
      <c r="A6710" s="74" t="s">
        <v>216</v>
      </c>
      <c r="B6710" s="74" t="s">
        <v>180</v>
      </c>
      <c r="C6710" s="75" t="s">
        <v>7503</v>
      </c>
      <c r="D6710" s="76">
        <v>4808</v>
      </c>
      <c r="E6710" s="77">
        <v>67.77</v>
      </c>
      <c r="F6710" s="95">
        <v>71</v>
      </c>
    </row>
    <row r="6711" spans="1:6">
      <c r="A6711" s="74" t="s">
        <v>216</v>
      </c>
      <c r="B6711" s="74" t="s">
        <v>180</v>
      </c>
      <c r="C6711" s="75" t="s">
        <v>7504</v>
      </c>
      <c r="D6711" s="76">
        <v>4376</v>
      </c>
      <c r="E6711" s="77">
        <v>273.52999999999997</v>
      </c>
      <c r="F6711" s="95">
        <v>16</v>
      </c>
    </row>
    <row r="6712" spans="1:6">
      <c r="A6712" s="74" t="s">
        <v>216</v>
      </c>
      <c r="B6712" s="74" t="s">
        <v>180</v>
      </c>
      <c r="C6712" s="75" t="s">
        <v>7505</v>
      </c>
      <c r="D6712" s="76">
        <v>4279</v>
      </c>
      <c r="E6712" s="77">
        <v>93.26</v>
      </c>
      <c r="F6712" s="95">
        <v>46</v>
      </c>
    </row>
    <row r="6713" spans="1:6">
      <c r="A6713" s="74" t="s">
        <v>216</v>
      </c>
      <c r="B6713" s="74" t="s">
        <v>180</v>
      </c>
      <c r="C6713" s="75" t="s">
        <v>7506</v>
      </c>
      <c r="D6713" s="76">
        <v>4068</v>
      </c>
      <c r="E6713" s="77">
        <v>187.36</v>
      </c>
      <c r="F6713" s="95">
        <v>22</v>
      </c>
    </row>
    <row r="6714" spans="1:6">
      <c r="A6714" s="74" t="s">
        <v>216</v>
      </c>
      <c r="B6714" s="74" t="s">
        <v>180</v>
      </c>
      <c r="C6714" s="75" t="s">
        <v>7507</v>
      </c>
      <c r="D6714" s="76">
        <v>3916</v>
      </c>
      <c r="E6714" s="77">
        <v>88.29</v>
      </c>
      <c r="F6714" s="95">
        <v>44</v>
      </c>
    </row>
    <row r="6715" spans="1:6">
      <c r="A6715" s="74" t="s">
        <v>216</v>
      </c>
      <c r="B6715" s="74" t="s">
        <v>180</v>
      </c>
      <c r="C6715" s="75" t="s">
        <v>7508</v>
      </c>
      <c r="D6715" s="76">
        <v>3744</v>
      </c>
      <c r="E6715" s="77">
        <v>101.97</v>
      </c>
      <c r="F6715" s="95">
        <v>37</v>
      </c>
    </row>
    <row r="6716" spans="1:6">
      <c r="A6716" s="74" t="s">
        <v>216</v>
      </c>
      <c r="B6716" s="74" t="s">
        <v>180</v>
      </c>
      <c r="C6716" s="75" t="s">
        <v>7509</v>
      </c>
      <c r="D6716" s="76">
        <v>3452</v>
      </c>
      <c r="E6716" s="77">
        <v>250.78</v>
      </c>
      <c r="F6716" s="95">
        <v>14</v>
      </c>
    </row>
    <row r="6717" spans="1:6">
      <c r="A6717" s="74" t="s">
        <v>216</v>
      </c>
      <c r="B6717" s="74" t="s">
        <v>180</v>
      </c>
      <c r="C6717" s="75" t="s">
        <v>7510</v>
      </c>
      <c r="D6717" s="76">
        <v>3265</v>
      </c>
      <c r="E6717" s="77">
        <v>174.56</v>
      </c>
      <c r="F6717" s="95">
        <v>19</v>
      </c>
    </row>
    <row r="6718" spans="1:6">
      <c r="A6718" s="74" t="s">
        <v>216</v>
      </c>
      <c r="B6718" s="74" t="s">
        <v>180</v>
      </c>
      <c r="C6718" s="75" t="s">
        <v>7511</v>
      </c>
      <c r="D6718" s="76">
        <v>3154</v>
      </c>
      <c r="E6718" s="77">
        <v>192.9</v>
      </c>
      <c r="F6718" s="95">
        <v>16</v>
      </c>
    </row>
    <row r="6719" spans="1:6">
      <c r="A6719" s="74" t="s">
        <v>216</v>
      </c>
      <c r="B6719" s="74" t="s">
        <v>180</v>
      </c>
      <c r="C6719" s="75" t="s">
        <v>7512</v>
      </c>
      <c r="D6719" s="76">
        <v>2560</v>
      </c>
      <c r="E6719" s="77">
        <v>63.45</v>
      </c>
      <c r="F6719" s="95">
        <v>40</v>
      </c>
    </row>
    <row r="6720" spans="1:6">
      <c r="A6720" s="74" t="s">
        <v>216</v>
      </c>
      <c r="B6720" s="74" t="s">
        <v>180</v>
      </c>
      <c r="C6720" s="75" t="s">
        <v>7513</v>
      </c>
      <c r="D6720" s="76">
        <v>2474</v>
      </c>
      <c r="E6720" s="77">
        <v>161.55000000000001</v>
      </c>
      <c r="F6720" s="95">
        <v>15</v>
      </c>
    </row>
    <row r="6721" spans="1:6">
      <c r="A6721" s="74" t="s">
        <v>216</v>
      </c>
      <c r="B6721" s="74" t="s">
        <v>180</v>
      </c>
      <c r="C6721" s="75" t="s">
        <v>7514</v>
      </c>
      <c r="D6721" s="76">
        <v>2369</v>
      </c>
      <c r="E6721" s="77">
        <v>162.25</v>
      </c>
      <c r="F6721" s="95">
        <v>15</v>
      </c>
    </row>
    <row r="6722" spans="1:6">
      <c r="A6722" s="74" t="s">
        <v>216</v>
      </c>
      <c r="B6722" s="74" t="s">
        <v>180</v>
      </c>
      <c r="C6722" s="75" t="s">
        <v>7515</v>
      </c>
      <c r="D6722" s="76">
        <v>1436</v>
      </c>
      <c r="E6722" s="77">
        <v>24.01</v>
      </c>
      <c r="F6722" s="95">
        <v>60</v>
      </c>
    </row>
    <row r="6723" spans="1:6">
      <c r="A6723" s="74" t="s">
        <v>216</v>
      </c>
      <c r="B6723" s="74" t="s">
        <v>180</v>
      </c>
      <c r="C6723" s="75" t="s">
        <v>7516</v>
      </c>
      <c r="D6723" s="76">
        <v>1408</v>
      </c>
      <c r="E6723" s="77">
        <v>64.23</v>
      </c>
      <c r="F6723" s="95">
        <v>22</v>
      </c>
    </row>
    <row r="6724" spans="1:6">
      <c r="A6724" s="74" t="s">
        <v>216</v>
      </c>
      <c r="B6724" s="74" t="s">
        <v>180</v>
      </c>
      <c r="C6724" s="75" t="s">
        <v>7517</v>
      </c>
      <c r="D6724" s="76">
        <v>1316</v>
      </c>
      <c r="E6724" s="77">
        <v>102.59</v>
      </c>
      <c r="F6724" s="95">
        <v>13</v>
      </c>
    </row>
    <row r="6725" spans="1:6">
      <c r="A6725" s="74" t="s">
        <v>216</v>
      </c>
      <c r="B6725" s="74" t="s">
        <v>180</v>
      </c>
      <c r="C6725" s="75" t="s">
        <v>7518</v>
      </c>
      <c r="D6725" s="76">
        <v>1178</v>
      </c>
      <c r="E6725" s="77">
        <v>108.21</v>
      </c>
      <c r="F6725" s="95">
        <v>11</v>
      </c>
    </row>
    <row r="6726" spans="1:6">
      <c r="A6726" s="74" t="s">
        <v>216</v>
      </c>
      <c r="B6726" s="74" t="s">
        <v>180</v>
      </c>
      <c r="C6726" s="75" t="s">
        <v>7519</v>
      </c>
      <c r="D6726" s="76">
        <v>1061</v>
      </c>
      <c r="E6726" s="77">
        <v>81.650000000000006</v>
      </c>
      <c r="F6726" s="95">
        <v>13</v>
      </c>
    </row>
    <row r="6727" spans="1:6">
      <c r="A6727" s="74" t="s">
        <v>216</v>
      </c>
      <c r="B6727" s="74" t="s">
        <v>180</v>
      </c>
      <c r="C6727" s="75" t="s">
        <v>7520</v>
      </c>
      <c r="D6727" s="77">
        <v>981</v>
      </c>
      <c r="E6727" s="77">
        <v>49.43</v>
      </c>
      <c r="F6727" s="95">
        <v>20</v>
      </c>
    </row>
    <row r="6728" spans="1:6">
      <c r="A6728" s="74" t="s">
        <v>216</v>
      </c>
      <c r="B6728" s="74" t="s">
        <v>180</v>
      </c>
      <c r="C6728" s="75" t="s">
        <v>7521</v>
      </c>
      <c r="D6728" s="77">
        <v>967</v>
      </c>
      <c r="E6728" s="77">
        <v>124.86</v>
      </c>
      <c r="F6728" s="95">
        <v>7.74</v>
      </c>
    </row>
    <row r="6729" spans="1:6">
      <c r="A6729" s="74" t="s">
        <v>216</v>
      </c>
      <c r="B6729" s="74" t="s">
        <v>181</v>
      </c>
      <c r="C6729" s="75" t="s">
        <v>7522</v>
      </c>
      <c r="D6729" s="76">
        <v>157783</v>
      </c>
      <c r="E6729" s="77">
        <v>104.5</v>
      </c>
      <c r="F6729" s="96">
        <v>1510</v>
      </c>
    </row>
    <row r="6730" spans="1:6">
      <c r="A6730" s="74" t="s">
        <v>216</v>
      </c>
      <c r="B6730" s="74" t="s">
        <v>181</v>
      </c>
      <c r="C6730" s="75" t="s">
        <v>7523</v>
      </c>
      <c r="D6730" s="76">
        <v>33559</v>
      </c>
      <c r="E6730" s="77">
        <v>129.88</v>
      </c>
      <c r="F6730" s="95">
        <v>258</v>
      </c>
    </row>
    <row r="6731" spans="1:6">
      <c r="A6731" s="74" t="s">
        <v>216</v>
      </c>
      <c r="B6731" s="74" t="s">
        <v>181</v>
      </c>
      <c r="C6731" s="75" t="s">
        <v>7524</v>
      </c>
      <c r="D6731" s="76">
        <v>30807</v>
      </c>
      <c r="E6731" s="77">
        <v>120.82</v>
      </c>
      <c r="F6731" s="95">
        <v>255</v>
      </c>
    </row>
    <row r="6732" spans="1:6">
      <c r="A6732" s="74" t="s">
        <v>216</v>
      </c>
      <c r="B6732" s="74" t="s">
        <v>181</v>
      </c>
      <c r="C6732" s="75" t="s">
        <v>7525</v>
      </c>
      <c r="D6732" s="76">
        <v>28101</v>
      </c>
      <c r="E6732" s="77">
        <v>42.52</v>
      </c>
      <c r="F6732" s="95">
        <v>661</v>
      </c>
    </row>
    <row r="6733" spans="1:6">
      <c r="A6733" s="74" t="s">
        <v>216</v>
      </c>
      <c r="B6733" s="74" t="s">
        <v>181</v>
      </c>
      <c r="C6733" s="75" t="s">
        <v>7526</v>
      </c>
      <c r="D6733" s="76">
        <v>16762</v>
      </c>
      <c r="E6733" s="77">
        <v>107.96</v>
      </c>
      <c r="F6733" s="95">
        <v>155</v>
      </c>
    </row>
    <row r="6734" spans="1:6">
      <c r="A6734" s="74" t="s">
        <v>216</v>
      </c>
      <c r="B6734" s="74" t="s">
        <v>181</v>
      </c>
      <c r="C6734" s="75" t="s">
        <v>7527</v>
      </c>
      <c r="D6734" s="76">
        <v>12886</v>
      </c>
      <c r="E6734" s="77">
        <v>83.28</v>
      </c>
      <c r="F6734" s="95">
        <v>155</v>
      </c>
    </row>
    <row r="6735" spans="1:6">
      <c r="A6735" s="74" t="s">
        <v>216</v>
      </c>
      <c r="B6735" s="74" t="s">
        <v>181</v>
      </c>
      <c r="C6735" s="75" t="s">
        <v>7528</v>
      </c>
      <c r="D6735" s="76">
        <v>12011</v>
      </c>
      <c r="E6735" s="77">
        <v>48.48</v>
      </c>
      <c r="F6735" s="95">
        <v>248</v>
      </c>
    </row>
    <row r="6736" spans="1:6">
      <c r="A6736" s="74" t="s">
        <v>216</v>
      </c>
      <c r="B6736" s="74" t="s">
        <v>181</v>
      </c>
      <c r="C6736" s="75" t="s">
        <v>7529</v>
      </c>
      <c r="D6736" s="76">
        <v>9055</v>
      </c>
      <c r="E6736" s="77">
        <v>142.33000000000001</v>
      </c>
      <c r="F6736" s="95">
        <v>64</v>
      </c>
    </row>
    <row r="6737" spans="1:6">
      <c r="A6737" s="74" t="s">
        <v>216</v>
      </c>
      <c r="B6737" s="74" t="s">
        <v>181</v>
      </c>
      <c r="C6737" s="75" t="s">
        <v>7530</v>
      </c>
      <c r="D6737" s="76">
        <v>6738</v>
      </c>
      <c r="E6737" s="77">
        <v>33.200000000000003</v>
      </c>
      <c r="F6737" s="95">
        <v>203</v>
      </c>
    </row>
    <row r="6738" spans="1:6">
      <c r="A6738" s="74" t="s">
        <v>216</v>
      </c>
      <c r="B6738" s="74" t="s">
        <v>181</v>
      </c>
      <c r="C6738" s="75" t="s">
        <v>7531</v>
      </c>
      <c r="D6738" s="76">
        <v>4840</v>
      </c>
      <c r="E6738" s="77">
        <v>55.79</v>
      </c>
      <c r="F6738" s="95">
        <v>87</v>
      </c>
    </row>
    <row r="6739" spans="1:6">
      <c r="A6739" s="74" t="s">
        <v>216</v>
      </c>
      <c r="B6739" s="74" t="s">
        <v>181</v>
      </c>
      <c r="C6739" s="75" t="s">
        <v>7532</v>
      </c>
      <c r="D6739" s="76">
        <v>4046</v>
      </c>
      <c r="E6739" s="77">
        <v>39.56</v>
      </c>
      <c r="F6739" s="95">
        <v>102</v>
      </c>
    </row>
    <row r="6740" spans="1:6">
      <c r="A6740" s="74" t="s">
        <v>216</v>
      </c>
      <c r="B6740" s="74" t="s">
        <v>181</v>
      </c>
      <c r="C6740" s="75" t="s">
        <v>7533</v>
      </c>
      <c r="D6740" s="76">
        <v>3686</v>
      </c>
      <c r="E6740" s="77">
        <v>13.33</v>
      </c>
      <c r="F6740" s="95">
        <v>277</v>
      </c>
    </row>
    <row r="6741" spans="1:6">
      <c r="A6741" s="74" t="s">
        <v>216</v>
      </c>
      <c r="B6741" s="74" t="s">
        <v>181</v>
      </c>
      <c r="C6741" s="75" t="s">
        <v>7534</v>
      </c>
      <c r="D6741" s="76">
        <v>3289</v>
      </c>
      <c r="E6741" s="77">
        <v>36.520000000000003</v>
      </c>
      <c r="F6741" s="95">
        <v>90</v>
      </c>
    </row>
    <row r="6742" spans="1:6">
      <c r="A6742" s="74" t="s">
        <v>216</v>
      </c>
      <c r="B6742" s="74" t="s">
        <v>181</v>
      </c>
      <c r="C6742" s="75" t="s">
        <v>7535</v>
      </c>
      <c r="D6742" s="76">
        <v>3249</v>
      </c>
      <c r="E6742" s="77">
        <v>65.680000000000007</v>
      </c>
      <c r="F6742" s="95">
        <v>49</v>
      </c>
    </row>
    <row r="6743" spans="1:6">
      <c r="A6743" s="74" t="s">
        <v>216</v>
      </c>
      <c r="B6743" s="74" t="s">
        <v>181</v>
      </c>
      <c r="C6743" s="75" t="s">
        <v>7536</v>
      </c>
      <c r="D6743" s="76">
        <v>3062</v>
      </c>
      <c r="E6743" s="77">
        <v>92.47</v>
      </c>
      <c r="F6743" s="95">
        <v>33</v>
      </c>
    </row>
    <row r="6744" spans="1:6">
      <c r="A6744" s="74" t="s">
        <v>216</v>
      </c>
      <c r="B6744" s="74" t="s">
        <v>181</v>
      </c>
      <c r="C6744" s="75" t="s">
        <v>7537</v>
      </c>
      <c r="D6744" s="76">
        <v>2122</v>
      </c>
      <c r="E6744" s="77">
        <v>45.45</v>
      </c>
      <c r="F6744" s="95">
        <v>47</v>
      </c>
    </row>
    <row r="6745" spans="1:6">
      <c r="A6745" s="74" t="s">
        <v>216</v>
      </c>
      <c r="B6745" s="74" t="s">
        <v>181</v>
      </c>
      <c r="C6745" s="75" t="s">
        <v>7538</v>
      </c>
      <c r="D6745" s="76">
        <v>1958</v>
      </c>
      <c r="E6745" s="77">
        <v>5.86</v>
      </c>
      <c r="F6745" s="95">
        <v>334</v>
      </c>
    </row>
    <row r="6746" spans="1:6">
      <c r="A6746" s="74" t="s">
        <v>216</v>
      </c>
      <c r="B6746" s="74" t="s">
        <v>181</v>
      </c>
      <c r="C6746" s="75" t="s">
        <v>7539</v>
      </c>
      <c r="D6746" s="77">
        <v>471</v>
      </c>
      <c r="E6746" s="77">
        <v>26.75</v>
      </c>
      <c r="F6746" s="95">
        <v>18</v>
      </c>
    </row>
    <row r="6747" spans="1:6">
      <c r="A6747" s="74" t="s">
        <v>216</v>
      </c>
      <c r="B6747" s="74" t="s">
        <v>181</v>
      </c>
      <c r="C6747" s="75" t="s">
        <v>7540</v>
      </c>
      <c r="D6747" s="77">
        <v>407</v>
      </c>
      <c r="E6747" s="77">
        <v>19.329999999999998</v>
      </c>
      <c r="F6747" s="95">
        <v>21</v>
      </c>
    </row>
    <row r="6748" spans="1:6">
      <c r="A6748" s="74" t="s">
        <v>216</v>
      </c>
      <c r="B6748" s="74" t="s">
        <v>7541</v>
      </c>
      <c r="C6748" s="75" t="s">
        <v>7542</v>
      </c>
      <c r="D6748" s="76">
        <v>88824</v>
      </c>
      <c r="E6748" s="77">
        <v>185.79</v>
      </c>
      <c r="F6748" s="95">
        <v>478</v>
      </c>
    </row>
    <row r="6749" spans="1:6">
      <c r="A6749" s="74" t="s">
        <v>216</v>
      </c>
      <c r="B6749" s="74" t="s">
        <v>7541</v>
      </c>
      <c r="C6749" s="75" t="s">
        <v>7543</v>
      </c>
      <c r="D6749" s="76">
        <v>62056</v>
      </c>
      <c r="E6749" s="77">
        <v>32.42</v>
      </c>
      <c r="F6749" s="96">
        <v>1914</v>
      </c>
    </row>
    <row r="6750" spans="1:6">
      <c r="A6750" s="74" t="s">
        <v>216</v>
      </c>
      <c r="B6750" s="74" t="s">
        <v>7541</v>
      </c>
      <c r="C6750" s="75" t="s">
        <v>7544</v>
      </c>
      <c r="D6750" s="76">
        <v>46216</v>
      </c>
      <c r="E6750" s="77">
        <v>155.96</v>
      </c>
      <c r="F6750" s="95">
        <v>296</v>
      </c>
    </row>
    <row r="6751" spans="1:6">
      <c r="A6751" s="74" t="s">
        <v>216</v>
      </c>
      <c r="B6751" s="74" t="s">
        <v>7541</v>
      </c>
      <c r="C6751" s="75" t="s">
        <v>7545</v>
      </c>
      <c r="D6751" s="76">
        <v>32283</v>
      </c>
      <c r="E6751" s="77">
        <v>85.43</v>
      </c>
      <c r="F6751" s="95">
        <v>378</v>
      </c>
    </row>
    <row r="6752" spans="1:6">
      <c r="A6752" s="74" t="s">
        <v>216</v>
      </c>
      <c r="B6752" s="74" t="s">
        <v>7541</v>
      </c>
      <c r="C6752" s="75" t="s">
        <v>7546</v>
      </c>
      <c r="D6752" s="76">
        <v>23600</v>
      </c>
      <c r="E6752" s="77">
        <v>41.6</v>
      </c>
      <c r="F6752" s="95">
        <v>567</v>
      </c>
    </row>
    <row r="6753" spans="1:6">
      <c r="A6753" s="74" t="s">
        <v>216</v>
      </c>
      <c r="B6753" s="74" t="s">
        <v>7541</v>
      </c>
      <c r="C6753" s="75" t="s">
        <v>7547</v>
      </c>
      <c r="D6753" s="76">
        <v>22322</v>
      </c>
      <c r="E6753" s="77">
        <v>68.27</v>
      </c>
      <c r="F6753" s="95">
        <v>327</v>
      </c>
    </row>
    <row r="6754" spans="1:6">
      <c r="A6754" s="74" t="s">
        <v>216</v>
      </c>
      <c r="B6754" s="74" t="s">
        <v>7541</v>
      </c>
      <c r="C6754" s="75" t="s">
        <v>7548</v>
      </c>
      <c r="D6754" s="76">
        <v>15532</v>
      </c>
      <c r="E6754" s="77">
        <v>28.58</v>
      </c>
      <c r="F6754" s="95">
        <v>544</v>
      </c>
    </row>
    <row r="6755" spans="1:6">
      <c r="A6755" s="74" t="s">
        <v>216</v>
      </c>
      <c r="B6755" s="74" t="s">
        <v>7541</v>
      </c>
      <c r="C6755" s="75" t="s">
        <v>7549</v>
      </c>
      <c r="D6755" s="76">
        <v>12830</v>
      </c>
      <c r="E6755" s="77">
        <v>39.549999999999997</v>
      </c>
      <c r="F6755" s="95">
        <v>324</v>
      </c>
    </row>
    <row r="6756" spans="1:6">
      <c r="A6756" s="74" t="s">
        <v>216</v>
      </c>
      <c r="B6756" s="74" t="s">
        <v>7541</v>
      </c>
      <c r="C6756" s="75" t="s">
        <v>7550</v>
      </c>
      <c r="D6756" s="76">
        <v>9818</v>
      </c>
      <c r="E6756" s="77">
        <v>66.47</v>
      </c>
      <c r="F6756" s="95">
        <v>148</v>
      </c>
    </row>
    <row r="6757" spans="1:6">
      <c r="A6757" s="74" t="s">
        <v>216</v>
      </c>
      <c r="B6757" s="74" t="s">
        <v>7541</v>
      </c>
      <c r="C6757" s="75" t="s">
        <v>7551</v>
      </c>
      <c r="D6757" s="76">
        <v>8961</v>
      </c>
      <c r="E6757" s="77">
        <v>18.05</v>
      </c>
      <c r="F6757" s="95">
        <v>496</v>
      </c>
    </row>
    <row r="6758" spans="1:6">
      <c r="A6758" s="74" t="s">
        <v>216</v>
      </c>
      <c r="B6758" s="74" t="s">
        <v>7541</v>
      </c>
      <c r="C6758" s="75" t="s">
        <v>7552</v>
      </c>
      <c r="D6758" s="76">
        <v>7249</v>
      </c>
      <c r="E6758" s="77">
        <v>8.8800000000000008</v>
      </c>
      <c r="F6758" s="95">
        <v>816</v>
      </c>
    </row>
    <row r="6759" spans="1:6">
      <c r="A6759" s="74" t="s">
        <v>216</v>
      </c>
      <c r="B6759" s="74" t="s">
        <v>7541</v>
      </c>
      <c r="C6759" s="75" t="s">
        <v>7553</v>
      </c>
      <c r="D6759" s="76">
        <v>6958</v>
      </c>
      <c r="E6759" s="77">
        <v>72.2</v>
      </c>
      <c r="F6759" s="95">
        <v>96</v>
      </c>
    </row>
    <row r="6760" spans="1:6">
      <c r="A6760" s="74" t="s">
        <v>216</v>
      </c>
      <c r="B6760" s="74" t="s">
        <v>7541</v>
      </c>
      <c r="C6760" s="75" t="s">
        <v>7554</v>
      </c>
      <c r="D6760" s="76">
        <v>5932</v>
      </c>
      <c r="E6760" s="77">
        <v>164.71</v>
      </c>
      <c r="F6760" s="95">
        <v>36</v>
      </c>
    </row>
    <row r="6761" spans="1:6">
      <c r="A6761" s="74" t="s">
        <v>216</v>
      </c>
      <c r="B6761" s="74" t="s">
        <v>7541</v>
      </c>
      <c r="C6761" s="75" t="s">
        <v>7555</v>
      </c>
      <c r="D6761" s="76">
        <v>5851</v>
      </c>
      <c r="E6761" s="77">
        <v>28.48</v>
      </c>
      <c r="F6761" s="95">
        <v>205</v>
      </c>
    </row>
    <row r="6762" spans="1:6">
      <c r="A6762" s="74" t="s">
        <v>216</v>
      </c>
      <c r="B6762" s="74" t="s">
        <v>7541</v>
      </c>
      <c r="C6762" s="75" t="s">
        <v>7556</v>
      </c>
      <c r="D6762" s="76">
        <v>5163</v>
      </c>
      <c r="E6762" s="77">
        <v>52.94</v>
      </c>
      <c r="F6762" s="95">
        <v>98</v>
      </c>
    </row>
    <row r="6763" spans="1:6">
      <c r="A6763" s="74" t="s">
        <v>216</v>
      </c>
      <c r="B6763" s="74" t="s">
        <v>7541</v>
      </c>
      <c r="C6763" s="75" t="s">
        <v>7557</v>
      </c>
      <c r="D6763" s="76">
        <v>4370</v>
      </c>
      <c r="E6763" s="77">
        <v>15.67</v>
      </c>
      <c r="F6763" s="95">
        <v>279</v>
      </c>
    </row>
    <row r="6764" spans="1:6">
      <c r="A6764" s="74" t="s">
        <v>216</v>
      </c>
      <c r="B6764" s="74" t="s">
        <v>7541</v>
      </c>
      <c r="C6764" s="75" t="s">
        <v>7558</v>
      </c>
      <c r="D6764" s="76">
        <v>3697</v>
      </c>
      <c r="E6764" s="77">
        <v>31.04</v>
      </c>
      <c r="F6764" s="95">
        <v>119</v>
      </c>
    </row>
    <row r="6765" spans="1:6">
      <c r="A6765" s="74" t="s">
        <v>216</v>
      </c>
      <c r="B6765" s="74" t="s">
        <v>7541</v>
      </c>
      <c r="C6765" s="75" t="s">
        <v>7559</v>
      </c>
      <c r="D6765" s="76">
        <v>3439</v>
      </c>
      <c r="E6765" s="77">
        <v>70.55</v>
      </c>
      <c r="F6765" s="95">
        <v>49</v>
      </c>
    </row>
    <row r="6766" spans="1:6">
      <c r="A6766" s="74" t="s">
        <v>216</v>
      </c>
      <c r="B6766" s="74" t="s">
        <v>7541</v>
      </c>
      <c r="C6766" s="75" t="s">
        <v>7560</v>
      </c>
      <c r="D6766" s="76">
        <v>3016</v>
      </c>
      <c r="E6766" s="77">
        <v>80.08</v>
      </c>
      <c r="F6766" s="95">
        <v>38</v>
      </c>
    </row>
    <row r="6767" spans="1:6">
      <c r="A6767" s="74" t="s">
        <v>216</v>
      </c>
      <c r="B6767" s="74" t="s">
        <v>7541</v>
      </c>
      <c r="C6767" s="75" t="s">
        <v>7561</v>
      </c>
      <c r="D6767" s="76">
        <v>2473</v>
      </c>
      <c r="E6767" s="77">
        <v>28.76</v>
      </c>
      <c r="F6767" s="95">
        <v>86</v>
      </c>
    </row>
    <row r="6768" spans="1:6">
      <c r="A6768" s="74" t="s">
        <v>216</v>
      </c>
      <c r="B6768" s="74" t="s">
        <v>7541</v>
      </c>
      <c r="C6768" s="75" t="s">
        <v>7562</v>
      </c>
      <c r="D6768" s="76">
        <v>2250</v>
      </c>
      <c r="E6768" s="77">
        <v>27.03</v>
      </c>
      <c r="F6768" s="95">
        <v>83</v>
      </c>
    </row>
    <row r="6769" spans="1:6">
      <c r="A6769" s="74" t="s">
        <v>216</v>
      </c>
      <c r="B6769" s="74" t="s">
        <v>7541</v>
      </c>
      <c r="C6769" s="75" t="s">
        <v>7563</v>
      </c>
      <c r="D6769" s="76">
        <v>2133</v>
      </c>
      <c r="E6769" s="77">
        <v>27.09</v>
      </c>
      <c r="F6769" s="95">
        <v>79</v>
      </c>
    </row>
    <row r="6770" spans="1:6">
      <c r="A6770" s="74" t="s">
        <v>216</v>
      </c>
      <c r="B6770" s="74" t="s">
        <v>7541</v>
      </c>
      <c r="C6770" s="75" t="s">
        <v>7564</v>
      </c>
      <c r="D6770" s="76">
        <v>1981</v>
      </c>
      <c r="E6770" s="77">
        <v>57.28</v>
      </c>
      <c r="F6770" s="95">
        <v>35</v>
      </c>
    </row>
    <row r="6771" spans="1:6">
      <c r="A6771" s="74" t="s">
        <v>216</v>
      </c>
      <c r="B6771" s="74" t="s">
        <v>7541</v>
      </c>
      <c r="C6771" s="75" t="s">
        <v>7565</v>
      </c>
      <c r="D6771" s="76">
        <v>1758</v>
      </c>
      <c r="E6771" s="77">
        <v>48.53</v>
      </c>
      <c r="F6771" s="95">
        <v>36</v>
      </c>
    </row>
    <row r="6772" spans="1:6">
      <c r="A6772" s="74" t="s">
        <v>216</v>
      </c>
      <c r="B6772" s="74" t="s">
        <v>7541</v>
      </c>
      <c r="C6772" s="75" t="s">
        <v>7566</v>
      </c>
      <c r="D6772" s="76">
        <v>1550</v>
      </c>
      <c r="E6772" s="77">
        <v>36.57</v>
      </c>
      <c r="F6772" s="95">
        <v>42</v>
      </c>
    </row>
    <row r="6773" spans="1:6">
      <c r="A6773" s="74" t="s">
        <v>216</v>
      </c>
      <c r="B6773" s="74" t="s">
        <v>7541</v>
      </c>
      <c r="C6773" s="75" t="s">
        <v>7567</v>
      </c>
      <c r="D6773" s="76">
        <v>1403</v>
      </c>
      <c r="E6773" s="77">
        <v>26.16</v>
      </c>
      <c r="F6773" s="95">
        <v>54</v>
      </c>
    </row>
    <row r="6774" spans="1:6">
      <c r="A6774" s="74" t="s">
        <v>216</v>
      </c>
      <c r="B6774" s="74" t="s">
        <v>7541</v>
      </c>
      <c r="C6774" s="75" t="s">
        <v>7568</v>
      </c>
      <c r="D6774" s="76">
        <v>1298</v>
      </c>
      <c r="E6774" s="77">
        <v>34.79</v>
      </c>
      <c r="F6774" s="95">
        <v>37</v>
      </c>
    </row>
    <row r="6775" spans="1:6">
      <c r="A6775" s="74" t="s">
        <v>216</v>
      </c>
      <c r="B6775" s="74" t="s">
        <v>7541</v>
      </c>
      <c r="C6775" s="75" t="s">
        <v>7569</v>
      </c>
      <c r="D6775" s="76">
        <v>1034</v>
      </c>
      <c r="E6775" s="77">
        <v>31.33</v>
      </c>
      <c r="F6775" s="95">
        <v>33</v>
      </c>
    </row>
    <row r="6776" spans="1:6">
      <c r="A6776" s="74" t="s">
        <v>216</v>
      </c>
      <c r="B6776" s="74" t="s">
        <v>7541</v>
      </c>
      <c r="C6776" s="75" t="s">
        <v>7570</v>
      </c>
      <c r="D6776" s="76">
        <v>1026</v>
      </c>
      <c r="E6776" s="77">
        <v>81.3</v>
      </c>
      <c r="F6776" s="95">
        <v>13</v>
      </c>
    </row>
    <row r="6777" spans="1:6">
      <c r="A6777" s="74" t="s">
        <v>216</v>
      </c>
      <c r="B6777" s="74" t="s">
        <v>7541</v>
      </c>
      <c r="C6777" s="75" t="s">
        <v>7571</v>
      </c>
      <c r="D6777" s="77">
        <v>907</v>
      </c>
      <c r="E6777" s="77">
        <v>41.22</v>
      </c>
      <c r="F6777" s="95">
        <v>22</v>
      </c>
    </row>
    <row r="6778" spans="1:6">
      <c r="A6778" s="74" t="s">
        <v>216</v>
      </c>
      <c r="B6778" s="74" t="s">
        <v>7541</v>
      </c>
      <c r="C6778" s="75" t="s">
        <v>7572</v>
      </c>
      <c r="D6778" s="77">
        <v>821</v>
      </c>
      <c r="E6778" s="77">
        <v>42.55</v>
      </c>
      <c r="F6778" s="95">
        <v>19</v>
      </c>
    </row>
    <row r="6779" spans="1:6">
      <c r="A6779" s="74" t="s">
        <v>216</v>
      </c>
      <c r="B6779" s="74" t="s">
        <v>7541</v>
      </c>
      <c r="C6779" s="75" t="s">
        <v>7573</v>
      </c>
      <c r="D6779" s="77">
        <v>589</v>
      </c>
      <c r="E6779" s="77">
        <v>19.86</v>
      </c>
      <c r="F6779" s="95">
        <v>30</v>
      </c>
    </row>
    <row r="6780" spans="1:6">
      <c r="A6780" s="74" t="s">
        <v>216</v>
      </c>
      <c r="B6780" s="74" t="s">
        <v>7541</v>
      </c>
      <c r="C6780" s="75" t="s">
        <v>7574</v>
      </c>
      <c r="D6780" s="77">
        <v>536</v>
      </c>
      <c r="E6780" s="77">
        <v>24.08</v>
      </c>
      <c r="F6780" s="95">
        <v>22</v>
      </c>
    </row>
    <row r="6781" spans="1:6">
      <c r="A6781" s="74" t="s">
        <v>216</v>
      </c>
      <c r="B6781" s="74" t="s">
        <v>7575</v>
      </c>
      <c r="C6781" s="75" t="s">
        <v>7576</v>
      </c>
      <c r="D6781" s="76">
        <v>68889</v>
      </c>
      <c r="E6781" s="77">
        <v>93.84</v>
      </c>
      <c r="F6781" s="95">
        <v>734</v>
      </c>
    </row>
    <row r="6782" spans="1:6">
      <c r="A6782" s="74" t="s">
        <v>216</v>
      </c>
      <c r="B6782" s="74" t="s">
        <v>7575</v>
      </c>
      <c r="C6782" s="75" t="s">
        <v>7577</v>
      </c>
      <c r="D6782" s="76">
        <v>62285</v>
      </c>
      <c r="E6782" s="77">
        <v>71.010000000000005</v>
      </c>
      <c r="F6782" s="95">
        <v>877</v>
      </c>
    </row>
    <row r="6783" spans="1:6">
      <c r="A6783" s="74" t="s">
        <v>216</v>
      </c>
      <c r="B6783" s="74" t="s">
        <v>7575</v>
      </c>
      <c r="C6783" s="75" t="s">
        <v>7578</v>
      </c>
      <c r="D6783" s="76">
        <v>11067</v>
      </c>
      <c r="E6783" s="77">
        <v>59.99</v>
      </c>
      <c r="F6783" s="95">
        <v>184</v>
      </c>
    </row>
    <row r="6784" spans="1:6">
      <c r="A6784" s="74" t="s">
        <v>216</v>
      </c>
      <c r="B6784" s="74" t="s">
        <v>7575</v>
      </c>
      <c r="C6784" s="75" t="s">
        <v>7579</v>
      </c>
      <c r="D6784" s="76">
        <v>10298</v>
      </c>
      <c r="E6784" s="77">
        <v>16.739999999999998</v>
      </c>
      <c r="F6784" s="95">
        <v>615</v>
      </c>
    </row>
    <row r="6785" spans="1:6">
      <c r="A6785" s="74" t="s">
        <v>216</v>
      </c>
      <c r="B6785" s="74" t="s">
        <v>7575</v>
      </c>
      <c r="C6785" s="75" t="s">
        <v>7580</v>
      </c>
      <c r="D6785" s="76">
        <v>7579</v>
      </c>
      <c r="E6785" s="77">
        <v>181.18</v>
      </c>
      <c r="F6785" s="95">
        <v>42</v>
      </c>
    </row>
    <row r="6786" spans="1:6">
      <c r="A6786" s="74" t="s">
        <v>216</v>
      </c>
      <c r="B6786" s="74" t="s">
        <v>7575</v>
      </c>
      <c r="C6786" s="75" t="s">
        <v>7581</v>
      </c>
      <c r="D6786" s="76">
        <v>7182</v>
      </c>
      <c r="E6786" s="77">
        <v>182.48</v>
      </c>
      <c r="F6786" s="95">
        <v>39</v>
      </c>
    </row>
    <row r="6787" spans="1:6">
      <c r="A6787" s="74" t="s">
        <v>216</v>
      </c>
      <c r="B6787" s="74" t="s">
        <v>7575</v>
      </c>
      <c r="C6787" s="75" t="s">
        <v>7582</v>
      </c>
      <c r="D6787" s="76">
        <v>4872</v>
      </c>
      <c r="E6787" s="77">
        <v>55.68</v>
      </c>
      <c r="F6787" s="95">
        <v>88</v>
      </c>
    </row>
    <row r="6788" spans="1:6">
      <c r="A6788" s="74" t="s">
        <v>216</v>
      </c>
      <c r="B6788" s="74" t="s">
        <v>7575</v>
      </c>
      <c r="C6788" s="75" t="s">
        <v>7583</v>
      </c>
      <c r="D6788" s="76">
        <v>4727</v>
      </c>
      <c r="E6788" s="77">
        <v>29.32</v>
      </c>
      <c r="F6788" s="95">
        <v>161</v>
      </c>
    </row>
    <row r="6789" spans="1:6">
      <c r="A6789" s="74" t="s">
        <v>216</v>
      </c>
      <c r="B6789" s="74" t="s">
        <v>7575</v>
      </c>
      <c r="C6789" s="75" t="s">
        <v>7584</v>
      </c>
      <c r="D6789" s="76">
        <v>4702</v>
      </c>
      <c r="E6789" s="77">
        <v>48.63</v>
      </c>
      <c r="F6789" s="95">
        <v>97</v>
      </c>
    </row>
    <row r="6790" spans="1:6">
      <c r="A6790" s="74" t="s">
        <v>216</v>
      </c>
      <c r="B6790" s="74" t="s">
        <v>7575</v>
      </c>
      <c r="C6790" s="75" t="s">
        <v>7585</v>
      </c>
      <c r="D6790" s="76">
        <v>2398</v>
      </c>
      <c r="E6790" s="77">
        <v>62.51</v>
      </c>
      <c r="F6790" s="95">
        <v>38</v>
      </c>
    </row>
    <row r="6791" spans="1:6">
      <c r="A6791" s="74" t="s">
        <v>216</v>
      </c>
      <c r="B6791" s="74" t="s">
        <v>7575</v>
      </c>
      <c r="C6791" s="75" t="s">
        <v>7586</v>
      </c>
      <c r="D6791" s="76">
        <v>2244</v>
      </c>
      <c r="E6791" s="77">
        <v>48.78</v>
      </c>
      <c r="F6791" s="95">
        <v>46</v>
      </c>
    </row>
    <row r="6792" spans="1:6">
      <c r="A6792" s="74" t="s">
        <v>216</v>
      </c>
      <c r="B6792" s="74" t="s">
        <v>7575</v>
      </c>
      <c r="C6792" s="75" t="s">
        <v>7587</v>
      </c>
      <c r="D6792" s="76">
        <v>2140</v>
      </c>
      <c r="E6792" s="77">
        <v>17.100000000000001</v>
      </c>
      <c r="F6792" s="95">
        <v>125</v>
      </c>
    </row>
    <row r="6793" spans="1:6">
      <c r="A6793" s="74" t="s">
        <v>216</v>
      </c>
      <c r="B6793" s="74" t="s">
        <v>7575</v>
      </c>
      <c r="C6793" s="75" t="s">
        <v>7588</v>
      </c>
      <c r="D6793" s="76">
        <v>1962</v>
      </c>
      <c r="E6793" s="77">
        <v>44.45</v>
      </c>
      <c r="F6793" s="95">
        <v>44</v>
      </c>
    </row>
    <row r="6794" spans="1:6">
      <c r="A6794" s="74" t="s">
        <v>216</v>
      </c>
      <c r="B6794" s="74" t="s">
        <v>7575</v>
      </c>
      <c r="C6794" s="75" t="s">
        <v>7589</v>
      </c>
      <c r="D6794" s="76">
        <v>1814</v>
      </c>
      <c r="E6794" s="77">
        <v>73.94</v>
      </c>
      <c r="F6794" s="95">
        <v>25</v>
      </c>
    </row>
    <row r="6795" spans="1:6">
      <c r="A6795" s="74" t="s">
        <v>216</v>
      </c>
      <c r="B6795" s="74" t="s">
        <v>7575</v>
      </c>
      <c r="C6795" s="75" t="s">
        <v>7590</v>
      </c>
      <c r="D6795" s="76">
        <v>1014</v>
      </c>
      <c r="E6795" s="77">
        <v>73.66</v>
      </c>
      <c r="F6795" s="95">
        <v>14</v>
      </c>
    </row>
    <row r="6796" spans="1:6">
      <c r="A6796" s="74" t="s">
        <v>216</v>
      </c>
      <c r="B6796" s="74" t="s">
        <v>7575</v>
      </c>
      <c r="C6796" s="75" t="s">
        <v>7591</v>
      </c>
      <c r="D6796" s="76">
        <v>1006</v>
      </c>
      <c r="E6796" s="77">
        <v>41.54</v>
      </c>
      <c r="F6796" s="95">
        <v>24</v>
      </c>
    </row>
    <row r="6797" spans="1:6">
      <c r="A6797" s="74" t="s">
        <v>216</v>
      </c>
      <c r="B6797" s="74" t="s">
        <v>7575</v>
      </c>
      <c r="C6797" s="75" t="s">
        <v>7592</v>
      </c>
      <c r="D6797" s="77">
        <v>699</v>
      </c>
      <c r="E6797" s="77">
        <v>53.83</v>
      </c>
      <c r="F6797" s="95">
        <v>13</v>
      </c>
    </row>
    <row r="6798" spans="1:6">
      <c r="A6798" s="74" t="s">
        <v>216</v>
      </c>
      <c r="B6798" s="74" t="s">
        <v>182</v>
      </c>
      <c r="C6798" s="75" t="s">
        <v>7593</v>
      </c>
      <c r="D6798" s="76">
        <v>88880</v>
      </c>
      <c r="E6798" s="77">
        <v>185.18</v>
      </c>
      <c r="F6798" s="95">
        <v>480</v>
      </c>
    </row>
    <row r="6799" spans="1:6">
      <c r="A6799" s="74" t="s">
        <v>216</v>
      </c>
      <c r="B6799" s="74" t="s">
        <v>182</v>
      </c>
      <c r="C6799" s="75" t="s">
        <v>7594</v>
      </c>
      <c r="D6799" s="76">
        <v>45059</v>
      </c>
      <c r="E6799" s="77">
        <v>78.61</v>
      </c>
      <c r="F6799" s="95">
        <v>573</v>
      </c>
    </row>
    <row r="6800" spans="1:6">
      <c r="A6800" s="74" t="s">
        <v>216</v>
      </c>
      <c r="B6800" s="74" t="s">
        <v>182</v>
      </c>
      <c r="C6800" s="75" t="s">
        <v>7595</v>
      </c>
      <c r="D6800" s="76">
        <v>31195</v>
      </c>
      <c r="E6800" s="77">
        <v>91.77</v>
      </c>
      <c r="F6800" s="95">
        <v>340</v>
      </c>
    </row>
    <row r="6801" spans="1:6">
      <c r="A6801" s="74" t="s">
        <v>216</v>
      </c>
      <c r="B6801" s="74" t="s">
        <v>182</v>
      </c>
      <c r="C6801" s="75" t="s">
        <v>7596</v>
      </c>
      <c r="D6801" s="76">
        <v>29223</v>
      </c>
      <c r="E6801" s="77">
        <v>46.02</v>
      </c>
      <c r="F6801" s="95">
        <v>635</v>
      </c>
    </row>
    <row r="6802" spans="1:6">
      <c r="A6802" s="74" t="s">
        <v>216</v>
      </c>
      <c r="B6802" s="74" t="s">
        <v>182</v>
      </c>
      <c r="C6802" s="75" t="s">
        <v>7597</v>
      </c>
      <c r="D6802" s="76">
        <v>27959</v>
      </c>
      <c r="E6802" s="77">
        <v>102.5</v>
      </c>
      <c r="F6802" s="95">
        <v>273</v>
      </c>
    </row>
    <row r="6803" spans="1:6">
      <c r="A6803" s="74" t="s">
        <v>216</v>
      </c>
      <c r="B6803" s="74" t="s">
        <v>182</v>
      </c>
      <c r="C6803" s="75" t="s">
        <v>7598</v>
      </c>
      <c r="D6803" s="76">
        <v>15598</v>
      </c>
      <c r="E6803" s="77">
        <v>19.88</v>
      </c>
      <c r="F6803" s="95">
        <v>784</v>
      </c>
    </row>
    <row r="6804" spans="1:6">
      <c r="A6804" s="74" t="s">
        <v>216</v>
      </c>
      <c r="B6804" s="74" t="s">
        <v>182</v>
      </c>
      <c r="C6804" s="75" t="s">
        <v>7599</v>
      </c>
      <c r="D6804" s="76">
        <v>14594</v>
      </c>
      <c r="E6804" s="77">
        <v>16.79</v>
      </c>
      <c r="F6804" s="95">
        <v>869</v>
      </c>
    </row>
    <row r="6805" spans="1:6">
      <c r="A6805" s="74" t="s">
        <v>216</v>
      </c>
      <c r="B6805" s="74" t="s">
        <v>182</v>
      </c>
      <c r="C6805" s="75" t="s">
        <v>7600</v>
      </c>
      <c r="D6805" s="76">
        <v>13420</v>
      </c>
      <c r="E6805" s="77">
        <v>48.33</v>
      </c>
      <c r="F6805" s="95">
        <v>278</v>
      </c>
    </row>
    <row r="6806" spans="1:6">
      <c r="A6806" s="74" t="s">
        <v>216</v>
      </c>
      <c r="B6806" s="74" t="s">
        <v>182</v>
      </c>
      <c r="C6806" s="75" t="s">
        <v>7601</v>
      </c>
      <c r="D6806" s="76">
        <v>13157</v>
      </c>
      <c r="E6806" s="77">
        <v>38.04</v>
      </c>
      <c r="F6806" s="95">
        <v>346</v>
      </c>
    </row>
    <row r="6807" spans="1:6">
      <c r="A6807" s="74" t="s">
        <v>216</v>
      </c>
      <c r="B6807" s="74" t="s">
        <v>182</v>
      </c>
      <c r="C6807" s="75" t="s">
        <v>7602</v>
      </c>
      <c r="D6807" s="76">
        <v>12726</v>
      </c>
      <c r="E6807" s="77">
        <v>14.89</v>
      </c>
      <c r="F6807" s="95">
        <v>855</v>
      </c>
    </row>
    <row r="6808" spans="1:6">
      <c r="A6808" s="74" t="s">
        <v>216</v>
      </c>
      <c r="B6808" s="74" t="s">
        <v>182</v>
      </c>
      <c r="C6808" s="75" t="s">
        <v>7603</v>
      </c>
      <c r="D6808" s="76">
        <v>12327</v>
      </c>
      <c r="E6808" s="77">
        <v>81.400000000000006</v>
      </c>
      <c r="F6808" s="95">
        <v>151</v>
      </c>
    </row>
    <row r="6809" spans="1:6">
      <c r="A6809" s="74" t="s">
        <v>216</v>
      </c>
      <c r="B6809" s="74" t="s">
        <v>182</v>
      </c>
      <c r="C6809" s="75" t="s">
        <v>7604</v>
      </c>
      <c r="D6809" s="76">
        <v>12068</v>
      </c>
      <c r="E6809" s="77">
        <v>67.58</v>
      </c>
      <c r="F6809" s="95">
        <v>179</v>
      </c>
    </row>
    <row r="6810" spans="1:6">
      <c r="A6810" s="74" t="s">
        <v>216</v>
      </c>
      <c r="B6810" s="74" t="s">
        <v>182</v>
      </c>
      <c r="C6810" s="75" t="s">
        <v>7605</v>
      </c>
      <c r="D6810" s="76">
        <v>11149</v>
      </c>
      <c r="E6810" s="77">
        <v>30.22</v>
      </c>
      <c r="F6810" s="95">
        <v>369</v>
      </c>
    </row>
    <row r="6811" spans="1:6">
      <c r="A6811" s="74" t="s">
        <v>216</v>
      </c>
      <c r="B6811" s="74" t="s">
        <v>182</v>
      </c>
      <c r="C6811" s="75" t="s">
        <v>7606</v>
      </c>
      <c r="D6811" s="76">
        <v>10159</v>
      </c>
      <c r="E6811" s="77">
        <v>252.85</v>
      </c>
      <c r="F6811" s="95">
        <v>40</v>
      </c>
    </row>
    <row r="6812" spans="1:6">
      <c r="A6812" s="74" t="s">
        <v>216</v>
      </c>
      <c r="B6812" s="74" t="s">
        <v>182</v>
      </c>
      <c r="C6812" s="75" t="s">
        <v>7607</v>
      </c>
      <c r="D6812" s="76">
        <v>8593</v>
      </c>
      <c r="E6812" s="77">
        <v>26.85</v>
      </c>
      <c r="F6812" s="95">
        <v>320</v>
      </c>
    </row>
    <row r="6813" spans="1:6">
      <c r="A6813" s="74" t="s">
        <v>216</v>
      </c>
      <c r="B6813" s="74" t="s">
        <v>182</v>
      </c>
      <c r="C6813" s="75" t="s">
        <v>7608</v>
      </c>
      <c r="D6813" s="76">
        <v>8431</v>
      </c>
      <c r="E6813" s="77">
        <v>29.48</v>
      </c>
      <c r="F6813" s="95">
        <v>286</v>
      </c>
    </row>
    <row r="6814" spans="1:6">
      <c r="A6814" s="74" t="s">
        <v>216</v>
      </c>
      <c r="B6814" s="74" t="s">
        <v>182</v>
      </c>
      <c r="C6814" s="75" t="s">
        <v>7609</v>
      </c>
      <c r="D6814" s="76">
        <v>6405</v>
      </c>
      <c r="E6814" s="77">
        <v>25.17</v>
      </c>
      <c r="F6814" s="95">
        <v>255</v>
      </c>
    </row>
    <row r="6815" spans="1:6">
      <c r="A6815" s="74" t="s">
        <v>216</v>
      </c>
      <c r="B6815" s="74" t="s">
        <v>182</v>
      </c>
      <c r="C6815" s="75" t="s">
        <v>7610</v>
      </c>
      <c r="D6815" s="76">
        <v>6395</v>
      </c>
      <c r="E6815" s="77">
        <v>22.69</v>
      </c>
      <c r="F6815" s="95">
        <v>282</v>
      </c>
    </row>
    <row r="6816" spans="1:6">
      <c r="A6816" s="74" t="s">
        <v>216</v>
      </c>
      <c r="B6816" s="74" t="s">
        <v>182</v>
      </c>
      <c r="C6816" s="75" t="s">
        <v>7611</v>
      </c>
      <c r="D6816" s="76">
        <v>5661</v>
      </c>
      <c r="E6816" s="77">
        <v>227.71</v>
      </c>
      <c r="F6816" s="95">
        <v>25</v>
      </c>
    </row>
    <row r="6817" spans="1:6">
      <c r="A6817" s="74" t="s">
        <v>216</v>
      </c>
      <c r="B6817" s="74" t="s">
        <v>182</v>
      </c>
      <c r="C6817" s="75" t="s">
        <v>7612</v>
      </c>
      <c r="D6817" s="76">
        <v>5594</v>
      </c>
      <c r="E6817" s="77">
        <v>23.03</v>
      </c>
      <c r="F6817" s="95">
        <v>243</v>
      </c>
    </row>
    <row r="6818" spans="1:6">
      <c r="A6818" s="74" t="s">
        <v>216</v>
      </c>
      <c r="B6818" s="74" t="s">
        <v>182</v>
      </c>
      <c r="C6818" s="75" t="s">
        <v>7613</v>
      </c>
      <c r="D6818" s="76">
        <v>5436</v>
      </c>
      <c r="E6818" s="77">
        <v>46.43</v>
      </c>
      <c r="F6818" s="95">
        <v>117</v>
      </c>
    </row>
    <row r="6819" spans="1:6">
      <c r="A6819" s="74" t="s">
        <v>216</v>
      </c>
      <c r="B6819" s="74" t="s">
        <v>182</v>
      </c>
      <c r="C6819" s="75" t="s">
        <v>7614</v>
      </c>
      <c r="D6819" s="76">
        <v>4742</v>
      </c>
      <c r="E6819" s="77">
        <v>92.52</v>
      </c>
      <c r="F6819" s="95">
        <v>51</v>
      </c>
    </row>
    <row r="6820" spans="1:6">
      <c r="A6820" s="74" t="s">
        <v>216</v>
      </c>
      <c r="B6820" s="74" t="s">
        <v>182</v>
      </c>
      <c r="C6820" s="75" t="s">
        <v>7615</v>
      </c>
      <c r="D6820" s="76">
        <v>4542</v>
      </c>
      <c r="E6820" s="77">
        <v>73.709999999999994</v>
      </c>
      <c r="F6820" s="95">
        <v>62</v>
      </c>
    </row>
    <row r="6821" spans="1:6">
      <c r="A6821" s="74" t="s">
        <v>216</v>
      </c>
      <c r="B6821" s="74" t="s">
        <v>182</v>
      </c>
      <c r="C6821" s="75" t="s">
        <v>7616</v>
      </c>
      <c r="D6821" s="76">
        <v>4509</v>
      </c>
      <c r="E6821" s="77">
        <v>43.28</v>
      </c>
      <c r="F6821" s="95">
        <v>104</v>
      </c>
    </row>
    <row r="6822" spans="1:6">
      <c r="A6822" s="74" t="s">
        <v>216</v>
      </c>
      <c r="B6822" s="74" t="s">
        <v>182</v>
      </c>
      <c r="C6822" s="75" t="s">
        <v>7617</v>
      </c>
      <c r="D6822" s="76">
        <v>3684</v>
      </c>
      <c r="E6822" s="77">
        <v>42.43</v>
      </c>
      <c r="F6822" s="95">
        <v>87</v>
      </c>
    </row>
    <row r="6823" spans="1:6">
      <c r="A6823" s="74" t="s">
        <v>216</v>
      </c>
      <c r="B6823" s="74" t="s">
        <v>182</v>
      </c>
      <c r="C6823" s="75" t="s">
        <v>7618</v>
      </c>
      <c r="D6823" s="76">
        <v>2166</v>
      </c>
      <c r="E6823" s="77">
        <v>20.239999999999998</v>
      </c>
      <c r="F6823" s="95">
        <v>107</v>
      </c>
    </row>
    <row r="6824" spans="1:6">
      <c r="A6824" s="74" t="s">
        <v>216</v>
      </c>
      <c r="B6824" s="74" t="s">
        <v>182</v>
      </c>
      <c r="C6824" s="75" t="s">
        <v>7619</v>
      </c>
      <c r="D6824" s="76">
        <v>2162</v>
      </c>
      <c r="E6824" s="77">
        <v>89.02</v>
      </c>
      <c r="F6824" s="95">
        <v>24</v>
      </c>
    </row>
    <row r="6825" spans="1:6">
      <c r="A6825" s="74" t="s">
        <v>216</v>
      </c>
      <c r="B6825" s="74" t="s">
        <v>182</v>
      </c>
      <c r="C6825" s="75" t="s">
        <v>7620</v>
      </c>
      <c r="D6825" s="76">
        <v>1940</v>
      </c>
      <c r="E6825" s="77">
        <v>45.52</v>
      </c>
      <c r="F6825" s="95">
        <v>43</v>
      </c>
    </row>
    <row r="6826" spans="1:6">
      <c r="A6826" s="74" t="s">
        <v>216</v>
      </c>
      <c r="B6826" s="74" t="s">
        <v>182</v>
      </c>
      <c r="C6826" s="75" t="s">
        <v>7621</v>
      </c>
      <c r="D6826" s="76">
        <v>1669</v>
      </c>
      <c r="E6826" s="77">
        <v>154.86000000000001</v>
      </c>
      <c r="F6826" s="95">
        <v>11</v>
      </c>
    </row>
    <row r="6827" spans="1:6">
      <c r="A6827" s="74" t="s">
        <v>216</v>
      </c>
      <c r="B6827" s="74" t="s">
        <v>182</v>
      </c>
      <c r="C6827" s="75" t="s">
        <v>7622</v>
      </c>
      <c r="D6827" s="76">
        <v>1638</v>
      </c>
      <c r="E6827" s="77">
        <v>66.62</v>
      </c>
      <c r="F6827" s="95">
        <v>25</v>
      </c>
    </row>
    <row r="6828" spans="1:6">
      <c r="A6828" s="74" t="s">
        <v>216</v>
      </c>
      <c r="B6828" s="74" t="s">
        <v>182</v>
      </c>
      <c r="C6828" s="75" t="s">
        <v>7623</v>
      </c>
      <c r="D6828" s="76">
        <v>1612</v>
      </c>
      <c r="E6828" s="77">
        <v>58.84</v>
      </c>
      <c r="F6828" s="95">
        <v>27</v>
      </c>
    </row>
    <row r="6829" spans="1:6">
      <c r="A6829" s="74" t="s">
        <v>216</v>
      </c>
      <c r="B6829" s="74" t="s">
        <v>182</v>
      </c>
      <c r="C6829" s="75" t="s">
        <v>7624</v>
      </c>
      <c r="D6829" s="76">
        <v>1339</v>
      </c>
      <c r="E6829" s="77">
        <v>61.99</v>
      </c>
      <c r="F6829" s="95">
        <v>22</v>
      </c>
    </row>
    <row r="6830" spans="1:6">
      <c r="A6830" s="74" t="s">
        <v>216</v>
      </c>
      <c r="B6830" s="74" t="s">
        <v>182</v>
      </c>
      <c r="C6830" s="75" t="s">
        <v>7625</v>
      </c>
      <c r="D6830" s="76">
        <v>1311</v>
      </c>
      <c r="E6830" s="77">
        <v>72.66</v>
      </c>
      <c r="F6830" s="95">
        <v>18</v>
      </c>
    </row>
    <row r="6831" spans="1:6">
      <c r="A6831" s="74" t="s">
        <v>216</v>
      </c>
      <c r="B6831" s="74" t="s">
        <v>182</v>
      </c>
      <c r="C6831" s="75" t="s">
        <v>7626</v>
      </c>
      <c r="D6831" s="76">
        <v>1220</v>
      </c>
      <c r="E6831" s="77">
        <v>23.61</v>
      </c>
      <c r="F6831" s="95">
        <v>52</v>
      </c>
    </row>
    <row r="6832" spans="1:6">
      <c r="A6832" s="74" t="s">
        <v>216</v>
      </c>
      <c r="B6832" s="74" t="s">
        <v>182</v>
      </c>
      <c r="C6832" s="75" t="s">
        <v>7627</v>
      </c>
      <c r="D6832" s="76">
        <v>1103</v>
      </c>
      <c r="E6832" s="77">
        <v>14.29</v>
      </c>
      <c r="F6832" s="95">
        <v>77</v>
      </c>
    </row>
    <row r="6833" spans="1:6">
      <c r="A6833" s="74" t="s">
        <v>216</v>
      </c>
      <c r="B6833" s="74" t="s">
        <v>182</v>
      </c>
      <c r="C6833" s="75" t="s">
        <v>7628</v>
      </c>
      <c r="D6833" s="77">
        <v>756</v>
      </c>
      <c r="E6833" s="77">
        <v>98.09</v>
      </c>
      <c r="F6833" s="95">
        <v>7.71</v>
      </c>
    </row>
    <row r="6834" spans="1:6">
      <c r="A6834" s="74" t="s">
        <v>216</v>
      </c>
      <c r="B6834" s="74" t="s">
        <v>182</v>
      </c>
      <c r="C6834" s="75" t="s">
        <v>7629</v>
      </c>
      <c r="D6834" s="77">
        <v>615</v>
      </c>
      <c r="E6834" s="77">
        <v>11.62</v>
      </c>
      <c r="F6834" s="95">
        <v>53</v>
      </c>
    </row>
    <row r="6835" spans="1:6">
      <c r="A6835" s="74" t="s">
        <v>216</v>
      </c>
      <c r="B6835" s="74" t="s">
        <v>807</v>
      </c>
      <c r="C6835" s="75" t="s">
        <v>7630</v>
      </c>
      <c r="D6835" s="76">
        <v>90358</v>
      </c>
      <c r="E6835" s="77">
        <v>236.17</v>
      </c>
      <c r="F6835" s="95">
        <v>383</v>
      </c>
    </row>
    <row r="6836" spans="1:6">
      <c r="A6836" s="74" t="s">
        <v>216</v>
      </c>
      <c r="B6836" s="74" t="s">
        <v>807</v>
      </c>
      <c r="C6836" s="75" t="s">
        <v>7631</v>
      </c>
      <c r="D6836" s="76">
        <v>26693</v>
      </c>
      <c r="E6836" s="77">
        <v>45.91</v>
      </c>
      <c r="F6836" s="95">
        <v>581</v>
      </c>
    </row>
    <row r="6837" spans="1:6">
      <c r="A6837" s="74" t="s">
        <v>216</v>
      </c>
      <c r="B6837" s="74" t="s">
        <v>807</v>
      </c>
      <c r="C6837" s="75" t="s">
        <v>7632</v>
      </c>
      <c r="D6837" s="76">
        <v>21151</v>
      </c>
      <c r="E6837" s="77">
        <v>32.619999999999997</v>
      </c>
      <c r="F6837" s="95">
        <v>648</v>
      </c>
    </row>
    <row r="6838" spans="1:6">
      <c r="A6838" s="74" t="s">
        <v>216</v>
      </c>
      <c r="B6838" s="74" t="s">
        <v>807</v>
      </c>
      <c r="C6838" s="75" t="s">
        <v>7633</v>
      </c>
      <c r="D6838" s="76">
        <v>20673</v>
      </c>
      <c r="E6838" s="77">
        <v>17.690000000000001</v>
      </c>
      <c r="F6838" s="96">
        <v>1169</v>
      </c>
    </row>
    <row r="6839" spans="1:6">
      <c r="A6839" s="74" t="s">
        <v>216</v>
      </c>
      <c r="B6839" s="74" t="s">
        <v>807</v>
      </c>
      <c r="C6839" s="75" t="s">
        <v>7634</v>
      </c>
      <c r="D6839" s="76">
        <v>19674</v>
      </c>
      <c r="E6839" s="77">
        <v>79.180000000000007</v>
      </c>
      <c r="F6839" s="95">
        <v>248</v>
      </c>
    </row>
    <row r="6840" spans="1:6">
      <c r="A6840" s="74" t="s">
        <v>216</v>
      </c>
      <c r="B6840" s="74" t="s">
        <v>807</v>
      </c>
      <c r="C6840" s="75" t="s">
        <v>7635</v>
      </c>
      <c r="D6840" s="76">
        <v>17920</v>
      </c>
      <c r="E6840" s="77">
        <v>11.68</v>
      </c>
      <c r="F6840" s="96">
        <v>1534</v>
      </c>
    </row>
    <row r="6841" spans="1:6">
      <c r="A6841" s="74" t="s">
        <v>216</v>
      </c>
      <c r="B6841" s="74" t="s">
        <v>807</v>
      </c>
      <c r="C6841" s="75" t="s">
        <v>7636</v>
      </c>
      <c r="D6841" s="76">
        <v>11679</v>
      </c>
      <c r="E6841" s="77">
        <v>42.05</v>
      </c>
      <c r="F6841" s="95">
        <v>278</v>
      </c>
    </row>
    <row r="6842" spans="1:6">
      <c r="A6842" s="74" t="s">
        <v>216</v>
      </c>
      <c r="B6842" s="74" t="s">
        <v>807</v>
      </c>
      <c r="C6842" s="75" t="s">
        <v>7637</v>
      </c>
      <c r="D6842" s="76">
        <v>10754</v>
      </c>
      <c r="E6842" s="77">
        <v>32.17</v>
      </c>
      <c r="F6842" s="95">
        <v>334</v>
      </c>
    </row>
    <row r="6843" spans="1:6">
      <c r="A6843" s="74" t="s">
        <v>216</v>
      </c>
      <c r="B6843" s="74" t="s">
        <v>807</v>
      </c>
      <c r="C6843" s="75" t="s">
        <v>7638</v>
      </c>
      <c r="D6843" s="76">
        <v>9236</v>
      </c>
      <c r="E6843" s="77">
        <v>12.67</v>
      </c>
      <c r="F6843" s="95">
        <v>729</v>
      </c>
    </row>
    <row r="6844" spans="1:6">
      <c r="A6844" s="74" t="s">
        <v>216</v>
      </c>
      <c r="B6844" s="74" t="s">
        <v>807</v>
      </c>
      <c r="C6844" s="75" t="s">
        <v>7639</v>
      </c>
      <c r="D6844" s="76">
        <v>8882</v>
      </c>
      <c r="E6844" s="77">
        <v>16.04</v>
      </c>
      <c r="F6844" s="95">
        <v>554</v>
      </c>
    </row>
    <row r="6845" spans="1:6">
      <c r="A6845" s="74" t="s">
        <v>216</v>
      </c>
      <c r="B6845" s="74" t="s">
        <v>807</v>
      </c>
      <c r="C6845" s="75" t="s">
        <v>7640</v>
      </c>
      <c r="D6845" s="76">
        <v>8856</v>
      </c>
      <c r="E6845" s="77">
        <v>29.53</v>
      </c>
      <c r="F6845" s="95">
        <v>300</v>
      </c>
    </row>
    <row r="6846" spans="1:6">
      <c r="A6846" s="74" t="s">
        <v>216</v>
      </c>
      <c r="B6846" s="74" t="s">
        <v>807</v>
      </c>
      <c r="C6846" s="75" t="s">
        <v>7641</v>
      </c>
      <c r="D6846" s="76">
        <v>7938</v>
      </c>
      <c r="E6846" s="77">
        <v>134.96</v>
      </c>
      <c r="F6846" s="95">
        <v>59</v>
      </c>
    </row>
    <row r="6847" spans="1:6">
      <c r="A6847" s="74" t="s">
        <v>216</v>
      </c>
      <c r="B6847" s="74" t="s">
        <v>807</v>
      </c>
      <c r="C6847" s="75" t="s">
        <v>7642</v>
      </c>
      <c r="D6847" s="76">
        <v>7894</v>
      </c>
      <c r="E6847" s="77">
        <v>16.010000000000002</v>
      </c>
      <c r="F6847" s="95">
        <v>493</v>
      </c>
    </row>
    <row r="6848" spans="1:6">
      <c r="A6848" s="74" t="s">
        <v>216</v>
      </c>
      <c r="B6848" s="74" t="s">
        <v>807</v>
      </c>
      <c r="C6848" s="75" t="s">
        <v>7643</v>
      </c>
      <c r="D6848" s="76">
        <v>7440</v>
      </c>
      <c r="E6848" s="77">
        <v>22.25</v>
      </c>
      <c r="F6848" s="95">
        <v>334</v>
      </c>
    </row>
    <row r="6849" spans="1:6">
      <c r="A6849" s="74" t="s">
        <v>216</v>
      </c>
      <c r="B6849" s="74" t="s">
        <v>807</v>
      </c>
      <c r="C6849" s="75" t="s">
        <v>7644</v>
      </c>
      <c r="D6849" s="76">
        <v>6321</v>
      </c>
      <c r="E6849" s="77">
        <v>24.97</v>
      </c>
      <c r="F6849" s="95">
        <v>253</v>
      </c>
    </row>
    <row r="6850" spans="1:6">
      <c r="A6850" s="74" t="s">
        <v>216</v>
      </c>
      <c r="B6850" s="74" t="s">
        <v>807</v>
      </c>
      <c r="C6850" s="75" t="s">
        <v>7645</v>
      </c>
      <c r="D6850" s="76">
        <v>5669</v>
      </c>
      <c r="E6850" s="77">
        <v>7.8</v>
      </c>
      <c r="F6850" s="95">
        <v>727</v>
      </c>
    </row>
    <row r="6851" spans="1:6">
      <c r="A6851" s="74" t="s">
        <v>216</v>
      </c>
      <c r="B6851" s="74" t="s">
        <v>807</v>
      </c>
      <c r="C6851" s="75" t="s">
        <v>7646</v>
      </c>
      <c r="D6851" s="76">
        <v>4547</v>
      </c>
      <c r="E6851" s="77">
        <v>7.2</v>
      </c>
      <c r="F6851" s="95">
        <v>632</v>
      </c>
    </row>
    <row r="6852" spans="1:6">
      <c r="A6852" s="74" t="s">
        <v>216</v>
      </c>
      <c r="B6852" s="74" t="s">
        <v>807</v>
      </c>
      <c r="C6852" s="75" t="s">
        <v>7647</v>
      </c>
      <c r="D6852" s="76">
        <v>3172</v>
      </c>
      <c r="E6852" s="77">
        <v>43.04</v>
      </c>
      <c r="F6852" s="95">
        <v>74</v>
      </c>
    </row>
    <row r="6853" spans="1:6">
      <c r="A6853" s="74" t="s">
        <v>216</v>
      </c>
      <c r="B6853" s="74" t="s">
        <v>807</v>
      </c>
      <c r="C6853" s="75" t="s">
        <v>7648</v>
      </c>
      <c r="D6853" s="76">
        <v>2048</v>
      </c>
      <c r="E6853" s="77">
        <v>74.94</v>
      </c>
      <c r="F6853" s="95">
        <v>27</v>
      </c>
    </row>
    <row r="6854" spans="1:6">
      <c r="A6854" s="74" t="s">
        <v>216</v>
      </c>
      <c r="B6854" s="74" t="s">
        <v>807</v>
      </c>
      <c r="C6854" s="75" t="s">
        <v>7649</v>
      </c>
      <c r="D6854" s="76">
        <v>1568</v>
      </c>
      <c r="E6854" s="77">
        <v>77.25</v>
      </c>
      <c r="F6854" s="95">
        <v>20</v>
      </c>
    </row>
    <row r="6855" spans="1:6">
      <c r="A6855" s="74" t="s">
        <v>216</v>
      </c>
      <c r="B6855" s="74" t="s">
        <v>7650</v>
      </c>
      <c r="C6855" s="75" t="s">
        <v>7651</v>
      </c>
      <c r="D6855" s="76">
        <v>194590</v>
      </c>
      <c r="E6855" s="77">
        <v>97.35</v>
      </c>
      <c r="F6855" s="96">
        <v>1999</v>
      </c>
    </row>
    <row r="6856" spans="1:6">
      <c r="A6856" s="74" t="s">
        <v>216</v>
      </c>
      <c r="B6856" s="74" t="s">
        <v>7650</v>
      </c>
      <c r="C6856" s="75" t="s">
        <v>7652</v>
      </c>
      <c r="D6856" s="76">
        <v>18821</v>
      </c>
      <c r="E6856" s="77">
        <v>30.77</v>
      </c>
      <c r="F6856" s="95">
        <v>612</v>
      </c>
    </row>
    <row r="6857" spans="1:6">
      <c r="A6857" s="74" t="s">
        <v>216</v>
      </c>
      <c r="B6857" s="74" t="s">
        <v>7650</v>
      </c>
      <c r="C6857" s="75" t="s">
        <v>7653</v>
      </c>
      <c r="D6857" s="76">
        <v>14835</v>
      </c>
      <c r="E6857" s="77">
        <v>38.43</v>
      </c>
      <c r="F6857" s="95">
        <v>386</v>
      </c>
    </row>
    <row r="6858" spans="1:6">
      <c r="A6858" s="74" t="s">
        <v>216</v>
      </c>
      <c r="B6858" s="74" t="s">
        <v>7650</v>
      </c>
      <c r="C6858" s="75" t="s">
        <v>7654</v>
      </c>
      <c r="D6858" s="76">
        <v>10143</v>
      </c>
      <c r="E6858" s="77">
        <v>6</v>
      </c>
      <c r="F6858" s="96">
        <v>1691</v>
      </c>
    </row>
    <row r="6859" spans="1:6">
      <c r="A6859" s="74" t="s">
        <v>216</v>
      </c>
      <c r="B6859" s="74" t="s">
        <v>7650</v>
      </c>
      <c r="C6859" s="75" t="s">
        <v>7655</v>
      </c>
      <c r="D6859" s="76">
        <v>10137</v>
      </c>
      <c r="E6859" s="77">
        <v>34.11</v>
      </c>
      <c r="F6859" s="95">
        <v>297</v>
      </c>
    </row>
    <row r="6860" spans="1:6">
      <c r="A6860" s="74" t="s">
        <v>216</v>
      </c>
      <c r="B6860" s="74" t="s">
        <v>7650</v>
      </c>
      <c r="C6860" s="75" t="s">
        <v>7656</v>
      </c>
      <c r="D6860" s="76">
        <v>6084</v>
      </c>
      <c r="E6860" s="77">
        <v>63.38</v>
      </c>
      <c r="F6860" s="95">
        <v>96</v>
      </c>
    </row>
    <row r="6861" spans="1:6">
      <c r="A6861" s="74" t="s">
        <v>216</v>
      </c>
      <c r="B6861" s="74" t="s">
        <v>7650</v>
      </c>
      <c r="C6861" s="75" t="s">
        <v>7657</v>
      </c>
      <c r="D6861" s="76">
        <v>3106</v>
      </c>
      <c r="E6861" s="77">
        <v>95.67</v>
      </c>
      <c r="F6861" s="95">
        <v>32</v>
      </c>
    </row>
    <row r="6862" spans="1:6">
      <c r="A6862" s="74" t="s">
        <v>216</v>
      </c>
      <c r="B6862" s="74" t="s">
        <v>183</v>
      </c>
      <c r="C6862" s="75" t="s">
        <v>7658</v>
      </c>
      <c r="D6862" s="76">
        <v>53937</v>
      </c>
      <c r="E6862" s="77">
        <v>118.53</v>
      </c>
      <c r="F6862" s="95">
        <v>455</v>
      </c>
    </row>
    <row r="6863" spans="1:6">
      <c r="A6863" s="74" t="s">
        <v>216</v>
      </c>
      <c r="B6863" s="74" t="s">
        <v>183</v>
      </c>
      <c r="C6863" s="75" t="s">
        <v>7659</v>
      </c>
      <c r="D6863" s="76">
        <v>28948</v>
      </c>
      <c r="E6863" s="77">
        <v>70.59</v>
      </c>
      <c r="F6863" s="95">
        <v>410</v>
      </c>
    </row>
    <row r="6864" spans="1:6">
      <c r="A6864" s="74" t="s">
        <v>216</v>
      </c>
      <c r="B6864" s="74" t="s">
        <v>183</v>
      </c>
      <c r="C6864" s="75" t="s">
        <v>7660</v>
      </c>
      <c r="D6864" s="76">
        <v>21737</v>
      </c>
      <c r="E6864" s="77">
        <v>92.06</v>
      </c>
      <c r="F6864" s="95">
        <v>236</v>
      </c>
    </row>
    <row r="6865" spans="1:6">
      <c r="A6865" s="74" t="s">
        <v>216</v>
      </c>
      <c r="B6865" s="74" t="s">
        <v>183</v>
      </c>
      <c r="C6865" s="75" t="s">
        <v>7661</v>
      </c>
      <c r="D6865" s="76">
        <v>13824</v>
      </c>
      <c r="E6865" s="77">
        <v>165.33</v>
      </c>
      <c r="F6865" s="95">
        <v>84</v>
      </c>
    </row>
    <row r="6866" spans="1:6">
      <c r="A6866" s="74" t="s">
        <v>216</v>
      </c>
      <c r="B6866" s="74" t="s">
        <v>183</v>
      </c>
      <c r="C6866" s="75" t="s">
        <v>7662</v>
      </c>
      <c r="D6866" s="76">
        <v>12514</v>
      </c>
      <c r="E6866" s="77">
        <v>78.66</v>
      </c>
      <c r="F6866" s="95">
        <v>159</v>
      </c>
    </row>
    <row r="6867" spans="1:6">
      <c r="A6867" s="74" t="s">
        <v>216</v>
      </c>
      <c r="B6867" s="74" t="s">
        <v>183</v>
      </c>
      <c r="C6867" s="75" t="s">
        <v>7663</v>
      </c>
      <c r="D6867" s="76">
        <v>10033</v>
      </c>
      <c r="E6867" s="77">
        <v>99.72</v>
      </c>
      <c r="F6867" s="95">
        <v>101</v>
      </c>
    </row>
    <row r="6868" spans="1:6">
      <c r="A6868" s="74" t="s">
        <v>216</v>
      </c>
      <c r="B6868" s="74" t="s">
        <v>183</v>
      </c>
      <c r="C6868" s="75" t="s">
        <v>7664</v>
      </c>
      <c r="D6868" s="76">
        <v>10028</v>
      </c>
      <c r="E6868" s="77">
        <v>143.61000000000001</v>
      </c>
      <c r="F6868" s="95">
        <v>70</v>
      </c>
    </row>
    <row r="6869" spans="1:6">
      <c r="A6869" s="74" t="s">
        <v>216</v>
      </c>
      <c r="B6869" s="74" t="s">
        <v>183</v>
      </c>
      <c r="C6869" s="75" t="s">
        <v>7665</v>
      </c>
      <c r="D6869" s="76">
        <v>9112</v>
      </c>
      <c r="E6869" s="77">
        <v>177.11</v>
      </c>
      <c r="F6869" s="95">
        <v>51</v>
      </c>
    </row>
    <row r="6870" spans="1:6">
      <c r="A6870" s="74" t="s">
        <v>216</v>
      </c>
      <c r="B6870" s="74" t="s">
        <v>183</v>
      </c>
      <c r="C6870" s="75" t="s">
        <v>7666</v>
      </c>
      <c r="D6870" s="76">
        <v>9070</v>
      </c>
      <c r="E6870" s="77">
        <v>105.91</v>
      </c>
      <c r="F6870" s="95">
        <v>86</v>
      </c>
    </row>
    <row r="6871" spans="1:6">
      <c r="A6871" s="74" t="s">
        <v>216</v>
      </c>
      <c r="B6871" s="74" t="s">
        <v>183</v>
      </c>
      <c r="C6871" s="75" t="s">
        <v>7667</v>
      </c>
      <c r="D6871" s="76">
        <v>8429</v>
      </c>
      <c r="E6871" s="77">
        <v>58.15</v>
      </c>
      <c r="F6871" s="95">
        <v>145</v>
      </c>
    </row>
    <row r="6872" spans="1:6">
      <c r="A6872" s="74" t="s">
        <v>216</v>
      </c>
      <c r="B6872" s="74" t="s">
        <v>183</v>
      </c>
      <c r="C6872" s="75" t="s">
        <v>7668</v>
      </c>
      <c r="D6872" s="76">
        <v>7760</v>
      </c>
      <c r="E6872" s="77">
        <v>138.6</v>
      </c>
      <c r="F6872" s="95">
        <v>56</v>
      </c>
    </row>
    <row r="6873" spans="1:6">
      <c r="A6873" s="74" t="s">
        <v>216</v>
      </c>
      <c r="B6873" s="74" t="s">
        <v>183</v>
      </c>
      <c r="C6873" s="75" t="s">
        <v>7669</v>
      </c>
      <c r="D6873" s="76">
        <v>7267</v>
      </c>
      <c r="E6873" s="77">
        <v>58.24</v>
      </c>
      <c r="F6873" s="95">
        <v>125</v>
      </c>
    </row>
    <row r="6874" spans="1:6">
      <c r="A6874" s="74" t="s">
        <v>216</v>
      </c>
      <c r="B6874" s="74" t="s">
        <v>183</v>
      </c>
      <c r="C6874" s="75" t="s">
        <v>7670</v>
      </c>
      <c r="D6874" s="76">
        <v>7079</v>
      </c>
      <c r="E6874" s="77">
        <v>36.58</v>
      </c>
      <c r="F6874" s="95">
        <v>193</v>
      </c>
    </row>
    <row r="6875" spans="1:6">
      <c r="A6875" s="74" t="s">
        <v>216</v>
      </c>
      <c r="B6875" s="74" t="s">
        <v>183</v>
      </c>
      <c r="C6875" s="75" t="s">
        <v>7671</v>
      </c>
      <c r="D6875" s="76">
        <v>7038</v>
      </c>
      <c r="E6875" s="77">
        <v>215.64</v>
      </c>
      <c r="F6875" s="95">
        <v>33</v>
      </c>
    </row>
    <row r="6876" spans="1:6">
      <c r="A6876" s="74" t="s">
        <v>216</v>
      </c>
      <c r="B6876" s="74" t="s">
        <v>183</v>
      </c>
      <c r="C6876" s="75" t="s">
        <v>7672</v>
      </c>
      <c r="D6876" s="76">
        <v>6275</v>
      </c>
      <c r="E6876" s="77">
        <v>58.99</v>
      </c>
      <c r="F6876" s="95">
        <v>106</v>
      </c>
    </row>
    <row r="6877" spans="1:6">
      <c r="A6877" s="74" t="s">
        <v>216</v>
      </c>
      <c r="B6877" s="74" t="s">
        <v>183</v>
      </c>
      <c r="C6877" s="75" t="s">
        <v>7673</v>
      </c>
      <c r="D6877" s="76">
        <v>5843</v>
      </c>
      <c r="E6877" s="77">
        <v>310.31</v>
      </c>
      <c r="F6877" s="95">
        <v>19</v>
      </c>
    </row>
    <row r="6878" spans="1:6">
      <c r="A6878" s="74" t="s">
        <v>216</v>
      </c>
      <c r="B6878" s="74" t="s">
        <v>183</v>
      </c>
      <c r="C6878" s="75" t="s">
        <v>7674</v>
      </c>
      <c r="D6878" s="76">
        <v>5379</v>
      </c>
      <c r="E6878" s="77">
        <v>83.04</v>
      </c>
      <c r="F6878" s="95">
        <v>65</v>
      </c>
    </row>
    <row r="6879" spans="1:6">
      <c r="A6879" s="74" t="s">
        <v>216</v>
      </c>
      <c r="B6879" s="74" t="s">
        <v>183</v>
      </c>
      <c r="C6879" s="75" t="s">
        <v>7675</v>
      </c>
      <c r="D6879" s="76">
        <v>4664</v>
      </c>
      <c r="E6879" s="77">
        <v>84.81</v>
      </c>
      <c r="F6879" s="95">
        <v>55</v>
      </c>
    </row>
    <row r="6880" spans="1:6">
      <c r="A6880" s="74" t="s">
        <v>216</v>
      </c>
      <c r="B6880" s="74" t="s">
        <v>183</v>
      </c>
      <c r="C6880" s="75" t="s">
        <v>7676</v>
      </c>
      <c r="D6880" s="76">
        <v>4129</v>
      </c>
      <c r="E6880" s="77">
        <v>69.63</v>
      </c>
      <c r="F6880" s="95">
        <v>59</v>
      </c>
    </row>
    <row r="6881" spans="1:6">
      <c r="A6881" s="74" t="s">
        <v>216</v>
      </c>
      <c r="B6881" s="74" t="s">
        <v>183</v>
      </c>
      <c r="C6881" s="75" t="s">
        <v>7677</v>
      </c>
      <c r="D6881" s="76">
        <v>3829</v>
      </c>
      <c r="E6881" s="77">
        <v>148.69</v>
      </c>
      <c r="F6881" s="95">
        <v>26</v>
      </c>
    </row>
    <row r="6882" spans="1:6">
      <c r="A6882" s="74" t="s">
        <v>216</v>
      </c>
      <c r="B6882" s="74" t="s">
        <v>183</v>
      </c>
      <c r="C6882" s="75" t="s">
        <v>7678</v>
      </c>
      <c r="D6882" s="76">
        <v>3102</v>
      </c>
      <c r="E6882" s="77">
        <v>64.84</v>
      </c>
      <c r="F6882" s="95">
        <v>48</v>
      </c>
    </row>
    <row r="6883" spans="1:6">
      <c r="A6883" s="74" t="s">
        <v>216</v>
      </c>
      <c r="B6883" s="74" t="s">
        <v>183</v>
      </c>
      <c r="C6883" s="75" t="s">
        <v>7679</v>
      </c>
      <c r="D6883" s="76">
        <v>2814</v>
      </c>
      <c r="E6883" s="77">
        <v>99.8</v>
      </c>
      <c r="F6883" s="95">
        <v>28</v>
      </c>
    </row>
    <row r="6884" spans="1:6">
      <c r="A6884" s="74" t="s">
        <v>216</v>
      </c>
      <c r="B6884" s="74" t="s">
        <v>183</v>
      </c>
      <c r="C6884" s="75" t="s">
        <v>7680</v>
      </c>
      <c r="D6884" s="76">
        <v>2705</v>
      </c>
      <c r="E6884" s="77">
        <v>128.88999999999999</v>
      </c>
      <c r="F6884" s="95">
        <v>21</v>
      </c>
    </row>
    <row r="6885" spans="1:6">
      <c r="A6885" s="74" t="s">
        <v>216</v>
      </c>
      <c r="B6885" s="74" t="s">
        <v>183</v>
      </c>
      <c r="C6885" s="75" t="s">
        <v>7681</v>
      </c>
      <c r="D6885" s="76">
        <v>2614</v>
      </c>
      <c r="E6885" s="77">
        <v>42.12</v>
      </c>
      <c r="F6885" s="95">
        <v>62</v>
      </c>
    </row>
    <row r="6886" spans="1:6">
      <c r="A6886" s="74" t="s">
        <v>216</v>
      </c>
      <c r="B6886" s="74" t="s">
        <v>183</v>
      </c>
      <c r="C6886" s="75" t="s">
        <v>7682</v>
      </c>
      <c r="D6886" s="76">
        <v>2602</v>
      </c>
      <c r="E6886" s="77">
        <v>53.57</v>
      </c>
      <c r="F6886" s="95">
        <v>49</v>
      </c>
    </row>
    <row r="6887" spans="1:6">
      <c r="A6887" s="74" t="s">
        <v>216</v>
      </c>
      <c r="B6887" s="74" t="s">
        <v>183</v>
      </c>
      <c r="C6887" s="75" t="s">
        <v>7683</v>
      </c>
      <c r="D6887" s="76">
        <v>2413</v>
      </c>
      <c r="E6887" s="77">
        <v>114.61</v>
      </c>
      <c r="F6887" s="95">
        <v>21</v>
      </c>
    </row>
    <row r="6888" spans="1:6">
      <c r="A6888" s="74" t="s">
        <v>216</v>
      </c>
      <c r="B6888" s="74" t="s">
        <v>183</v>
      </c>
      <c r="C6888" s="75" t="s">
        <v>7684</v>
      </c>
      <c r="D6888" s="76">
        <v>2265</v>
      </c>
      <c r="E6888" s="77">
        <v>141.66</v>
      </c>
      <c r="F6888" s="95">
        <v>16</v>
      </c>
    </row>
    <row r="6889" spans="1:6">
      <c r="A6889" s="74" t="s">
        <v>216</v>
      </c>
      <c r="B6889" s="74" t="s">
        <v>183</v>
      </c>
      <c r="C6889" s="75" t="s">
        <v>7685</v>
      </c>
      <c r="D6889" s="76">
        <v>2074</v>
      </c>
      <c r="E6889" s="77">
        <v>122.96</v>
      </c>
      <c r="F6889" s="95">
        <v>17</v>
      </c>
    </row>
    <row r="6890" spans="1:6">
      <c r="A6890" s="74" t="s">
        <v>216</v>
      </c>
      <c r="B6890" s="74" t="s">
        <v>183</v>
      </c>
      <c r="C6890" s="75" t="s">
        <v>7686</v>
      </c>
      <c r="D6890" s="76">
        <v>1849</v>
      </c>
      <c r="E6890" s="77">
        <v>141.62</v>
      </c>
      <c r="F6890" s="95">
        <v>13</v>
      </c>
    </row>
    <row r="6891" spans="1:6">
      <c r="A6891" s="74" t="s">
        <v>216</v>
      </c>
      <c r="B6891" s="74" t="s">
        <v>183</v>
      </c>
      <c r="C6891" s="75" t="s">
        <v>7687</v>
      </c>
      <c r="D6891" s="76">
        <v>1578</v>
      </c>
      <c r="E6891" s="77">
        <v>92.14</v>
      </c>
      <c r="F6891" s="95">
        <v>17</v>
      </c>
    </row>
    <row r="6892" spans="1:6">
      <c r="A6892" s="74" t="s">
        <v>216</v>
      </c>
      <c r="B6892" s="74" t="s">
        <v>183</v>
      </c>
      <c r="C6892" s="75" t="s">
        <v>7688</v>
      </c>
      <c r="D6892" s="76">
        <v>1548</v>
      </c>
      <c r="E6892" s="77">
        <v>80.42</v>
      </c>
      <c r="F6892" s="95">
        <v>19</v>
      </c>
    </row>
    <row r="6893" spans="1:6">
      <c r="A6893" s="74" t="s">
        <v>216</v>
      </c>
      <c r="B6893" s="74" t="s">
        <v>183</v>
      </c>
      <c r="C6893" s="75" t="s">
        <v>7689</v>
      </c>
      <c r="D6893" s="76">
        <v>1526</v>
      </c>
      <c r="E6893" s="77">
        <v>109.5</v>
      </c>
      <c r="F6893" s="95">
        <v>14</v>
      </c>
    </row>
    <row r="6894" spans="1:6">
      <c r="A6894" s="74" t="s">
        <v>216</v>
      </c>
      <c r="B6894" s="74" t="s">
        <v>183</v>
      </c>
      <c r="C6894" s="75" t="s">
        <v>7690</v>
      </c>
      <c r="D6894" s="76">
        <v>1228</v>
      </c>
      <c r="E6894" s="77">
        <v>63.98</v>
      </c>
      <c r="F6894" s="95">
        <v>19</v>
      </c>
    </row>
    <row r="6895" spans="1:6">
      <c r="A6895" s="74" t="s">
        <v>216</v>
      </c>
      <c r="B6895" s="74" t="s">
        <v>183</v>
      </c>
      <c r="C6895" s="75" t="s">
        <v>7691</v>
      </c>
      <c r="D6895" s="76">
        <v>1062</v>
      </c>
      <c r="E6895" s="77">
        <v>118.1</v>
      </c>
      <c r="F6895" s="95">
        <v>8.99</v>
      </c>
    </row>
    <row r="6896" spans="1:6">
      <c r="A6896" s="74" t="s">
        <v>216</v>
      </c>
      <c r="B6896" s="74" t="s">
        <v>183</v>
      </c>
      <c r="C6896" s="75" t="s">
        <v>7692</v>
      </c>
      <c r="D6896" s="77">
        <v>922</v>
      </c>
      <c r="E6896" s="77">
        <v>132.57</v>
      </c>
      <c r="F6896" s="95">
        <v>6.95</v>
      </c>
    </row>
    <row r="6897" spans="1:6">
      <c r="A6897" s="74" t="s">
        <v>815</v>
      </c>
      <c r="B6897" s="74" t="s">
        <v>184</v>
      </c>
      <c r="C6897" s="75" t="s">
        <v>7693</v>
      </c>
      <c r="D6897" s="76">
        <v>107739</v>
      </c>
      <c r="E6897" s="77">
        <v>52.29</v>
      </c>
      <c r="F6897" s="96">
        <v>2060</v>
      </c>
    </row>
    <row r="6898" spans="1:6">
      <c r="A6898" s="74" t="s">
        <v>815</v>
      </c>
      <c r="B6898" s="74" t="s">
        <v>184</v>
      </c>
      <c r="C6898" s="75" t="s">
        <v>7694</v>
      </c>
      <c r="D6898" s="76">
        <v>40862</v>
      </c>
      <c r="E6898" s="77">
        <v>26.34</v>
      </c>
      <c r="F6898" s="96">
        <v>1551</v>
      </c>
    </row>
    <row r="6899" spans="1:6">
      <c r="A6899" s="74" t="s">
        <v>815</v>
      </c>
      <c r="B6899" s="74" t="s">
        <v>184</v>
      </c>
      <c r="C6899" s="75" t="s">
        <v>7695</v>
      </c>
      <c r="D6899" s="76">
        <v>22377</v>
      </c>
      <c r="E6899" s="77">
        <v>84.7</v>
      </c>
      <c r="F6899" s="95">
        <v>264</v>
      </c>
    </row>
    <row r="6900" spans="1:6">
      <c r="A6900" s="74" t="s">
        <v>815</v>
      </c>
      <c r="B6900" s="74" t="s">
        <v>184</v>
      </c>
      <c r="C6900" s="75" t="s">
        <v>7696</v>
      </c>
      <c r="D6900" s="76">
        <v>18073</v>
      </c>
      <c r="E6900" s="77">
        <v>24.11</v>
      </c>
      <c r="F6900" s="95">
        <v>750</v>
      </c>
    </row>
    <row r="6901" spans="1:6">
      <c r="A6901" s="74" t="s">
        <v>815</v>
      </c>
      <c r="B6901" s="74" t="s">
        <v>184</v>
      </c>
      <c r="C6901" s="75" t="s">
        <v>7697</v>
      </c>
      <c r="D6901" s="76">
        <v>16716</v>
      </c>
      <c r="E6901" s="77">
        <v>45</v>
      </c>
      <c r="F6901" s="95">
        <v>371</v>
      </c>
    </row>
    <row r="6902" spans="1:6">
      <c r="A6902" s="74" t="s">
        <v>815</v>
      </c>
      <c r="B6902" s="74" t="s">
        <v>184</v>
      </c>
      <c r="C6902" s="75" t="s">
        <v>7698</v>
      </c>
      <c r="D6902" s="76">
        <v>14934</v>
      </c>
      <c r="E6902" s="77">
        <v>59.45</v>
      </c>
      <c r="F6902" s="95">
        <v>251</v>
      </c>
    </row>
    <row r="6903" spans="1:6">
      <c r="A6903" s="74" t="s">
        <v>815</v>
      </c>
      <c r="B6903" s="74" t="s">
        <v>184</v>
      </c>
      <c r="C6903" s="75" t="s">
        <v>7699</v>
      </c>
      <c r="D6903" s="76">
        <v>12511</v>
      </c>
      <c r="E6903" s="77">
        <v>36.119999999999997</v>
      </c>
      <c r="F6903" s="95">
        <v>346</v>
      </c>
    </row>
    <row r="6904" spans="1:6">
      <c r="A6904" s="74" t="s">
        <v>815</v>
      </c>
      <c r="B6904" s="74" t="s">
        <v>184</v>
      </c>
      <c r="C6904" s="75" t="s">
        <v>7700</v>
      </c>
      <c r="D6904" s="76">
        <v>8104</v>
      </c>
      <c r="E6904" s="77">
        <v>48.04</v>
      </c>
      <c r="F6904" s="95">
        <v>169</v>
      </c>
    </row>
    <row r="6905" spans="1:6">
      <c r="A6905" s="74" t="s">
        <v>815</v>
      </c>
      <c r="B6905" s="74" t="s">
        <v>184</v>
      </c>
      <c r="C6905" s="75" t="s">
        <v>7701</v>
      </c>
      <c r="D6905" s="76">
        <v>7955</v>
      </c>
      <c r="E6905" s="77">
        <v>111.36</v>
      </c>
      <c r="F6905" s="95">
        <v>71</v>
      </c>
    </row>
    <row r="6906" spans="1:6">
      <c r="A6906" s="74" t="s">
        <v>815</v>
      </c>
      <c r="B6906" s="74" t="s">
        <v>184</v>
      </c>
      <c r="C6906" s="75" t="s">
        <v>7702</v>
      </c>
      <c r="D6906" s="76">
        <v>7145</v>
      </c>
      <c r="E6906" s="77">
        <v>302.27</v>
      </c>
      <c r="F6906" s="95">
        <v>24</v>
      </c>
    </row>
    <row r="6907" spans="1:6">
      <c r="A6907" s="74" t="s">
        <v>815</v>
      </c>
      <c r="B6907" s="74" t="s">
        <v>184</v>
      </c>
      <c r="C6907" s="75" t="s">
        <v>7703</v>
      </c>
      <c r="D6907" s="76">
        <v>6979</v>
      </c>
      <c r="E6907" s="77">
        <v>32.97</v>
      </c>
      <c r="F6907" s="95">
        <v>212</v>
      </c>
    </row>
    <row r="6908" spans="1:6">
      <c r="A6908" s="74" t="s">
        <v>815</v>
      </c>
      <c r="B6908" s="74" t="s">
        <v>184</v>
      </c>
      <c r="C6908" s="75" t="s">
        <v>7704</v>
      </c>
      <c r="D6908" s="76">
        <v>6855</v>
      </c>
      <c r="E6908" s="77">
        <v>117.9</v>
      </c>
      <c r="F6908" s="95">
        <v>58</v>
      </c>
    </row>
    <row r="6909" spans="1:6">
      <c r="A6909" s="74" t="s">
        <v>815</v>
      </c>
      <c r="B6909" s="74" t="s">
        <v>184</v>
      </c>
      <c r="C6909" s="75" t="s">
        <v>7705</v>
      </c>
      <c r="D6909" s="76">
        <v>6215</v>
      </c>
      <c r="E6909" s="77">
        <v>115.17</v>
      </c>
      <c r="F6909" s="95">
        <v>54</v>
      </c>
    </row>
    <row r="6910" spans="1:6">
      <c r="A6910" s="74" t="s">
        <v>815</v>
      </c>
      <c r="B6910" s="74" t="s">
        <v>184</v>
      </c>
      <c r="C6910" s="75" t="s">
        <v>7706</v>
      </c>
      <c r="D6910" s="76">
        <v>6022</v>
      </c>
      <c r="E6910" s="77">
        <v>187.89</v>
      </c>
      <c r="F6910" s="95">
        <v>32</v>
      </c>
    </row>
    <row r="6911" spans="1:6">
      <c r="A6911" s="74" t="s">
        <v>815</v>
      </c>
      <c r="B6911" s="74" t="s">
        <v>184</v>
      </c>
      <c r="C6911" s="75" t="s">
        <v>7707</v>
      </c>
      <c r="D6911" s="76">
        <v>5869</v>
      </c>
      <c r="E6911" s="77">
        <v>67.11</v>
      </c>
      <c r="F6911" s="95">
        <v>87</v>
      </c>
    </row>
    <row r="6912" spans="1:6">
      <c r="A6912" s="74" t="s">
        <v>815</v>
      </c>
      <c r="B6912" s="74" t="s">
        <v>184</v>
      </c>
      <c r="C6912" s="75" t="s">
        <v>7708</v>
      </c>
      <c r="D6912" s="76">
        <v>5496</v>
      </c>
      <c r="E6912" s="77">
        <v>163.98</v>
      </c>
      <c r="F6912" s="95">
        <v>34</v>
      </c>
    </row>
    <row r="6913" spans="1:6">
      <c r="A6913" s="74" t="s">
        <v>815</v>
      </c>
      <c r="B6913" s="74" t="s">
        <v>184</v>
      </c>
      <c r="C6913" s="75" t="s">
        <v>7709</v>
      </c>
      <c r="D6913" s="76">
        <v>5384</v>
      </c>
      <c r="E6913" s="77">
        <v>23.57</v>
      </c>
      <c r="F6913" s="95">
        <v>228</v>
      </c>
    </row>
    <row r="6914" spans="1:6">
      <c r="A6914" s="74" t="s">
        <v>815</v>
      </c>
      <c r="B6914" s="74" t="s">
        <v>184</v>
      </c>
      <c r="C6914" s="75" t="s">
        <v>7710</v>
      </c>
      <c r="D6914" s="76">
        <v>5272</v>
      </c>
      <c r="E6914" s="77">
        <v>247.43</v>
      </c>
      <c r="F6914" s="95">
        <v>21</v>
      </c>
    </row>
    <row r="6915" spans="1:6">
      <c r="A6915" s="74" t="s">
        <v>815</v>
      </c>
      <c r="B6915" s="74" t="s">
        <v>184</v>
      </c>
      <c r="C6915" s="75" t="s">
        <v>7711</v>
      </c>
      <c r="D6915" s="76">
        <v>5215</v>
      </c>
      <c r="E6915" s="77">
        <v>51.29</v>
      </c>
      <c r="F6915" s="95">
        <v>102</v>
      </c>
    </row>
    <row r="6916" spans="1:6">
      <c r="A6916" s="74" t="s">
        <v>815</v>
      </c>
      <c r="B6916" s="74" t="s">
        <v>184</v>
      </c>
      <c r="C6916" s="75" t="s">
        <v>7712</v>
      </c>
      <c r="D6916" s="76">
        <v>5214</v>
      </c>
      <c r="E6916" s="77">
        <v>78.709999999999994</v>
      </c>
      <c r="F6916" s="95">
        <v>66</v>
      </c>
    </row>
    <row r="6917" spans="1:6">
      <c r="A6917" s="74" t="s">
        <v>815</v>
      </c>
      <c r="B6917" s="74" t="s">
        <v>184</v>
      </c>
      <c r="C6917" s="75" t="s">
        <v>7713</v>
      </c>
      <c r="D6917" s="76">
        <v>5005</v>
      </c>
      <c r="E6917" s="77">
        <v>23.68</v>
      </c>
      <c r="F6917" s="95">
        <v>211</v>
      </c>
    </row>
    <row r="6918" spans="1:6">
      <c r="A6918" s="74" t="s">
        <v>815</v>
      </c>
      <c r="B6918" s="74" t="s">
        <v>184</v>
      </c>
      <c r="C6918" s="75" t="s">
        <v>7714</v>
      </c>
      <c r="D6918" s="76">
        <v>4869</v>
      </c>
      <c r="E6918" s="77">
        <v>24.16</v>
      </c>
      <c r="F6918" s="95">
        <v>202</v>
      </c>
    </row>
    <row r="6919" spans="1:6">
      <c r="A6919" s="74" t="s">
        <v>815</v>
      </c>
      <c r="B6919" s="74" t="s">
        <v>184</v>
      </c>
      <c r="C6919" s="75" t="s">
        <v>7715</v>
      </c>
      <c r="D6919" s="76">
        <v>4694</v>
      </c>
      <c r="E6919" s="77">
        <v>70.34</v>
      </c>
      <c r="F6919" s="95">
        <v>67</v>
      </c>
    </row>
    <row r="6920" spans="1:6">
      <c r="A6920" s="74" t="s">
        <v>815</v>
      </c>
      <c r="B6920" s="74" t="s">
        <v>184</v>
      </c>
      <c r="C6920" s="75" t="s">
        <v>7716</v>
      </c>
      <c r="D6920" s="76">
        <v>4497</v>
      </c>
      <c r="E6920" s="77">
        <v>203.29</v>
      </c>
      <c r="F6920" s="95">
        <v>22</v>
      </c>
    </row>
    <row r="6921" spans="1:6">
      <c r="A6921" s="74" t="s">
        <v>815</v>
      </c>
      <c r="B6921" s="74" t="s">
        <v>184</v>
      </c>
      <c r="C6921" s="75" t="s">
        <v>7717</v>
      </c>
      <c r="D6921" s="76">
        <v>4473</v>
      </c>
      <c r="E6921" s="77">
        <v>18.57</v>
      </c>
      <c r="F6921" s="95">
        <v>241</v>
      </c>
    </row>
    <row r="6922" spans="1:6">
      <c r="A6922" s="74" t="s">
        <v>815</v>
      </c>
      <c r="B6922" s="74" t="s">
        <v>184</v>
      </c>
      <c r="C6922" s="75" t="s">
        <v>7718</v>
      </c>
      <c r="D6922" s="76">
        <v>4045</v>
      </c>
      <c r="E6922" s="77">
        <v>110.23</v>
      </c>
      <c r="F6922" s="95">
        <v>37</v>
      </c>
    </row>
    <row r="6923" spans="1:6">
      <c r="A6923" s="74" t="s">
        <v>815</v>
      </c>
      <c r="B6923" s="74" t="s">
        <v>184</v>
      </c>
      <c r="C6923" s="75" t="s">
        <v>7719</v>
      </c>
      <c r="D6923" s="76">
        <v>3937</v>
      </c>
      <c r="E6923" s="77">
        <v>112.49</v>
      </c>
      <c r="F6923" s="95">
        <v>35</v>
      </c>
    </row>
    <row r="6924" spans="1:6">
      <c r="A6924" s="74" t="s">
        <v>815</v>
      </c>
      <c r="B6924" s="74" t="s">
        <v>184</v>
      </c>
      <c r="C6924" s="75" t="s">
        <v>7720</v>
      </c>
      <c r="D6924" s="76">
        <v>3885</v>
      </c>
      <c r="E6924" s="77">
        <v>51.46</v>
      </c>
      <c r="F6924" s="95">
        <v>75</v>
      </c>
    </row>
    <row r="6925" spans="1:6">
      <c r="A6925" s="74" t="s">
        <v>815</v>
      </c>
      <c r="B6925" s="74" t="s">
        <v>184</v>
      </c>
      <c r="C6925" s="75" t="s">
        <v>7721</v>
      </c>
      <c r="D6925" s="76">
        <v>3827</v>
      </c>
      <c r="E6925" s="77">
        <v>33.130000000000003</v>
      </c>
      <c r="F6925" s="95">
        <v>116</v>
      </c>
    </row>
    <row r="6926" spans="1:6">
      <c r="A6926" s="74" t="s">
        <v>815</v>
      </c>
      <c r="B6926" s="74" t="s">
        <v>184</v>
      </c>
      <c r="C6926" s="75" t="s">
        <v>7722</v>
      </c>
      <c r="D6926" s="76">
        <v>3825</v>
      </c>
      <c r="E6926" s="77">
        <v>11.79</v>
      </c>
      <c r="F6926" s="95">
        <v>324</v>
      </c>
    </row>
    <row r="6927" spans="1:6">
      <c r="A6927" s="74" t="s">
        <v>815</v>
      </c>
      <c r="B6927" s="74" t="s">
        <v>184</v>
      </c>
      <c r="C6927" s="75" t="s">
        <v>7723</v>
      </c>
      <c r="D6927" s="76">
        <v>3783</v>
      </c>
      <c r="E6927" s="77">
        <v>55.4</v>
      </c>
      <c r="F6927" s="95">
        <v>68</v>
      </c>
    </row>
    <row r="6928" spans="1:6">
      <c r="A6928" s="74" t="s">
        <v>815</v>
      </c>
      <c r="B6928" s="74" t="s">
        <v>184</v>
      </c>
      <c r="C6928" s="75" t="s">
        <v>7724</v>
      </c>
      <c r="D6928" s="76">
        <v>3624</v>
      </c>
      <c r="E6928" s="77">
        <v>51</v>
      </c>
      <c r="F6928" s="95">
        <v>71</v>
      </c>
    </row>
    <row r="6929" spans="1:6">
      <c r="A6929" s="74" t="s">
        <v>815</v>
      </c>
      <c r="B6929" s="74" t="s">
        <v>184</v>
      </c>
      <c r="C6929" s="75" t="s">
        <v>7725</v>
      </c>
      <c r="D6929" s="76">
        <v>3579</v>
      </c>
      <c r="E6929" s="77">
        <v>43.96</v>
      </c>
      <c r="F6929" s="95">
        <v>81</v>
      </c>
    </row>
    <row r="6930" spans="1:6">
      <c r="A6930" s="74" t="s">
        <v>815</v>
      </c>
      <c r="B6930" s="74" t="s">
        <v>184</v>
      </c>
      <c r="C6930" s="75" t="s">
        <v>7726</v>
      </c>
      <c r="D6930" s="76">
        <v>3558</v>
      </c>
      <c r="E6930" s="77">
        <v>89.03</v>
      </c>
      <c r="F6930" s="95">
        <v>40</v>
      </c>
    </row>
    <row r="6931" spans="1:6">
      <c r="A6931" s="74" t="s">
        <v>815</v>
      </c>
      <c r="B6931" s="74" t="s">
        <v>184</v>
      </c>
      <c r="C6931" s="75" t="s">
        <v>7727</v>
      </c>
      <c r="D6931" s="76">
        <v>3505</v>
      </c>
      <c r="E6931" s="77">
        <v>83.18</v>
      </c>
      <c r="F6931" s="95">
        <v>42</v>
      </c>
    </row>
    <row r="6932" spans="1:6">
      <c r="A6932" s="74" t="s">
        <v>815</v>
      </c>
      <c r="B6932" s="74" t="s">
        <v>184</v>
      </c>
      <c r="C6932" s="75" t="s">
        <v>7728</v>
      </c>
      <c r="D6932" s="76">
        <v>3431</v>
      </c>
      <c r="E6932" s="77">
        <v>19.440000000000001</v>
      </c>
      <c r="F6932" s="95">
        <v>176</v>
      </c>
    </row>
    <row r="6933" spans="1:6">
      <c r="A6933" s="74" t="s">
        <v>815</v>
      </c>
      <c r="B6933" s="74" t="s">
        <v>184</v>
      </c>
      <c r="C6933" s="75" t="s">
        <v>7729</v>
      </c>
      <c r="D6933" s="76">
        <v>3430</v>
      </c>
      <c r="E6933" s="77">
        <v>40.61</v>
      </c>
      <c r="F6933" s="95">
        <v>84</v>
      </c>
    </row>
    <row r="6934" spans="1:6">
      <c r="A6934" s="74" t="s">
        <v>815</v>
      </c>
      <c r="B6934" s="74" t="s">
        <v>184</v>
      </c>
      <c r="C6934" s="75" t="s">
        <v>7730</v>
      </c>
      <c r="D6934" s="76">
        <v>3367</v>
      </c>
      <c r="E6934" s="77">
        <v>79.849999999999994</v>
      </c>
      <c r="F6934" s="95">
        <v>42</v>
      </c>
    </row>
    <row r="6935" spans="1:6">
      <c r="A6935" s="74" t="s">
        <v>815</v>
      </c>
      <c r="B6935" s="74" t="s">
        <v>184</v>
      </c>
      <c r="C6935" s="75" t="s">
        <v>7731</v>
      </c>
      <c r="D6935" s="76">
        <v>3351</v>
      </c>
      <c r="E6935" s="77">
        <v>125.42</v>
      </c>
      <c r="F6935" s="95">
        <v>27</v>
      </c>
    </row>
    <row r="6936" spans="1:6">
      <c r="A6936" s="74" t="s">
        <v>815</v>
      </c>
      <c r="B6936" s="74" t="s">
        <v>184</v>
      </c>
      <c r="C6936" s="75" t="s">
        <v>7732</v>
      </c>
      <c r="D6936" s="76">
        <v>3339</v>
      </c>
      <c r="E6936" s="77">
        <v>110.82</v>
      </c>
      <c r="F6936" s="95">
        <v>30</v>
      </c>
    </row>
    <row r="6937" spans="1:6">
      <c r="A6937" s="74" t="s">
        <v>815</v>
      </c>
      <c r="B6937" s="74" t="s">
        <v>184</v>
      </c>
      <c r="C6937" s="75" t="s">
        <v>7733</v>
      </c>
      <c r="D6937" s="76">
        <v>3311</v>
      </c>
      <c r="E6937" s="77">
        <v>60.62</v>
      </c>
      <c r="F6937" s="95">
        <v>55</v>
      </c>
    </row>
    <row r="6938" spans="1:6">
      <c r="A6938" s="74" t="s">
        <v>815</v>
      </c>
      <c r="B6938" s="74" t="s">
        <v>184</v>
      </c>
      <c r="C6938" s="75" t="s">
        <v>7734</v>
      </c>
      <c r="D6938" s="76">
        <v>3255</v>
      </c>
      <c r="E6938" s="77">
        <v>29.99</v>
      </c>
      <c r="F6938" s="95">
        <v>109</v>
      </c>
    </row>
    <row r="6939" spans="1:6">
      <c r="A6939" s="74" t="s">
        <v>815</v>
      </c>
      <c r="B6939" s="74" t="s">
        <v>184</v>
      </c>
      <c r="C6939" s="75" t="s">
        <v>7735</v>
      </c>
      <c r="D6939" s="76">
        <v>3230</v>
      </c>
      <c r="E6939" s="77">
        <v>15.96</v>
      </c>
      <c r="F6939" s="95">
        <v>202</v>
      </c>
    </row>
    <row r="6940" spans="1:6">
      <c r="A6940" s="74" t="s">
        <v>815</v>
      </c>
      <c r="B6940" s="74" t="s">
        <v>184</v>
      </c>
      <c r="C6940" s="75" t="s">
        <v>7736</v>
      </c>
      <c r="D6940" s="76">
        <v>3205</v>
      </c>
      <c r="E6940" s="77">
        <v>49.08</v>
      </c>
      <c r="F6940" s="95">
        <v>65</v>
      </c>
    </row>
    <row r="6941" spans="1:6">
      <c r="A6941" s="74" t="s">
        <v>815</v>
      </c>
      <c r="B6941" s="74" t="s">
        <v>184</v>
      </c>
      <c r="C6941" s="75" t="s">
        <v>7737</v>
      </c>
      <c r="D6941" s="76">
        <v>3151</v>
      </c>
      <c r="E6941" s="77">
        <v>83.82</v>
      </c>
      <c r="F6941" s="95">
        <v>38</v>
      </c>
    </row>
    <row r="6942" spans="1:6">
      <c r="A6942" s="74" t="s">
        <v>815</v>
      </c>
      <c r="B6942" s="74" t="s">
        <v>184</v>
      </c>
      <c r="C6942" s="75" t="s">
        <v>7738</v>
      </c>
      <c r="D6942" s="76">
        <v>3093</v>
      </c>
      <c r="E6942" s="77">
        <v>142.12</v>
      </c>
      <c r="F6942" s="95">
        <v>22</v>
      </c>
    </row>
    <row r="6943" spans="1:6">
      <c r="A6943" s="74" t="s">
        <v>815</v>
      </c>
      <c r="B6943" s="74" t="s">
        <v>184</v>
      </c>
      <c r="C6943" s="75" t="s">
        <v>7739</v>
      </c>
      <c r="D6943" s="76">
        <v>3081</v>
      </c>
      <c r="E6943" s="77">
        <v>160.32</v>
      </c>
      <c r="F6943" s="95">
        <v>19</v>
      </c>
    </row>
    <row r="6944" spans="1:6">
      <c r="A6944" s="74" t="s">
        <v>815</v>
      </c>
      <c r="B6944" s="74" t="s">
        <v>184</v>
      </c>
      <c r="C6944" s="75" t="s">
        <v>7740</v>
      </c>
      <c r="D6944" s="76">
        <v>3066</v>
      </c>
      <c r="E6944" s="77">
        <v>68.84</v>
      </c>
      <c r="F6944" s="95">
        <v>45</v>
      </c>
    </row>
    <row r="6945" spans="1:6">
      <c r="A6945" s="74" t="s">
        <v>815</v>
      </c>
      <c r="B6945" s="74" t="s">
        <v>184</v>
      </c>
      <c r="C6945" s="75" t="s">
        <v>7741</v>
      </c>
      <c r="D6945" s="76">
        <v>2998</v>
      </c>
      <c r="E6945" s="77">
        <v>24.58</v>
      </c>
      <c r="F6945" s="95">
        <v>122</v>
      </c>
    </row>
    <row r="6946" spans="1:6">
      <c r="A6946" s="74" t="s">
        <v>815</v>
      </c>
      <c r="B6946" s="74" t="s">
        <v>184</v>
      </c>
      <c r="C6946" s="75" t="s">
        <v>7742</v>
      </c>
      <c r="D6946" s="76">
        <v>2917</v>
      </c>
      <c r="E6946" s="77">
        <v>121.57</v>
      </c>
      <c r="F6946" s="95">
        <v>24</v>
      </c>
    </row>
    <row r="6947" spans="1:6">
      <c r="A6947" s="74" t="s">
        <v>815</v>
      </c>
      <c r="B6947" s="74" t="s">
        <v>184</v>
      </c>
      <c r="C6947" s="75" t="s">
        <v>7743</v>
      </c>
      <c r="D6947" s="76">
        <v>2914</v>
      </c>
      <c r="E6947" s="77">
        <v>46.44</v>
      </c>
      <c r="F6947" s="95">
        <v>63</v>
      </c>
    </row>
    <row r="6948" spans="1:6">
      <c r="A6948" s="74" t="s">
        <v>815</v>
      </c>
      <c r="B6948" s="74" t="s">
        <v>184</v>
      </c>
      <c r="C6948" s="75" t="s">
        <v>7744</v>
      </c>
      <c r="D6948" s="76">
        <v>2912</v>
      </c>
      <c r="E6948" s="77">
        <v>48.13</v>
      </c>
      <c r="F6948" s="95">
        <v>61</v>
      </c>
    </row>
    <row r="6949" spans="1:6">
      <c r="A6949" s="74" t="s">
        <v>815</v>
      </c>
      <c r="B6949" s="74" t="s">
        <v>184</v>
      </c>
      <c r="C6949" s="75" t="s">
        <v>7745</v>
      </c>
      <c r="D6949" s="76">
        <v>2896</v>
      </c>
      <c r="E6949" s="77">
        <v>208.12</v>
      </c>
      <c r="F6949" s="95">
        <v>14</v>
      </c>
    </row>
    <row r="6950" spans="1:6">
      <c r="A6950" s="74" t="s">
        <v>815</v>
      </c>
      <c r="B6950" s="74" t="s">
        <v>184</v>
      </c>
      <c r="C6950" s="75" t="s">
        <v>7746</v>
      </c>
      <c r="D6950" s="76">
        <v>2887</v>
      </c>
      <c r="E6950" s="77">
        <v>33.68</v>
      </c>
      <c r="F6950" s="95">
        <v>86</v>
      </c>
    </row>
    <row r="6951" spans="1:6">
      <c r="A6951" s="74" t="s">
        <v>815</v>
      </c>
      <c r="B6951" s="74" t="s">
        <v>184</v>
      </c>
      <c r="C6951" s="75" t="s">
        <v>7747</v>
      </c>
      <c r="D6951" s="76">
        <v>2823</v>
      </c>
      <c r="E6951" s="77">
        <v>33.130000000000003</v>
      </c>
      <c r="F6951" s="95">
        <v>85</v>
      </c>
    </row>
    <row r="6952" spans="1:6">
      <c r="A6952" s="74" t="s">
        <v>815</v>
      </c>
      <c r="B6952" s="74" t="s">
        <v>184</v>
      </c>
      <c r="C6952" s="75" t="s">
        <v>7748</v>
      </c>
      <c r="D6952" s="76">
        <v>2808</v>
      </c>
      <c r="E6952" s="77">
        <v>7.54</v>
      </c>
      <c r="F6952" s="95">
        <v>372</v>
      </c>
    </row>
    <row r="6953" spans="1:6">
      <c r="A6953" s="74" t="s">
        <v>815</v>
      </c>
      <c r="B6953" s="74" t="s">
        <v>184</v>
      </c>
      <c r="C6953" s="75" t="s">
        <v>7749</v>
      </c>
      <c r="D6953" s="76">
        <v>2791</v>
      </c>
      <c r="E6953" s="77">
        <v>12.86</v>
      </c>
      <c r="F6953" s="95">
        <v>217</v>
      </c>
    </row>
    <row r="6954" spans="1:6">
      <c r="A6954" s="74" t="s">
        <v>815</v>
      </c>
      <c r="B6954" s="74" t="s">
        <v>184</v>
      </c>
      <c r="C6954" s="75" t="s">
        <v>7750</v>
      </c>
      <c r="D6954" s="76">
        <v>2715</v>
      </c>
      <c r="E6954" s="77">
        <v>37.53</v>
      </c>
      <c r="F6954" s="95">
        <v>72</v>
      </c>
    </row>
    <row r="6955" spans="1:6">
      <c r="A6955" s="74" t="s">
        <v>815</v>
      </c>
      <c r="B6955" s="74" t="s">
        <v>184</v>
      </c>
      <c r="C6955" s="75" t="s">
        <v>7751</v>
      </c>
      <c r="D6955" s="76">
        <v>2656</v>
      </c>
      <c r="E6955" s="77">
        <v>95.39</v>
      </c>
      <c r="F6955" s="95">
        <v>28</v>
      </c>
    </row>
    <row r="6956" spans="1:6">
      <c r="A6956" s="74" t="s">
        <v>815</v>
      </c>
      <c r="B6956" s="74" t="s">
        <v>184</v>
      </c>
      <c r="C6956" s="75" t="s">
        <v>7752</v>
      </c>
      <c r="D6956" s="76">
        <v>2629</v>
      </c>
      <c r="E6956" s="77">
        <v>56.24</v>
      </c>
      <c r="F6956" s="95">
        <v>47</v>
      </c>
    </row>
    <row r="6957" spans="1:6">
      <c r="A6957" s="74" t="s">
        <v>815</v>
      </c>
      <c r="B6957" s="74" t="s">
        <v>184</v>
      </c>
      <c r="C6957" s="75" t="s">
        <v>7753</v>
      </c>
      <c r="D6957" s="76">
        <v>2629</v>
      </c>
      <c r="E6957" s="77">
        <v>81.38</v>
      </c>
      <c r="F6957" s="95">
        <v>32</v>
      </c>
    </row>
    <row r="6958" spans="1:6">
      <c r="A6958" s="74" t="s">
        <v>815</v>
      </c>
      <c r="B6958" s="74" t="s">
        <v>184</v>
      </c>
      <c r="C6958" s="75" t="s">
        <v>7754</v>
      </c>
      <c r="D6958" s="76">
        <v>2450</v>
      </c>
      <c r="E6958" s="77">
        <v>25.62</v>
      </c>
      <c r="F6958" s="95">
        <v>96</v>
      </c>
    </row>
    <row r="6959" spans="1:6">
      <c r="A6959" s="74" t="s">
        <v>815</v>
      </c>
      <c r="B6959" s="74" t="s">
        <v>184</v>
      </c>
      <c r="C6959" s="75" t="s">
        <v>7755</v>
      </c>
      <c r="D6959" s="76">
        <v>2389</v>
      </c>
      <c r="E6959" s="77">
        <v>209.65</v>
      </c>
      <c r="F6959" s="95">
        <v>11</v>
      </c>
    </row>
    <row r="6960" spans="1:6">
      <c r="A6960" s="74" t="s">
        <v>815</v>
      </c>
      <c r="B6960" s="74" t="s">
        <v>184</v>
      </c>
      <c r="C6960" s="75" t="s">
        <v>7756</v>
      </c>
      <c r="D6960" s="76">
        <v>2320</v>
      </c>
      <c r="E6960" s="77">
        <v>110.14</v>
      </c>
      <c r="F6960" s="95">
        <v>21</v>
      </c>
    </row>
    <row r="6961" spans="1:6">
      <c r="A6961" s="74" t="s">
        <v>815</v>
      </c>
      <c r="B6961" s="74" t="s">
        <v>184</v>
      </c>
      <c r="C6961" s="75" t="s">
        <v>7757</v>
      </c>
      <c r="D6961" s="76">
        <v>2298</v>
      </c>
      <c r="E6961" s="77">
        <v>53.79</v>
      </c>
      <c r="F6961" s="95">
        <v>43</v>
      </c>
    </row>
    <row r="6962" spans="1:6">
      <c r="A6962" s="74" t="s">
        <v>815</v>
      </c>
      <c r="B6962" s="74" t="s">
        <v>184</v>
      </c>
      <c r="C6962" s="75" t="s">
        <v>7758</v>
      </c>
      <c r="D6962" s="76">
        <v>2239</v>
      </c>
      <c r="E6962" s="77">
        <v>29.27</v>
      </c>
      <c r="F6962" s="95">
        <v>76</v>
      </c>
    </row>
    <row r="6963" spans="1:6">
      <c r="A6963" s="74" t="s">
        <v>815</v>
      </c>
      <c r="B6963" s="74" t="s">
        <v>184</v>
      </c>
      <c r="C6963" s="75" t="s">
        <v>7759</v>
      </c>
      <c r="D6963" s="76">
        <v>2232</v>
      </c>
      <c r="E6963" s="77">
        <v>114.29</v>
      </c>
      <c r="F6963" s="95">
        <v>20</v>
      </c>
    </row>
    <row r="6964" spans="1:6">
      <c r="A6964" s="74" t="s">
        <v>815</v>
      </c>
      <c r="B6964" s="74" t="s">
        <v>184</v>
      </c>
      <c r="C6964" s="75" t="s">
        <v>7760</v>
      </c>
      <c r="D6964" s="76">
        <v>2086</v>
      </c>
      <c r="E6964" s="77">
        <v>193.53</v>
      </c>
      <c r="F6964" s="95">
        <v>11</v>
      </c>
    </row>
    <row r="6965" spans="1:6">
      <c r="A6965" s="74" t="s">
        <v>815</v>
      </c>
      <c r="B6965" s="74" t="s">
        <v>184</v>
      </c>
      <c r="C6965" s="75" t="s">
        <v>7761</v>
      </c>
      <c r="D6965" s="76">
        <v>2017</v>
      </c>
      <c r="E6965" s="77">
        <v>12.24</v>
      </c>
      <c r="F6965" s="95">
        <v>165</v>
      </c>
    </row>
    <row r="6966" spans="1:6">
      <c r="A6966" s="74" t="s">
        <v>815</v>
      </c>
      <c r="B6966" s="74" t="s">
        <v>184</v>
      </c>
      <c r="C6966" s="75" t="s">
        <v>7762</v>
      </c>
      <c r="D6966" s="76">
        <v>1974</v>
      </c>
      <c r="E6966" s="77">
        <v>31.92</v>
      </c>
      <c r="F6966" s="95">
        <v>62</v>
      </c>
    </row>
    <row r="6967" spans="1:6">
      <c r="A6967" s="74" t="s">
        <v>815</v>
      </c>
      <c r="B6967" s="74" t="s">
        <v>184</v>
      </c>
      <c r="C6967" s="75" t="s">
        <v>7763</v>
      </c>
      <c r="D6967" s="76">
        <v>1973</v>
      </c>
      <c r="E6967" s="77">
        <v>51.1</v>
      </c>
      <c r="F6967" s="95">
        <v>39</v>
      </c>
    </row>
    <row r="6968" spans="1:6">
      <c r="A6968" s="74" t="s">
        <v>815</v>
      </c>
      <c r="B6968" s="74" t="s">
        <v>184</v>
      </c>
      <c r="C6968" s="75" t="s">
        <v>7764</v>
      </c>
      <c r="D6968" s="76">
        <v>1965</v>
      </c>
      <c r="E6968" s="77">
        <v>38.130000000000003</v>
      </c>
      <c r="F6968" s="95">
        <v>52</v>
      </c>
    </row>
    <row r="6969" spans="1:6">
      <c r="A6969" s="74" t="s">
        <v>815</v>
      </c>
      <c r="B6969" s="74" t="s">
        <v>184</v>
      </c>
      <c r="C6969" s="75" t="s">
        <v>7765</v>
      </c>
      <c r="D6969" s="76">
        <v>1880</v>
      </c>
      <c r="E6969" s="77">
        <v>80.42</v>
      </c>
      <c r="F6969" s="95">
        <v>23</v>
      </c>
    </row>
    <row r="6970" spans="1:6">
      <c r="A6970" s="74" t="s">
        <v>815</v>
      </c>
      <c r="B6970" s="74" t="s">
        <v>184</v>
      </c>
      <c r="C6970" s="75" t="s">
        <v>7766</v>
      </c>
      <c r="D6970" s="76">
        <v>1875</v>
      </c>
      <c r="E6970" s="77">
        <v>43.95</v>
      </c>
      <c r="F6970" s="95">
        <v>43</v>
      </c>
    </row>
    <row r="6971" spans="1:6">
      <c r="A6971" s="74" t="s">
        <v>815</v>
      </c>
      <c r="B6971" s="74" t="s">
        <v>184</v>
      </c>
      <c r="C6971" s="75" t="s">
        <v>7767</v>
      </c>
      <c r="D6971" s="76">
        <v>1872</v>
      </c>
      <c r="E6971" s="77">
        <v>6.69</v>
      </c>
      <c r="F6971" s="95">
        <v>280</v>
      </c>
    </row>
    <row r="6972" spans="1:6">
      <c r="A6972" s="74" t="s">
        <v>815</v>
      </c>
      <c r="B6972" s="74" t="s">
        <v>184</v>
      </c>
      <c r="C6972" s="75" t="s">
        <v>7768</v>
      </c>
      <c r="D6972" s="76">
        <v>1838</v>
      </c>
      <c r="E6972" s="77">
        <v>20.72</v>
      </c>
      <c r="F6972" s="95">
        <v>89</v>
      </c>
    </row>
    <row r="6973" spans="1:6">
      <c r="A6973" s="74" t="s">
        <v>815</v>
      </c>
      <c r="B6973" s="74" t="s">
        <v>184</v>
      </c>
      <c r="C6973" s="75" t="s">
        <v>7769</v>
      </c>
      <c r="D6973" s="76">
        <v>1767</v>
      </c>
      <c r="E6973" s="77">
        <v>75.94</v>
      </c>
      <c r="F6973" s="95">
        <v>23</v>
      </c>
    </row>
    <row r="6974" spans="1:6">
      <c r="A6974" s="74" t="s">
        <v>815</v>
      </c>
      <c r="B6974" s="74" t="s">
        <v>184</v>
      </c>
      <c r="C6974" s="75" t="s">
        <v>7770</v>
      </c>
      <c r="D6974" s="76">
        <v>1766</v>
      </c>
      <c r="E6974" s="77">
        <v>42.16</v>
      </c>
      <c r="F6974" s="95">
        <v>42</v>
      </c>
    </row>
    <row r="6975" spans="1:6">
      <c r="A6975" s="74" t="s">
        <v>815</v>
      </c>
      <c r="B6975" s="74" t="s">
        <v>184</v>
      </c>
      <c r="C6975" s="75" t="s">
        <v>7771</v>
      </c>
      <c r="D6975" s="76">
        <v>1755</v>
      </c>
      <c r="E6975" s="77">
        <v>24.51</v>
      </c>
      <c r="F6975" s="95">
        <v>72</v>
      </c>
    </row>
    <row r="6976" spans="1:6">
      <c r="A6976" s="74" t="s">
        <v>815</v>
      </c>
      <c r="B6976" s="74" t="s">
        <v>184</v>
      </c>
      <c r="C6976" s="75" t="s">
        <v>7772</v>
      </c>
      <c r="D6976" s="76">
        <v>1726</v>
      </c>
      <c r="E6976" s="77">
        <v>4.91</v>
      </c>
      <c r="F6976" s="95">
        <v>351</v>
      </c>
    </row>
    <row r="6977" spans="1:6">
      <c r="A6977" s="74" t="s">
        <v>815</v>
      </c>
      <c r="B6977" s="74" t="s">
        <v>184</v>
      </c>
      <c r="C6977" s="75" t="s">
        <v>7773</v>
      </c>
      <c r="D6977" s="76">
        <v>1701</v>
      </c>
      <c r="E6977" s="77">
        <v>19.510000000000002</v>
      </c>
      <c r="F6977" s="95">
        <v>87</v>
      </c>
    </row>
    <row r="6978" spans="1:6">
      <c r="A6978" s="74" t="s">
        <v>815</v>
      </c>
      <c r="B6978" s="74" t="s">
        <v>184</v>
      </c>
      <c r="C6978" s="75" t="s">
        <v>7774</v>
      </c>
      <c r="D6978" s="76">
        <v>1692</v>
      </c>
      <c r="E6978" s="77">
        <v>36.950000000000003</v>
      </c>
      <c r="F6978" s="95">
        <v>46</v>
      </c>
    </row>
    <row r="6979" spans="1:6">
      <c r="A6979" s="74" t="s">
        <v>815</v>
      </c>
      <c r="B6979" s="74" t="s">
        <v>184</v>
      </c>
      <c r="C6979" s="75" t="s">
        <v>7775</v>
      </c>
      <c r="D6979" s="76">
        <v>1656</v>
      </c>
      <c r="E6979" s="77">
        <v>62.69</v>
      </c>
      <c r="F6979" s="95">
        <v>26</v>
      </c>
    </row>
    <row r="6980" spans="1:6">
      <c r="A6980" s="74" t="s">
        <v>815</v>
      </c>
      <c r="B6980" s="74" t="s">
        <v>184</v>
      </c>
      <c r="C6980" s="75" t="s">
        <v>7776</v>
      </c>
      <c r="D6980" s="76">
        <v>1597</v>
      </c>
      <c r="E6980" s="77">
        <v>18.03</v>
      </c>
      <c r="F6980" s="95">
        <v>89</v>
      </c>
    </row>
    <row r="6981" spans="1:6">
      <c r="A6981" s="74" t="s">
        <v>815</v>
      </c>
      <c r="B6981" s="74" t="s">
        <v>184</v>
      </c>
      <c r="C6981" s="75" t="s">
        <v>7777</v>
      </c>
      <c r="D6981" s="76">
        <v>1574</v>
      </c>
      <c r="E6981" s="77">
        <v>74.41</v>
      </c>
      <c r="F6981" s="95">
        <v>21</v>
      </c>
    </row>
    <row r="6982" spans="1:6">
      <c r="A6982" s="74" t="s">
        <v>815</v>
      </c>
      <c r="B6982" s="74" t="s">
        <v>184</v>
      </c>
      <c r="C6982" s="75" t="s">
        <v>7778</v>
      </c>
      <c r="D6982" s="76">
        <v>1565</v>
      </c>
      <c r="E6982" s="77">
        <v>30.36</v>
      </c>
      <c r="F6982" s="95">
        <v>52</v>
      </c>
    </row>
    <row r="6983" spans="1:6">
      <c r="A6983" s="74" t="s">
        <v>815</v>
      </c>
      <c r="B6983" s="74" t="s">
        <v>184</v>
      </c>
      <c r="C6983" s="75" t="s">
        <v>7779</v>
      </c>
      <c r="D6983" s="76">
        <v>1544</v>
      </c>
      <c r="E6983" s="77">
        <v>63.17</v>
      </c>
      <c r="F6983" s="95">
        <v>24</v>
      </c>
    </row>
    <row r="6984" spans="1:6">
      <c r="A6984" s="74" t="s">
        <v>815</v>
      </c>
      <c r="B6984" s="74" t="s">
        <v>184</v>
      </c>
      <c r="C6984" s="75" t="s">
        <v>7780</v>
      </c>
      <c r="D6984" s="76">
        <v>1527</v>
      </c>
      <c r="E6984" s="77">
        <v>6.62</v>
      </c>
      <c r="F6984" s="95">
        <v>231</v>
      </c>
    </row>
    <row r="6985" spans="1:6">
      <c r="A6985" s="74" t="s">
        <v>815</v>
      </c>
      <c r="B6985" s="74" t="s">
        <v>184</v>
      </c>
      <c r="C6985" s="75" t="s">
        <v>7781</v>
      </c>
      <c r="D6985" s="76">
        <v>1432</v>
      </c>
      <c r="E6985" s="77">
        <v>104.79</v>
      </c>
      <c r="F6985" s="95">
        <v>14</v>
      </c>
    </row>
    <row r="6986" spans="1:6">
      <c r="A6986" s="74" t="s">
        <v>815</v>
      </c>
      <c r="B6986" s="74" t="s">
        <v>184</v>
      </c>
      <c r="C6986" s="75" t="s">
        <v>7782</v>
      </c>
      <c r="D6986" s="76">
        <v>1389</v>
      </c>
      <c r="E6986" s="77">
        <v>38.92</v>
      </c>
      <c r="F6986" s="95">
        <v>36</v>
      </c>
    </row>
    <row r="6987" spans="1:6">
      <c r="A6987" s="74" t="s">
        <v>815</v>
      </c>
      <c r="B6987" s="74" t="s">
        <v>184</v>
      </c>
      <c r="C6987" s="75" t="s">
        <v>7783</v>
      </c>
      <c r="D6987" s="76">
        <v>1378</v>
      </c>
      <c r="E6987" s="77">
        <v>38.92</v>
      </c>
      <c r="F6987" s="95">
        <v>35</v>
      </c>
    </row>
    <row r="6988" spans="1:6">
      <c r="A6988" s="74" t="s">
        <v>815</v>
      </c>
      <c r="B6988" s="74" t="s">
        <v>184</v>
      </c>
      <c r="C6988" s="75" t="s">
        <v>7784</v>
      </c>
      <c r="D6988" s="76">
        <v>1362</v>
      </c>
      <c r="E6988" s="77">
        <v>35.94</v>
      </c>
      <c r="F6988" s="95">
        <v>38</v>
      </c>
    </row>
    <row r="6989" spans="1:6">
      <c r="A6989" s="74" t="s">
        <v>815</v>
      </c>
      <c r="B6989" s="74" t="s">
        <v>184</v>
      </c>
      <c r="C6989" s="75" t="s">
        <v>7785</v>
      </c>
      <c r="D6989" s="76">
        <v>1274</v>
      </c>
      <c r="E6989" s="77">
        <v>13.86</v>
      </c>
      <c r="F6989" s="95">
        <v>92</v>
      </c>
    </row>
    <row r="6990" spans="1:6">
      <c r="A6990" s="74" t="s">
        <v>815</v>
      </c>
      <c r="B6990" s="74" t="s">
        <v>184</v>
      </c>
      <c r="C6990" s="75" t="s">
        <v>7786</v>
      </c>
      <c r="D6990" s="76">
        <v>1240</v>
      </c>
      <c r="E6990" s="77">
        <v>29.62</v>
      </c>
      <c r="F6990" s="95">
        <v>42</v>
      </c>
    </row>
    <row r="6991" spans="1:6">
      <c r="A6991" s="74" t="s">
        <v>815</v>
      </c>
      <c r="B6991" s="74" t="s">
        <v>184</v>
      </c>
      <c r="C6991" s="75" t="s">
        <v>7787</v>
      </c>
      <c r="D6991" s="76">
        <v>1228</v>
      </c>
      <c r="E6991" s="77">
        <v>209.84</v>
      </c>
      <c r="F6991" s="95">
        <v>5.85</v>
      </c>
    </row>
    <row r="6992" spans="1:6">
      <c r="A6992" s="74" t="s">
        <v>815</v>
      </c>
      <c r="B6992" s="74" t="s">
        <v>184</v>
      </c>
      <c r="C6992" s="75" t="s">
        <v>7788</v>
      </c>
      <c r="D6992" s="76">
        <v>1141</v>
      </c>
      <c r="E6992" s="77">
        <v>141.63</v>
      </c>
      <c r="F6992" s="95">
        <v>8.06</v>
      </c>
    </row>
    <row r="6993" spans="1:6">
      <c r="A6993" s="74" t="s">
        <v>815</v>
      </c>
      <c r="B6993" s="74" t="s">
        <v>184</v>
      </c>
      <c r="C6993" s="75" t="s">
        <v>7789</v>
      </c>
      <c r="D6993" s="76">
        <v>1057</v>
      </c>
      <c r="E6993" s="77">
        <v>13.74</v>
      </c>
      <c r="F6993" s="95">
        <v>77</v>
      </c>
    </row>
    <row r="6994" spans="1:6">
      <c r="A6994" s="74" t="s">
        <v>815</v>
      </c>
      <c r="B6994" s="74" t="s">
        <v>184</v>
      </c>
      <c r="C6994" s="75" t="s">
        <v>7790</v>
      </c>
      <c r="D6994" s="76">
        <v>1040</v>
      </c>
      <c r="E6994" s="77">
        <v>20.56</v>
      </c>
      <c r="F6994" s="95">
        <v>51</v>
      </c>
    </row>
    <row r="6995" spans="1:6">
      <c r="A6995" s="74" t="s">
        <v>815</v>
      </c>
      <c r="B6995" s="74" t="s">
        <v>184</v>
      </c>
      <c r="C6995" s="75" t="s">
        <v>7791</v>
      </c>
      <c r="D6995" s="76">
        <v>1030</v>
      </c>
      <c r="E6995" s="77">
        <v>4.8899999999999997</v>
      </c>
      <c r="F6995" s="95">
        <v>211</v>
      </c>
    </row>
    <row r="6996" spans="1:6">
      <c r="A6996" s="74" t="s">
        <v>815</v>
      </c>
      <c r="B6996" s="74" t="s">
        <v>184</v>
      </c>
      <c r="C6996" s="75" t="s">
        <v>7792</v>
      </c>
      <c r="D6996" s="76">
        <v>1007</v>
      </c>
      <c r="E6996" s="77">
        <v>42.18</v>
      </c>
      <c r="F6996" s="95">
        <v>24</v>
      </c>
    </row>
    <row r="6997" spans="1:6">
      <c r="A6997" s="74" t="s">
        <v>815</v>
      </c>
      <c r="B6997" s="74" t="s">
        <v>184</v>
      </c>
      <c r="C6997" s="75" t="s">
        <v>7793</v>
      </c>
      <c r="D6997" s="76">
        <v>1000</v>
      </c>
      <c r="E6997" s="77">
        <v>61.77</v>
      </c>
      <c r="F6997" s="95">
        <v>16</v>
      </c>
    </row>
    <row r="6998" spans="1:6">
      <c r="A6998" s="74" t="s">
        <v>815</v>
      </c>
      <c r="B6998" s="74" t="s">
        <v>184</v>
      </c>
      <c r="C6998" s="75" t="s">
        <v>7794</v>
      </c>
      <c r="D6998" s="77">
        <v>969</v>
      </c>
      <c r="E6998" s="77">
        <v>46.27</v>
      </c>
      <c r="F6998" s="95">
        <v>21</v>
      </c>
    </row>
    <row r="6999" spans="1:6">
      <c r="A6999" s="74" t="s">
        <v>815</v>
      </c>
      <c r="B6999" s="74" t="s">
        <v>184</v>
      </c>
      <c r="C6999" s="75" t="s">
        <v>7795</v>
      </c>
      <c r="D6999" s="77">
        <v>959</v>
      </c>
      <c r="E6999" s="77">
        <v>22.01</v>
      </c>
      <c r="F6999" s="95">
        <v>44</v>
      </c>
    </row>
    <row r="7000" spans="1:6">
      <c r="A7000" s="74" t="s">
        <v>815</v>
      </c>
      <c r="B7000" s="74" t="s">
        <v>184</v>
      </c>
      <c r="C7000" s="75" t="s">
        <v>7796</v>
      </c>
      <c r="D7000" s="77">
        <v>900</v>
      </c>
      <c r="E7000" s="77">
        <v>13.22</v>
      </c>
      <c r="F7000" s="95">
        <v>68</v>
      </c>
    </row>
    <row r="7001" spans="1:6">
      <c r="A7001" s="74" t="s">
        <v>815</v>
      </c>
      <c r="B7001" s="74" t="s">
        <v>184</v>
      </c>
      <c r="C7001" s="75" t="s">
        <v>7797</v>
      </c>
      <c r="D7001" s="77">
        <v>841</v>
      </c>
      <c r="E7001" s="77">
        <v>142.80000000000001</v>
      </c>
      <c r="F7001" s="95">
        <v>5.89</v>
      </c>
    </row>
    <row r="7002" spans="1:6">
      <c r="A7002" s="74" t="s">
        <v>815</v>
      </c>
      <c r="B7002" s="74" t="s">
        <v>184</v>
      </c>
      <c r="C7002" s="75" t="s">
        <v>7798</v>
      </c>
      <c r="D7002" s="77">
        <v>778</v>
      </c>
      <c r="E7002" s="77">
        <v>27.4</v>
      </c>
      <c r="F7002" s="95">
        <v>28</v>
      </c>
    </row>
    <row r="7003" spans="1:6">
      <c r="A7003" s="74" t="s">
        <v>815</v>
      </c>
      <c r="B7003" s="74" t="s">
        <v>184</v>
      </c>
      <c r="C7003" s="75" t="s">
        <v>7799</v>
      </c>
      <c r="D7003" s="77">
        <v>762</v>
      </c>
      <c r="E7003" s="77">
        <v>27.63</v>
      </c>
      <c r="F7003" s="95">
        <v>28</v>
      </c>
    </row>
    <row r="7004" spans="1:6">
      <c r="A7004" s="74" t="s">
        <v>815</v>
      </c>
      <c r="B7004" s="74" t="s">
        <v>184</v>
      </c>
      <c r="C7004" s="75" t="s">
        <v>7800</v>
      </c>
      <c r="D7004" s="77">
        <v>724</v>
      </c>
      <c r="E7004" s="77">
        <v>4.87</v>
      </c>
      <c r="F7004" s="95">
        <v>149</v>
      </c>
    </row>
    <row r="7005" spans="1:6">
      <c r="A7005" s="74" t="s">
        <v>815</v>
      </c>
      <c r="B7005" s="74" t="s">
        <v>184</v>
      </c>
      <c r="C7005" s="75" t="s">
        <v>7801</v>
      </c>
      <c r="D7005" s="77">
        <v>665</v>
      </c>
      <c r="E7005" s="77">
        <v>2</v>
      </c>
      <c r="F7005" s="95">
        <v>333</v>
      </c>
    </row>
    <row r="7006" spans="1:6">
      <c r="A7006" s="74" t="s">
        <v>815</v>
      </c>
      <c r="B7006" s="74" t="s">
        <v>184</v>
      </c>
      <c r="C7006" s="75" t="s">
        <v>7802</v>
      </c>
      <c r="D7006" s="77">
        <v>655</v>
      </c>
      <c r="E7006" s="77">
        <v>90.25</v>
      </c>
      <c r="F7006" s="95">
        <v>7.26</v>
      </c>
    </row>
    <row r="7007" spans="1:6">
      <c r="A7007" s="74" t="s">
        <v>815</v>
      </c>
      <c r="B7007" s="74" t="s">
        <v>184</v>
      </c>
      <c r="C7007" s="75" t="s">
        <v>7803</v>
      </c>
      <c r="D7007" s="77">
        <v>546</v>
      </c>
      <c r="E7007" s="77">
        <v>86.36</v>
      </c>
      <c r="F7007" s="95">
        <v>6.32</v>
      </c>
    </row>
    <row r="7008" spans="1:6">
      <c r="A7008" s="74" t="s">
        <v>815</v>
      </c>
      <c r="B7008" s="74" t="s">
        <v>184</v>
      </c>
      <c r="C7008" s="75" t="s">
        <v>7804</v>
      </c>
      <c r="D7008" s="77">
        <v>398</v>
      </c>
      <c r="E7008" s="77">
        <v>11.06</v>
      </c>
      <c r="F7008" s="95">
        <v>36</v>
      </c>
    </row>
    <row r="7009" spans="1:6">
      <c r="A7009" s="74" t="s">
        <v>815</v>
      </c>
      <c r="B7009" s="74" t="s">
        <v>184</v>
      </c>
      <c r="C7009" s="75" t="s">
        <v>7805</v>
      </c>
      <c r="D7009" s="77">
        <v>395</v>
      </c>
      <c r="E7009" s="77">
        <v>1.63</v>
      </c>
      <c r="F7009" s="95">
        <v>242</v>
      </c>
    </row>
    <row r="7010" spans="1:6">
      <c r="A7010" s="74" t="s">
        <v>815</v>
      </c>
      <c r="B7010" s="74" t="s">
        <v>184</v>
      </c>
      <c r="C7010" s="75" t="s">
        <v>7806</v>
      </c>
      <c r="D7010" s="77">
        <v>342</v>
      </c>
      <c r="E7010" s="77">
        <v>13.89</v>
      </c>
      <c r="F7010" s="95">
        <v>25</v>
      </c>
    </row>
    <row r="7011" spans="1:6">
      <c r="A7011" s="74" t="s">
        <v>815</v>
      </c>
      <c r="B7011" s="74" t="s">
        <v>184</v>
      </c>
      <c r="C7011" s="75" t="s">
        <v>7807</v>
      </c>
      <c r="D7011" s="77">
        <v>265</v>
      </c>
      <c r="E7011" s="77">
        <v>18.37</v>
      </c>
      <c r="F7011" s="95">
        <v>14</v>
      </c>
    </row>
    <row r="7012" spans="1:6">
      <c r="A7012" s="74" t="s">
        <v>815</v>
      </c>
      <c r="B7012" s="74" t="s">
        <v>184</v>
      </c>
      <c r="C7012" s="75" t="s">
        <v>7808</v>
      </c>
      <c r="D7012" s="77">
        <v>195</v>
      </c>
      <c r="E7012" s="77">
        <v>2.33</v>
      </c>
      <c r="F7012" s="95">
        <v>84</v>
      </c>
    </row>
    <row r="7013" spans="1:6">
      <c r="A7013" s="74" t="s">
        <v>815</v>
      </c>
      <c r="B7013" s="74" t="s">
        <v>185</v>
      </c>
      <c r="C7013" s="75" t="s">
        <v>7809</v>
      </c>
      <c r="D7013" s="76">
        <v>118288</v>
      </c>
      <c r="E7013" s="77">
        <v>157.88</v>
      </c>
      <c r="F7013" s="95">
        <v>749</v>
      </c>
    </row>
    <row r="7014" spans="1:6">
      <c r="A7014" s="74" t="s">
        <v>815</v>
      </c>
      <c r="B7014" s="74" t="s">
        <v>185</v>
      </c>
      <c r="C7014" s="75" t="s">
        <v>7810</v>
      </c>
      <c r="D7014" s="76">
        <v>39972</v>
      </c>
      <c r="E7014" s="77">
        <v>50.99</v>
      </c>
      <c r="F7014" s="95">
        <v>784</v>
      </c>
    </row>
    <row r="7015" spans="1:6">
      <c r="A7015" s="74" t="s">
        <v>815</v>
      </c>
      <c r="B7015" s="74" t="s">
        <v>185</v>
      </c>
      <c r="C7015" s="75" t="s">
        <v>7811</v>
      </c>
      <c r="D7015" s="76">
        <v>21471</v>
      </c>
      <c r="E7015" s="77">
        <v>54.33</v>
      </c>
      <c r="F7015" s="95">
        <v>395</v>
      </c>
    </row>
    <row r="7016" spans="1:6">
      <c r="A7016" s="74" t="s">
        <v>815</v>
      </c>
      <c r="B7016" s="74" t="s">
        <v>185</v>
      </c>
      <c r="C7016" s="75" t="s">
        <v>7812</v>
      </c>
      <c r="D7016" s="76">
        <v>17828</v>
      </c>
      <c r="E7016" s="77">
        <v>63.22</v>
      </c>
      <c r="F7016" s="95">
        <v>282</v>
      </c>
    </row>
    <row r="7017" spans="1:6">
      <c r="A7017" s="74" t="s">
        <v>815</v>
      </c>
      <c r="B7017" s="74" t="s">
        <v>185</v>
      </c>
      <c r="C7017" s="75" t="s">
        <v>7813</v>
      </c>
      <c r="D7017" s="76">
        <v>17505</v>
      </c>
      <c r="E7017" s="77">
        <v>40.729999999999997</v>
      </c>
      <c r="F7017" s="95">
        <v>430</v>
      </c>
    </row>
    <row r="7018" spans="1:6">
      <c r="A7018" s="74" t="s">
        <v>815</v>
      </c>
      <c r="B7018" s="74" t="s">
        <v>185</v>
      </c>
      <c r="C7018" s="75" t="s">
        <v>7814</v>
      </c>
      <c r="D7018" s="76">
        <v>9942</v>
      </c>
      <c r="E7018" s="77">
        <v>40.08</v>
      </c>
      <c r="F7018" s="95">
        <v>248</v>
      </c>
    </row>
    <row r="7019" spans="1:6">
      <c r="A7019" s="74" t="s">
        <v>815</v>
      </c>
      <c r="B7019" s="74" t="s">
        <v>185</v>
      </c>
      <c r="C7019" s="75" t="s">
        <v>7815</v>
      </c>
      <c r="D7019" s="76">
        <v>9032</v>
      </c>
      <c r="E7019" s="77">
        <v>12.18</v>
      </c>
      <c r="F7019" s="95">
        <v>742</v>
      </c>
    </row>
    <row r="7020" spans="1:6">
      <c r="A7020" s="74" t="s">
        <v>815</v>
      </c>
      <c r="B7020" s="74" t="s">
        <v>185</v>
      </c>
      <c r="C7020" s="75" t="s">
        <v>7816</v>
      </c>
      <c r="D7020" s="76">
        <v>8824</v>
      </c>
      <c r="E7020" s="77">
        <v>119.87</v>
      </c>
      <c r="F7020" s="95">
        <v>74</v>
      </c>
    </row>
    <row r="7021" spans="1:6">
      <c r="A7021" s="74" t="s">
        <v>815</v>
      </c>
      <c r="B7021" s="74" t="s">
        <v>185</v>
      </c>
      <c r="C7021" s="75" t="s">
        <v>7817</v>
      </c>
      <c r="D7021" s="76">
        <v>8094</v>
      </c>
      <c r="E7021" s="77">
        <v>62.83</v>
      </c>
      <c r="F7021" s="95">
        <v>129</v>
      </c>
    </row>
    <row r="7022" spans="1:6">
      <c r="A7022" s="74" t="s">
        <v>815</v>
      </c>
      <c r="B7022" s="74" t="s">
        <v>185</v>
      </c>
      <c r="C7022" s="75" t="s">
        <v>7818</v>
      </c>
      <c r="D7022" s="76">
        <v>7177</v>
      </c>
      <c r="E7022" s="77">
        <v>13.88</v>
      </c>
      <c r="F7022" s="95">
        <v>517</v>
      </c>
    </row>
    <row r="7023" spans="1:6">
      <c r="A7023" s="74" t="s">
        <v>815</v>
      </c>
      <c r="B7023" s="74" t="s">
        <v>185</v>
      </c>
      <c r="C7023" s="75" t="s">
        <v>7819</v>
      </c>
      <c r="D7023" s="76">
        <v>7020</v>
      </c>
      <c r="E7023" s="77">
        <v>39.17</v>
      </c>
      <c r="F7023" s="95">
        <v>179</v>
      </c>
    </row>
    <row r="7024" spans="1:6">
      <c r="A7024" s="74" t="s">
        <v>815</v>
      </c>
      <c r="B7024" s="74" t="s">
        <v>185</v>
      </c>
      <c r="C7024" s="75" t="s">
        <v>7820</v>
      </c>
      <c r="D7024" s="76">
        <v>6953</v>
      </c>
      <c r="E7024" s="77">
        <v>52.37</v>
      </c>
      <c r="F7024" s="95">
        <v>133</v>
      </c>
    </row>
    <row r="7025" spans="1:6">
      <c r="A7025" s="74" t="s">
        <v>815</v>
      </c>
      <c r="B7025" s="74" t="s">
        <v>185</v>
      </c>
      <c r="C7025" s="75" t="s">
        <v>7821</v>
      </c>
      <c r="D7025" s="76">
        <v>6675</v>
      </c>
      <c r="E7025" s="77">
        <v>80.05</v>
      </c>
      <c r="F7025" s="95">
        <v>83</v>
      </c>
    </row>
    <row r="7026" spans="1:6">
      <c r="A7026" s="74" t="s">
        <v>815</v>
      </c>
      <c r="B7026" s="74" t="s">
        <v>185</v>
      </c>
      <c r="C7026" s="75" t="s">
        <v>7822</v>
      </c>
      <c r="D7026" s="76">
        <v>5501</v>
      </c>
      <c r="E7026" s="77">
        <v>25.35</v>
      </c>
      <c r="F7026" s="95">
        <v>217</v>
      </c>
    </row>
    <row r="7027" spans="1:6">
      <c r="A7027" s="74" t="s">
        <v>815</v>
      </c>
      <c r="B7027" s="74" t="s">
        <v>185</v>
      </c>
      <c r="C7027" s="75" t="s">
        <v>7823</v>
      </c>
      <c r="D7027" s="76">
        <v>5398</v>
      </c>
      <c r="E7027" s="77">
        <v>200.06</v>
      </c>
      <c r="F7027" s="95">
        <v>27</v>
      </c>
    </row>
    <row r="7028" spans="1:6">
      <c r="A7028" s="74" t="s">
        <v>815</v>
      </c>
      <c r="B7028" s="74" t="s">
        <v>185</v>
      </c>
      <c r="C7028" s="75" t="s">
        <v>7824</v>
      </c>
      <c r="D7028" s="76">
        <v>5270</v>
      </c>
      <c r="E7028" s="77">
        <v>156.38999999999999</v>
      </c>
      <c r="F7028" s="95">
        <v>34</v>
      </c>
    </row>
    <row r="7029" spans="1:6">
      <c r="A7029" s="74" t="s">
        <v>815</v>
      </c>
      <c r="B7029" s="74" t="s">
        <v>185</v>
      </c>
      <c r="C7029" s="75" t="s">
        <v>7825</v>
      </c>
      <c r="D7029" s="76">
        <v>5065</v>
      </c>
      <c r="E7029" s="77">
        <v>45.03</v>
      </c>
      <c r="F7029" s="95">
        <v>112</v>
      </c>
    </row>
    <row r="7030" spans="1:6">
      <c r="A7030" s="74" t="s">
        <v>815</v>
      </c>
      <c r="B7030" s="74" t="s">
        <v>185</v>
      </c>
      <c r="C7030" s="75" t="s">
        <v>7826</v>
      </c>
      <c r="D7030" s="76">
        <v>5065</v>
      </c>
      <c r="E7030" s="77">
        <v>72.459999999999994</v>
      </c>
      <c r="F7030" s="95">
        <v>70</v>
      </c>
    </row>
    <row r="7031" spans="1:6">
      <c r="A7031" s="74" t="s">
        <v>815</v>
      </c>
      <c r="B7031" s="74" t="s">
        <v>185</v>
      </c>
      <c r="C7031" s="75" t="s">
        <v>7827</v>
      </c>
      <c r="D7031" s="76">
        <v>5065</v>
      </c>
      <c r="E7031" s="77">
        <v>27.95</v>
      </c>
      <c r="F7031" s="95">
        <v>181</v>
      </c>
    </row>
    <row r="7032" spans="1:6">
      <c r="A7032" s="74" t="s">
        <v>815</v>
      </c>
      <c r="B7032" s="74" t="s">
        <v>185</v>
      </c>
      <c r="C7032" s="75" t="s">
        <v>7828</v>
      </c>
      <c r="D7032" s="76">
        <v>5045</v>
      </c>
      <c r="E7032" s="77">
        <v>41.07</v>
      </c>
      <c r="F7032" s="95">
        <v>123</v>
      </c>
    </row>
    <row r="7033" spans="1:6">
      <c r="A7033" s="74" t="s">
        <v>815</v>
      </c>
      <c r="B7033" s="74" t="s">
        <v>185</v>
      </c>
      <c r="C7033" s="75" t="s">
        <v>7829</v>
      </c>
      <c r="D7033" s="76">
        <v>4831</v>
      </c>
      <c r="E7033" s="77">
        <v>89.13</v>
      </c>
      <c r="F7033" s="95">
        <v>54</v>
      </c>
    </row>
    <row r="7034" spans="1:6">
      <c r="A7034" s="74" t="s">
        <v>815</v>
      </c>
      <c r="B7034" s="74" t="s">
        <v>185</v>
      </c>
      <c r="C7034" s="75" t="s">
        <v>7830</v>
      </c>
      <c r="D7034" s="76">
        <v>4580</v>
      </c>
      <c r="E7034" s="77">
        <v>62.94</v>
      </c>
      <c r="F7034" s="95">
        <v>73</v>
      </c>
    </row>
    <row r="7035" spans="1:6">
      <c r="A7035" s="74" t="s">
        <v>815</v>
      </c>
      <c r="B7035" s="74" t="s">
        <v>185</v>
      </c>
      <c r="C7035" s="75" t="s">
        <v>7831</v>
      </c>
      <c r="D7035" s="76">
        <v>4514</v>
      </c>
      <c r="E7035" s="77">
        <v>109.97</v>
      </c>
      <c r="F7035" s="95">
        <v>41</v>
      </c>
    </row>
    <row r="7036" spans="1:6">
      <c r="A7036" s="74" t="s">
        <v>815</v>
      </c>
      <c r="B7036" s="74" t="s">
        <v>185</v>
      </c>
      <c r="C7036" s="75" t="s">
        <v>7832</v>
      </c>
      <c r="D7036" s="76">
        <v>4112</v>
      </c>
      <c r="E7036" s="77">
        <v>45.38</v>
      </c>
      <c r="F7036" s="95">
        <v>91</v>
      </c>
    </row>
    <row r="7037" spans="1:6">
      <c r="A7037" s="74" t="s">
        <v>815</v>
      </c>
      <c r="B7037" s="74" t="s">
        <v>185</v>
      </c>
      <c r="C7037" s="75" t="s">
        <v>7833</v>
      </c>
      <c r="D7037" s="76">
        <v>4082</v>
      </c>
      <c r="E7037" s="77">
        <v>68.900000000000006</v>
      </c>
      <c r="F7037" s="95">
        <v>59</v>
      </c>
    </row>
    <row r="7038" spans="1:6">
      <c r="A7038" s="74" t="s">
        <v>815</v>
      </c>
      <c r="B7038" s="74" t="s">
        <v>185</v>
      </c>
      <c r="C7038" s="75" t="s">
        <v>7834</v>
      </c>
      <c r="D7038" s="76">
        <v>4053</v>
      </c>
      <c r="E7038" s="77">
        <v>15.67</v>
      </c>
      <c r="F7038" s="95">
        <v>259</v>
      </c>
    </row>
    <row r="7039" spans="1:6">
      <c r="A7039" s="74" t="s">
        <v>815</v>
      </c>
      <c r="B7039" s="74" t="s">
        <v>185</v>
      </c>
      <c r="C7039" s="75" t="s">
        <v>7835</v>
      </c>
      <c r="D7039" s="76">
        <v>4002</v>
      </c>
      <c r="E7039" s="77">
        <v>57.14</v>
      </c>
      <c r="F7039" s="95">
        <v>70</v>
      </c>
    </row>
    <row r="7040" spans="1:6">
      <c r="A7040" s="74" t="s">
        <v>815</v>
      </c>
      <c r="B7040" s="74" t="s">
        <v>185</v>
      </c>
      <c r="C7040" s="75" t="s">
        <v>7836</v>
      </c>
      <c r="D7040" s="76">
        <v>3843</v>
      </c>
      <c r="E7040" s="77">
        <v>24.13</v>
      </c>
      <c r="F7040" s="95">
        <v>159</v>
      </c>
    </row>
    <row r="7041" spans="1:6">
      <c r="A7041" s="74" t="s">
        <v>815</v>
      </c>
      <c r="B7041" s="74" t="s">
        <v>185</v>
      </c>
      <c r="C7041" s="75" t="s">
        <v>7837</v>
      </c>
      <c r="D7041" s="76">
        <v>3778</v>
      </c>
      <c r="E7041" s="77">
        <v>21.41</v>
      </c>
      <c r="F7041" s="95">
        <v>176</v>
      </c>
    </row>
    <row r="7042" spans="1:6">
      <c r="A7042" s="74" t="s">
        <v>815</v>
      </c>
      <c r="B7042" s="74" t="s">
        <v>185</v>
      </c>
      <c r="C7042" s="75" t="s">
        <v>7838</v>
      </c>
      <c r="D7042" s="76">
        <v>3660</v>
      </c>
      <c r="E7042" s="77">
        <v>33.450000000000003</v>
      </c>
      <c r="F7042" s="95">
        <v>109</v>
      </c>
    </row>
    <row r="7043" spans="1:6">
      <c r="A7043" s="74" t="s">
        <v>815</v>
      </c>
      <c r="B7043" s="74" t="s">
        <v>185</v>
      </c>
      <c r="C7043" s="75" t="s">
        <v>7839</v>
      </c>
      <c r="D7043" s="76">
        <v>3540</v>
      </c>
      <c r="E7043" s="77">
        <v>99.83</v>
      </c>
      <c r="F7043" s="95">
        <v>35</v>
      </c>
    </row>
    <row r="7044" spans="1:6">
      <c r="A7044" s="74" t="s">
        <v>815</v>
      </c>
      <c r="B7044" s="74" t="s">
        <v>185</v>
      </c>
      <c r="C7044" s="75" t="s">
        <v>7840</v>
      </c>
      <c r="D7044" s="76">
        <v>3306</v>
      </c>
      <c r="E7044" s="77">
        <v>34.82</v>
      </c>
      <c r="F7044" s="95">
        <v>95</v>
      </c>
    </row>
    <row r="7045" spans="1:6">
      <c r="A7045" s="74" t="s">
        <v>815</v>
      </c>
      <c r="B7045" s="74" t="s">
        <v>185</v>
      </c>
      <c r="C7045" s="75" t="s">
        <v>7841</v>
      </c>
      <c r="D7045" s="76">
        <v>3223</v>
      </c>
      <c r="E7045" s="77">
        <v>5.32</v>
      </c>
      <c r="F7045" s="95">
        <v>606</v>
      </c>
    </row>
    <row r="7046" spans="1:6">
      <c r="A7046" s="74" t="s">
        <v>815</v>
      </c>
      <c r="B7046" s="74" t="s">
        <v>185</v>
      </c>
      <c r="C7046" s="75" t="s">
        <v>7842</v>
      </c>
      <c r="D7046" s="76">
        <v>3168</v>
      </c>
      <c r="E7046" s="77">
        <v>8.9700000000000006</v>
      </c>
      <c r="F7046" s="95">
        <v>353</v>
      </c>
    </row>
    <row r="7047" spans="1:6">
      <c r="A7047" s="74" t="s">
        <v>815</v>
      </c>
      <c r="B7047" s="74" t="s">
        <v>185</v>
      </c>
      <c r="C7047" s="75" t="s">
        <v>7843</v>
      </c>
      <c r="D7047" s="76">
        <v>3158</v>
      </c>
      <c r="E7047" s="77">
        <v>71.63</v>
      </c>
      <c r="F7047" s="95">
        <v>44</v>
      </c>
    </row>
    <row r="7048" spans="1:6">
      <c r="A7048" s="74" t="s">
        <v>815</v>
      </c>
      <c r="B7048" s="74" t="s">
        <v>185</v>
      </c>
      <c r="C7048" s="75" t="s">
        <v>7844</v>
      </c>
      <c r="D7048" s="76">
        <v>3109</v>
      </c>
      <c r="E7048" s="77">
        <v>16.579999999999998</v>
      </c>
      <c r="F7048" s="95">
        <v>188</v>
      </c>
    </row>
    <row r="7049" spans="1:6">
      <c r="A7049" s="74" t="s">
        <v>815</v>
      </c>
      <c r="B7049" s="74" t="s">
        <v>185</v>
      </c>
      <c r="C7049" s="75" t="s">
        <v>7845</v>
      </c>
      <c r="D7049" s="76">
        <v>3048</v>
      </c>
      <c r="E7049" s="77">
        <v>69.319999999999993</v>
      </c>
      <c r="F7049" s="95">
        <v>44</v>
      </c>
    </row>
    <row r="7050" spans="1:6">
      <c r="A7050" s="74" t="s">
        <v>815</v>
      </c>
      <c r="B7050" s="74" t="s">
        <v>185</v>
      </c>
      <c r="C7050" s="75" t="s">
        <v>7846</v>
      </c>
      <c r="D7050" s="76">
        <v>3035</v>
      </c>
      <c r="E7050" s="77">
        <v>10.74</v>
      </c>
      <c r="F7050" s="95">
        <v>283</v>
      </c>
    </row>
    <row r="7051" spans="1:6">
      <c r="A7051" s="74" t="s">
        <v>815</v>
      </c>
      <c r="B7051" s="74" t="s">
        <v>185</v>
      </c>
      <c r="C7051" s="75" t="s">
        <v>7847</v>
      </c>
      <c r="D7051" s="76">
        <v>2965</v>
      </c>
      <c r="E7051" s="77">
        <v>50.55</v>
      </c>
      <c r="F7051" s="95">
        <v>59</v>
      </c>
    </row>
    <row r="7052" spans="1:6">
      <c r="A7052" s="74" t="s">
        <v>815</v>
      </c>
      <c r="B7052" s="74" t="s">
        <v>185</v>
      </c>
      <c r="C7052" s="75" t="s">
        <v>7848</v>
      </c>
      <c r="D7052" s="76">
        <v>2963</v>
      </c>
      <c r="E7052" s="77">
        <v>68.11</v>
      </c>
      <c r="F7052" s="95">
        <v>44</v>
      </c>
    </row>
    <row r="7053" spans="1:6">
      <c r="A7053" s="74" t="s">
        <v>815</v>
      </c>
      <c r="B7053" s="74" t="s">
        <v>185</v>
      </c>
      <c r="C7053" s="75" t="s">
        <v>7849</v>
      </c>
      <c r="D7053" s="76">
        <v>2947</v>
      </c>
      <c r="E7053" s="77">
        <v>38.229999999999997</v>
      </c>
      <c r="F7053" s="95">
        <v>77</v>
      </c>
    </row>
    <row r="7054" spans="1:6">
      <c r="A7054" s="74" t="s">
        <v>815</v>
      </c>
      <c r="B7054" s="74" t="s">
        <v>185</v>
      </c>
      <c r="C7054" s="75" t="s">
        <v>7850</v>
      </c>
      <c r="D7054" s="76">
        <v>2945</v>
      </c>
      <c r="E7054" s="77">
        <v>85.76</v>
      </c>
      <c r="F7054" s="95">
        <v>34</v>
      </c>
    </row>
    <row r="7055" spans="1:6">
      <c r="A7055" s="74" t="s">
        <v>815</v>
      </c>
      <c r="B7055" s="74" t="s">
        <v>185</v>
      </c>
      <c r="C7055" s="75" t="s">
        <v>7851</v>
      </c>
      <c r="D7055" s="76">
        <v>2930</v>
      </c>
      <c r="E7055" s="77">
        <v>38.08</v>
      </c>
      <c r="F7055" s="95">
        <v>77</v>
      </c>
    </row>
    <row r="7056" spans="1:6">
      <c r="A7056" s="74" t="s">
        <v>815</v>
      </c>
      <c r="B7056" s="74" t="s">
        <v>185</v>
      </c>
      <c r="C7056" s="75" t="s">
        <v>7852</v>
      </c>
      <c r="D7056" s="76">
        <v>2908</v>
      </c>
      <c r="E7056" s="77">
        <v>28.93</v>
      </c>
      <c r="F7056" s="95">
        <v>101</v>
      </c>
    </row>
    <row r="7057" spans="1:6">
      <c r="A7057" s="74" t="s">
        <v>815</v>
      </c>
      <c r="B7057" s="74" t="s">
        <v>185</v>
      </c>
      <c r="C7057" s="75" t="s">
        <v>7853</v>
      </c>
      <c r="D7057" s="76">
        <v>2815</v>
      </c>
      <c r="E7057" s="77">
        <v>28.39</v>
      </c>
      <c r="F7057" s="95">
        <v>99</v>
      </c>
    </row>
    <row r="7058" spans="1:6">
      <c r="A7058" s="74" t="s">
        <v>815</v>
      </c>
      <c r="B7058" s="74" t="s">
        <v>185</v>
      </c>
      <c r="C7058" s="75" t="s">
        <v>7854</v>
      </c>
      <c r="D7058" s="76">
        <v>2775</v>
      </c>
      <c r="E7058" s="77">
        <v>14.09</v>
      </c>
      <c r="F7058" s="95">
        <v>197</v>
      </c>
    </row>
    <row r="7059" spans="1:6">
      <c r="A7059" s="74" t="s">
        <v>815</v>
      </c>
      <c r="B7059" s="74" t="s">
        <v>185</v>
      </c>
      <c r="C7059" s="75" t="s">
        <v>7855</v>
      </c>
      <c r="D7059" s="76">
        <v>2651</v>
      </c>
      <c r="E7059" s="77">
        <v>25.94</v>
      </c>
      <c r="F7059" s="95">
        <v>102</v>
      </c>
    </row>
    <row r="7060" spans="1:6">
      <c r="A7060" s="74" t="s">
        <v>815</v>
      </c>
      <c r="B7060" s="74" t="s">
        <v>185</v>
      </c>
      <c r="C7060" s="75" t="s">
        <v>7856</v>
      </c>
      <c r="D7060" s="76">
        <v>2644</v>
      </c>
      <c r="E7060" s="77">
        <v>82.6</v>
      </c>
      <c r="F7060" s="95">
        <v>32</v>
      </c>
    </row>
    <row r="7061" spans="1:6">
      <c r="A7061" s="74" t="s">
        <v>815</v>
      </c>
      <c r="B7061" s="74" t="s">
        <v>185</v>
      </c>
      <c r="C7061" s="75" t="s">
        <v>7857</v>
      </c>
      <c r="D7061" s="76">
        <v>2533</v>
      </c>
      <c r="E7061" s="77">
        <v>20.81</v>
      </c>
      <c r="F7061" s="95">
        <v>122</v>
      </c>
    </row>
    <row r="7062" spans="1:6">
      <c r="A7062" s="74" t="s">
        <v>815</v>
      </c>
      <c r="B7062" s="74" t="s">
        <v>185</v>
      </c>
      <c r="C7062" s="75" t="s">
        <v>7858</v>
      </c>
      <c r="D7062" s="76">
        <v>2500</v>
      </c>
      <c r="E7062" s="77">
        <v>9.23</v>
      </c>
      <c r="F7062" s="95">
        <v>271</v>
      </c>
    </row>
    <row r="7063" spans="1:6">
      <c r="A7063" s="74" t="s">
        <v>815</v>
      </c>
      <c r="B7063" s="74" t="s">
        <v>185</v>
      </c>
      <c r="C7063" s="75" t="s">
        <v>7859</v>
      </c>
      <c r="D7063" s="76">
        <v>2333</v>
      </c>
      <c r="E7063" s="77">
        <v>24.11</v>
      </c>
      <c r="F7063" s="95">
        <v>97</v>
      </c>
    </row>
    <row r="7064" spans="1:6">
      <c r="A7064" s="74" t="s">
        <v>815</v>
      </c>
      <c r="B7064" s="74" t="s">
        <v>185</v>
      </c>
      <c r="C7064" s="75" t="s">
        <v>7860</v>
      </c>
      <c r="D7064" s="76">
        <v>2325</v>
      </c>
      <c r="E7064" s="77">
        <v>54.56</v>
      </c>
      <c r="F7064" s="95">
        <v>43</v>
      </c>
    </row>
    <row r="7065" spans="1:6">
      <c r="A7065" s="74" t="s">
        <v>815</v>
      </c>
      <c r="B7065" s="74" t="s">
        <v>185</v>
      </c>
      <c r="C7065" s="75" t="s">
        <v>7861</v>
      </c>
      <c r="D7065" s="76">
        <v>2206</v>
      </c>
      <c r="E7065" s="77">
        <v>26.53</v>
      </c>
      <c r="F7065" s="95">
        <v>83</v>
      </c>
    </row>
    <row r="7066" spans="1:6">
      <c r="A7066" s="74" t="s">
        <v>815</v>
      </c>
      <c r="B7066" s="74" t="s">
        <v>185</v>
      </c>
      <c r="C7066" s="75" t="s">
        <v>7862</v>
      </c>
      <c r="D7066" s="76">
        <v>2168</v>
      </c>
      <c r="E7066" s="77">
        <v>46.39</v>
      </c>
      <c r="F7066" s="95">
        <v>47</v>
      </c>
    </row>
    <row r="7067" spans="1:6">
      <c r="A7067" s="74" t="s">
        <v>815</v>
      </c>
      <c r="B7067" s="74" t="s">
        <v>185</v>
      </c>
      <c r="C7067" s="75" t="s">
        <v>7863</v>
      </c>
      <c r="D7067" s="76">
        <v>2140</v>
      </c>
      <c r="E7067" s="77">
        <v>36.53</v>
      </c>
      <c r="F7067" s="95">
        <v>59</v>
      </c>
    </row>
    <row r="7068" spans="1:6">
      <c r="A7068" s="74" t="s">
        <v>815</v>
      </c>
      <c r="B7068" s="74" t="s">
        <v>185</v>
      </c>
      <c r="C7068" s="75" t="s">
        <v>7864</v>
      </c>
      <c r="D7068" s="76">
        <v>2092</v>
      </c>
      <c r="E7068" s="77">
        <v>3.61</v>
      </c>
      <c r="F7068" s="95">
        <v>579</v>
      </c>
    </row>
    <row r="7069" spans="1:6">
      <c r="A7069" s="74" t="s">
        <v>815</v>
      </c>
      <c r="B7069" s="74" t="s">
        <v>185</v>
      </c>
      <c r="C7069" s="75" t="s">
        <v>7865</v>
      </c>
      <c r="D7069" s="76">
        <v>2016</v>
      </c>
      <c r="E7069" s="77">
        <v>28.3</v>
      </c>
      <c r="F7069" s="95">
        <v>71</v>
      </c>
    </row>
    <row r="7070" spans="1:6">
      <c r="A7070" s="74" t="s">
        <v>815</v>
      </c>
      <c r="B7070" s="74" t="s">
        <v>185</v>
      </c>
      <c r="C7070" s="75" t="s">
        <v>7866</v>
      </c>
      <c r="D7070" s="76">
        <v>2015</v>
      </c>
      <c r="E7070" s="77">
        <v>53.72</v>
      </c>
      <c r="F7070" s="95">
        <v>38</v>
      </c>
    </row>
    <row r="7071" spans="1:6">
      <c r="A7071" s="74" t="s">
        <v>815</v>
      </c>
      <c r="B7071" s="74" t="s">
        <v>185</v>
      </c>
      <c r="C7071" s="75" t="s">
        <v>7867</v>
      </c>
      <c r="D7071" s="76">
        <v>1954</v>
      </c>
      <c r="E7071" s="77">
        <v>64.75</v>
      </c>
      <c r="F7071" s="95">
        <v>30</v>
      </c>
    </row>
    <row r="7072" spans="1:6">
      <c r="A7072" s="74" t="s">
        <v>815</v>
      </c>
      <c r="B7072" s="74" t="s">
        <v>185</v>
      </c>
      <c r="C7072" s="75" t="s">
        <v>5441</v>
      </c>
      <c r="D7072" s="76">
        <v>1946</v>
      </c>
      <c r="E7072" s="77">
        <v>10.199999999999999</v>
      </c>
      <c r="F7072" s="95">
        <v>191</v>
      </c>
    </row>
    <row r="7073" spans="1:6">
      <c r="A7073" s="74" t="s">
        <v>815</v>
      </c>
      <c r="B7073" s="74" t="s">
        <v>185</v>
      </c>
      <c r="C7073" s="75" t="s">
        <v>7868</v>
      </c>
      <c r="D7073" s="76">
        <v>1887</v>
      </c>
      <c r="E7073" s="77">
        <v>67.02</v>
      </c>
      <c r="F7073" s="95">
        <v>28</v>
      </c>
    </row>
    <row r="7074" spans="1:6">
      <c r="A7074" s="74" t="s">
        <v>815</v>
      </c>
      <c r="B7074" s="74" t="s">
        <v>185</v>
      </c>
      <c r="C7074" s="75" t="s">
        <v>7869</v>
      </c>
      <c r="D7074" s="76">
        <v>1851</v>
      </c>
      <c r="E7074" s="77">
        <v>162.33000000000001</v>
      </c>
      <c r="F7074" s="95">
        <v>11</v>
      </c>
    </row>
    <row r="7075" spans="1:6">
      <c r="A7075" s="74" t="s">
        <v>815</v>
      </c>
      <c r="B7075" s="74" t="s">
        <v>185</v>
      </c>
      <c r="C7075" s="75" t="s">
        <v>7870</v>
      </c>
      <c r="D7075" s="76">
        <v>1833</v>
      </c>
      <c r="E7075" s="77">
        <v>95.64</v>
      </c>
      <c r="F7075" s="95">
        <v>19</v>
      </c>
    </row>
    <row r="7076" spans="1:6">
      <c r="A7076" s="74" t="s">
        <v>815</v>
      </c>
      <c r="B7076" s="74" t="s">
        <v>185</v>
      </c>
      <c r="C7076" s="75" t="s">
        <v>7871</v>
      </c>
      <c r="D7076" s="76">
        <v>1807</v>
      </c>
      <c r="E7076" s="77">
        <v>40.71</v>
      </c>
      <c r="F7076" s="95">
        <v>44</v>
      </c>
    </row>
    <row r="7077" spans="1:6">
      <c r="A7077" s="74" t="s">
        <v>815</v>
      </c>
      <c r="B7077" s="74" t="s">
        <v>185</v>
      </c>
      <c r="C7077" s="75" t="s">
        <v>7872</v>
      </c>
      <c r="D7077" s="76">
        <v>1749</v>
      </c>
      <c r="E7077" s="77">
        <v>35.75</v>
      </c>
      <c r="F7077" s="95">
        <v>49</v>
      </c>
    </row>
    <row r="7078" spans="1:6">
      <c r="A7078" s="74" t="s">
        <v>815</v>
      </c>
      <c r="B7078" s="74" t="s">
        <v>185</v>
      </c>
      <c r="C7078" s="75" t="s">
        <v>7873</v>
      </c>
      <c r="D7078" s="76">
        <v>1680</v>
      </c>
      <c r="E7078" s="77">
        <v>10.41</v>
      </c>
      <c r="F7078" s="95">
        <v>161</v>
      </c>
    </row>
    <row r="7079" spans="1:6">
      <c r="A7079" s="74" t="s">
        <v>815</v>
      </c>
      <c r="B7079" s="74" t="s">
        <v>185</v>
      </c>
      <c r="C7079" s="75" t="s">
        <v>7874</v>
      </c>
      <c r="D7079" s="76">
        <v>1615</v>
      </c>
      <c r="E7079" s="77">
        <v>33.549999999999997</v>
      </c>
      <c r="F7079" s="95">
        <v>48</v>
      </c>
    </row>
    <row r="7080" spans="1:6">
      <c r="A7080" s="74" t="s">
        <v>815</v>
      </c>
      <c r="B7080" s="74" t="s">
        <v>185</v>
      </c>
      <c r="C7080" s="75" t="s">
        <v>7875</v>
      </c>
      <c r="D7080" s="76">
        <v>1597</v>
      </c>
      <c r="E7080" s="77">
        <v>48.85</v>
      </c>
      <c r="F7080" s="95">
        <v>33</v>
      </c>
    </row>
    <row r="7081" spans="1:6">
      <c r="A7081" s="74" t="s">
        <v>815</v>
      </c>
      <c r="B7081" s="74" t="s">
        <v>185</v>
      </c>
      <c r="C7081" s="75" t="s">
        <v>7876</v>
      </c>
      <c r="D7081" s="76">
        <v>1571</v>
      </c>
      <c r="E7081" s="77">
        <v>73.91</v>
      </c>
      <c r="F7081" s="95">
        <v>21</v>
      </c>
    </row>
    <row r="7082" spans="1:6">
      <c r="A7082" s="74" t="s">
        <v>815</v>
      </c>
      <c r="B7082" s="74" t="s">
        <v>185</v>
      </c>
      <c r="C7082" s="75" t="s">
        <v>7877</v>
      </c>
      <c r="D7082" s="76">
        <v>1540</v>
      </c>
      <c r="E7082" s="77">
        <v>32.67</v>
      </c>
      <c r="F7082" s="95">
        <v>47</v>
      </c>
    </row>
    <row r="7083" spans="1:6">
      <c r="A7083" s="74" t="s">
        <v>815</v>
      </c>
      <c r="B7083" s="74" t="s">
        <v>185</v>
      </c>
      <c r="C7083" s="75" t="s">
        <v>7878</v>
      </c>
      <c r="D7083" s="76">
        <v>1485</v>
      </c>
      <c r="E7083" s="77">
        <v>50.7</v>
      </c>
      <c r="F7083" s="95">
        <v>29</v>
      </c>
    </row>
    <row r="7084" spans="1:6">
      <c r="A7084" s="74" t="s">
        <v>815</v>
      </c>
      <c r="B7084" s="74" t="s">
        <v>185</v>
      </c>
      <c r="C7084" s="75" t="s">
        <v>7879</v>
      </c>
      <c r="D7084" s="76">
        <v>1481</v>
      </c>
      <c r="E7084" s="77">
        <v>27.46</v>
      </c>
      <c r="F7084" s="95">
        <v>54</v>
      </c>
    </row>
    <row r="7085" spans="1:6">
      <c r="A7085" s="74" t="s">
        <v>815</v>
      </c>
      <c r="B7085" s="74" t="s">
        <v>185</v>
      </c>
      <c r="C7085" s="75" t="s">
        <v>7880</v>
      </c>
      <c r="D7085" s="76">
        <v>1481</v>
      </c>
      <c r="E7085" s="77">
        <v>9.9600000000000009</v>
      </c>
      <c r="F7085" s="95">
        <v>149</v>
      </c>
    </row>
    <row r="7086" spans="1:6">
      <c r="A7086" s="74" t="s">
        <v>815</v>
      </c>
      <c r="B7086" s="74" t="s">
        <v>185</v>
      </c>
      <c r="C7086" s="75" t="s">
        <v>7881</v>
      </c>
      <c r="D7086" s="76">
        <v>1475</v>
      </c>
      <c r="E7086" s="77">
        <v>25.02</v>
      </c>
      <c r="F7086" s="95">
        <v>59</v>
      </c>
    </row>
    <row r="7087" spans="1:6">
      <c r="A7087" s="74" t="s">
        <v>815</v>
      </c>
      <c r="B7087" s="74" t="s">
        <v>185</v>
      </c>
      <c r="C7087" s="75" t="s">
        <v>7882</v>
      </c>
      <c r="D7087" s="76">
        <v>1468</v>
      </c>
      <c r="E7087" s="77">
        <v>125.68</v>
      </c>
      <c r="F7087" s="95">
        <v>12</v>
      </c>
    </row>
    <row r="7088" spans="1:6">
      <c r="A7088" s="74" t="s">
        <v>815</v>
      </c>
      <c r="B7088" s="74" t="s">
        <v>185</v>
      </c>
      <c r="C7088" s="75" t="s">
        <v>7883</v>
      </c>
      <c r="D7088" s="76">
        <v>1450</v>
      </c>
      <c r="E7088" s="77">
        <v>24.68</v>
      </c>
      <c r="F7088" s="95">
        <v>59</v>
      </c>
    </row>
    <row r="7089" spans="1:6">
      <c r="A7089" s="74" t="s">
        <v>815</v>
      </c>
      <c r="B7089" s="74" t="s">
        <v>185</v>
      </c>
      <c r="C7089" s="75" t="s">
        <v>7884</v>
      </c>
      <c r="D7089" s="76">
        <v>1447</v>
      </c>
      <c r="E7089" s="77">
        <v>20.71</v>
      </c>
      <c r="F7089" s="95">
        <v>70</v>
      </c>
    </row>
    <row r="7090" spans="1:6">
      <c r="A7090" s="74" t="s">
        <v>815</v>
      </c>
      <c r="B7090" s="74" t="s">
        <v>185</v>
      </c>
      <c r="C7090" s="75" t="s">
        <v>7885</v>
      </c>
      <c r="D7090" s="76">
        <v>1446</v>
      </c>
      <c r="E7090" s="77">
        <v>30.63</v>
      </c>
      <c r="F7090" s="95">
        <v>47</v>
      </c>
    </row>
    <row r="7091" spans="1:6">
      <c r="A7091" s="74" t="s">
        <v>815</v>
      </c>
      <c r="B7091" s="74" t="s">
        <v>185</v>
      </c>
      <c r="C7091" s="75" t="s">
        <v>7886</v>
      </c>
      <c r="D7091" s="76">
        <v>1417</v>
      </c>
      <c r="E7091" s="77">
        <v>30</v>
      </c>
      <c r="F7091" s="95">
        <v>47</v>
      </c>
    </row>
    <row r="7092" spans="1:6">
      <c r="A7092" s="74" t="s">
        <v>815</v>
      </c>
      <c r="B7092" s="74" t="s">
        <v>185</v>
      </c>
      <c r="C7092" s="75" t="s">
        <v>7887</v>
      </c>
      <c r="D7092" s="76">
        <v>1411</v>
      </c>
      <c r="E7092" s="77">
        <v>19.47</v>
      </c>
      <c r="F7092" s="95">
        <v>72</v>
      </c>
    </row>
    <row r="7093" spans="1:6">
      <c r="A7093" s="74" t="s">
        <v>815</v>
      </c>
      <c r="B7093" s="74" t="s">
        <v>185</v>
      </c>
      <c r="C7093" s="75" t="s">
        <v>7888</v>
      </c>
      <c r="D7093" s="76">
        <v>1396</v>
      </c>
      <c r="E7093" s="77">
        <v>81.489999999999995</v>
      </c>
      <c r="F7093" s="95">
        <v>17</v>
      </c>
    </row>
    <row r="7094" spans="1:6">
      <c r="A7094" s="74" t="s">
        <v>815</v>
      </c>
      <c r="B7094" s="74" t="s">
        <v>185</v>
      </c>
      <c r="C7094" s="75" t="s">
        <v>7889</v>
      </c>
      <c r="D7094" s="76">
        <v>1396</v>
      </c>
      <c r="E7094" s="77">
        <v>9.1300000000000008</v>
      </c>
      <c r="F7094" s="95">
        <v>153</v>
      </c>
    </row>
    <row r="7095" spans="1:6">
      <c r="A7095" s="74" t="s">
        <v>815</v>
      </c>
      <c r="B7095" s="74" t="s">
        <v>185</v>
      </c>
      <c r="C7095" s="75" t="s">
        <v>7890</v>
      </c>
      <c r="D7095" s="76">
        <v>1370</v>
      </c>
      <c r="E7095" s="77">
        <v>77.87</v>
      </c>
      <c r="F7095" s="95">
        <v>18</v>
      </c>
    </row>
    <row r="7096" spans="1:6">
      <c r="A7096" s="74" t="s">
        <v>815</v>
      </c>
      <c r="B7096" s="74" t="s">
        <v>185</v>
      </c>
      <c r="C7096" s="75" t="s">
        <v>7891</v>
      </c>
      <c r="D7096" s="76">
        <v>1358</v>
      </c>
      <c r="E7096" s="77">
        <v>3.39</v>
      </c>
      <c r="F7096" s="95">
        <v>400</v>
      </c>
    </row>
    <row r="7097" spans="1:6">
      <c r="A7097" s="74" t="s">
        <v>815</v>
      </c>
      <c r="B7097" s="74" t="s">
        <v>185</v>
      </c>
      <c r="C7097" s="75" t="s">
        <v>7892</v>
      </c>
      <c r="D7097" s="76">
        <v>1353</v>
      </c>
      <c r="E7097" s="77">
        <v>132.79</v>
      </c>
      <c r="F7097" s="95">
        <v>10</v>
      </c>
    </row>
    <row r="7098" spans="1:6">
      <c r="A7098" s="74" t="s">
        <v>815</v>
      </c>
      <c r="B7098" s="74" t="s">
        <v>185</v>
      </c>
      <c r="C7098" s="75" t="s">
        <v>7893</v>
      </c>
      <c r="D7098" s="76">
        <v>1350</v>
      </c>
      <c r="E7098" s="77">
        <v>6.49</v>
      </c>
      <c r="F7098" s="95">
        <v>208</v>
      </c>
    </row>
    <row r="7099" spans="1:6">
      <c r="A7099" s="74" t="s">
        <v>815</v>
      </c>
      <c r="B7099" s="74" t="s">
        <v>185</v>
      </c>
      <c r="C7099" s="75" t="s">
        <v>7894</v>
      </c>
      <c r="D7099" s="76">
        <v>1326</v>
      </c>
      <c r="E7099" s="77">
        <v>7.22</v>
      </c>
      <c r="F7099" s="95">
        <v>184</v>
      </c>
    </row>
    <row r="7100" spans="1:6">
      <c r="A7100" s="74" t="s">
        <v>815</v>
      </c>
      <c r="B7100" s="74" t="s">
        <v>185</v>
      </c>
      <c r="C7100" s="75" t="s">
        <v>7895</v>
      </c>
      <c r="D7100" s="76">
        <v>1305</v>
      </c>
      <c r="E7100" s="77">
        <v>26.28</v>
      </c>
      <c r="F7100" s="95">
        <v>50</v>
      </c>
    </row>
    <row r="7101" spans="1:6">
      <c r="A7101" s="74" t="s">
        <v>815</v>
      </c>
      <c r="B7101" s="74" t="s">
        <v>185</v>
      </c>
      <c r="C7101" s="75" t="s">
        <v>7896</v>
      </c>
      <c r="D7101" s="76">
        <v>1278</v>
      </c>
      <c r="E7101" s="77">
        <v>13.36</v>
      </c>
      <c r="F7101" s="95">
        <v>96</v>
      </c>
    </row>
    <row r="7102" spans="1:6">
      <c r="A7102" s="74" t="s">
        <v>815</v>
      </c>
      <c r="B7102" s="74" t="s">
        <v>185</v>
      </c>
      <c r="C7102" s="75" t="s">
        <v>7897</v>
      </c>
      <c r="D7102" s="76">
        <v>1272</v>
      </c>
      <c r="E7102" s="77">
        <v>30.2</v>
      </c>
      <c r="F7102" s="95">
        <v>42</v>
      </c>
    </row>
    <row r="7103" spans="1:6">
      <c r="A7103" s="74" t="s">
        <v>815</v>
      </c>
      <c r="B7103" s="74" t="s">
        <v>185</v>
      </c>
      <c r="C7103" s="75" t="s">
        <v>7898</v>
      </c>
      <c r="D7103" s="76">
        <v>1264</v>
      </c>
      <c r="E7103" s="77">
        <v>71.069999999999993</v>
      </c>
      <c r="F7103" s="95">
        <v>18</v>
      </c>
    </row>
    <row r="7104" spans="1:6">
      <c r="A7104" s="74" t="s">
        <v>815</v>
      </c>
      <c r="B7104" s="74" t="s">
        <v>185</v>
      </c>
      <c r="C7104" s="75" t="s">
        <v>7899</v>
      </c>
      <c r="D7104" s="76">
        <v>1221</v>
      </c>
      <c r="E7104" s="77">
        <v>10.64</v>
      </c>
      <c r="F7104" s="95">
        <v>115</v>
      </c>
    </row>
    <row r="7105" spans="1:6">
      <c r="A7105" s="74" t="s">
        <v>815</v>
      </c>
      <c r="B7105" s="74" t="s">
        <v>185</v>
      </c>
      <c r="C7105" s="75" t="s">
        <v>7900</v>
      </c>
      <c r="D7105" s="76">
        <v>1187</v>
      </c>
      <c r="E7105" s="77">
        <v>112.84</v>
      </c>
      <c r="F7105" s="95">
        <v>11</v>
      </c>
    </row>
    <row r="7106" spans="1:6">
      <c r="A7106" s="74" t="s">
        <v>815</v>
      </c>
      <c r="B7106" s="74" t="s">
        <v>185</v>
      </c>
      <c r="C7106" s="75" t="s">
        <v>7901</v>
      </c>
      <c r="D7106" s="76">
        <v>1183</v>
      </c>
      <c r="E7106" s="77">
        <v>27.73</v>
      </c>
      <c r="F7106" s="95">
        <v>43</v>
      </c>
    </row>
    <row r="7107" spans="1:6">
      <c r="A7107" s="74" t="s">
        <v>815</v>
      </c>
      <c r="B7107" s="74" t="s">
        <v>185</v>
      </c>
      <c r="C7107" s="75" t="s">
        <v>7902</v>
      </c>
      <c r="D7107" s="76">
        <v>1174</v>
      </c>
      <c r="E7107" s="77">
        <v>49.15</v>
      </c>
      <c r="F7107" s="95">
        <v>24</v>
      </c>
    </row>
    <row r="7108" spans="1:6">
      <c r="A7108" s="74" t="s">
        <v>815</v>
      </c>
      <c r="B7108" s="74" t="s">
        <v>185</v>
      </c>
      <c r="C7108" s="75" t="s">
        <v>7903</v>
      </c>
      <c r="D7108" s="76">
        <v>1162</v>
      </c>
      <c r="E7108" s="77">
        <v>26.32</v>
      </c>
      <c r="F7108" s="95">
        <v>44</v>
      </c>
    </row>
    <row r="7109" spans="1:6">
      <c r="A7109" s="74" t="s">
        <v>815</v>
      </c>
      <c r="B7109" s="74" t="s">
        <v>185</v>
      </c>
      <c r="C7109" s="75" t="s">
        <v>7904</v>
      </c>
      <c r="D7109" s="76">
        <v>1160</v>
      </c>
      <c r="E7109" s="77">
        <v>177.09</v>
      </c>
      <c r="F7109" s="95">
        <v>6.55</v>
      </c>
    </row>
    <row r="7110" spans="1:6">
      <c r="A7110" s="74" t="s">
        <v>815</v>
      </c>
      <c r="B7110" s="74" t="s">
        <v>185</v>
      </c>
      <c r="C7110" s="75" t="s">
        <v>7905</v>
      </c>
      <c r="D7110" s="76">
        <v>1127</v>
      </c>
      <c r="E7110" s="77">
        <v>15.36</v>
      </c>
      <c r="F7110" s="95">
        <v>73</v>
      </c>
    </row>
    <row r="7111" spans="1:6">
      <c r="A7111" s="74" t="s">
        <v>815</v>
      </c>
      <c r="B7111" s="74" t="s">
        <v>185</v>
      </c>
      <c r="C7111" s="75" t="s">
        <v>7906</v>
      </c>
      <c r="D7111" s="76">
        <v>1113</v>
      </c>
      <c r="E7111" s="77">
        <v>34.119999999999997</v>
      </c>
      <c r="F7111" s="95">
        <v>33</v>
      </c>
    </row>
    <row r="7112" spans="1:6">
      <c r="A7112" s="74" t="s">
        <v>815</v>
      </c>
      <c r="B7112" s="74" t="s">
        <v>185</v>
      </c>
      <c r="C7112" s="75" t="s">
        <v>7907</v>
      </c>
      <c r="D7112" s="76">
        <v>1103</v>
      </c>
      <c r="E7112" s="77">
        <v>24.28</v>
      </c>
      <c r="F7112" s="95">
        <v>45</v>
      </c>
    </row>
    <row r="7113" spans="1:6">
      <c r="A7113" s="74" t="s">
        <v>815</v>
      </c>
      <c r="B7113" s="74" t="s">
        <v>185</v>
      </c>
      <c r="C7113" s="75" t="s">
        <v>7908</v>
      </c>
      <c r="D7113" s="76">
        <v>1100</v>
      </c>
      <c r="E7113" s="77">
        <v>20.81</v>
      </c>
      <c r="F7113" s="95">
        <v>53</v>
      </c>
    </row>
    <row r="7114" spans="1:6">
      <c r="A7114" s="74" t="s">
        <v>815</v>
      </c>
      <c r="B7114" s="74" t="s">
        <v>185</v>
      </c>
      <c r="C7114" s="75" t="s">
        <v>7909</v>
      </c>
      <c r="D7114" s="76">
        <v>1099</v>
      </c>
      <c r="E7114" s="77">
        <v>11.38</v>
      </c>
      <c r="F7114" s="95">
        <v>97</v>
      </c>
    </row>
    <row r="7115" spans="1:6">
      <c r="A7115" s="74" t="s">
        <v>815</v>
      </c>
      <c r="B7115" s="74" t="s">
        <v>185</v>
      </c>
      <c r="C7115" s="75" t="s">
        <v>7910</v>
      </c>
      <c r="D7115" s="76">
        <v>1093</v>
      </c>
      <c r="E7115" s="77">
        <v>7.97</v>
      </c>
      <c r="F7115" s="95">
        <v>137</v>
      </c>
    </row>
    <row r="7116" spans="1:6">
      <c r="A7116" s="74" t="s">
        <v>815</v>
      </c>
      <c r="B7116" s="74" t="s">
        <v>185</v>
      </c>
      <c r="C7116" s="75" t="s">
        <v>7911</v>
      </c>
      <c r="D7116" s="76">
        <v>1090</v>
      </c>
      <c r="E7116" s="77">
        <v>13.57</v>
      </c>
      <c r="F7116" s="95">
        <v>80</v>
      </c>
    </row>
    <row r="7117" spans="1:6">
      <c r="A7117" s="74" t="s">
        <v>815</v>
      </c>
      <c r="B7117" s="74" t="s">
        <v>185</v>
      </c>
      <c r="C7117" s="75" t="s">
        <v>7912</v>
      </c>
      <c r="D7117" s="76">
        <v>1086</v>
      </c>
      <c r="E7117" s="77">
        <v>9.48</v>
      </c>
      <c r="F7117" s="95">
        <v>115</v>
      </c>
    </row>
    <row r="7118" spans="1:6">
      <c r="A7118" s="74" t="s">
        <v>815</v>
      </c>
      <c r="B7118" s="74" t="s">
        <v>185</v>
      </c>
      <c r="C7118" s="75" t="s">
        <v>7913</v>
      </c>
      <c r="D7118" s="76">
        <v>1036</v>
      </c>
      <c r="E7118" s="77">
        <v>13.15</v>
      </c>
      <c r="F7118" s="95">
        <v>79</v>
      </c>
    </row>
    <row r="7119" spans="1:6">
      <c r="A7119" s="74" t="s">
        <v>815</v>
      </c>
      <c r="B7119" s="74" t="s">
        <v>185</v>
      </c>
      <c r="C7119" s="75" t="s">
        <v>7914</v>
      </c>
      <c r="D7119" s="77">
        <v>996</v>
      </c>
      <c r="E7119" s="77">
        <v>13.21</v>
      </c>
      <c r="F7119" s="95">
        <v>75</v>
      </c>
    </row>
    <row r="7120" spans="1:6">
      <c r="A7120" s="74" t="s">
        <v>815</v>
      </c>
      <c r="B7120" s="74" t="s">
        <v>185</v>
      </c>
      <c r="C7120" s="75" t="s">
        <v>7915</v>
      </c>
      <c r="D7120" s="77">
        <v>989</v>
      </c>
      <c r="E7120" s="77">
        <v>3.11</v>
      </c>
      <c r="F7120" s="95">
        <v>318</v>
      </c>
    </row>
    <row r="7121" spans="1:6">
      <c r="A7121" s="74" t="s">
        <v>815</v>
      </c>
      <c r="B7121" s="74" t="s">
        <v>185</v>
      </c>
      <c r="C7121" s="75" t="s">
        <v>7916</v>
      </c>
      <c r="D7121" s="77">
        <v>980</v>
      </c>
      <c r="E7121" s="77">
        <v>22.03</v>
      </c>
      <c r="F7121" s="95">
        <v>44</v>
      </c>
    </row>
    <row r="7122" spans="1:6">
      <c r="A7122" s="74" t="s">
        <v>815</v>
      </c>
      <c r="B7122" s="74" t="s">
        <v>185</v>
      </c>
      <c r="C7122" s="75" t="s">
        <v>7917</v>
      </c>
      <c r="D7122" s="77">
        <v>948</v>
      </c>
      <c r="E7122" s="77">
        <v>25.12</v>
      </c>
      <c r="F7122" s="95">
        <v>38</v>
      </c>
    </row>
    <row r="7123" spans="1:6">
      <c r="A7123" s="74" t="s">
        <v>815</v>
      </c>
      <c r="B7123" s="74" t="s">
        <v>185</v>
      </c>
      <c r="C7123" s="75" t="s">
        <v>7918</v>
      </c>
      <c r="D7123" s="77">
        <v>925</v>
      </c>
      <c r="E7123" s="77">
        <v>7.88</v>
      </c>
      <c r="F7123" s="95">
        <v>117</v>
      </c>
    </row>
    <row r="7124" spans="1:6">
      <c r="A7124" s="74" t="s">
        <v>815</v>
      </c>
      <c r="B7124" s="74" t="s">
        <v>185</v>
      </c>
      <c r="C7124" s="75" t="s">
        <v>7919</v>
      </c>
      <c r="D7124" s="77">
        <v>911</v>
      </c>
      <c r="E7124" s="77">
        <v>12.13</v>
      </c>
      <c r="F7124" s="95">
        <v>75</v>
      </c>
    </row>
    <row r="7125" spans="1:6">
      <c r="A7125" s="74" t="s">
        <v>815</v>
      </c>
      <c r="B7125" s="74" t="s">
        <v>185</v>
      </c>
      <c r="C7125" s="75" t="s">
        <v>7920</v>
      </c>
      <c r="D7125" s="77">
        <v>880</v>
      </c>
      <c r="E7125" s="77">
        <v>27.35</v>
      </c>
      <c r="F7125" s="95">
        <v>32</v>
      </c>
    </row>
    <row r="7126" spans="1:6">
      <c r="A7126" s="74" t="s">
        <v>815</v>
      </c>
      <c r="B7126" s="74" t="s">
        <v>185</v>
      </c>
      <c r="C7126" s="75" t="s">
        <v>7921</v>
      </c>
      <c r="D7126" s="77">
        <v>862</v>
      </c>
      <c r="E7126" s="77">
        <v>11.37</v>
      </c>
      <c r="F7126" s="95">
        <v>76</v>
      </c>
    </row>
    <row r="7127" spans="1:6">
      <c r="A7127" s="74" t="s">
        <v>815</v>
      </c>
      <c r="B7127" s="74" t="s">
        <v>185</v>
      </c>
      <c r="C7127" s="75" t="s">
        <v>7922</v>
      </c>
      <c r="D7127" s="77">
        <v>841</v>
      </c>
      <c r="E7127" s="77">
        <v>25.25</v>
      </c>
      <c r="F7127" s="95">
        <v>33</v>
      </c>
    </row>
    <row r="7128" spans="1:6">
      <c r="A7128" s="74" t="s">
        <v>815</v>
      </c>
      <c r="B7128" s="74" t="s">
        <v>185</v>
      </c>
      <c r="C7128" s="75" t="s">
        <v>7923</v>
      </c>
      <c r="D7128" s="77">
        <v>840</v>
      </c>
      <c r="E7128" s="77">
        <v>23.07</v>
      </c>
      <c r="F7128" s="95">
        <v>36</v>
      </c>
    </row>
    <row r="7129" spans="1:6">
      <c r="A7129" s="74" t="s">
        <v>815</v>
      </c>
      <c r="B7129" s="74" t="s">
        <v>185</v>
      </c>
      <c r="C7129" s="75" t="s">
        <v>7924</v>
      </c>
      <c r="D7129" s="77">
        <v>830</v>
      </c>
      <c r="E7129" s="77">
        <v>20.21</v>
      </c>
      <c r="F7129" s="95">
        <v>41</v>
      </c>
    </row>
    <row r="7130" spans="1:6">
      <c r="A7130" s="74" t="s">
        <v>815</v>
      </c>
      <c r="B7130" s="74" t="s">
        <v>185</v>
      </c>
      <c r="C7130" s="75" t="s">
        <v>7925</v>
      </c>
      <c r="D7130" s="77">
        <v>819</v>
      </c>
      <c r="E7130" s="77">
        <v>14.82</v>
      </c>
      <c r="F7130" s="95">
        <v>55</v>
      </c>
    </row>
    <row r="7131" spans="1:6">
      <c r="A7131" s="74" t="s">
        <v>815</v>
      </c>
      <c r="B7131" s="74" t="s">
        <v>185</v>
      </c>
      <c r="C7131" s="75" t="s">
        <v>7926</v>
      </c>
      <c r="D7131" s="77">
        <v>808</v>
      </c>
      <c r="E7131" s="77">
        <v>12.19</v>
      </c>
      <c r="F7131" s="95">
        <v>66</v>
      </c>
    </row>
    <row r="7132" spans="1:6">
      <c r="A7132" s="74" t="s">
        <v>815</v>
      </c>
      <c r="B7132" s="74" t="s">
        <v>185</v>
      </c>
      <c r="C7132" s="75" t="s">
        <v>7927</v>
      </c>
      <c r="D7132" s="77">
        <v>806</v>
      </c>
      <c r="E7132" s="77">
        <v>30.85</v>
      </c>
      <c r="F7132" s="95">
        <v>26</v>
      </c>
    </row>
    <row r="7133" spans="1:6">
      <c r="A7133" s="74" t="s">
        <v>815</v>
      </c>
      <c r="B7133" s="74" t="s">
        <v>185</v>
      </c>
      <c r="C7133" s="75" t="s">
        <v>3955</v>
      </c>
      <c r="D7133" s="77">
        <v>804</v>
      </c>
      <c r="E7133" s="77">
        <v>15.22</v>
      </c>
      <c r="F7133" s="95">
        <v>53</v>
      </c>
    </row>
    <row r="7134" spans="1:6">
      <c r="A7134" s="74" t="s">
        <v>815</v>
      </c>
      <c r="B7134" s="74" t="s">
        <v>185</v>
      </c>
      <c r="C7134" s="75" t="s">
        <v>7928</v>
      </c>
      <c r="D7134" s="77">
        <v>795</v>
      </c>
      <c r="E7134" s="77">
        <v>16.75</v>
      </c>
      <c r="F7134" s="95">
        <v>47</v>
      </c>
    </row>
    <row r="7135" spans="1:6">
      <c r="A7135" s="74" t="s">
        <v>815</v>
      </c>
      <c r="B7135" s="74" t="s">
        <v>185</v>
      </c>
      <c r="C7135" s="75" t="s">
        <v>7929</v>
      </c>
      <c r="D7135" s="77">
        <v>784</v>
      </c>
      <c r="E7135" s="77">
        <v>48.36</v>
      </c>
      <c r="F7135" s="95">
        <v>16</v>
      </c>
    </row>
    <row r="7136" spans="1:6">
      <c r="A7136" s="74" t="s">
        <v>815</v>
      </c>
      <c r="B7136" s="74" t="s">
        <v>185</v>
      </c>
      <c r="C7136" s="75" t="s">
        <v>7930</v>
      </c>
      <c r="D7136" s="77">
        <v>745</v>
      </c>
      <c r="E7136" s="77">
        <v>39.39</v>
      </c>
      <c r="F7136" s="95">
        <v>19</v>
      </c>
    </row>
    <row r="7137" spans="1:6">
      <c r="A7137" s="74" t="s">
        <v>815</v>
      </c>
      <c r="B7137" s="74" t="s">
        <v>185</v>
      </c>
      <c r="C7137" s="75" t="s">
        <v>7931</v>
      </c>
      <c r="D7137" s="77">
        <v>739</v>
      </c>
      <c r="E7137" s="77">
        <v>19.170000000000002</v>
      </c>
      <c r="F7137" s="95">
        <v>39</v>
      </c>
    </row>
    <row r="7138" spans="1:6">
      <c r="A7138" s="74" t="s">
        <v>815</v>
      </c>
      <c r="B7138" s="74" t="s">
        <v>185</v>
      </c>
      <c r="C7138" s="75" t="s">
        <v>7932</v>
      </c>
      <c r="D7138" s="77">
        <v>713</v>
      </c>
      <c r="E7138" s="77">
        <v>25.02</v>
      </c>
      <c r="F7138" s="95">
        <v>28</v>
      </c>
    </row>
    <row r="7139" spans="1:6">
      <c r="A7139" s="74" t="s">
        <v>815</v>
      </c>
      <c r="B7139" s="74" t="s">
        <v>185</v>
      </c>
      <c r="C7139" s="75" t="s">
        <v>7933</v>
      </c>
      <c r="D7139" s="77">
        <v>709</v>
      </c>
      <c r="E7139" s="77">
        <v>22.62</v>
      </c>
      <c r="F7139" s="95">
        <v>31</v>
      </c>
    </row>
    <row r="7140" spans="1:6">
      <c r="A7140" s="74" t="s">
        <v>815</v>
      </c>
      <c r="B7140" s="74" t="s">
        <v>185</v>
      </c>
      <c r="C7140" s="75" t="s">
        <v>7934</v>
      </c>
      <c r="D7140" s="77">
        <v>709</v>
      </c>
      <c r="E7140" s="77">
        <v>39.57</v>
      </c>
      <c r="F7140" s="95">
        <v>18</v>
      </c>
    </row>
    <row r="7141" spans="1:6">
      <c r="A7141" s="74" t="s">
        <v>815</v>
      </c>
      <c r="B7141" s="74" t="s">
        <v>185</v>
      </c>
      <c r="C7141" s="75" t="s">
        <v>7935</v>
      </c>
      <c r="D7141" s="77">
        <v>707</v>
      </c>
      <c r="E7141" s="77">
        <v>17.47</v>
      </c>
      <c r="F7141" s="95">
        <v>40</v>
      </c>
    </row>
    <row r="7142" spans="1:6">
      <c r="A7142" s="74" t="s">
        <v>815</v>
      </c>
      <c r="B7142" s="74" t="s">
        <v>185</v>
      </c>
      <c r="C7142" s="75" t="s">
        <v>7936</v>
      </c>
      <c r="D7142" s="77">
        <v>694</v>
      </c>
      <c r="E7142" s="77">
        <v>9.81</v>
      </c>
      <c r="F7142" s="95">
        <v>71</v>
      </c>
    </row>
    <row r="7143" spans="1:6">
      <c r="A7143" s="74" t="s">
        <v>815</v>
      </c>
      <c r="B7143" s="74" t="s">
        <v>185</v>
      </c>
      <c r="C7143" s="75" t="s">
        <v>7937</v>
      </c>
      <c r="D7143" s="77">
        <v>692</v>
      </c>
      <c r="E7143" s="77">
        <v>19.75</v>
      </c>
      <c r="F7143" s="95">
        <v>35</v>
      </c>
    </row>
    <row r="7144" spans="1:6">
      <c r="A7144" s="74" t="s">
        <v>815</v>
      </c>
      <c r="B7144" s="74" t="s">
        <v>185</v>
      </c>
      <c r="C7144" s="75" t="s">
        <v>7938</v>
      </c>
      <c r="D7144" s="77">
        <v>680</v>
      </c>
      <c r="E7144" s="77">
        <v>15.19</v>
      </c>
      <c r="F7144" s="95">
        <v>45</v>
      </c>
    </row>
    <row r="7145" spans="1:6">
      <c r="A7145" s="74" t="s">
        <v>815</v>
      </c>
      <c r="B7145" s="74" t="s">
        <v>185</v>
      </c>
      <c r="C7145" s="75" t="s">
        <v>7939</v>
      </c>
      <c r="D7145" s="77">
        <v>678</v>
      </c>
      <c r="E7145" s="77">
        <v>18.61</v>
      </c>
      <c r="F7145" s="95">
        <v>36</v>
      </c>
    </row>
    <row r="7146" spans="1:6">
      <c r="A7146" s="74" t="s">
        <v>815</v>
      </c>
      <c r="B7146" s="74" t="s">
        <v>185</v>
      </c>
      <c r="C7146" s="75" t="s">
        <v>7940</v>
      </c>
      <c r="D7146" s="77">
        <v>675</v>
      </c>
      <c r="E7146" s="77">
        <v>4.99</v>
      </c>
      <c r="F7146" s="95">
        <v>135</v>
      </c>
    </row>
    <row r="7147" spans="1:6">
      <c r="A7147" s="74" t="s">
        <v>815</v>
      </c>
      <c r="B7147" s="74" t="s">
        <v>185</v>
      </c>
      <c r="C7147" s="75" t="s">
        <v>7941</v>
      </c>
      <c r="D7147" s="77">
        <v>667</v>
      </c>
      <c r="E7147" s="77">
        <v>19.190000000000001</v>
      </c>
      <c r="F7147" s="95">
        <v>35</v>
      </c>
    </row>
    <row r="7148" spans="1:6">
      <c r="A7148" s="74" t="s">
        <v>815</v>
      </c>
      <c r="B7148" s="74" t="s">
        <v>185</v>
      </c>
      <c r="C7148" s="75" t="s">
        <v>7942</v>
      </c>
      <c r="D7148" s="77">
        <v>666</v>
      </c>
      <c r="E7148" s="77">
        <v>9.51</v>
      </c>
      <c r="F7148" s="95">
        <v>70</v>
      </c>
    </row>
    <row r="7149" spans="1:6">
      <c r="A7149" s="74" t="s">
        <v>815</v>
      </c>
      <c r="B7149" s="74" t="s">
        <v>185</v>
      </c>
      <c r="C7149" s="75" t="s">
        <v>7943</v>
      </c>
      <c r="D7149" s="77">
        <v>657</v>
      </c>
      <c r="E7149" s="77">
        <v>8.2100000000000009</v>
      </c>
      <c r="F7149" s="95">
        <v>80</v>
      </c>
    </row>
    <row r="7150" spans="1:6">
      <c r="A7150" s="74" t="s">
        <v>815</v>
      </c>
      <c r="B7150" s="74" t="s">
        <v>185</v>
      </c>
      <c r="C7150" s="75" t="s">
        <v>7944</v>
      </c>
      <c r="D7150" s="77">
        <v>649</v>
      </c>
      <c r="E7150" s="77">
        <v>69.23</v>
      </c>
      <c r="F7150" s="95">
        <v>9.3699999999999992</v>
      </c>
    </row>
    <row r="7151" spans="1:6">
      <c r="A7151" s="74" t="s">
        <v>815</v>
      </c>
      <c r="B7151" s="74" t="s">
        <v>185</v>
      </c>
      <c r="C7151" s="75" t="s">
        <v>7945</v>
      </c>
      <c r="D7151" s="77">
        <v>640</v>
      </c>
      <c r="E7151" s="77">
        <v>10.68</v>
      </c>
      <c r="F7151" s="95">
        <v>60</v>
      </c>
    </row>
    <row r="7152" spans="1:6">
      <c r="A7152" s="74" t="s">
        <v>815</v>
      </c>
      <c r="B7152" s="74" t="s">
        <v>185</v>
      </c>
      <c r="C7152" s="75" t="s">
        <v>7946</v>
      </c>
      <c r="D7152" s="77">
        <v>637</v>
      </c>
      <c r="E7152" s="77">
        <v>5.59</v>
      </c>
      <c r="F7152" s="95">
        <v>114</v>
      </c>
    </row>
    <row r="7153" spans="1:6">
      <c r="A7153" s="74" t="s">
        <v>815</v>
      </c>
      <c r="B7153" s="74" t="s">
        <v>185</v>
      </c>
      <c r="C7153" s="75" t="s">
        <v>7947</v>
      </c>
      <c r="D7153" s="77">
        <v>611</v>
      </c>
      <c r="E7153" s="77">
        <v>2.44</v>
      </c>
      <c r="F7153" s="95">
        <v>250</v>
      </c>
    </row>
    <row r="7154" spans="1:6">
      <c r="A7154" s="74" t="s">
        <v>815</v>
      </c>
      <c r="B7154" s="74" t="s">
        <v>185</v>
      </c>
      <c r="C7154" s="75" t="s">
        <v>7948</v>
      </c>
      <c r="D7154" s="77">
        <v>601</v>
      </c>
      <c r="E7154" s="77">
        <v>25.87</v>
      </c>
      <c r="F7154" s="95">
        <v>23</v>
      </c>
    </row>
    <row r="7155" spans="1:6">
      <c r="A7155" s="74" t="s">
        <v>815</v>
      </c>
      <c r="B7155" s="74" t="s">
        <v>185</v>
      </c>
      <c r="C7155" s="75" t="s">
        <v>7949</v>
      </c>
      <c r="D7155" s="77">
        <v>599</v>
      </c>
      <c r="E7155" s="77">
        <v>17.72</v>
      </c>
      <c r="F7155" s="95">
        <v>34</v>
      </c>
    </row>
    <row r="7156" spans="1:6">
      <c r="A7156" s="74" t="s">
        <v>815</v>
      </c>
      <c r="B7156" s="74" t="s">
        <v>185</v>
      </c>
      <c r="C7156" s="75" t="s">
        <v>7950</v>
      </c>
      <c r="D7156" s="77">
        <v>583</v>
      </c>
      <c r="E7156" s="77">
        <v>12.82</v>
      </c>
      <c r="F7156" s="95">
        <v>45</v>
      </c>
    </row>
    <row r="7157" spans="1:6">
      <c r="A7157" s="74" t="s">
        <v>815</v>
      </c>
      <c r="B7157" s="74" t="s">
        <v>185</v>
      </c>
      <c r="C7157" s="75" t="s">
        <v>7951</v>
      </c>
      <c r="D7157" s="77">
        <v>583</v>
      </c>
      <c r="E7157" s="77">
        <v>8.34</v>
      </c>
      <c r="F7157" s="95">
        <v>70</v>
      </c>
    </row>
    <row r="7158" spans="1:6">
      <c r="A7158" s="74" t="s">
        <v>815</v>
      </c>
      <c r="B7158" s="74" t="s">
        <v>185</v>
      </c>
      <c r="C7158" s="75" t="s">
        <v>7952</v>
      </c>
      <c r="D7158" s="77">
        <v>579</v>
      </c>
      <c r="E7158" s="77">
        <v>23.63</v>
      </c>
      <c r="F7158" s="95">
        <v>25</v>
      </c>
    </row>
    <row r="7159" spans="1:6">
      <c r="A7159" s="74" t="s">
        <v>815</v>
      </c>
      <c r="B7159" s="74" t="s">
        <v>185</v>
      </c>
      <c r="C7159" s="75" t="s">
        <v>7953</v>
      </c>
      <c r="D7159" s="77">
        <v>565</v>
      </c>
      <c r="E7159" s="77">
        <v>38.33</v>
      </c>
      <c r="F7159" s="95">
        <v>15</v>
      </c>
    </row>
    <row r="7160" spans="1:6">
      <c r="A7160" s="74" t="s">
        <v>815</v>
      </c>
      <c r="B7160" s="74" t="s">
        <v>185</v>
      </c>
      <c r="C7160" s="75" t="s">
        <v>7954</v>
      </c>
      <c r="D7160" s="77">
        <v>549</v>
      </c>
      <c r="E7160" s="77">
        <v>10.029999999999999</v>
      </c>
      <c r="F7160" s="95">
        <v>55</v>
      </c>
    </row>
    <row r="7161" spans="1:6">
      <c r="A7161" s="74" t="s">
        <v>815</v>
      </c>
      <c r="B7161" s="74" t="s">
        <v>185</v>
      </c>
      <c r="C7161" s="75" t="s">
        <v>6091</v>
      </c>
      <c r="D7161" s="77">
        <v>547</v>
      </c>
      <c r="E7161" s="77">
        <v>4.9000000000000004</v>
      </c>
      <c r="F7161" s="95">
        <v>112</v>
      </c>
    </row>
    <row r="7162" spans="1:6">
      <c r="A7162" s="74" t="s">
        <v>815</v>
      </c>
      <c r="B7162" s="74" t="s">
        <v>185</v>
      </c>
      <c r="C7162" s="75" t="s">
        <v>7955</v>
      </c>
      <c r="D7162" s="77">
        <v>527</v>
      </c>
      <c r="E7162" s="77">
        <v>19.96</v>
      </c>
      <c r="F7162" s="95">
        <v>26</v>
      </c>
    </row>
    <row r="7163" spans="1:6">
      <c r="A7163" s="74" t="s">
        <v>815</v>
      </c>
      <c r="B7163" s="74" t="s">
        <v>185</v>
      </c>
      <c r="C7163" s="75" t="s">
        <v>7956</v>
      </c>
      <c r="D7163" s="77">
        <v>527</v>
      </c>
      <c r="E7163" s="77">
        <v>1.82</v>
      </c>
      <c r="F7163" s="95">
        <v>290</v>
      </c>
    </row>
    <row r="7164" spans="1:6">
      <c r="A7164" s="74" t="s">
        <v>815</v>
      </c>
      <c r="B7164" s="74" t="s">
        <v>185</v>
      </c>
      <c r="C7164" s="75" t="s">
        <v>7957</v>
      </c>
      <c r="D7164" s="77">
        <v>472</v>
      </c>
      <c r="E7164" s="77">
        <v>17.940000000000001</v>
      </c>
      <c r="F7164" s="95">
        <v>26</v>
      </c>
    </row>
    <row r="7165" spans="1:6">
      <c r="A7165" s="74" t="s">
        <v>815</v>
      </c>
      <c r="B7165" s="74" t="s">
        <v>185</v>
      </c>
      <c r="C7165" s="75" t="s">
        <v>7958</v>
      </c>
      <c r="D7165" s="77">
        <v>470</v>
      </c>
      <c r="E7165" s="77">
        <v>39.33</v>
      </c>
      <c r="F7165" s="95">
        <v>12</v>
      </c>
    </row>
    <row r="7166" spans="1:6">
      <c r="A7166" s="74" t="s">
        <v>815</v>
      </c>
      <c r="B7166" s="74" t="s">
        <v>185</v>
      </c>
      <c r="C7166" s="75" t="s">
        <v>7959</v>
      </c>
      <c r="D7166" s="77">
        <v>446</v>
      </c>
      <c r="E7166" s="77">
        <v>10</v>
      </c>
      <c r="F7166" s="95">
        <v>45</v>
      </c>
    </row>
    <row r="7167" spans="1:6">
      <c r="A7167" s="74" t="s">
        <v>815</v>
      </c>
      <c r="B7167" s="74" t="s">
        <v>185</v>
      </c>
      <c r="C7167" s="75" t="s">
        <v>7960</v>
      </c>
      <c r="D7167" s="77">
        <v>443</v>
      </c>
      <c r="E7167" s="77">
        <v>6.73</v>
      </c>
      <c r="F7167" s="95">
        <v>66</v>
      </c>
    </row>
    <row r="7168" spans="1:6">
      <c r="A7168" s="74" t="s">
        <v>815</v>
      </c>
      <c r="B7168" s="74" t="s">
        <v>185</v>
      </c>
      <c r="C7168" s="75" t="s">
        <v>7961</v>
      </c>
      <c r="D7168" s="77">
        <v>434</v>
      </c>
      <c r="E7168" s="77">
        <v>11.71</v>
      </c>
      <c r="F7168" s="95">
        <v>37</v>
      </c>
    </row>
    <row r="7169" spans="1:6">
      <c r="A7169" s="74" t="s">
        <v>815</v>
      </c>
      <c r="B7169" s="74" t="s">
        <v>185</v>
      </c>
      <c r="C7169" s="75" t="s">
        <v>7962</v>
      </c>
      <c r="D7169" s="77">
        <v>429</v>
      </c>
      <c r="E7169" s="77">
        <v>5.15</v>
      </c>
      <c r="F7169" s="95">
        <v>83</v>
      </c>
    </row>
    <row r="7170" spans="1:6">
      <c r="A7170" s="74" t="s">
        <v>815</v>
      </c>
      <c r="B7170" s="74" t="s">
        <v>185</v>
      </c>
      <c r="C7170" s="75" t="s">
        <v>7963</v>
      </c>
      <c r="D7170" s="77">
        <v>428</v>
      </c>
      <c r="E7170" s="77">
        <v>5.3</v>
      </c>
      <c r="F7170" s="95">
        <v>81</v>
      </c>
    </row>
    <row r="7171" spans="1:6">
      <c r="A7171" s="74" t="s">
        <v>815</v>
      </c>
      <c r="B7171" s="74" t="s">
        <v>185</v>
      </c>
      <c r="C7171" s="75" t="s">
        <v>7964</v>
      </c>
      <c r="D7171" s="77">
        <v>416</v>
      </c>
      <c r="E7171" s="77">
        <v>13.13</v>
      </c>
      <c r="F7171" s="95">
        <v>32</v>
      </c>
    </row>
    <row r="7172" spans="1:6">
      <c r="A7172" s="74" t="s">
        <v>815</v>
      </c>
      <c r="B7172" s="74" t="s">
        <v>185</v>
      </c>
      <c r="C7172" s="75" t="s">
        <v>7965</v>
      </c>
      <c r="D7172" s="77">
        <v>409</v>
      </c>
      <c r="E7172" s="77">
        <v>6.58</v>
      </c>
      <c r="F7172" s="95">
        <v>62</v>
      </c>
    </row>
    <row r="7173" spans="1:6">
      <c r="A7173" s="74" t="s">
        <v>815</v>
      </c>
      <c r="B7173" s="74" t="s">
        <v>185</v>
      </c>
      <c r="C7173" s="75" t="s">
        <v>7966</v>
      </c>
      <c r="D7173" s="77">
        <v>397</v>
      </c>
      <c r="E7173" s="77">
        <v>8.4499999999999993</v>
      </c>
      <c r="F7173" s="95">
        <v>47</v>
      </c>
    </row>
    <row r="7174" spans="1:6">
      <c r="A7174" s="74" t="s">
        <v>815</v>
      </c>
      <c r="B7174" s="74" t="s">
        <v>185</v>
      </c>
      <c r="C7174" s="75" t="s">
        <v>7967</v>
      </c>
      <c r="D7174" s="77">
        <v>385</v>
      </c>
      <c r="E7174" s="77">
        <v>22.98</v>
      </c>
      <c r="F7174" s="95">
        <v>17</v>
      </c>
    </row>
    <row r="7175" spans="1:6">
      <c r="A7175" s="74" t="s">
        <v>815</v>
      </c>
      <c r="B7175" s="74" t="s">
        <v>185</v>
      </c>
      <c r="C7175" s="75" t="s">
        <v>7968</v>
      </c>
      <c r="D7175" s="77">
        <v>370</v>
      </c>
      <c r="E7175" s="77">
        <v>11.81</v>
      </c>
      <c r="F7175" s="95">
        <v>31</v>
      </c>
    </row>
    <row r="7176" spans="1:6">
      <c r="A7176" s="74" t="s">
        <v>815</v>
      </c>
      <c r="B7176" s="74" t="s">
        <v>185</v>
      </c>
      <c r="C7176" s="75" t="s">
        <v>7969</v>
      </c>
      <c r="D7176" s="77">
        <v>350</v>
      </c>
      <c r="E7176" s="77">
        <v>30.3</v>
      </c>
      <c r="F7176" s="95">
        <v>12</v>
      </c>
    </row>
    <row r="7177" spans="1:6">
      <c r="A7177" s="74" t="s">
        <v>815</v>
      </c>
      <c r="B7177" s="74" t="s">
        <v>185</v>
      </c>
      <c r="C7177" s="75" t="s">
        <v>7970</v>
      </c>
      <c r="D7177" s="77">
        <v>344</v>
      </c>
      <c r="E7177" s="77">
        <v>16.68</v>
      </c>
      <c r="F7177" s="95">
        <v>21</v>
      </c>
    </row>
    <row r="7178" spans="1:6">
      <c r="A7178" s="74" t="s">
        <v>815</v>
      </c>
      <c r="B7178" s="74" t="s">
        <v>185</v>
      </c>
      <c r="C7178" s="75" t="s">
        <v>7971</v>
      </c>
      <c r="D7178" s="77">
        <v>325</v>
      </c>
      <c r="E7178" s="77">
        <v>3.41</v>
      </c>
      <c r="F7178" s="95">
        <v>95</v>
      </c>
    </row>
    <row r="7179" spans="1:6">
      <c r="A7179" s="74" t="s">
        <v>815</v>
      </c>
      <c r="B7179" s="74" t="s">
        <v>185</v>
      </c>
      <c r="C7179" s="75" t="s">
        <v>7972</v>
      </c>
      <c r="D7179" s="77">
        <v>304</v>
      </c>
      <c r="E7179" s="77">
        <v>5.5</v>
      </c>
      <c r="F7179" s="95">
        <v>55</v>
      </c>
    </row>
    <row r="7180" spans="1:6">
      <c r="A7180" s="74" t="s">
        <v>815</v>
      </c>
      <c r="B7180" s="74" t="s">
        <v>185</v>
      </c>
      <c r="C7180" s="75" t="s">
        <v>7973</v>
      </c>
      <c r="D7180" s="77">
        <v>261</v>
      </c>
      <c r="E7180" s="77">
        <v>8.1999999999999993</v>
      </c>
      <c r="F7180" s="95">
        <v>32</v>
      </c>
    </row>
    <row r="7181" spans="1:6">
      <c r="A7181" s="74" t="s">
        <v>815</v>
      </c>
      <c r="B7181" s="74" t="s">
        <v>185</v>
      </c>
      <c r="C7181" s="75" t="s">
        <v>7974</v>
      </c>
      <c r="D7181" s="77">
        <v>253</v>
      </c>
      <c r="E7181" s="77">
        <v>41.01</v>
      </c>
      <c r="F7181" s="95">
        <v>6.17</v>
      </c>
    </row>
    <row r="7182" spans="1:6">
      <c r="A7182" s="74" t="s">
        <v>815</v>
      </c>
      <c r="B7182" s="74" t="s">
        <v>185</v>
      </c>
      <c r="C7182" s="75" t="s">
        <v>7975</v>
      </c>
      <c r="D7182" s="77">
        <v>238</v>
      </c>
      <c r="E7182" s="77">
        <v>3.38</v>
      </c>
      <c r="F7182" s="95">
        <v>70</v>
      </c>
    </row>
    <row r="7183" spans="1:6">
      <c r="A7183" s="74" t="s">
        <v>815</v>
      </c>
      <c r="B7183" s="74" t="s">
        <v>185</v>
      </c>
      <c r="C7183" s="75" t="s">
        <v>7976</v>
      </c>
      <c r="D7183" s="77">
        <v>219</v>
      </c>
      <c r="E7183" s="77">
        <v>11.1</v>
      </c>
      <c r="F7183" s="95">
        <v>20</v>
      </c>
    </row>
    <row r="7184" spans="1:6">
      <c r="A7184" s="74" t="s">
        <v>815</v>
      </c>
      <c r="B7184" s="74" t="s">
        <v>185</v>
      </c>
      <c r="C7184" s="75" t="s">
        <v>7977</v>
      </c>
      <c r="D7184" s="77">
        <v>184</v>
      </c>
      <c r="E7184" s="77">
        <v>11.06</v>
      </c>
      <c r="F7184" s="95">
        <v>17</v>
      </c>
    </row>
    <row r="7185" spans="1:6">
      <c r="A7185" s="74" t="s">
        <v>815</v>
      </c>
      <c r="B7185" s="74" t="s">
        <v>185</v>
      </c>
      <c r="C7185" s="75" t="s">
        <v>7978</v>
      </c>
      <c r="D7185" s="77">
        <v>173</v>
      </c>
      <c r="E7185" s="77">
        <v>11.95</v>
      </c>
      <c r="F7185" s="95">
        <v>14</v>
      </c>
    </row>
    <row r="7186" spans="1:6">
      <c r="A7186" s="74" t="s">
        <v>815</v>
      </c>
      <c r="B7186" s="74" t="s">
        <v>185</v>
      </c>
      <c r="C7186" s="75" t="s">
        <v>7979</v>
      </c>
      <c r="D7186" s="77">
        <v>167</v>
      </c>
      <c r="E7186" s="77">
        <v>16.649999999999999</v>
      </c>
      <c r="F7186" s="95">
        <v>10</v>
      </c>
    </row>
    <row r="7187" spans="1:6">
      <c r="A7187" s="74" t="s">
        <v>815</v>
      </c>
      <c r="B7187" s="74" t="s">
        <v>185</v>
      </c>
      <c r="C7187" s="75" t="s">
        <v>7980</v>
      </c>
      <c r="D7187" s="77">
        <v>139</v>
      </c>
      <c r="E7187" s="77">
        <v>21.03</v>
      </c>
      <c r="F7187" s="95">
        <v>6.61</v>
      </c>
    </row>
    <row r="7188" spans="1:6">
      <c r="A7188" s="74" t="s">
        <v>217</v>
      </c>
      <c r="B7188" s="74" t="s">
        <v>759</v>
      </c>
      <c r="C7188" s="75" t="s">
        <v>7981</v>
      </c>
      <c r="D7188" s="76">
        <v>165956</v>
      </c>
      <c r="E7188" s="77">
        <v>449.51</v>
      </c>
      <c r="F7188" s="95">
        <v>369</v>
      </c>
    </row>
    <row r="7189" spans="1:6">
      <c r="A7189" s="74" t="s">
        <v>217</v>
      </c>
      <c r="B7189" s="74" t="s">
        <v>759</v>
      </c>
      <c r="C7189" s="75" t="s">
        <v>187</v>
      </c>
      <c r="D7189" s="76">
        <v>57059</v>
      </c>
      <c r="E7189" s="77">
        <v>264.67</v>
      </c>
      <c r="F7189" s="95">
        <v>216</v>
      </c>
    </row>
    <row r="7190" spans="1:6">
      <c r="A7190" s="74" t="s">
        <v>217</v>
      </c>
      <c r="B7190" s="74" t="s">
        <v>759</v>
      </c>
      <c r="C7190" s="75" t="s">
        <v>7982</v>
      </c>
      <c r="D7190" s="76">
        <v>39439</v>
      </c>
      <c r="E7190" s="77">
        <v>387.32</v>
      </c>
      <c r="F7190" s="95">
        <v>102</v>
      </c>
    </row>
    <row r="7191" spans="1:6">
      <c r="A7191" s="74" t="s">
        <v>217</v>
      </c>
      <c r="B7191" s="74" t="s">
        <v>759</v>
      </c>
      <c r="C7191" s="75" t="s">
        <v>190</v>
      </c>
      <c r="D7191" s="76">
        <v>37855</v>
      </c>
      <c r="E7191" s="77">
        <v>348.14</v>
      </c>
      <c r="F7191" s="95">
        <v>109</v>
      </c>
    </row>
    <row r="7192" spans="1:6">
      <c r="A7192" s="74" t="s">
        <v>217</v>
      </c>
      <c r="B7192" s="74" t="s">
        <v>759</v>
      </c>
      <c r="C7192" s="75" t="s">
        <v>188</v>
      </c>
      <c r="D7192" s="76">
        <v>31547</v>
      </c>
      <c r="E7192" s="77">
        <v>525.78</v>
      </c>
      <c r="F7192" s="95">
        <v>60</v>
      </c>
    </row>
    <row r="7193" spans="1:6">
      <c r="A7193" s="74" t="s">
        <v>217</v>
      </c>
      <c r="B7193" s="74" t="s">
        <v>759</v>
      </c>
      <c r="C7193" s="75" t="s">
        <v>186</v>
      </c>
      <c r="D7193" s="76">
        <v>28314</v>
      </c>
      <c r="E7193" s="77">
        <v>187.19</v>
      </c>
      <c r="F7193" s="95">
        <v>151</v>
      </c>
    </row>
    <row r="7194" spans="1:6">
      <c r="A7194" s="74" t="s">
        <v>217</v>
      </c>
      <c r="B7194" s="74" t="s">
        <v>759</v>
      </c>
      <c r="C7194" s="75" t="s">
        <v>7983</v>
      </c>
      <c r="D7194" s="76">
        <v>21781</v>
      </c>
      <c r="E7194" s="77">
        <v>27.6</v>
      </c>
      <c r="F7194" s="95">
        <v>789</v>
      </c>
    </row>
    <row r="7195" spans="1:6">
      <c r="A7195" s="74" t="s">
        <v>217</v>
      </c>
      <c r="B7195" s="74" t="s">
        <v>759</v>
      </c>
      <c r="C7195" s="75" t="s">
        <v>7984</v>
      </c>
      <c r="D7195" s="76">
        <v>21391</v>
      </c>
      <c r="E7195" s="77">
        <v>63.72</v>
      </c>
      <c r="F7195" s="95">
        <v>336</v>
      </c>
    </row>
    <row r="7196" spans="1:6">
      <c r="A7196" s="74" t="s">
        <v>217</v>
      </c>
      <c r="B7196" s="74" t="s">
        <v>759</v>
      </c>
      <c r="C7196" s="75" t="s">
        <v>7985</v>
      </c>
      <c r="D7196" s="76">
        <v>18574</v>
      </c>
      <c r="E7196" s="77">
        <v>161.49</v>
      </c>
      <c r="F7196" s="95">
        <v>115</v>
      </c>
    </row>
    <row r="7197" spans="1:6">
      <c r="A7197" s="74" t="s">
        <v>217</v>
      </c>
      <c r="B7197" s="74" t="s">
        <v>759</v>
      </c>
      <c r="C7197" s="75" t="s">
        <v>193</v>
      </c>
      <c r="D7197" s="76">
        <v>16645</v>
      </c>
      <c r="E7197" s="77">
        <v>200.83</v>
      </c>
      <c r="F7197" s="95">
        <v>83</v>
      </c>
    </row>
    <row r="7198" spans="1:6">
      <c r="A7198" s="74" t="s">
        <v>217</v>
      </c>
      <c r="B7198" s="74" t="s">
        <v>759</v>
      </c>
      <c r="C7198" s="75" t="s">
        <v>192</v>
      </c>
      <c r="D7198" s="76">
        <v>16434</v>
      </c>
      <c r="E7198" s="77">
        <v>222.86</v>
      </c>
      <c r="F7198" s="95">
        <v>74</v>
      </c>
    </row>
    <row r="7199" spans="1:6">
      <c r="A7199" s="74" t="s">
        <v>217</v>
      </c>
      <c r="B7199" s="74" t="s">
        <v>759</v>
      </c>
      <c r="C7199" s="75" t="s">
        <v>7986</v>
      </c>
      <c r="D7199" s="76">
        <v>15423</v>
      </c>
      <c r="E7199" s="77">
        <v>205.26</v>
      </c>
      <c r="F7199" s="95">
        <v>75</v>
      </c>
    </row>
    <row r="7200" spans="1:6">
      <c r="A7200" s="74" t="s">
        <v>217</v>
      </c>
      <c r="B7200" s="74" t="s">
        <v>759</v>
      </c>
      <c r="C7200" s="75" t="s">
        <v>7987</v>
      </c>
      <c r="D7200" s="76">
        <v>14949</v>
      </c>
      <c r="E7200" s="77">
        <v>124.29</v>
      </c>
      <c r="F7200" s="95">
        <v>120</v>
      </c>
    </row>
    <row r="7201" spans="1:6">
      <c r="A7201" s="74" t="s">
        <v>217</v>
      </c>
      <c r="B7201" s="74" t="s">
        <v>759</v>
      </c>
      <c r="C7201" s="75" t="s">
        <v>7988</v>
      </c>
      <c r="D7201" s="76">
        <v>14802</v>
      </c>
      <c r="E7201" s="77">
        <v>129.72999999999999</v>
      </c>
      <c r="F7201" s="95">
        <v>114</v>
      </c>
    </row>
    <row r="7202" spans="1:6">
      <c r="A7202" s="74" t="s">
        <v>217</v>
      </c>
      <c r="B7202" s="74" t="s">
        <v>759</v>
      </c>
      <c r="C7202" s="75" t="s">
        <v>7989</v>
      </c>
      <c r="D7202" s="76">
        <v>11227</v>
      </c>
      <c r="E7202" s="77">
        <v>79.98</v>
      </c>
      <c r="F7202" s="95">
        <v>140</v>
      </c>
    </row>
    <row r="7203" spans="1:6">
      <c r="A7203" s="74" t="s">
        <v>217</v>
      </c>
      <c r="B7203" s="74" t="s">
        <v>759</v>
      </c>
      <c r="C7203" s="75" t="s">
        <v>7990</v>
      </c>
      <c r="D7203" s="76">
        <v>9705</v>
      </c>
      <c r="E7203" s="77">
        <v>44.51</v>
      </c>
      <c r="F7203" s="95">
        <v>218</v>
      </c>
    </row>
    <row r="7204" spans="1:6">
      <c r="A7204" s="74" t="s">
        <v>217</v>
      </c>
      <c r="B7204" s="74" t="s">
        <v>759</v>
      </c>
      <c r="C7204" s="75" t="s">
        <v>7991</v>
      </c>
      <c r="D7204" s="76">
        <v>8565</v>
      </c>
      <c r="E7204" s="77">
        <v>61.65</v>
      </c>
      <c r="F7204" s="95">
        <v>139</v>
      </c>
    </row>
    <row r="7205" spans="1:6">
      <c r="A7205" s="74" t="s">
        <v>217</v>
      </c>
      <c r="B7205" s="74" t="s">
        <v>759</v>
      </c>
      <c r="C7205" s="75" t="s">
        <v>7992</v>
      </c>
      <c r="D7205" s="76">
        <v>8349</v>
      </c>
      <c r="E7205" s="77">
        <v>71.19</v>
      </c>
      <c r="F7205" s="95">
        <v>117</v>
      </c>
    </row>
    <row r="7206" spans="1:6">
      <c r="A7206" s="74" t="s">
        <v>217</v>
      </c>
      <c r="B7206" s="74" t="s">
        <v>759</v>
      </c>
      <c r="C7206" s="75" t="s">
        <v>7993</v>
      </c>
      <c r="D7206" s="76">
        <v>7709</v>
      </c>
      <c r="E7206" s="77">
        <v>110.94</v>
      </c>
      <c r="F7206" s="95">
        <v>69</v>
      </c>
    </row>
    <row r="7207" spans="1:6">
      <c r="A7207" s="74" t="s">
        <v>217</v>
      </c>
      <c r="B7207" s="74" t="s">
        <v>759</v>
      </c>
      <c r="C7207" s="75" t="s">
        <v>7994</v>
      </c>
      <c r="D7207" s="76">
        <v>6607</v>
      </c>
      <c r="E7207" s="77">
        <v>37.659999999999997</v>
      </c>
      <c r="F7207" s="95">
        <v>175</v>
      </c>
    </row>
    <row r="7208" spans="1:6">
      <c r="A7208" s="74" t="s">
        <v>217</v>
      </c>
      <c r="B7208" s="74" t="s">
        <v>759</v>
      </c>
      <c r="C7208" s="75" t="s">
        <v>7995</v>
      </c>
      <c r="D7208" s="76">
        <v>5892</v>
      </c>
      <c r="E7208" s="77">
        <v>96.63</v>
      </c>
      <c r="F7208" s="95">
        <v>61</v>
      </c>
    </row>
    <row r="7209" spans="1:6">
      <c r="A7209" s="74" t="s">
        <v>217</v>
      </c>
      <c r="B7209" s="74" t="s">
        <v>759</v>
      </c>
      <c r="C7209" s="75" t="s">
        <v>7996</v>
      </c>
      <c r="D7209" s="76">
        <v>5672</v>
      </c>
      <c r="E7209" s="77">
        <v>81.33</v>
      </c>
      <c r="F7209" s="95">
        <v>70</v>
      </c>
    </row>
    <row r="7210" spans="1:6">
      <c r="A7210" s="74" t="s">
        <v>217</v>
      </c>
      <c r="B7210" s="74" t="s">
        <v>759</v>
      </c>
      <c r="C7210" s="75" t="s">
        <v>7997</v>
      </c>
      <c r="D7210" s="76">
        <v>5672</v>
      </c>
      <c r="E7210" s="77">
        <v>157.16999999999999</v>
      </c>
      <c r="F7210" s="95">
        <v>36</v>
      </c>
    </row>
    <row r="7211" spans="1:6">
      <c r="A7211" s="74" t="s">
        <v>217</v>
      </c>
      <c r="B7211" s="74" t="s">
        <v>759</v>
      </c>
      <c r="C7211" s="75" t="s">
        <v>7998</v>
      </c>
      <c r="D7211" s="76">
        <v>5535</v>
      </c>
      <c r="E7211" s="77">
        <v>69.510000000000005</v>
      </c>
      <c r="F7211" s="95">
        <v>80</v>
      </c>
    </row>
    <row r="7212" spans="1:6">
      <c r="A7212" s="74" t="s">
        <v>217</v>
      </c>
      <c r="B7212" s="74" t="s">
        <v>759</v>
      </c>
      <c r="C7212" s="75" t="s">
        <v>7999</v>
      </c>
      <c r="D7212" s="76">
        <v>5515</v>
      </c>
      <c r="E7212" s="77">
        <v>79.260000000000005</v>
      </c>
      <c r="F7212" s="95">
        <v>70</v>
      </c>
    </row>
    <row r="7213" spans="1:6">
      <c r="A7213" s="74" t="s">
        <v>217</v>
      </c>
      <c r="B7213" s="74" t="s">
        <v>759</v>
      </c>
      <c r="C7213" s="75" t="s">
        <v>8000</v>
      </c>
      <c r="D7213" s="76">
        <v>4955</v>
      </c>
      <c r="E7213" s="77">
        <v>56.22</v>
      </c>
      <c r="F7213" s="95">
        <v>88</v>
      </c>
    </row>
    <row r="7214" spans="1:6">
      <c r="A7214" s="74" t="s">
        <v>217</v>
      </c>
      <c r="B7214" s="74" t="s">
        <v>759</v>
      </c>
      <c r="C7214" s="75" t="s">
        <v>8001</v>
      </c>
      <c r="D7214" s="76">
        <v>4815</v>
      </c>
      <c r="E7214" s="77">
        <v>275.58</v>
      </c>
      <c r="F7214" s="95">
        <v>17</v>
      </c>
    </row>
    <row r="7215" spans="1:6">
      <c r="A7215" s="74" t="s">
        <v>217</v>
      </c>
      <c r="B7215" s="74" t="s">
        <v>759</v>
      </c>
      <c r="C7215" s="75" t="s">
        <v>8002</v>
      </c>
      <c r="D7215" s="76">
        <v>4355</v>
      </c>
      <c r="E7215" s="77">
        <v>32.81</v>
      </c>
      <c r="F7215" s="95">
        <v>133</v>
      </c>
    </row>
    <row r="7216" spans="1:6">
      <c r="A7216" s="74" t="s">
        <v>217</v>
      </c>
      <c r="B7216" s="74" t="s">
        <v>759</v>
      </c>
      <c r="C7216" s="75" t="s">
        <v>8003</v>
      </c>
      <c r="D7216" s="76">
        <v>4347</v>
      </c>
      <c r="E7216" s="77">
        <v>45.08</v>
      </c>
      <c r="F7216" s="95">
        <v>96</v>
      </c>
    </row>
    <row r="7217" spans="1:6">
      <c r="A7217" s="74" t="s">
        <v>217</v>
      </c>
      <c r="B7217" s="74" t="s">
        <v>759</v>
      </c>
      <c r="C7217" s="75" t="s">
        <v>8004</v>
      </c>
      <c r="D7217" s="76">
        <v>3858</v>
      </c>
      <c r="E7217" s="77">
        <v>44.48</v>
      </c>
      <c r="F7217" s="95">
        <v>87</v>
      </c>
    </row>
    <row r="7218" spans="1:6">
      <c r="A7218" s="74" t="s">
        <v>217</v>
      </c>
      <c r="B7218" s="74" t="s">
        <v>759</v>
      </c>
      <c r="C7218" s="75" t="s">
        <v>8005</v>
      </c>
      <c r="D7218" s="76">
        <v>3786</v>
      </c>
      <c r="E7218" s="77">
        <v>55.89</v>
      </c>
      <c r="F7218" s="95">
        <v>68</v>
      </c>
    </row>
    <row r="7219" spans="1:6">
      <c r="A7219" s="74" t="s">
        <v>217</v>
      </c>
      <c r="B7219" s="74" t="s">
        <v>759</v>
      </c>
      <c r="C7219" s="75" t="s">
        <v>8006</v>
      </c>
      <c r="D7219" s="76">
        <v>3673</v>
      </c>
      <c r="E7219" s="77">
        <v>78.41</v>
      </c>
      <c r="F7219" s="95">
        <v>47</v>
      </c>
    </row>
    <row r="7220" spans="1:6">
      <c r="A7220" s="74" t="s">
        <v>217</v>
      </c>
      <c r="B7220" s="74" t="s">
        <v>759</v>
      </c>
      <c r="C7220" s="75" t="s">
        <v>8007</v>
      </c>
      <c r="D7220" s="76">
        <v>3549</v>
      </c>
      <c r="E7220" s="77">
        <v>99.18</v>
      </c>
      <c r="F7220" s="95">
        <v>36</v>
      </c>
    </row>
    <row r="7221" spans="1:6">
      <c r="A7221" s="74" t="s">
        <v>217</v>
      </c>
      <c r="B7221" s="74" t="s">
        <v>759</v>
      </c>
      <c r="C7221" s="75" t="s">
        <v>8008</v>
      </c>
      <c r="D7221" s="76">
        <v>3448</v>
      </c>
      <c r="E7221" s="77">
        <v>55.68</v>
      </c>
      <c r="F7221" s="95">
        <v>62</v>
      </c>
    </row>
    <row r="7222" spans="1:6">
      <c r="A7222" s="74" t="s">
        <v>217</v>
      </c>
      <c r="B7222" s="74" t="s">
        <v>759</v>
      </c>
      <c r="C7222" s="75" t="s">
        <v>8009</v>
      </c>
      <c r="D7222" s="76">
        <v>3432</v>
      </c>
      <c r="E7222" s="77">
        <v>23.53</v>
      </c>
      <c r="F7222" s="95">
        <v>146</v>
      </c>
    </row>
    <row r="7223" spans="1:6">
      <c r="A7223" s="74" t="s">
        <v>217</v>
      </c>
      <c r="B7223" s="74" t="s">
        <v>759</v>
      </c>
      <c r="C7223" s="75" t="s">
        <v>8010</v>
      </c>
      <c r="D7223" s="76">
        <v>3361</v>
      </c>
      <c r="E7223" s="77">
        <v>92.3</v>
      </c>
      <c r="F7223" s="95">
        <v>36</v>
      </c>
    </row>
    <row r="7224" spans="1:6">
      <c r="A7224" s="74" t="s">
        <v>217</v>
      </c>
      <c r="B7224" s="74" t="s">
        <v>759</v>
      </c>
      <c r="C7224" s="75" t="s">
        <v>8011</v>
      </c>
      <c r="D7224" s="76">
        <v>3209</v>
      </c>
      <c r="E7224" s="77">
        <v>22.44</v>
      </c>
      <c r="F7224" s="95">
        <v>143</v>
      </c>
    </row>
    <row r="7225" spans="1:6">
      <c r="A7225" s="74" t="s">
        <v>217</v>
      </c>
      <c r="B7225" s="74" t="s">
        <v>759</v>
      </c>
      <c r="C7225" s="75" t="s">
        <v>8012</v>
      </c>
      <c r="D7225" s="76">
        <v>3099</v>
      </c>
      <c r="E7225" s="77">
        <v>180.85</v>
      </c>
      <c r="F7225" s="95">
        <v>17</v>
      </c>
    </row>
    <row r="7226" spans="1:6">
      <c r="A7226" s="74" t="s">
        <v>217</v>
      </c>
      <c r="B7226" s="74" t="s">
        <v>759</v>
      </c>
      <c r="C7226" s="75" t="s">
        <v>8013</v>
      </c>
      <c r="D7226" s="76">
        <v>2708</v>
      </c>
      <c r="E7226" s="77">
        <v>35.39</v>
      </c>
      <c r="F7226" s="95">
        <v>77</v>
      </c>
    </row>
    <row r="7227" spans="1:6">
      <c r="A7227" s="74" t="s">
        <v>217</v>
      </c>
      <c r="B7227" s="74" t="s">
        <v>759</v>
      </c>
      <c r="C7227" s="75" t="s">
        <v>8014</v>
      </c>
      <c r="D7227" s="76">
        <v>2366</v>
      </c>
      <c r="E7227" s="77">
        <v>26.48</v>
      </c>
      <c r="F7227" s="95">
        <v>89</v>
      </c>
    </row>
    <row r="7228" spans="1:6">
      <c r="A7228" s="74" t="s">
        <v>217</v>
      </c>
      <c r="B7228" s="74" t="s">
        <v>759</v>
      </c>
      <c r="C7228" s="75" t="s">
        <v>8015</v>
      </c>
      <c r="D7228" s="76">
        <v>2354</v>
      </c>
      <c r="E7228" s="77">
        <v>49.76</v>
      </c>
      <c r="F7228" s="95">
        <v>47</v>
      </c>
    </row>
    <row r="7229" spans="1:6">
      <c r="A7229" s="74" t="s">
        <v>217</v>
      </c>
      <c r="B7229" s="74" t="s">
        <v>759</v>
      </c>
      <c r="C7229" s="75" t="s">
        <v>8016</v>
      </c>
      <c r="D7229" s="76">
        <v>2057</v>
      </c>
      <c r="E7229" s="77">
        <v>140.41999999999999</v>
      </c>
      <c r="F7229" s="95">
        <v>15</v>
      </c>
    </row>
    <row r="7230" spans="1:6">
      <c r="A7230" s="74" t="s">
        <v>217</v>
      </c>
      <c r="B7230" s="74" t="s">
        <v>759</v>
      </c>
      <c r="C7230" s="75" t="s">
        <v>8017</v>
      </c>
      <c r="D7230" s="76">
        <v>1855</v>
      </c>
      <c r="E7230" s="77">
        <v>17.43</v>
      </c>
      <c r="F7230" s="95">
        <v>106</v>
      </c>
    </row>
    <row r="7231" spans="1:6">
      <c r="A7231" s="74" t="s">
        <v>217</v>
      </c>
      <c r="B7231" s="74" t="s">
        <v>759</v>
      </c>
      <c r="C7231" s="75" t="s">
        <v>8018</v>
      </c>
      <c r="D7231" s="76">
        <v>1618</v>
      </c>
      <c r="E7231" s="77">
        <v>51.1</v>
      </c>
      <c r="F7231" s="95">
        <v>32</v>
      </c>
    </row>
    <row r="7232" spans="1:6">
      <c r="A7232" s="74" t="s">
        <v>217</v>
      </c>
      <c r="B7232" s="74" t="s">
        <v>759</v>
      </c>
      <c r="C7232" s="75" t="s">
        <v>8019</v>
      </c>
      <c r="D7232" s="76">
        <v>1514</v>
      </c>
      <c r="E7232" s="77">
        <v>31.95</v>
      </c>
      <c r="F7232" s="95">
        <v>47</v>
      </c>
    </row>
    <row r="7233" spans="1:6">
      <c r="A7233" s="74" t="s">
        <v>217</v>
      </c>
      <c r="B7233" s="74" t="s">
        <v>759</v>
      </c>
      <c r="C7233" s="75" t="s">
        <v>8020</v>
      </c>
      <c r="D7233" s="76">
        <v>1351</v>
      </c>
      <c r="E7233" s="77">
        <v>40.57</v>
      </c>
      <c r="F7233" s="95">
        <v>33</v>
      </c>
    </row>
    <row r="7234" spans="1:6">
      <c r="A7234" s="74" t="s">
        <v>217</v>
      </c>
      <c r="B7234" s="74" t="s">
        <v>759</v>
      </c>
      <c r="C7234" s="75" t="s">
        <v>8021</v>
      </c>
      <c r="D7234" s="76">
        <v>1333</v>
      </c>
      <c r="E7234" s="77">
        <v>64.16</v>
      </c>
      <c r="F7234" s="95">
        <v>21</v>
      </c>
    </row>
    <row r="7235" spans="1:6">
      <c r="A7235" s="74" t="s">
        <v>217</v>
      </c>
      <c r="B7235" s="74" t="s">
        <v>759</v>
      </c>
      <c r="C7235" s="75" t="s">
        <v>8022</v>
      </c>
      <c r="D7235" s="76">
        <v>1159</v>
      </c>
      <c r="E7235" s="77">
        <v>41.06</v>
      </c>
      <c r="F7235" s="95">
        <v>28</v>
      </c>
    </row>
    <row r="7236" spans="1:6">
      <c r="A7236" s="74" t="s">
        <v>217</v>
      </c>
      <c r="B7236" s="74" t="s">
        <v>759</v>
      </c>
      <c r="C7236" s="75" t="s">
        <v>8023</v>
      </c>
      <c r="D7236" s="76">
        <v>1156</v>
      </c>
      <c r="E7236" s="77">
        <v>72.53</v>
      </c>
      <c r="F7236" s="95">
        <v>16</v>
      </c>
    </row>
    <row r="7237" spans="1:6">
      <c r="A7237" s="74" t="s">
        <v>217</v>
      </c>
      <c r="B7237" s="74" t="s">
        <v>759</v>
      </c>
      <c r="C7237" s="75" t="s">
        <v>8024</v>
      </c>
      <c r="D7237" s="76">
        <v>1038</v>
      </c>
      <c r="E7237" s="77">
        <v>74.78</v>
      </c>
      <c r="F7237" s="95">
        <v>14</v>
      </c>
    </row>
    <row r="7238" spans="1:6">
      <c r="A7238" s="74" t="s">
        <v>217</v>
      </c>
      <c r="B7238" s="74" t="s">
        <v>759</v>
      </c>
      <c r="C7238" s="75" t="s">
        <v>8025</v>
      </c>
      <c r="D7238" s="76">
        <v>1027</v>
      </c>
      <c r="E7238" s="77">
        <v>85.85</v>
      </c>
      <c r="F7238" s="95">
        <v>12</v>
      </c>
    </row>
    <row r="7239" spans="1:6">
      <c r="A7239" s="74" t="s">
        <v>217</v>
      </c>
      <c r="B7239" s="74" t="s">
        <v>759</v>
      </c>
      <c r="C7239" s="75" t="s">
        <v>8026</v>
      </c>
      <c r="D7239" s="77">
        <v>979</v>
      </c>
      <c r="E7239" s="77">
        <v>16.91</v>
      </c>
      <c r="F7239" s="95">
        <v>58</v>
      </c>
    </row>
    <row r="7240" spans="1:6">
      <c r="A7240" s="74" t="s">
        <v>217</v>
      </c>
      <c r="B7240" s="74" t="s">
        <v>759</v>
      </c>
      <c r="C7240" s="75" t="s">
        <v>8027</v>
      </c>
      <c r="D7240" s="77">
        <v>700</v>
      </c>
      <c r="E7240" s="77">
        <v>82.03</v>
      </c>
      <c r="F7240" s="95">
        <v>8.5299999999999994</v>
      </c>
    </row>
    <row r="7241" spans="1:6">
      <c r="A7241" s="74" t="s">
        <v>217</v>
      </c>
      <c r="B7241" s="74" t="s">
        <v>759</v>
      </c>
      <c r="C7241" s="75" t="s">
        <v>8028</v>
      </c>
      <c r="D7241" s="77">
        <v>602</v>
      </c>
      <c r="E7241" s="77">
        <v>35.18</v>
      </c>
      <c r="F7241" s="95">
        <v>17</v>
      </c>
    </row>
    <row r="7242" spans="1:6">
      <c r="A7242" s="74" t="s">
        <v>217</v>
      </c>
      <c r="B7242" s="74" t="s">
        <v>759</v>
      </c>
      <c r="C7242" s="75" t="s">
        <v>8029</v>
      </c>
      <c r="D7242" s="77">
        <v>582</v>
      </c>
      <c r="E7242" s="77">
        <v>62.18</v>
      </c>
      <c r="F7242" s="95">
        <v>9.36</v>
      </c>
    </row>
    <row r="7243" spans="1:6">
      <c r="A7243" s="74" t="s">
        <v>217</v>
      </c>
      <c r="B7243" s="74" t="s">
        <v>759</v>
      </c>
      <c r="C7243" s="75" t="s">
        <v>8030</v>
      </c>
      <c r="D7243" s="77">
        <v>563</v>
      </c>
      <c r="E7243" s="77">
        <v>46.55</v>
      </c>
      <c r="F7243" s="95">
        <v>12</v>
      </c>
    </row>
    <row r="7244" spans="1:6">
      <c r="A7244" s="74" t="s">
        <v>217</v>
      </c>
      <c r="B7244" s="74" t="s">
        <v>759</v>
      </c>
      <c r="C7244" s="75" t="s">
        <v>8031</v>
      </c>
      <c r="D7244" s="77">
        <v>463</v>
      </c>
      <c r="E7244" s="77">
        <v>35.85</v>
      </c>
      <c r="F7244" s="95">
        <v>13</v>
      </c>
    </row>
    <row r="7245" spans="1:6">
      <c r="A7245" s="74" t="s">
        <v>217</v>
      </c>
      <c r="B7245" s="74" t="s">
        <v>759</v>
      </c>
      <c r="C7245" s="75" t="s">
        <v>8032</v>
      </c>
      <c r="D7245" s="77">
        <v>353</v>
      </c>
      <c r="E7245" s="77">
        <v>36.22</v>
      </c>
      <c r="F7245" s="95">
        <v>9.75</v>
      </c>
    </row>
    <row r="7246" spans="1:6">
      <c r="A7246" s="74" t="s">
        <v>217</v>
      </c>
      <c r="B7246" s="74" t="s">
        <v>759</v>
      </c>
      <c r="C7246" s="75" t="s">
        <v>8033</v>
      </c>
      <c r="D7246" s="77">
        <v>100</v>
      </c>
      <c r="E7246" s="77">
        <v>40.090000000000003</v>
      </c>
      <c r="F7246" s="95">
        <v>2.4900000000000002</v>
      </c>
    </row>
    <row r="7247" spans="1:6">
      <c r="A7247" s="74" t="s">
        <v>217</v>
      </c>
      <c r="B7247" s="74" t="s">
        <v>191</v>
      </c>
      <c r="C7247" s="75" t="s">
        <v>8034</v>
      </c>
      <c r="D7247" s="76">
        <v>110749</v>
      </c>
      <c r="E7247" s="77">
        <v>212.43</v>
      </c>
      <c r="F7247" s="95">
        <v>521</v>
      </c>
    </row>
    <row r="7248" spans="1:6">
      <c r="A7248" s="74" t="s">
        <v>217</v>
      </c>
      <c r="B7248" s="74" t="s">
        <v>191</v>
      </c>
      <c r="C7248" s="75" t="s">
        <v>189</v>
      </c>
      <c r="D7248" s="76">
        <v>20148</v>
      </c>
      <c r="E7248" s="77">
        <v>281.27</v>
      </c>
      <c r="F7248" s="95">
        <v>72</v>
      </c>
    </row>
    <row r="7249" spans="1:6">
      <c r="A7249" s="74" t="s">
        <v>217</v>
      </c>
      <c r="B7249" s="74" t="s">
        <v>191</v>
      </c>
      <c r="C7249" s="75" t="s">
        <v>8035</v>
      </c>
      <c r="D7249" s="76">
        <v>19055</v>
      </c>
      <c r="E7249" s="77">
        <v>197.99</v>
      </c>
      <c r="F7249" s="95">
        <v>96</v>
      </c>
    </row>
    <row r="7250" spans="1:6">
      <c r="A7250" s="74" t="s">
        <v>217</v>
      </c>
      <c r="B7250" s="74" t="s">
        <v>191</v>
      </c>
      <c r="C7250" s="75" t="s">
        <v>8036</v>
      </c>
      <c r="D7250" s="76">
        <v>11819</v>
      </c>
      <c r="E7250" s="77">
        <v>132.5</v>
      </c>
      <c r="F7250" s="95">
        <v>89</v>
      </c>
    </row>
    <row r="7251" spans="1:6">
      <c r="A7251" s="74" t="s">
        <v>217</v>
      </c>
      <c r="B7251" s="74" t="s">
        <v>191</v>
      </c>
      <c r="C7251" s="75" t="s">
        <v>8037</v>
      </c>
      <c r="D7251" s="76">
        <v>5055</v>
      </c>
      <c r="E7251" s="77">
        <v>62.43</v>
      </c>
      <c r="F7251" s="95">
        <v>81</v>
      </c>
    </row>
    <row r="7252" spans="1:6">
      <c r="A7252" s="74" t="s">
        <v>217</v>
      </c>
      <c r="B7252" s="74" t="s">
        <v>191</v>
      </c>
      <c r="C7252" s="75" t="s">
        <v>8038</v>
      </c>
      <c r="D7252" s="76">
        <v>4938</v>
      </c>
      <c r="E7252" s="77">
        <v>27.9</v>
      </c>
      <c r="F7252" s="95">
        <v>177</v>
      </c>
    </row>
    <row r="7253" spans="1:6">
      <c r="A7253" s="74" t="s">
        <v>217</v>
      </c>
      <c r="B7253" s="74" t="s">
        <v>191</v>
      </c>
      <c r="C7253" s="75" t="s">
        <v>8039</v>
      </c>
      <c r="D7253" s="76">
        <v>4781</v>
      </c>
      <c r="E7253" s="77">
        <v>71.17</v>
      </c>
      <c r="F7253" s="95">
        <v>67</v>
      </c>
    </row>
    <row r="7254" spans="1:6">
      <c r="A7254" s="74" t="s">
        <v>217</v>
      </c>
      <c r="B7254" s="74" t="s">
        <v>191</v>
      </c>
      <c r="C7254" s="75" t="s">
        <v>8040</v>
      </c>
      <c r="D7254" s="76">
        <v>4670</v>
      </c>
      <c r="E7254" s="77">
        <v>81.61</v>
      </c>
      <c r="F7254" s="95">
        <v>57</v>
      </c>
    </row>
    <row r="7255" spans="1:6">
      <c r="A7255" s="74" t="s">
        <v>217</v>
      </c>
      <c r="B7255" s="74" t="s">
        <v>191</v>
      </c>
      <c r="C7255" s="75" t="s">
        <v>8041</v>
      </c>
      <c r="D7255" s="76">
        <v>2861</v>
      </c>
      <c r="E7255" s="77">
        <v>26.22</v>
      </c>
      <c r="F7255" s="95">
        <v>109</v>
      </c>
    </row>
    <row r="7256" spans="1:6">
      <c r="A7256" s="74" t="s">
        <v>217</v>
      </c>
      <c r="B7256" s="74" t="s">
        <v>191</v>
      </c>
      <c r="C7256" s="75" t="s">
        <v>8042</v>
      </c>
      <c r="D7256" s="76">
        <v>2752</v>
      </c>
      <c r="E7256" s="77">
        <v>34.549999999999997</v>
      </c>
      <c r="F7256" s="95">
        <v>80</v>
      </c>
    </row>
    <row r="7257" spans="1:6">
      <c r="A7257" s="74" t="s">
        <v>217</v>
      </c>
      <c r="B7257" s="74" t="s">
        <v>191</v>
      </c>
      <c r="C7257" s="75" t="s">
        <v>8043</v>
      </c>
      <c r="D7257" s="76">
        <v>2715</v>
      </c>
      <c r="E7257" s="77">
        <v>41.04</v>
      </c>
      <c r="F7257" s="95">
        <v>66</v>
      </c>
    </row>
    <row r="7258" spans="1:6">
      <c r="A7258" s="74" t="s">
        <v>217</v>
      </c>
      <c r="B7258" s="74" t="s">
        <v>191</v>
      </c>
      <c r="C7258" s="75" t="s">
        <v>8044</v>
      </c>
      <c r="D7258" s="76">
        <v>2673</v>
      </c>
      <c r="E7258" s="77">
        <v>68.569999999999993</v>
      </c>
      <c r="F7258" s="95">
        <v>39</v>
      </c>
    </row>
    <row r="7259" spans="1:6">
      <c r="A7259" s="74" t="s">
        <v>217</v>
      </c>
      <c r="B7259" s="74" t="s">
        <v>191</v>
      </c>
      <c r="C7259" s="75" t="s">
        <v>8045</v>
      </c>
      <c r="D7259" s="76">
        <v>2473</v>
      </c>
      <c r="E7259" s="77">
        <v>51.34</v>
      </c>
      <c r="F7259" s="95">
        <v>48</v>
      </c>
    </row>
    <row r="7260" spans="1:6">
      <c r="A7260" s="74" t="s">
        <v>217</v>
      </c>
      <c r="B7260" s="74" t="s">
        <v>191</v>
      </c>
      <c r="C7260" s="75" t="s">
        <v>8046</v>
      </c>
      <c r="D7260" s="76">
        <v>2198</v>
      </c>
      <c r="E7260" s="77">
        <v>169.45</v>
      </c>
      <c r="F7260" s="95">
        <v>13</v>
      </c>
    </row>
    <row r="7261" spans="1:6">
      <c r="A7261" s="74" t="s">
        <v>217</v>
      </c>
      <c r="B7261" s="74" t="s">
        <v>191</v>
      </c>
      <c r="C7261" s="75" t="s">
        <v>8047</v>
      </c>
      <c r="D7261" s="76">
        <v>2105</v>
      </c>
      <c r="E7261" s="77">
        <v>42.14</v>
      </c>
      <c r="F7261" s="95">
        <v>50</v>
      </c>
    </row>
    <row r="7262" spans="1:6">
      <c r="A7262" s="74" t="s">
        <v>217</v>
      </c>
      <c r="B7262" s="74" t="s">
        <v>191</v>
      </c>
      <c r="C7262" s="75" t="s">
        <v>8048</v>
      </c>
      <c r="D7262" s="76">
        <v>1978</v>
      </c>
      <c r="E7262" s="77">
        <v>10.51</v>
      </c>
      <c r="F7262" s="95">
        <v>188</v>
      </c>
    </row>
    <row r="7263" spans="1:6">
      <c r="A7263" s="74" t="s">
        <v>217</v>
      </c>
      <c r="B7263" s="74" t="s">
        <v>191</v>
      </c>
      <c r="C7263" s="75" t="s">
        <v>8049</v>
      </c>
      <c r="D7263" s="76">
        <v>1945</v>
      </c>
      <c r="E7263" s="77">
        <v>13.6</v>
      </c>
      <c r="F7263" s="95">
        <v>143</v>
      </c>
    </row>
    <row r="7264" spans="1:6">
      <c r="A7264" s="74" t="s">
        <v>217</v>
      </c>
      <c r="B7264" s="74" t="s">
        <v>191</v>
      </c>
      <c r="C7264" s="75" t="s">
        <v>8050</v>
      </c>
      <c r="D7264" s="76">
        <v>1897</v>
      </c>
      <c r="E7264" s="77">
        <v>15.09</v>
      </c>
      <c r="F7264" s="95">
        <v>126</v>
      </c>
    </row>
    <row r="7265" spans="1:6">
      <c r="A7265" s="74" t="s">
        <v>217</v>
      </c>
      <c r="B7265" s="74" t="s">
        <v>191</v>
      </c>
      <c r="C7265" s="75" t="s">
        <v>8051</v>
      </c>
      <c r="D7265" s="76">
        <v>1859</v>
      </c>
      <c r="E7265" s="77">
        <v>69.59</v>
      </c>
      <c r="F7265" s="95">
        <v>27</v>
      </c>
    </row>
    <row r="7266" spans="1:6">
      <c r="A7266" s="74" t="s">
        <v>217</v>
      </c>
      <c r="B7266" s="74" t="s">
        <v>191</v>
      </c>
      <c r="C7266" s="75" t="s">
        <v>8052</v>
      </c>
      <c r="D7266" s="76">
        <v>1798</v>
      </c>
      <c r="E7266" s="77">
        <v>27.53</v>
      </c>
      <c r="F7266" s="95">
        <v>65</v>
      </c>
    </row>
    <row r="7267" spans="1:6">
      <c r="A7267" s="74" t="s">
        <v>217</v>
      </c>
      <c r="B7267" s="74" t="s">
        <v>191</v>
      </c>
      <c r="C7267" s="75" t="s">
        <v>8053</v>
      </c>
      <c r="D7267" s="76">
        <v>1784</v>
      </c>
      <c r="E7267" s="77">
        <v>45.79</v>
      </c>
      <c r="F7267" s="95">
        <v>39</v>
      </c>
    </row>
    <row r="7268" spans="1:6">
      <c r="A7268" s="74" t="s">
        <v>217</v>
      </c>
      <c r="B7268" s="74" t="s">
        <v>191</v>
      </c>
      <c r="C7268" s="75" t="s">
        <v>8054</v>
      </c>
      <c r="D7268" s="76">
        <v>1780</v>
      </c>
      <c r="E7268" s="77">
        <v>39.380000000000003</v>
      </c>
      <c r="F7268" s="95">
        <v>45</v>
      </c>
    </row>
    <row r="7269" spans="1:6">
      <c r="A7269" s="74" t="s">
        <v>217</v>
      </c>
      <c r="B7269" s="74" t="s">
        <v>191</v>
      </c>
      <c r="C7269" s="75" t="s">
        <v>8055</v>
      </c>
      <c r="D7269" s="76">
        <v>1763</v>
      </c>
      <c r="E7269" s="77">
        <v>82.61</v>
      </c>
      <c r="F7269" s="95">
        <v>21</v>
      </c>
    </row>
    <row r="7270" spans="1:6">
      <c r="A7270" s="74" t="s">
        <v>217</v>
      </c>
      <c r="B7270" s="74" t="s">
        <v>191</v>
      </c>
      <c r="C7270" s="75" t="s">
        <v>8056</v>
      </c>
      <c r="D7270" s="76">
        <v>1640</v>
      </c>
      <c r="E7270" s="77">
        <v>49.22</v>
      </c>
      <c r="F7270" s="95">
        <v>33</v>
      </c>
    </row>
    <row r="7271" spans="1:6">
      <c r="A7271" s="74" t="s">
        <v>217</v>
      </c>
      <c r="B7271" s="74" t="s">
        <v>191</v>
      </c>
      <c r="C7271" s="75" t="s">
        <v>8057</v>
      </c>
      <c r="D7271" s="76">
        <v>1618</v>
      </c>
      <c r="E7271" s="77">
        <v>64.62</v>
      </c>
      <c r="F7271" s="95">
        <v>25</v>
      </c>
    </row>
    <row r="7272" spans="1:6">
      <c r="A7272" s="74" t="s">
        <v>217</v>
      </c>
      <c r="B7272" s="74" t="s">
        <v>191</v>
      </c>
      <c r="C7272" s="75" t="s">
        <v>8058</v>
      </c>
      <c r="D7272" s="76">
        <v>1438</v>
      </c>
      <c r="E7272" s="77">
        <v>23.9</v>
      </c>
      <c r="F7272" s="95">
        <v>60</v>
      </c>
    </row>
    <row r="7273" spans="1:6">
      <c r="A7273" s="74" t="s">
        <v>217</v>
      </c>
      <c r="B7273" s="74" t="s">
        <v>191</v>
      </c>
      <c r="C7273" s="75" t="s">
        <v>8059</v>
      </c>
      <c r="D7273" s="76">
        <v>1434</v>
      </c>
      <c r="E7273" s="77">
        <v>29.83</v>
      </c>
      <c r="F7273" s="95">
        <v>48</v>
      </c>
    </row>
    <row r="7274" spans="1:6">
      <c r="A7274" s="74" t="s">
        <v>217</v>
      </c>
      <c r="B7274" s="74" t="s">
        <v>191</v>
      </c>
      <c r="C7274" s="75" t="s">
        <v>8060</v>
      </c>
      <c r="D7274" s="76">
        <v>1434</v>
      </c>
      <c r="E7274" s="77">
        <v>24.1</v>
      </c>
      <c r="F7274" s="95">
        <v>60</v>
      </c>
    </row>
    <row r="7275" spans="1:6">
      <c r="A7275" s="74" t="s">
        <v>217</v>
      </c>
      <c r="B7275" s="74" t="s">
        <v>191</v>
      </c>
      <c r="C7275" s="75" t="s">
        <v>8061</v>
      </c>
      <c r="D7275" s="76">
        <v>1283</v>
      </c>
      <c r="E7275" s="77">
        <v>10.09</v>
      </c>
      <c r="F7275" s="95">
        <v>127</v>
      </c>
    </row>
    <row r="7276" spans="1:6">
      <c r="A7276" s="74" t="s">
        <v>217</v>
      </c>
      <c r="B7276" s="74" t="s">
        <v>191</v>
      </c>
      <c r="C7276" s="75" t="s">
        <v>8062</v>
      </c>
      <c r="D7276" s="76">
        <v>1191</v>
      </c>
      <c r="E7276" s="77">
        <v>51.06</v>
      </c>
      <c r="F7276" s="95">
        <v>23</v>
      </c>
    </row>
    <row r="7277" spans="1:6">
      <c r="A7277" s="74" t="s">
        <v>217</v>
      </c>
      <c r="B7277" s="74" t="s">
        <v>191</v>
      </c>
      <c r="C7277" s="75" t="s">
        <v>8063</v>
      </c>
      <c r="D7277" s="76">
        <v>1068</v>
      </c>
      <c r="E7277" s="77">
        <v>10</v>
      </c>
      <c r="F7277" s="95">
        <v>107</v>
      </c>
    </row>
    <row r="7278" spans="1:6">
      <c r="A7278" s="74" t="s">
        <v>217</v>
      </c>
      <c r="B7278" s="74" t="s">
        <v>191</v>
      </c>
      <c r="C7278" s="75" t="s">
        <v>8064</v>
      </c>
      <c r="D7278" s="77">
        <v>505</v>
      </c>
      <c r="E7278" s="77">
        <v>40.090000000000003</v>
      </c>
      <c r="F7278" s="95">
        <v>13</v>
      </c>
    </row>
    <row r="7279" spans="1:6">
      <c r="A7279" s="74" t="s">
        <v>217</v>
      </c>
      <c r="B7279" s="74" t="s">
        <v>191</v>
      </c>
      <c r="C7279" s="75" t="s">
        <v>8065</v>
      </c>
      <c r="D7279" s="77">
        <v>226</v>
      </c>
      <c r="E7279" s="77">
        <v>19.57</v>
      </c>
      <c r="F7279" s="95">
        <v>12</v>
      </c>
    </row>
    <row r="7280" spans="1:6">
      <c r="A7280" s="74" t="s">
        <v>814</v>
      </c>
      <c r="B7280" s="74" t="s">
        <v>194</v>
      </c>
      <c r="C7280" s="75" t="s">
        <v>8066</v>
      </c>
      <c r="D7280" s="76">
        <v>34008</v>
      </c>
      <c r="E7280" s="77">
        <v>21.39</v>
      </c>
      <c r="F7280" s="96">
        <v>1590</v>
      </c>
    </row>
    <row r="7281" spans="1:6">
      <c r="A7281" s="74" t="s">
        <v>814</v>
      </c>
      <c r="B7281" s="74" t="s">
        <v>194</v>
      </c>
      <c r="C7281" s="75" t="s">
        <v>8067</v>
      </c>
      <c r="D7281" s="76">
        <v>4848</v>
      </c>
      <c r="E7281" s="77">
        <v>28.28</v>
      </c>
      <c r="F7281" s="95">
        <v>171</v>
      </c>
    </row>
    <row r="7282" spans="1:6">
      <c r="A7282" s="74" t="s">
        <v>814</v>
      </c>
      <c r="B7282" s="74" t="s">
        <v>194</v>
      </c>
      <c r="C7282" s="75" t="s">
        <v>8068</v>
      </c>
      <c r="D7282" s="76">
        <v>4631</v>
      </c>
      <c r="E7282" s="77">
        <v>39.68</v>
      </c>
      <c r="F7282" s="95">
        <v>117</v>
      </c>
    </row>
    <row r="7283" spans="1:6">
      <c r="A7283" s="74" t="s">
        <v>814</v>
      </c>
      <c r="B7283" s="74" t="s">
        <v>194</v>
      </c>
      <c r="C7283" s="75" t="s">
        <v>8069</v>
      </c>
      <c r="D7283" s="76">
        <v>4582</v>
      </c>
      <c r="E7283" s="77">
        <v>20.57</v>
      </c>
      <c r="F7283" s="95">
        <v>223</v>
      </c>
    </row>
    <row r="7284" spans="1:6">
      <c r="A7284" s="74" t="s">
        <v>814</v>
      </c>
      <c r="B7284" s="74" t="s">
        <v>194</v>
      </c>
      <c r="C7284" s="75" t="s">
        <v>8070</v>
      </c>
      <c r="D7284" s="76">
        <v>4093</v>
      </c>
      <c r="E7284" s="77">
        <v>62.05</v>
      </c>
      <c r="F7284" s="95">
        <v>66</v>
      </c>
    </row>
    <row r="7285" spans="1:6">
      <c r="A7285" s="74" t="s">
        <v>814</v>
      </c>
      <c r="B7285" s="74" t="s">
        <v>194</v>
      </c>
      <c r="C7285" s="75" t="s">
        <v>8071</v>
      </c>
      <c r="D7285" s="76">
        <v>3683</v>
      </c>
      <c r="E7285" s="77">
        <v>6.92</v>
      </c>
      <c r="F7285" s="95">
        <v>532</v>
      </c>
    </row>
    <row r="7286" spans="1:6">
      <c r="A7286" s="74" t="s">
        <v>814</v>
      </c>
      <c r="B7286" s="74" t="s">
        <v>194</v>
      </c>
      <c r="C7286" s="75" t="s">
        <v>8072</v>
      </c>
      <c r="D7286" s="76">
        <v>3499</v>
      </c>
      <c r="E7286" s="77">
        <v>14.74</v>
      </c>
      <c r="F7286" s="95">
        <v>237</v>
      </c>
    </row>
    <row r="7287" spans="1:6">
      <c r="A7287" s="74" t="s">
        <v>814</v>
      </c>
      <c r="B7287" s="74" t="s">
        <v>194</v>
      </c>
      <c r="C7287" s="75" t="s">
        <v>8073</v>
      </c>
      <c r="D7287" s="76">
        <v>3378</v>
      </c>
      <c r="E7287" s="77">
        <v>25.3</v>
      </c>
      <c r="F7287" s="95">
        <v>133</v>
      </c>
    </row>
    <row r="7288" spans="1:6">
      <c r="A7288" s="74" t="s">
        <v>814</v>
      </c>
      <c r="B7288" s="74" t="s">
        <v>194</v>
      </c>
      <c r="C7288" s="75" t="s">
        <v>8074</v>
      </c>
      <c r="D7288" s="76">
        <v>3201</v>
      </c>
      <c r="E7288" s="77">
        <v>26.18</v>
      </c>
      <c r="F7288" s="95">
        <v>122</v>
      </c>
    </row>
    <row r="7289" spans="1:6">
      <c r="A7289" s="74" t="s">
        <v>814</v>
      </c>
      <c r="B7289" s="74" t="s">
        <v>194</v>
      </c>
      <c r="C7289" s="75" t="s">
        <v>8075</v>
      </c>
      <c r="D7289" s="76">
        <v>2964</v>
      </c>
      <c r="E7289" s="77">
        <v>57.36</v>
      </c>
      <c r="F7289" s="95">
        <v>52</v>
      </c>
    </row>
    <row r="7290" spans="1:6">
      <c r="A7290" s="74" t="s">
        <v>814</v>
      </c>
      <c r="B7290" s="74" t="s">
        <v>194</v>
      </c>
      <c r="C7290" s="75" t="s">
        <v>8076</v>
      </c>
      <c r="D7290" s="76">
        <v>2738</v>
      </c>
      <c r="E7290" s="77">
        <v>209.61</v>
      </c>
      <c r="F7290" s="95">
        <v>13</v>
      </c>
    </row>
    <row r="7291" spans="1:6">
      <c r="A7291" s="74" t="s">
        <v>814</v>
      </c>
      <c r="B7291" s="74" t="s">
        <v>194</v>
      </c>
      <c r="C7291" s="75" t="s">
        <v>8077</v>
      </c>
      <c r="D7291" s="76">
        <v>2633</v>
      </c>
      <c r="E7291" s="77">
        <v>8.36</v>
      </c>
      <c r="F7291" s="95">
        <v>315</v>
      </c>
    </row>
    <row r="7292" spans="1:6">
      <c r="A7292" s="74" t="s">
        <v>814</v>
      </c>
      <c r="B7292" s="74" t="s">
        <v>194</v>
      </c>
      <c r="C7292" s="75" t="s">
        <v>8078</v>
      </c>
      <c r="D7292" s="76">
        <v>2501</v>
      </c>
      <c r="E7292" s="77">
        <v>33.97</v>
      </c>
      <c r="F7292" s="95">
        <v>74</v>
      </c>
    </row>
    <row r="7293" spans="1:6">
      <c r="A7293" s="74" t="s">
        <v>814</v>
      </c>
      <c r="B7293" s="74" t="s">
        <v>194</v>
      </c>
      <c r="C7293" s="75" t="s">
        <v>8079</v>
      </c>
      <c r="D7293" s="76">
        <v>2430</v>
      </c>
      <c r="E7293" s="77">
        <v>25.86</v>
      </c>
      <c r="F7293" s="95">
        <v>94</v>
      </c>
    </row>
    <row r="7294" spans="1:6">
      <c r="A7294" s="74" t="s">
        <v>814</v>
      </c>
      <c r="B7294" s="74" t="s">
        <v>194</v>
      </c>
      <c r="C7294" s="75" t="s">
        <v>8080</v>
      </c>
      <c r="D7294" s="76">
        <v>2291</v>
      </c>
      <c r="E7294" s="77">
        <v>116.15</v>
      </c>
      <c r="F7294" s="95">
        <v>20</v>
      </c>
    </row>
    <row r="7295" spans="1:6">
      <c r="A7295" s="74" t="s">
        <v>814</v>
      </c>
      <c r="B7295" s="74" t="s">
        <v>194</v>
      </c>
      <c r="C7295" s="75" t="s">
        <v>8081</v>
      </c>
      <c r="D7295" s="76">
        <v>2112</v>
      </c>
      <c r="E7295" s="77">
        <v>43.63</v>
      </c>
      <c r="F7295" s="95">
        <v>48</v>
      </c>
    </row>
    <row r="7296" spans="1:6">
      <c r="A7296" s="74" t="s">
        <v>814</v>
      </c>
      <c r="B7296" s="74" t="s">
        <v>194</v>
      </c>
      <c r="C7296" s="75" t="s">
        <v>8082</v>
      </c>
      <c r="D7296" s="76">
        <v>2066</v>
      </c>
      <c r="E7296" s="77">
        <v>53.24</v>
      </c>
      <c r="F7296" s="95">
        <v>39</v>
      </c>
    </row>
    <row r="7297" spans="1:6">
      <c r="A7297" s="74" t="s">
        <v>814</v>
      </c>
      <c r="B7297" s="74" t="s">
        <v>194</v>
      </c>
      <c r="C7297" s="75" t="s">
        <v>8083</v>
      </c>
      <c r="D7297" s="76">
        <v>2016</v>
      </c>
      <c r="E7297" s="77">
        <v>83.94</v>
      </c>
      <c r="F7297" s="95">
        <v>24</v>
      </c>
    </row>
    <row r="7298" spans="1:6">
      <c r="A7298" s="74" t="s">
        <v>814</v>
      </c>
      <c r="B7298" s="74" t="s">
        <v>194</v>
      </c>
      <c r="C7298" s="75" t="s">
        <v>8084</v>
      </c>
      <c r="D7298" s="76">
        <v>1792</v>
      </c>
      <c r="E7298" s="77">
        <v>68.12</v>
      </c>
      <c r="F7298" s="95">
        <v>26</v>
      </c>
    </row>
    <row r="7299" spans="1:6">
      <c r="A7299" s="74" t="s">
        <v>814</v>
      </c>
      <c r="B7299" s="74" t="s">
        <v>194</v>
      </c>
      <c r="C7299" s="75" t="s">
        <v>8085</v>
      </c>
      <c r="D7299" s="76">
        <v>1756</v>
      </c>
      <c r="E7299" s="77">
        <v>18.760000000000002</v>
      </c>
      <c r="F7299" s="95">
        <v>94</v>
      </c>
    </row>
    <row r="7300" spans="1:6">
      <c r="A7300" s="74" t="s">
        <v>814</v>
      </c>
      <c r="B7300" s="74" t="s">
        <v>194</v>
      </c>
      <c r="C7300" s="75" t="s">
        <v>8086</v>
      </c>
      <c r="D7300" s="76">
        <v>1737</v>
      </c>
      <c r="E7300" s="77">
        <v>25.98</v>
      </c>
      <c r="F7300" s="95">
        <v>67</v>
      </c>
    </row>
    <row r="7301" spans="1:6">
      <c r="A7301" s="74" t="s">
        <v>814</v>
      </c>
      <c r="B7301" s="74" t="s">
        <v>194</v>
      </c>
      <c r="C7301" s="75" t="s">
        <v>8087</v>
      </c>
      <c r="D7301" s="76">
        <v>1539</v>
      </c>
      <c r="E7301" s="77">
        <v>15.33</v>
      </c>
      <c r="F7301" s="95">
        <v>100</v>
      </c>
    </row>
    <row r="7302" spans="1:6">
      <c r="A7302" s="74" t="s">
        <v>814</v>
      </c>
      <c r="B7302" s="74" t="s">
        <v>194</v>
      </c>
      <c r="C7302" s="75" t="s">
        <v>8088</v>
      </c>
      <c r="D7302" s="76">
        <v>1373</v>
      </c>
      <c r="E7302" s="77">
        <v>23.61</v>
      </c>
      <c r="F7302" s="95">
        <v>58</v>
      </c>
    </row>
    <row r="7303" spans="1:6">
      <c r="A7303" s="74" t="s">
        <v>814</v>
      </c>
      <c r="B7303" s="74" t="s">
        <v>194</v>
      </c>
      <c r="C7303" s="75" t="s">
        <v>8089</v>
      </c>
      <c r="D7303" s="76">
        <v>1360</v>
      </c>
      <c r="E7303" s="77">
        <v>129.41999999999999</v>
      </c>
      <c r="F7303" s="95">
        <v>11</v>
      </c>
    </row>
    <row r="7304" spans="1:6">
      <c r="A7304" s="74" t="s">
        <v>814</v>
      </c>
      <c r="B7304" s="74" t="s">
        <v>194</v>
      </c>
      <c r="C7304" s="75" t="s">
        <v>8090</v>
      </c>
      <c r="D7304" s="76">
        <v>1351</v>
      </c>
      <c r="E7304" s="77">
        <v>213.04</v>
      </c>
      <c r="F7304" s="95">
        <v>6.34</v>
      </c>
    </row>
    <row r="7305" spans="1:6">
      <c r="A7305" s="74" t="s">
        <v>814</v>
      </c>
      <c r="B7305" s="74" t="s">
        <v>194</v>
      </c>
      <c r="C7305" s="75" t="s">
        <v>8091</v>
      </c>
      <c r="D7305" s="76">
        <v>1344</v>
      </c>
      <c r="E7305" s="77">
        <v>42.38</v>
      </c>
      <c r="F7305" s="95">
        <v>32</v>
      </c>
    </row>
    <row r="7306" spans="1:6">
      <c r="A7306" s="74" t="s">
        <v>814</v>
      </c>
      <c r="B7306" s="74" t="s">
        <v>194</v>
      </c>
      <c r="C7306" s="75" t="s">
        <v>8092</v>
      </c>
      <c r="D7306" s="76">
        <v>1286</v>
      </c>
      <c r="E7306" s="77">
        <v>22.36</v>
      </c>
      <c r="F7306" s="95">
        <v>58</v>
      </c>
    </row>
    <row r="7307" spans="1:6">
      <c r="A7307" s="74" t="s">
        <v>814</v>
      </c>
      <c r="B7307" s="74" t="s">
        <v>194</v>
      </c>
      <c r="C7307" s="75" t="s">
        <v>8093</v>
      </c>
      <c r="D7307" s="76">
        <v>1285</v>
      </c>
      <c r="E7307" s="77">
        <v>8.8000000000000007</v>
      </c>
      <c r="F7307" s="95">
        <v>146</v>
      </c>
    </row>
    <row r="7308" spans="1:6">
      <c r="A7308" s="74" t="s">
        <v>814</v>
      </c>
      <c r="B7308" s="74" t="s">
        <v>194</v>
      </c>
      <c r="C7308" s="75" t="s">
        <v>8094</v>
      </c>
      <c r="D7308" s="76">
        <v>1254</v>
      </c>
      <c r="E7308" s="77">
        <v>28.84</v>
      </c>
      <c r="F7308" s="95">
        <v>43</v>
      </c>
    </row>
    <row r="7309" spans="1:6">
      <c r="A7309" s="74" t="s">
        <v>814</v>
      </c>
      <c r="B7309" s="74" t="s">
        <v>194</v>
      </c>
      <c r="C7309" s="75" t="s">
        <v>8095</v>
      </c>
      <c r="D7309" s="76">
        <v>1145</v>
      </c>
      <c r="E7309" s="77">
        <v>12.64</v>
      </c>
      <c r="F7309" s="95">
        <v>91</v>
      </c>
    </row>
    <row r="7310" spans="1:6">
      <c r="A7310" s="74" t="s">
        <v>814</v>
      </c>
      <c r="B7310" s="74" t="s">
        <v>194</v>
      </c>
      <c r="C7310" s="75" t="s">
        <v>8096</v>
      </c>
      <c r="D7310" s="76">
        <v>1015</v>
      </c>
      <c r="E7310" s="77">
        <v>33.4</v>
      </c>
      <c r="F7310" s="95">
        <v>30</v>
      </c>
    </row>
    <row r="7311" spans="1:6">
      <c r="A7311" s="74" t="s">
        <v>814</v>
      </c>
      <c r="B7311" s="74" t="s">
        <v>194</v>
      </c>
      <c r="C7311" s="75" t="s">
        <v>8097</v>
      </c>
      <c r="D7311" s="76">
        <v>1008</v>
      </c>
      <c r="E7311" s="77">
        <v>14.64</v>
      </c>
      <c r="F7311" s="95">
        <v>69</v>
      </c>
    </row>
    <row r="7312" spans="1:6">
      <c r="A7312" s="74" t="s">
        <v>814</v>
      </c>
      <c r="B7312" s="74" t="s">
        <v>194</v>
      </c>
      <c r="C7312" s="75" t="s">
        <v>8098</v>
      </c>
      <c r="D7312" s="77">
        <v>960</v>
      </c>
      <c r="E7312" s="77">
        <v>25.51</v>
      </c>
      <c r="F7312" s="95">
        <v>38</v>
      </c>
    </row>
    <row r="7313" spans="1:6">
      <c r="A7313" s="74" t="s">
        <v>814</v>
      </c>
      <c r="B7313" s="74" t="s">
        <v>194</v>
      </c>
      <c r="C7313" s="75" t="s">
        <v>8099</v>
      </c>
      <c r="D7313" s="77">
        <v>929</v>
      </c>
      <c r="E7313" s="77">
        <v>21.54</v>
      </c>
      <c r="F7313" s="95">
        <v>43</v>
      </c>
    </row>
    <row r="7314" spans="1:6">
      <c r="A7314" s="74" t="s">
        <v>814</v>
      </c>
      <c r="B7314" s="74" t="s">
        <v>194</v>
      </c>
      <c r="C7314" s="75" t="s">
        <v>8100</v>
      </c>
      <c r="D7314" s="77">
        <v>893</v>
      </c>
      <c r="E7314" s="77">
        <v>55.26</v>
      </c>
      <c r="F7314" s="95">
        <v>16</v>
      </c>
    </row>
    <row r="7315" spans="1:6">
      <c r="A7315" s="74" t="s">
        <v>814</v>
      </c>
      <c r="B7315" s="74" t="s">
        <v>194</v>
      </c>
      <c r="C7315" s="75" t="s">
        <v>8101</v>
      </c>
      <c r="D7315" s="77">
        <v>870</v>
      </c>
      <c r="E7315" s="77">
        <v>33.36</v>
      </c>
      <c r="F7315" s="95">
        <v>26</v>
      </c>
    </row>
    <row r="7316" spans="1:6">
      <c r="A7316" s="74" t="s">
        <v>814</v>
      </c>
      <c r="B7316" s="74" t="s">
        <v>194</v>
      </c>
      <c r="C7316" s="75" t="s">
        <v>8102</v>
      </c>
      <c r="D7316" s="77">
        <v>811</v>
      </c>
      <c r="E7316" s="77">
        <v>69.650000000000006</v>
      </c>
      <c r="F7316" s="95">
        <v>12</v>
      </c>
    </row>
    <row r="7317" spans="1:6">
      <c r="A7317" s="74" t="s">
        <v>814</v>
      </c>
      <c r="B7317" s="74" t="s">
        <v>194</v>
      </c>
      <c r="C7317" s="75" t="s">
        <v>8103</v>
      </c>
      <c r="D7317" s="77">
        <v>805</v>
      </c>
      <c r="E7317" s="77">
        <v>15.75</v>
      </c>
      <c r="F7317" s="95">
        <v>51</v>
      </c>
    </row>
    <row r="7318" spans="1:6">
      <c r="A7318" s="74" t="s">
        <v>814</v>
      </c>
      <c r="B7318" s="74" t="s">
        <v>194</v>
      </c>
      <c r="C7318" s="75" t="s">
        <v>8104</v>
      </c>
      <c r="D7318" s="77">
        <v>802</v>
      </c>
      <c r="E7318" s="77">
        <v>125.67</v>
      </c>
      <c r="F7318" s="95">
        <v>6.38</v>
      </c>
    </row>
    <row r="7319" spans="1:6">
      <c r="A7319" s="74" t="s">
        <v>814</v>
      </c>
      <c r="B7319" s="74" t="s">
        <v>194</v>
      </c>
      <c r="C7319" s="75" t="s">
        <v>8105</v>
      </c>
      <c r="D7319" s="77">
        <v>753</v>
      </c>
      <c r="E7319" s="77">
        <v>27.99</v>
      </c>
      <c r="F7319" s="95">
        <v>27</v>
      </c>
    </row>
    <row r="7320" spans="1:6">
      <c r="A7320" s="74" t="s">
        <v>814</v>
      </c>
      <c r="B7320" s="74" t="s">
        <v>194</v>
      </c>
      <c r="C7320" s="75" t="s">
        <v>8106</v>
      </c>
      <c r="D7320" s="77">
        <v>727</v>
      </c>
      <c r="E7320" s="77">
        <v>7.01</v>
      </c>
      <c r="F7320" s="95">
        <v>104</v>
      </c>
    </row>
    <row r="7321" spans="1:6">
      <c r="A7321" s="74" t="s">
        <v>814</v>
      </c>
      <c r="B7321" s="74" t="s">
        <v>194</v>
      </c>
      <c r="C7321" s="75" t="s">
        <v>8107</v>
      </c>
      <c r="D7321" s="77">
        <v>717</v>
      </c>
      <c r="E7321" s="77">
        <v>48.79</v>
      </c>
      <c r="F7321" s="95">
        <v>15</v>
      </c>
    </row>
    <row r="7322" spans="1:6">
      <c r="A7322" s="74" t="s">
        <v>814</v>
      </c>
      <c r="B7322" s="74" t="s">
        <v>194</v>
      </c>
      <c r="C7322" s="75" t="s">
        <v>8108</v>
      </c>
      <c r="D7322" s="77">
        <v>645</v>
      </c>
      <c r="E7322" s="77">
        <v>20.04</v>
      </c>
      <c r="F7322" s="95">
        <v>32</v>
      </c>
    </row>
    <row r="7323" spans="1:6">
      <c r="A7323" s="74" t="s">
        <v>814</v>
      </c>
      <c r="B7323" s="74" t="s">
        <v>194</v>
      </c>
      <c r="C7323" s="75" t="s">
        <v>8109</v>
      </c>
      <c r="D7323" s="77">
        <v>598</v>
      </c>
      <c r="E7323" s="77">
        <v>31.45</v>
      </c>
      <c r="F7323" s="95">
        <v>19</v>
      </c>
    </row>
    <row r="7324" spans="1:6">
      <c r="A7324" s="74" t="s">
        <v>814</v>
      </c>
      <c r="B7324" s="74" t="s">
        <v>194</v>
      </c>
      <c r="C7324" s="75" t="s">
        <v>8110</v>
      </c>
      <c r="D7324" s="77">
        <v>571</v>
      </c>
      <c r="E7324" s="77">
        <v>11.81</v>
      </c>
      <c r="F7324" s="95">
        <v>48</v>
      </c>
    </row>
    <row r="7325" spans="1:6">
      <c r="A7325" s="74" t="s">
        <v>814</v>
      </c>
      <c r="B7325" s="74" t="s">
        <v>194</v>
      </c>
      <c r="C7325" s="75" t="s">
        <v>8111</v>
      </c>
      <c r="D7325" s="77">
        <v>569</v>
      </c>
      <c r="E7325" s="77">
        <v>42.46</v>
      </c>
      <c r="F7325" s="95">
        <v>13</v>
      </c>
    </row>
    <row r="7326" spans="1:6">
      <c r="A7326" s="74" t="s">
        <v>814</v>
      </c>
      <c r="B7326" s="74" t="s">
        <v>194</v>
      </c>
      <c r="C7326" s="75" t="s">
        <v>8112</v>
      </c>
      <c r="D7326" s="77">
        <v>555</v>
      </c>
      <c r="E7326" s="77">
        <v>25.16</v>
      </c>
      <c r="F7326" s="95">
        <v>22</v>
      </c>
    </row>
    <row r="7327" spans="1:6">
      <c r="A7327" s="74" t="s">
        <v>814</v>
      </c>
      <c r="B7327" s="74" t="s">
        <v>194</v>
      </c>
      <c r="C7327" s="75" t="s">
        <v>8113</v>
      </c>
      <c r="D7327" s="77">
        <v>509</v>
      </c>
      <c r="E7327" s="77">
        <v>16.25</v>
      </c>
      <c r="F7327" s="95">
        <v>31</v>
      </c>
    </row>
    <row r="7328" spans="1:6">
      <c r="A7328" s="74" t="s">
        <v>814</v>
      </c>
      <c r="B7328" s="74" t="s">
        <v>194</v>
      </c>
      <c r="C7328" s="75" t="s">
        <v>8114</v>
      </c>
      <c r="D7328" s="77">
        <v>493</v>
      </c>
      <c r="E7328" s="77">
        <v>39.57</v>
      </c>
      <c r="F7328" s="95">
        <v>12</v>
      </c>
    </row>
    <row r="7329" spans="1:6">
      <c r="A7329" s="74" t="s">
        <v>814</v>
      </c>
      <c r="B7329" s="74" t="s">
        <v>194</v>
      </c>
      <c r="C7329" s="75" t="s">
        <v>8115</v>
      </c>
      <c r="D7329" s="77">
        <v>467</v>
      </c>
      <c r="E7329" s="77">
        <v>23.27</v>
      </c>
      <c r="F7329" s="95">
        <v>20</v>
      </c>
    </row>
    <row r="7330" spans="1:6">
      <c r="A7330" s="74" t="s">
        <v>814</v>
      </c>
      <c r="B7330" s="74" t="s">
        <v>194</v>
      </c>
      <c r="C7330" s="75" t="s">
        <v>8116</v>
      </c>
      <c r="D7330" s="77">
        <v>458</v>
      </c>
      <c r="E7330" s="77">
        <v>32.17</v>
      </c>
      <c r="F7330" s="95">
        <v>14</v>
      </c>
    </row>
    <row r="7331" spans="1:6">
      <c r="A7331" s="74" t="s">
        <v>814</v>
      </c>
      <c r="B7331" s="74" t="s">
        <v>194</v>
      </c>
      <c r="C7331" s="75" t="s">
        <v>8117</v>
      </c>
      <c r="D7331" s="77">
        <v>447</v>
      </c>
      <c r="E7331" s="77">
        <v>18.55</v>
      </c>
      <c r="F7331" s="95">
        <v>24</v>
      </c>
    </row>
    <row r="7332" spans="1:6">
      <c r="A7332" s="74" t="s">
        <v>814</v>
      </c>
      <c r="B7332" s="74" t="s">
        <v>194</v>
      </c>
      <c r="C7332" s="75" t="s">
        <v>8118</v>
      </c>
      <c r="D7332" s="77">
        <v>429</v>
      </c>
      <c r="E7332" s="77">
        <v>31.71</v>
      </c>
      <c r="F7332" s="95">
        <v>14</v>
      </c>
    </row>
    <row r="7333" spans="1:6">
      <c r="A7333" s="74" t="s">
        <v>814</v>
      </c>
      <c r="B7333" s="74" t="s">
        <v>194</v>
      </c>
      <c r="C7333" s="75" t="s">
        <v>8119</v>
      </c>
      <c r="D7333" s="77">
        <v>399</v>
      </c>
      <c r="E7333" s="77">
        <v>68.430000000000007</v>
      </c>
      <c r="F7333" s="95">
        <v>5.83</v>
      </c>
    </row>
    <row r="7334" spans="1:6">
      <c r="A7334" s="74" t="s">
        <v>814</v>
      </c>
      <c r="B7334" s="74" t="s">
        <v>194</v>
      </c>
      <c r="C7334" s="75" t="s">
        <v>8120</v>
      </c>
      <c r="D7334" s="77">
        <v>397</v>
      </c>
      <c r="E7334" s="77">
        <v>35.380000000000003</v>
      </c>
      <c r="F7334" s="95">
        <v>11</v>
      </c>
    </row>
    <row r="7335" spans="1:6">
      <c r="A7335" s="74" t="s">
        <v>814</v>
      </c>
      <c r="B7335" s="74" t="s">
        <v>194</v>
      </c>
      <c r="C7335" s="75" t="s">
        <v>8121</v>
      </c>
      <c r="D7335" s="77">
        <v>375</v>
      </c>
      <c r="E7335" s="77">
        <v>11.39</v>
      </c>
      <c r="F7335" s="95">
        <v>33</v>
      </c>
    </row>
    <row r="7336" spans="1:6">
      <c r="A7336" s="74" t="s">
        <v>814</v>
      </c>
      <c r="B7336" s="74" t="s">
        <v>194</v>
      </c>
      <c r="C7336" s="75" t="s">
        <v>8122</v>
      </c>
      <c r="D7336" s="77">
        <v>318</v>
      </c>
      <c r="E7336" s="77">
        <v>64.88</v>
      </c>
      <c r="F7336" s="95">
        <v>4.9000000000000004</v>
      </c>
    </row>
    <row r="7337" spans="1:6">
      <c r="A7337" s="74" t="s">
        <v>814</v>
      </c>
      <c r="B7337" s="74" t="s">
        <v>194</v>
      </c>
      <c r="C7337" s="75" t="s">
        <v>8123</v>
      </c>
      <c r="D7337" s="77">
        <v>317</v>
      </c>
      <c r="E7337" s="77">
        <v>15.46</v>
      </c>
      <c r="F7337" s="95">
        <v>21</v>
      </c>
    </row>
    <row r="7338" spans="1:6">
      <c r="A7338" s="74" t="s">
        <v>814</v>
      </c>
      <c r="B7338" s="74" t="s">
        <v>194</v>
      </c>
      <c r="C7338" s="75" t="s">
        <v>8124</v>
      </c>
      <c r="D7338" s="77">
        <v>302</v>
      </c>
      <c r="E7338" s="77">
        <v>52.62</v>
      </c>
      <c r="F7338" s="95">
        <v>5.74</v>
      </c>
    </row>
    <row r="7339" spans="1:6">
      <c r="A7339" s="74" t="s">
        <v>814</v>
      </c>
      <c r="B7339" s="74" t="s">
        <v>194</v>
      </c>
      <c r="C7339" s="75" t="s">
        <v>8125</v>
      </c>
      <c r="D7339" s="77">
        <v>301</v>
      </c>
      <c r="E7339" s="77">
        <v>66.52</v>
      </c>
      <c r="F7339" s="95">
        <v>4.53</v>
      </c>
    </row>
    <row r="7340" spans="1:6">
      <c r="A7340" s="74" t="s">
        <v>814</v>
      </c>
      <c r="B7340" s="74" t="s">
        <v>194</v>
      </c>
      <c r="C7340" s="75" t="s">
        <v>8126</v>
      </c>
      <c r="D7340" s="77">
        <v>225</v>
      </c>
      <c r="E7340" s="77">
        <v>142.09</v>
      </c>
      <c r="F7340" s="95">
        <v>1.58</v>
      </c>
    </row>
    <row r="7341" spans="1:6">
      <c r="A7341" s="74" t="s">
        <v>814</v>
      </c>
      <c r="B7341" s="74" t="s">
        <v>194</v>
      </c>
      <c r="C7341" s="75" t="s">
        <v>8127</v>
      </c>
      <c r="D7341" s="77">
        <v>220</v>
      </c>
      <c r="E7341" s="77">
        <v>10.23</v>
      </c>
      <c r="F7341" s="95">
        <v>21</v>
      </c>
    </row>
    <row r="7342" spans="1:6">
      <c r="A7342" s="74" t="s">
        <v>814</v>
      </c>
      <c r="B7342" s="74" t="s">
        <v>194</v>
      </c>
      <c r="C7342" s="75" t="s">
        <v>8128</v>
      </c>
      <c r="D7342" s="77">
        <v>211</v>
      </c>
      <c r="E7342" s="77">
        <v>7.96</v>
      </c>
      <c r="F7342" s="95">
        <v>26</v>
      </c>
    </row>
    <row r="7343" spans="1:6">
      <c r="A7343" s="74" t="s">
        <v>814</v>
      </c>
      <c r="B7343" s="74" t="s">
        <v>194</v>
      </c>
      <c r="C7343" s="75" t="s">
        <v>8129</v>
      </c>
      <c r="D7343" s="77">
        <v>207</v>
      </c>
      <c r="E7343" s="77">
        <v>30.56</v>
      </c>
      <c r="F7343" s="95">
        <v>6.77</v>
      </c>
    </row>
    <row r="7344" spans="1:6">
      <c r="A7344" s="74" t="s">
        <v>814</v>
      </c>
      <c r="B7344" s="74" t="s">
        <v>194</v>
      </c>
      <c r="C7344" s="75" t="s">
        <v>8130</v>
      </c>
      <c r="D7344" s="77">
        <v>194</v>
      </c>
      <c r="E7344" s="77">
        <v>9.42</v>
      </c>
      <c r="F7344" s="95">
        <v>21</v>
      </c>
    </row>
    <row r="7345" spans="1:6">
      <c r="A7345" s="74" t="s">
        <v>814</v>
      </c>
      <c r="B7345" s="74" t="s">
        <v>194</v>
      </c>
      <c r="C7345" s="75" t="s">
        <v>8131</v>
      </c>
      <c r="D7345" s="77">
        <v>190</v>
      </c>
      <c r="E7345" s="77">
        <v>113.48</v>
      </c>
      <c r="F7345" s="95">
        <v>1.67</v>
      </c>
    </row>
    <row r="7346" spans="1:6">
      <c r="A7346" s="74" t="s">
        <v>814</v>
      </c>
      <c r="B7346" s="74" t="s">
        <v>194</v>
      </c>
      <c r="C7346" s="75" t="s">
        <v>8132</v>
      </c>
      <c r="D7346" s="77">
        <v>179</v>
      </c>
      <c r="E7346" s="77">
        <v>33.56</v>
      </c>
      <c r="F7346" s="95">
        <v>5.33</v>
      </c>
    </row>
    <row r="7347" spans="1:6">
      <c r="A7347" s="74" t="s">
        <v>814</v>
      </c>
      <c r="B7347" s="74" t="s">
        <v>194</v>
      </c>
      <c r="C7347" s="75" t="s">
        <v>8133</v>
      </c>
      <c r="D7347" s="77">
        <v>172</v>
      </c>
      <c r="E7347" s="77">
        <v>36.340000000000003</v>
      </c>
      <c r="F7347" s="95">
        <v>4.7300000000000004</v>
      </c>
    </row>
    <row r="7348" spans="1:6">
      <c r="A7348" s="74" t="s">
        <v>814</v>
      </c>
      <c r="B7348" s="74" t="s">
        <v>194</v>
      </c>
      <c r="C7348" s="75" t="s">
        <v>8134</v>
      </c>
      <c r="D7348" s="77">
        <v>169</v>
      </c>
      <c r="E7348" s="77">
        <v>138.21</v>
      </c>
      <c r="F7348" s="95">
        <v>1.22</v>
      </c>
    </row>
    <row r="7349" spans="1:6">
      <c r="A7349" s="74" t="s">
        <v>814</v>
      </c>
      <c r="B7349" s="74" t="s">
        <v>194</v>
      </c>
      <c r="C7349" s="75" t="s">
        <v>8135</v>
      </c>
      <c r="D7349" s="77">
        <v>162</v>
      </c>
      <c r="E7349" s="77">
        <v>53.48</v>
      </c>
      <c r="F7349" s="95">
        <v>3.03</v>
      </c>
    </row>
    <row r="7350" spans="1:6">
      <c r="A7350" s="74" t="s">
        <v>814</v>
      </c>
      <c r="B7350" s="74" t="s">
        <v>194</v>
      </c>
      <c r="C7350" s="75" t="s">
        <v>8136</v>
      </c>
      <c r="D7350" s="77">
        <v>118</v>
      </c>
      <c r="E7350" s="77">
        <v>3.03</v>
      </c>
      <c r="F7350" s="95">
        <v>39</v>
      </c>
    </row>
    <row r="7351" spans="1:6">
      <c r="A7351" s="74" t="s">
        <v>814</v>
      </c>
      <c r="B7351" s="74" t="s">
        <v>194</v>
      </c>
      <c r="C7351" s="75" t="s">
        <v>8137</v>
      </c>
      <c r="D7351" s="77">
        <v>107</v>
      </c>
      <c r="E7351" s="77">
        <v>8.94</v>
      </c>
      <c r="F7351" s="95">
        <v>12</v>
      </c>
    </row>
    <row r="7352" spans="1:6">
      <c r="A7352" s="74" t="s">
        <v>814</v>
      </c>
      <c r="B7352" s="74" t="s">
        <v>194</v>
      </c>
      <c r="C7352" s="75" t="s">
        <v>8138</v>
      </c>
      <c r="D7352" s="77">
        <v>97</v>
      </c>
      <c r="E7352" s="77">
        <v>14.53</v>
      </c>
      <c r="F7352" s="95">
        <v>6.68</v>
      </c>
    </row>
    <row r="7353" spans="1:6">
      <c r="A7353" s="74" t="s">
        <v>814</v>
      </c>
      <c r="B7353" s="74" t="s">
        <v>194</v>
      </c>
      <c r="C7353" s="75" t="s">
        <v>8139</v>
      </c>
      <c r="D7353" s="77">
        <v>79</v>
      </c>
      <c r="E7353" s="77">
        <v>86.84</v>
      </c>
      <c r="F7353" s="95">
        <v>0.91</v>
      </c>
    </row>
    <row r="7354" spans="1:6">
      <c r="A7354" s="74" t="s">
        <v>222</v>
      </c>
      <c r="B7354" s="74" t="s">
        <v>195</v>
      </c>
      <c r="C7354" s="75" t="s">
        <v>8140</v>
      </c>
      <c r="D7354" s="76">
        <v>35833</v>
      </c>
      <c r="E7354" s="77">
        <v>147.22</v>
      </c>
      <c r="F7354" s="95">
        <v>243</v>
      </c>
    </row>
    <row r="7355" spans="1:6">
      <c r="A7355" s="74" t="s">
        <v>222</v>
      </c>
      <c r="B7355" s="74" t="s">
        <v>195</v>
      </c>
      <c r="C7355" s="75" t="s">
        <v>8141</v>
      </c>
      <c r="D7355" s="76">
        <v>20560</v>
      </c>
      <c r="E7355" s="77">
        <v>99.79</v>
      </c>
      <c r="F7355" s="95">
        <v>206</v>
      </c>
    </row>
    <row r="7356" spans="1:6">
      <c r="A7356" s="74" t="s">
        <v>222</v>
      </c>
      <c r="B7356" s="74" t="s">
        <v>195</v>
      </c>
      <c r="C7356" s="75" t="s">
        <v>8142</v>
      </c>
      <c r="D7356" s="76">
        <v>13699</v>
      </c>
      <c r="E7356" s="77">
        <v>167.69</v>
      </c>
      <c r="F7356" s="95">
        <v>82</v>
      </c>
    </row>
    <row r="7357" spans="1:6">
      <c r="A7357" s="74" t="s">
        <v>222</v>
      </c>
      <c r="B7357" s="74" t="s">
        <v>195</v>
      </c>
      <c r="C7357" s="75" t="s">
        <v>8143</v>
      </c>
      <c r="D7357" s="76">
        <v>10198</v>
      </c>
      <c r="E7357" s="77">
        <v>91.2</v>
      </c>
      <c r="F7357" s="95">
        <v>112</v>
      </c>
    </row>
    <row r="7358" spans="1:6">
      <c r="A7358" s="74" t="s">
        <v>222</v>
      </c>
      <c r="B7358" s="74" t="s">
        <v>195</v>
      </c>
      <c r="C7358" s="75" t="s">
        <v>8144</v>
      </c>
      <c r="D7358" s="76">
        <v>8232</v>
      </c>
      <c r="E7358" s="77">
        <v>58.14</v>
      </c>
      <c r="F7358" s="95">
        <v>142</v>
      </c>
    </row>
    <row r="7359" spans="1:6">
      <c r="A7359" s="74" t="s">
        <v>222</v>
      </c>
      <c r="B7359" s="74" t="s">
        <v>195</v>
      </c>
      <c r="C7359" s="75" t="s">
        <v>8145</v>
      </c>
      <c r="D7359" s="76">
        <v>6852</v>
      </c>
      <c r="E7359" s="77">
        <v>80.34</v>
      </c>
      <c r="F7359" s="95">
        <v>85</v>
      </c>
    </row>
    <row r="7360" spans="1:6">
      <c r="A7360" s="74" t="s">
        <v>222</v>
      </c>
      <c r="B7360" s="74" t="s">
        <v>195</v>
      </c>
      <c r="C7360" s="75" t="s">
        <v>8146</v>
      </c>
      <c r="D7360" s="76">
        <v>6786</v>
      </c>
      <c r="E7360" s="77">
        <v>35.92</v>
      </c>
      <c r="F7360" s="95">
        <v>189</v>
      </c>
    </row>
    <row r="7361" spans="1:6">
      <c r="A7361" s="74" t="s">
        <v>222</v>
      </c>
      <c r="B7361" s="74" t="s">
        <v>195</v>
      </c>
      <c r="C7361" s="75" t="s">
        <v>8147</v>
      </c>
      <c r="D7361" s="76">
        <v>5820</v>
      </c>
      <c r="E7361" s="77">
        <v>252.81</v>
      </c>
      <c r="F7361" s="95">
        <v>23</v>
      </c>
    </row>
    <row r="7362" spans="1:6">
      <c r="A7362" s="74" t="s">
        <v>222</v>
      </c>
      <c r="B7362" s="74" t="s">
        <v>195</v>
      </c>
      <c r="C7362" s="75" t="s">
        <v>8148</v>
      </c>
      <c r="D7362" s="76">
        <v>5308</v>
      </c>
      <c r="E7362" s="77">
        <v>39.119999999999997</v>
      </c>
      <c r="F7362" s="95">
        <v>136</v>
      </c>
    </row>
    <row r="7363" spans="1:6">
      <c r="A7363" s="74" t="s">
        <v>222</v>
      </c>
      <c r="B7363" s="74" t="s">
        <v>195</v>
      </c>
      <c r="C7363" s="75" t="s">
        <v>8149</v>
      </c>
      <c r="D7363" s="76">
        <v>5201</v>
      </c>
      <c r="E7363" s="77">
        <v>122.36</v>
      </c>
      <c r="F7363" s="95">
        <v>43</v>
      </c>
    </row>
    <row r="7364" spans="1:6">
      <c r="A7364" s="74" t="s">
        <v>222</v>
      </c>
      <c r="B7364" s="74" t="s">
        <v>195</v>
      </c>
      <c r="C7364" s="75" t="s">
        <v>8150</v>
      </c>
      <c r="D7364" s="76">
        <v>4396</v>
      </c>
      <c r="E7364" s="77">
        <v>25.06</v>
      </c>
      <c r="F7364" s="95">
        <v>175</v>
      </c>
    </row>
    <row r="7365" spans="1:6">
      <c r="A7365" s="74" t="s">
        <v>222</v>
      </c>
      <c r="B7365" s="74" t="s">
        <v>195</v>
      </c>
      <c r="C7365" s="75" t="s">
        <v>8151</v>
      </c>
      <c r="D7365" s="76">
        <v>4117</v>
      </c>
      <c r="E7365" s="77">
        <v>23.74</v>
      </c>
      <c r="F7365" s="95">
        <v>173</v>
      </c>
    </row>
    <row r="7366" spans="1:6">
      <c r="A7366" s="74" t="s">
        <v>222</v>
      </c>
      <c r="B7366" s="74" t="s">
        <v>195</v>
      </c>
      <c r="C7366" s="75" t="s">
        <v>8152</v>
      </c>
      <c r="D7366" s="76">
        <v>3958</v>
      </c>
      <c r="E7366" s="77">
        <v>82.1</v>
      </c>
      <c r="F7366" s="95">
        <v>48</v>
      </c>
    </row>
    <row r="7367" spans="1:6">
      <c r="A7367" s="74" t="s">
        <v>222</v>
      </c>
      <c r="B7367" s="74" t="s">
        <v>195</v>
      </c>
      <c r="C7367" s="75" t="s">
        <v>8153</v>
      </c>
      <c r="D7367" s="76">
        <v>3753</v>
      </c>
      <c r="E7367" s="77">
        <v>67.17</v>
      </c>
      <c r="F7367" s="95">
        <v>56</v>
      </c>
    </row>
    <row r="7368" spans="1:6">
      <c r="A7368" s="74" t="s">
        <v>222</v>
      </c>
      <c r="B7368" s="74" t="s">
        <v>195</v>
      </c>
      <c r="C7368" s="75" t="s">
        <v>8154</v>
      </c>
      <c r="D7368" s="76">
        <v>3279</v>
      </c>
      <c r="E7368" s="77">
        <v>220.65</v>
      </c>
      <c r="F7368" s="95">
        <v>15</v>
      </c>
    </row>
    <row r="7369" spans="1:6">
      <c r="A7369" s="74" t="s">
        <v>222</v>
      </c>
      <c r="B7369" s="74" t="s">
        <v>195</v>
      </c>
      <c r="C7369" s="75" t="s">
        <v>8155</v>
      </c>
      <c r="D7369" s="76">
        <v>3163</v>
      </c>
      <c r="E7369" s="77">
        <v>27.62</v>
      </c>
      <c r="F7369" s="95">
        <v>115</v>
      </c>
    </row>
    <row r="7370" spans="1:6">
      <c r="A7370" s="74" t="s">
        <v>222</v>
      </c>
      <c r="B7370" s="74" t="s">
        <v>195</v>
      </c>
      <c r="C7370" s="75" t="s">
        <v>8156</v>
      </c>
      <c r="D7370" s="76">
        <v>3156</v>
      </c>
      <c r="E7370" s="77">
        <v>141.65</v>
      </c>
      <c r="F7370" s="95">
        <v>22</v>
      </c>
    </row>
    <row r="7371" spans="1:6">
      <c r="A7371" s="74" t="s">
        <v>222</v>
      </c>
      <c r="B7371" s="74" t="s">
        <v>195</v>
      </c>
      <c r="C7371" s="75" t="s">
        <v>8157</v>
      </c>
      <c r="D7371" s="76">
        <v>3143</v>
      </c>
      <c r="E7371" s="77">
        <v>45.92</v>
      </c>
      <c r="F7371" s="95">
        <v>68</v>
      </c>
    </row>
    <row r="7372" spans="1:6">
      <c r="A7372" s="74" t="s">
        <v>222</v>
      </c>
      <c r="B7372" s="74" t="s">
        <v>195</v>
      </c>
      <c r="C7372" s="75" t="s">
        <v>8158</v>
      </c>
      <c r="D7372" s="76">
        <v>3135</v>
      </c>
      <c r="E7372" s="77">
        <v>65.86</v>
      </c>
      <c r="F7372" s="95">
        <v>48</v>
      </c>
    </row>
    <row r="7373" spans="1:6">
      <c r="A7373" s="74" t="s">
        <v>222</v>
      </c>
      <c r="B7373" s="74" t="s">
        <v>195</v>
      </c>
      <c r="C7373" s="75" t="s">
        <v>8159</v>
      </c>
      <c r="D7373" s="76">
        <v>2808</v>
      </c>
      <c r="E7373" s="77">
        <v>54.36</v>
      </c>
      <c r="F7373" s="95">
        <v>52</v>
      </c>
    </row>
    <row r="7374" spans="1:6">
      <c r="A7374" s="74" t="s">
        <v>222</v>
      </c>
      <c r="B7374" s="74" t="s">
        <v>195</v>
      </c>
      <c r="C7374" s="75" t="s">
        <v>8160</v>
      </c>
      <c r="D7374" s="76">
        <v>2768</v>
      </c>
      <c r="E7374" s="77">
        <v>36.520000000000003</v>
      </c>
      <c r="F7374" s="95">
        <v>76</v>
      </c>
    </row>
    <row r="7375" spans="1:6">
      <c r="A7375" s="74" t="s">
        <v>222</v>
      </c>
      <c r="B7375" s="74" t="s">
        <v>195</v>
      </c>
      <c r="C7375" s="75" t="s">
        <v>8161</v>
      </c>
      <c r="D7375" s="76">
        <v>2502</v>
      </c>
      <c r="E7375" s="77">
        <v>100.62</v>
      </c>
      <c r="F7375" s="95">
        <v>25</v>
      </c>
    </row>
    <row r="7376" spans="1:6">
      <c r="A7376" s="74" t="s">
        <v>222</v>
      </c>
      <c r="B7376" s="74" t="s">
        <v>195</v>
      </c>
      <c r="C7376" s="75" t="s">
        <v>8162</v>
      </c>
      <c r="D7376" s="76">
        <v>2443</v>
      </c>
      <c r="E7376" s="77">
        <v>62.53</v>
      </c>
      <c r="F7376" s="95">
        <v>39</v>
      </c>
    </row>
    <row r="7377" spans="1:6">
      <c r="A7377" s="74" t="s">
        <v>222</v>
      </c>
      <c r="B7377" s="74" t="s">
        <v>195</v>
      </c>
      <c r="C7377" s="75" t="s">
        <v>8163</v>
      </c>
      <c r="D7377" s="76">
        <v>2337</v>
      </c>
      <c r="E7377" s="77">
        <v>50.36</v>
      </c>
      <c r="F7377" s="95">
        <v>46</v>
      </c>
    </row>
    <row r="7378" spans="1:6">
      <c r="A7378" s="74" t="s">
        <v>222</v>
      </c>
      <c r="B7378" s="74" t="s">
        <v>195</v>
      </c>
      <c r="C7378" s="75" t="s">
        <v>8164</v>
      </c>
      <c r="D7378" s="76">
        <v>2250</v>
      </c>
      <c r="E7378" s="77">
        <v>64.760000000000005</v>
      </c>
      <c r="F7378" s="95">
        <v>35</v>
      </c>
    </row>
    <row r="7379" spans="1:6">
      <c r="A7379" s="74" t="s">
        <v>222</v>
      </c>
      <c r="B7379" s="74" t="s">
        <v>195</v>
      </c>
      <c r="C7379" s="75" t="s">
        <v>8165</v>
      </c>
      <c r="D7379" s="76">
        <v>2151</v>
      </c>
      <c r="E7379" s="77">
        <v>96.15</v>
      </c>
      <c r="F7379" s="95">
        <v>22</v>
      </c>
    </row>
    <row r="7380" spans="1:6">
      <c r="A7380" s="74" t="s">
        <v>222</v>
      </c>
      <c r="B7380" s="74" t="s">
        <v>195</v>
      </c>
      <c r="C7380" s="75" t="s">
        <v>8166</v>
      </c>
      <c r="D7380" s="76">
        <v>1968</v>
      </c>
      <c r="E7380" s="77">
        <v>43.51</v>
      </c>
      <c r="F7380" s="95">
        <v>45</v>
      </c>
    </row>
    <row r="7381" spans="1:6">
      <c r="A7381" s="74" t="s">
        <v>222</v>
      </c>
      <c r="B7381" s="74" t="s">
        <v>195</v>
      </c>
      <c r="C7381" s="75" t="s">
        <v>8167</v>
      </c>
      <c r="D7381" s="76">
        <v>1894</v>
      </c>
      <c r="E7381" s="77">
        <v>61.62</v>
      </c>
      <c r="F7381" s="95">
        <v>31</v>
      </c>
    </row>
    <row r="7382" spans="1:6">
      <c r="A7382" s="74" t="s">
        <v>222</v>
      </c>
      <c r="B7382" s="74" t="s">
        <v>195</v>
      </c>
      <c r="C7382" s="75" t="s">
        <v>8168</v>
      </c>
      <c r="D7382" s="76">
        <v>1868</v>
      </c>
      <c r="E7382" s="77">
        <v>40.64</v>
      </c>
      <c r="F7382" s="95">
        <v>46</v>
      </c>
    </row>
    <row r="7383" spans="1:6">
      <c r="A7383" s="74" t="s">
        <v>222</v>
      </c>
      <c r="B7383" s="74" t="s">
        <v>195</v>
      </c>
      <c r="C7383" s="75" t="s">
        <v>8169</v>
      </c>
      <c r="D7383" s="76">
        <v>1866</v>
      </c>
      <c r="E7383" s="77">
        <v>52.8</v>
      </c>
      <c r="F7383" s="95">
        <v>35</v>
      </c>
    </row>
    <row r="7384" spans="1:6">
      <c r="A7384" s="74" t="s">
        <v>222</v>
      </c>
      <c r="B7384" s="74" t="s">
        <v>195</v>
      </c>
      <c r="C7384" s="75" t="s">
        <v>8170</v>
      </c>
      <c r="D7384" s="76">
        <v>1745</v>
      </c>
      <c r="E7384" s="77">
        <v>90.06</v>
      </c>
      <c r="F7384" s="95">
        <v>19</v>
      </c>
    </row>
    <row r="7385" spans="1:6">
      <c r="A7385" s="74" t="s">
        <v>222</v>
      </c>
      <c r="B7385" s="74" t="s">
        <v>195</v>
      </c>
      <c r="C7385" s="75" t="s">
        <v>8171</v>
      </c>
      <c r="D7385" s="76">
        <v>1607</v>
      </c>
      <c r="E7385" s="77">
        <v>52.13</v>
      </c>
      <c r="F7385" s="95">
        <v>31</v>
      </c>
    </row>
    <row r="7386" spans="1:6">
      <c r="A7386" s="74" t="s">
        <v>222</v>
      </c>
      <c r="B7386" s="74" t="s">
        <v>195</v>
      </c>
      <c r="C7386" s="75" t="s">
        <v>8172</v>
      </c>
      <c r="D7386" s="76">
        <v>1597</v>
      </c>
      <c r="E7386" s="77">
        <v>19.12</v>
      </c>
      <c r="F7386" s="95">
        <v>84</v>
      </c>
    </row>
    <row r="7387" spans="1:6">
      <c r="A7387" s="74" t="s">
        <v>222</v>
      </c>
      <c r="B7387" s="74" t="s">
        <v>195</v>
      </c>
      <c r="C7387" s="75" t="s">
        <v>8173</v>
      </c>
      <c r="D7387" s="76">
        <v>1400</v>
      </c>
      <c r="E7387" s="77">
        <v>50.55</v>
      </c>
      <c r="F7387" s="95">
        <v>28</v>
      </c>
    </row>
    <row r="7388" spans="1:6">
      <c r="A7388" s="74" t="s">
        <v>222</v>
      </c>
      <c r="B7388" s="74" t="s">
        <v>195</v>
      </c>
      <c r="C7388" s="75" t="s">
        <v>8174</v>
      </c>
      <c r="D7388" s="76">
        <v>1398</v>
      </c>
      <c r="E7388" s="77">
        <v>70.069999999999993</v>
      </c>
      <c r="F7388" s="95">
        <v>20</v>
      </c>
    </row>
    <row r="7389" spans="1:6">
      <c r="A7389" s="74" t="s">
        <v>222</v>
      </c>
      <c r="B7389" s="74" t="s">
        <v>195</v>
      </c>
      <c r="C7389" s="75" t="s">
        <v>8175</v>
      </c>
      <c r="D7389" s="76">
        <v>1340</v>
      </c>
      <c r="E7389" s="77">
        <v>30.4</v>
      </c>
      <c r="F7389" s="95">
        <v>44</v>
      </c>
    </row>
    <row r="7390" spans="1:6">
      <c r="A7390" s="74" t="s">
        <v>222</v>
      </c>
      <c r="B7390" s="74" t="s">
        <v>195</v>
      </c>
      <c r="C7390" s="75" t="s">
        <v>8176</v>
      </c>
      <c r="D7390" s="76">
        <v>1326</v>
      </c>
      <c r="E7390" s="77">
        <v>45.27</v>
      </c>
      <c r="F7390" s="95">
        <v>29</v>
      </c>
    </row>
    <row r="7391" spans="1:6">
      <c r="A7391" s="74" t="s">
        <v>222</v>
      </c>
      <c r="B7391" s="74" t="s">
        <v>195</v>
      </c>
      <c r="C7391" s="75" t="s">
        <v>8177</v>
      </c>
      <c r="D7391" s="76">
        <v>1313</v>
      </c>
      <c r="E7391" s="77">
        <v>44.97</v>
      </c>
      <c r="F7391" s="95">
        <v>29</v>
      </c>
    </row>
    <row r="7392" spans="1:6">
      <c r="A7392" s="74" t="s">
        <v>222</v>
      </c>
      <c r="B7392" s="74" t="s">
        <v>195</v>
      </c>
      <c r="C7392" s="75" t="s">
        <v>8178</v>
      </c>
      <c r="D7392" s="76">
        <v>1292</v>
      </c>
      <c r="E7392" s="77">
        <v>100.01</v>
      </c>
      <c r="F7392" s="95">
        <v>13</v>
      </c>
    </row>
    <row r="7393" spans="1:6">
      <c r="A7393" s="74" t="s">
        <v>222</v>
      </c>
      <c r="B7393" s="74" t="s">
        <v>195</v>
      </c>
      <c r="C7393" s="75" t="s">
        <v>8179</v>
      </c>
      <c r="D7393" s="76">
        <v>1272</v>
      </c>
      <c r="E7393" s="77">
        <v>18.13</v>
      </c>
      <c r="F7393" s="95">
        <v>70</v>
      </c>
    </row>
    <row r="7394" spans="1:6">
      <c r="A7394" s="74" t="s">
        <v>222</v>
      </c>
      <c r="B7394" s="74" t="s">
        <v>195</v>
      </c>
      <c r="C7394" s="75" t="s">
        <v>8180</v>
      </c>
      <c r="D7394" s="76">
        <v>1203</v>
      </c>
      <c r="E7394" s="77">
        <v>73.290000000000006</v>
      </c>
      <c r="F7394" s="95">
        <v>16</v>
      </c>
    </row>
    <row r="7395" spans="1:6">
      <c r="A7395" s="74" t="s">
        <v>222</v>
      </c>
      <c r="B7395" s="74" t="s">
        <v>195</v>
      </c>
      <c r="C7395" s="75" t="s">
        <v>8181</v>
      </c>
      <c r="D7395" s="76">
        <v>1192</v>
      </c>
      <c r="E7395" s="77">
        <v>29.72</v>
      </c>
      <c r="F7395" s="95">
        <v>40</v>
      </c>
    </row>
    <row r="7396" spans="1:6">
      <c r="A7396" s="74" t="s">
        <v>222</v>
      </c>
      <c r="B7396" s="74" t="s">
        <v>195</v>
      </c>
      <c r="C7396" s="75" t="s">
        <v>8182</v>
      </c>
      <c r="D7396" s="76">
        <v>1115</v>
      </c>
      <c r="E7396" s="77">
        <v>45.96</v>
      </c>
      <c r="F7396" s="95">
        <v>24</v>
      </c>
    </row>
    <row r="7397" spans="1:6">
      <c r="A7397" s="74" t="s">
        <v>222</v>
      </c>
      <c r="B7397" s="74" t="s">
        <v>195</v>
      </c>
      <c r="C7397" s="75" t="s">
        <v>8183</v>
      </c>
      <c r="D7397" s="76">
        <v>1070</v>
      </c>
      <c r="E7397" s="77">
        <v>48.67</v>
      </c>
      <c r="F7397" s="95">
        <v>22</v>
      </c>
    </row>
    <row r="7398" spans="1:6">
      <c r="A7398" s="74" t="s">
        <v>222</v>
      </c>
      <c r="B7398" s="74" t="s">
        <v>195</v>
      </c>
      <c r="C7398" s="75" t="s">
        <v>8184</v>
      </c>
      <c r="D7398" s="77">
        <v>854</v>
      </c>
      <c r="E7398" s="77">
        <v>46.88</v>
      </c>
      <c r="F7398" s="95">
        <v>18</v>
      </c>
    </row>
    <row r="7399" spans="1:6">
      <c r="A7399" s="74" t="s">
        <v>222</v>
      </c>
      <c r="B7399" s="74" t="s">
        <v>195</v>
      </c>
      <c r="C7399" s="75" t="s">
        <v>8185</v>
      </c>
      <c r="D7399" s="77">
        <v>851</v>
      </c>
      <c r="E7399" s="77">
        <v>23.47</v>
      </c>
      <c r="F7399" s="95">
        <v>36</v>
      </c>
    </row>
    <row r="7400" spans="1:6">
      <c r="A7400" s="74" t="s">
        <v>222</v>
      </c>
      <c r="B7400" s="74" t="s">
        <v>195</v>
      </c>
      <c r="C7400" s="75" t="s">
        <v>8186</v>
      </c>
      <c r="D7400" s="77">
        <v>793</v>
      </c>
      <c r="E7400" s="77">
        <v>26.76</v>
      </c>
      <c r="F7400" s="95">
        <v>30</v>
      </c>
    </row>
    <row r="7401" spans="1:6">
      <c r="A7401" s="74" t="s">
        <v>222</v>
      </c>
      <c r="B7401" s="74" t="s">
        <v>195</v>
      </c>
      <c r="C7401" s="75" t="s">
        <v>8187</v>
      </c>
      <c r="D7401" s="77">
        <v>612</v>
      </c>
      <c r="E7401" s="77">
        <v>23.3</v>
      </c>
      <c r="F7401" s="95">
        <v>26</v>
      </c>
    </row>
    <row r="7402" spans="1:6">
      <c r="A7402" s="74" t="s">
        <v>222</v>
      </c>
      <c r="B7402" s="74" t="s">
        <v>195</v>
      </c>
      <c r="C7402" s="75" t="s">
        <v>8188</v>
      </c>
      <c r="D7402" s="77">
        <v>610</v>
      </c>
      <c r="E7402" s="77">
        <v>19.18</v>
      </c>
      <c r="F7402" s="95">
        <v>32</v>
      </c>
    </row>
    <row r="7403" spans="1:6">
      <c r="A7403" s="74" t="s">
        <v>222</v>
      </c>
      <c r="B7403" s="74" t="s">
        <v>195</v>
      </c>
      <c r="C7403" s="75" t="s">
        <v>8189</v>
      </c>
      <c r="D7403" s="77">
        <v>582</v>
      </c>
      <c r="E7403" s="77">
        <v>48.48</v>
      </c>
      <c r="F7403" s="95">
        <v>12</v>
      </c>
    </row>
    <row r="7404" spans="1:6">
      <c r="A7404" s="74" t="s">
        <v>222</v>
      </c>
      <c r="B7404" s="74" t="s">
        <v>195</v>
      </c>
      <c r="C7404" s="75" t="s">
        <v>8190</v>
      </c>
      <c r="D7404" s="77">
        <v>558</v>
      </c>
      <c r="E7404" s="77">
        <v>27.35</v>
      </c>
      <c r="F7404" s="95">
        <v>20</v>
      </c>
    </row>
    <row r="7405" spans="1:6">
      <c r="A7405" s="74" t="s">
        <v>222</v>
      </c>
      <c r="B7405" s="74" t="s">
        <v>195</v>
      </c>
      <c r="C7405" s="75" t="s">
        <v>8191</v>
      </c>
      <c r="D7405" s="77">
        <v>506</v>
      </c>
      <c r="E7405" s="77">
        <v>33.33</v>
      </c>
      <c r="F7405" s="95">
        <v>15</v>
      </c>
    </row>
    <row r="7406" spans="1:6">
      <c r="A7406" s="74" t="s">
        <v>222</v>
      </c>
      <c r="B7406" s="74" t="s">
        <v>195</v>
      </c>
      <c r="C7406" s="75" t="s">
        <v>8192</v>
      </c>
      <c r="D7406" s="77">
        <v>485</v>
      </c>
      <c r="E7406" s="77">
        <v>13</v>
      </c>
      <c r="F7406" s="95">
        <v>37</v>
      </c>
    </row>
    <row r="7407" spans="1:6">
      <c r="A7407" s="74" t="s">
        <v>222</v>
      </c>
      <c r="B7407" s="74" t="s">
        <v>195</v>
      </c>
      <c r="C7407" s="75" t="s">
        <v>8193</v>
      </c>
      <c r="D7407" s="77">
        <v>444</v>
      </c>
      <c r="E7407" s="77">
        <v>7.95</v>
      </c>
      <c r="F7407" s="95">
        <v>56</v>
      </c>
    </row>
    <row r="7408" spans="1:6">
      <c r="A7408" s="74" t="s">
        <v>222</v>
      </c>
      <c r="B7408" s="74" t="s">
        <v>195</v>
      </c>
      <c r="C7408" s="75" t="s">
        <v>8194</v>
      </c>
      <c r="D7408" s="77">
        <v>388</v>
      </c>
      <c r="E7408" s="77">
        <v>24.16</v>
      </c>
      <c r="F7408" s="95">
        <v>16</v>
      </c>
    </row>
    <row r="7409" spans="1:6">
      <c r="A7409" s="74" t="s">
        <v>222</v>
      </c>
      <c r="B7409" s="74" t="s">
        <v>195</v>
      </c>
      <c r="C7409" s="75" t="s">
        <v>8195</v>
      </c>
      <c r="D7409" s="77">
        <v>381</v>
      </c>
      <c r="E7409" s="77">
        <v>21.59</v>
      </c>
      <c r="F7409" s="95">
        <v>18</v>
      </c>
    </row>
    <row r="7410" spans="1:6">
      <c r="A7410" s="74" t="s">
        <v>222</v>
      </c>
      <c r="B7410" s="74" t="s">
        <v>195</v>
      </c>
      <c r="C7410" s="75" t="s">
        <v>8196</v>
      </c>
      <c r="D7410" s="77">
        <v>375</v>
      </c>
      <c r="E7410" s="77">
        <v>14.79</v>
      </c>
      <c r="F7410" s="95">
        <v>25</v>
      </c>
    </row>
    <row r="7411" spans="1:6">
      <c r="A7411" s="74" t="s">
        <v>222</v>
      </c>
      <c r="B7411" s="74" t="s">
        <v>195</v>
      </c>
      <c r="C7411" s="75" t="s">
        <v>8197</v>
      </c>
      <c r="D7411" s="77">
        <v>360</v>
      </c>
      <c r="E7411" s="77">
        <v>15.34</v>
      </c>
      <c r="F7411" s="95">
        <v>23</v>
      </c>
    </row>
    <row r="7412" spans="1:6">
      <c r="A7412" s="74" t="s">
        <v>222</v>
      </c>
      <c r="B7412" s="74" t="s">
        <v>195</v>
      </c>
      <c r="C7412" s="75" t="s">
        <v>8198</v>
      </c>
      <c r="D7412" s="77">
        <v>352</v>
      </c>
      <c r="E7412" s="77">
        <v>43.94</v>
      </c>
      <c r="F7412" s="95">
        <v>8.01</v>
      </c>
    </row>
    <row r="7413" spans="1:6">
      <c r="A7413" s="74" t="s">
        <v>222</v>
      </c>
      <c r="B7413" s="74" t="s">
        <v>195</v>
      </c>
      <c r="C7413" s="75" t="s">
        <v>8199</v>
      </c>
      <c r="D7413" s="77">
        <v>273</v>
      </c>
      <c r="E7413" s="77">
        <v>39.78</v>
      </c>
      <c r="F7413" s="95">
        <v>6.86</v>
      </c>
    </row>
    <row r="7414" spans="1:6">
      <c r="A7414" s="74" t="s">
        <v>222</v>
      </c>
      <c r="B7414" s="74" t="s">
        <v>195</v>
      </c>
      <c r="C7414" s="75" t="s">
        <v>8200</v>
      </c>
      <c r="D7414" s="77">
        <v>212</v>
      </c>
      <c r="E7414" s="77">
        <v>4.33</v>
      </c>
      <c r="F7414" s="95">
        <v>49</v>
      </c>
    </row>
    <row r="7415" spans="1:6">
      <c r="A7415" s="74" t="s">
        <v>222</v>
      </c>
      <c r="B7415" s="74" t="s">
        <v>196</v>
      </c>
      <c r="C7415" s="75" t="s">
        <v>8201</v>
      </c>
      <c r="D7415" s="76">
        <v>210912</v>
      </c>
      <c r="E7415" s="77">
        <v>93.03</v>
      </c>
      <c r="F7415" s="96">
        <v>2267</v>
      </c>
    </row>
    <row r="7416" spans="1:6">
      <c r="A7416" s="74" t="s">
        <v>222</v>
      </c>
      <c r="B7416" s="74" t="s">
        <v>196</v>
      </c>
      <c r="C7416" s="75" t="s">
        <v>8202</v>
      </c>
      <c r="D7416" s="76">
        <v>26278</v>
      </c>
      <c r="E7416" s="77">
        <v>21.16</v>
      </c>
      <c r="F7416" s="96">
        <v>1242</v>
      </c>
    </row>
    <row r="7417" spans="1:6">
      <c r="A7417" s="74" t="s">
        <v>222</v>
      </c>
      <c r="B7417" s="74" t="s">
        <v>196</v>
      </c>
      <c r="C7417" s="75" t="s">
        <v>8203</v>
      </c>
      <c r="D7417" s="76">
        <v>23035</v>
      </c>
      <c r="E7417" s="77">
        <v>33.32</v>
      </c>
      <c r="F7417" s="95">
        <v>691</v>
      </c>
    </row>
    <row r="7418" spans="1:6">
      <c r="A7418" s="74" t="s">
        <v>222</v>
      </c>
      <c r="B7418" s="74" t="s">
        <v>196</v>
      </c>
      <c r="C7418" s="75" t="s">
        <v>8204</v>
      </c>
      <c r="D7418" s="76">
        <v>22964</v>
      </c>
      <c r="E7418" s="77">
        <v>19.52</v>
      </c>
      <c r="F7418" s="96">
        <v>1177</v>
      </c>
    </row>
    <row r="7419" spans="1:6">
      <c r="A7419" s="74" t="s">
        <v>222</v>
      </c>
      <c r="B7419" s="74" t="s">
        <v>196</v>
      </c>
      <c r="C7419" s="75" t="s">
        <v>8205</v>
      </c>
      <c r="D7419" s="76">
        <v>20265</v>
      </c>
      <c r="E7419" s="77">
        <v>21.41</v>
      </c>
      <c r="F7419" s="95">
        <v>947</v>
      </c>
    </row>
    <row r="7420" spans="1:6">
      <c r="A7420" s="74" t="s">
        <v>222</v>
      </c>
      <c r="B7420" s="74" t="s">
        <v>196</v>
      </c>
      <c r="C7420" s="75" t="s">
        <v>8206</v>
      </c>
      <c r="D7420" s="76">
        <v>20161</v>
      </c>
      <c r="E7420" s="77">
        <v>36.68</v>
      </c>
      <c r="F7420" s="95">
        <v>550</v>
      </c>
    </row>
    <row r="7421" spans="1:6">
      <c r="A7421" s="74" t="s">
        <v>222</v>
      </c>
      <c r="B7421" s="74" t="s">
        <v>196</v>
      </c>
      <c r="C7421" s="75" t="s">
        <v>8207</v>
      </c>
      <c r="D7421" s="76">
        <v>20086</v>
      </c>
      <c r="E7421" s="77">
        <v>35.729999999999997</v>
      </c>
      <c r="F7421" s="95">
        <v>562</v>
      </c>
    </row>
    <row r="7422" spans="1:6">
      <c r="A7422" s="74" t="s">
        <v>222</v>
      </c>
      <c r="B7422" s="74" t="s">
        <v>196</v>
      </c>
      <c r="C7422" s="75" t="s">
        <v>8208</v>
      </c>
      <c r="D7422" s="76">
        <v>17501</v>
      </c>
      <c r="E7422" s="77">
        <v>50.57</v>
      </c>
      <c r="F7422" s="95">
        <v>346</v>
      </c>
    </row>
    <row r="7423" spans="1:6">
      <c r="A7423" s="74" t="s">
        <v>222</v>
      </c>
      <c r="B7423" s="74" t="s">
        <v>196</v>
      </c>
      <c r="C7423" s="75" t="s">
        <v>8209</v>
      </c>
      <c r="D7423" s="76">
        <v>16544</v>
      </c>
      <c r="E7423" s="77">
        <v>14.51</v>
      </c>
      <c r="F7423" s="96">
        <v>1140</v>
      </c>
    </row>
    <row r="7424" spans="1:6">
      <c r="A7424" s="74" t="s">
        <v>222</v>
      </c>
      <c r="B7424" s="74" t="s">
        <v>196</v>
      </c>
      <c r="C7424" s="75" t="s">
        <v>8210</v>
      </c>
      <c r="D7424" s="76">
        <v>16280</v>
      </c>
      <c r="E7424" s="77">
        <v>32.81</v>
      </c>
      <c r="F7424" s="95">
        <v>496</v>
      </c>
    </row>
    <row r="7425" spans="1:6">
      <c r="A7425" s="74" t="s">
        <v>222</v>
      </c>
      <c r="B7425" s="74" t="s">
        <v>196</v>
      </c>
      <c r="C7425" s="75" t="s">
        <v>8211</v>
      </c>
      <c r="D7425" s="76">
        <v>16187</v>
      </c>
      <c r="E7425" s="77">
        <v>12.93</v>
      </c>
      <c r="F7425" s="96">
        <v>1252</v>
      </c>
    </row>
    <row r="7426" spans="1:6">
      <c r="A7426" s="74" t="s">
        <v>222</v>
      </c>
      <c r="B7426" s="74" t="s">
        <v>196</v>
      </c>
      <c r="C7426" s="75" t="s">
        <v>8212</v>
      </c>
      <c r="D7426" s="76">
        <v>14809</v>
      </c>
      <c r="E7426" s="77">
        <v>25.72</v>
      </c>
      <c r="F7426" s="95">
        <v>576</v>
      </c>
    </row>
    <row r="7427" spans="1:6">
      <c r="A7427" s="74" t="s">
        <v>222</v>
      </c>
      <c r="B7427" s="74" t="s">
        <v>196</v>
      </c>
      <c r="C7427" s="75" t="s">
        <v>8213</v>
      </c>
      <c r="D7427" s="76">
        <v>13502</v>
      </c>
      <c r="E7427" s="77">
        <v>13.52</v>
      </c>
      <c r="F7427" s="95">
        <v>998</v>
      </c>
    </row>
    <row r="7428" spans="1:6">
      <c r="A7428" s="74" t="s">
        <v>222</v>
      </c>
      <c r="B7428" s="74" t="s">
        <v>196</v>
      </c>
      <c r="C7428" s="75" t="s">
        <v>8214</v>
      </c>
      <c r="D7428" s="76">
        <v>13113</v>
      </c>
      <c r="E7428" s="77">
        <v>24.12</v>
      </c>
      <c r="F7428" s="95">
        <v>544</v>
      </c>
    </row>
    <row r="7429" spans="1:6">
      <c r="A7429" s="74" t="s">
        <v>222</v>
      </c>
      <c r="B7429" s="74" t="s">
        <v>196</v>
      </c>
      <c r="C7429" s="75" t="s">
        <v>8215</v>
      </c>
      <c r="D7429" s="76">
        <v>13057</v>
      </c>
      <c r="E7429" s="77">
        <v>19.920000000000002</v>
      </c>
      <c r="F7429" s="95">
        <v>656</v>
      </c>
    </row>
    <row r="7430" spans="1:6">
      <c r="A7430" s="74" t="s">
        <v>222</v>
      </c>
      <c r="B7430" s="74" t="s">
        <v>196</v>
      </c>
      <c r="C7430" s="75" t="s">
        <v>8216</v>
      </c>
      <c r="D7430" s="76">
        <v>12973</v>
      </c>
      <c r="E7430" s="77">
        <v>30.66</v>
      </c>
      <c r="F7430" s="95">
        <v>423</v>
      </c>
    </row>
    <row r="7431" spans="1:6">
      <c r="A7431" s="74" t="s">
        <v>222</v>
      </c>
      <c r="B7431" s="74" t="s">
        <v>196</v>
      </c>
      <c r="C7431" s="75" t="s">
        <v>8217</v>
      </c>
      <c r="D7431" s="76">
        <v>12017</v>
      </c>
      <c r="E7431" s="77">
        <v>21.12</v>
      </c>
      <c r="F7431" s="95">
        <v>569</v>
      </c>
    </row>
    <row r="7432" spans="1:6">
      <c r="A7432" s="74" t="s">
        <v>222</v>
      </c>
      <c r="B7432" s="74" t="s">
        <v>196</v>
      </c>
      <c r="C7432" s="75" t="s">
        <v>8218</v>
      </c>
      <c r="D7432" s="76">
        <v>11573</v>
      </c>
      <c r="E7432" s="77">
        <v>15.37</v>
      </c>
      <c r="F7432" s="95">
        <v>753</v>
      </c>
    </row>
    <row r="7433" spans="1:6">
      <c r="A7433" s="74" t="s">
        <v>222</v>
      </c>
      <c r="B7433" s="74" t="s">
        <v>196</v>
      </c>
      <c r="C7433" s="75" t="s">
        <v>8219</v>
      </c>
      <c r="D7433" s="76">
        <v>11568</v>
      </c>
      <c r="E7433" s="77">
        <v>19.22</v>
      </c>
      <c r="F7433" s="95">
        <v>602</v>
      </c>
    </row>
    <row r="7434" spans="1:6">
      <c r="A7434" s="74" t="s">
        <v>222</v>
      </c>
      <c r="B7434" s="74" t="s">
        <v>196</v>
      </c>
      <c r="C7434" s="75" t="s">
        <v>8220</v>
      </c>
      <c r="D7434" s="76">
        <v>11477</v>
      </c>
      <c r="E7434" s="77">
        <v>7.08</v>
      </c>
      <c r="F7434" s="96">
        <v>1620</v>
      </c>
    </row>
    <row r="7435" spans="1:6">
      <c r="A7435" s="74" t="s">
        <v>222</v>
      </c>
      <c r="B7435" s="74" t="s">
        <v>196</v>
      </c>
      <c r="C7435" s="75" t="s">
        <v>8221</v>
      </c>
      <c r="D7435" s="76">
        <v>11123</v>
      </c>
      <c r="E7435" s="77">
        <v>40.93</v>
      </c>
      <c r="F7435" s="95">
        <v>272</v>
      </c>
    </row>
    <row r="7436" spans="1:6">
      <c r="A7436" s="74" t="s">
        <v>222</v>
      </c>
      <c r="B7436" s="74" t="s">
        <v>196</v>
      </c>
      <c r="C7436" s="75" t="s">
        <v>8222</v>
      </c>
      <c r="D7436" s="76">
        <v>10479</v>
      </c>
      <c r="E7436" s="77">
        <v>23.96</v>
      </c>
      <c r="F7436" s="95">
        <v>437</v>
      </c>
    </row>
    <row r="7437" spans="1:6">
      <c r="A7437" s="74" t="s">
        <v>222</v>
      </c>
      <c r="B7437" s="74" t="s">
        <v>196</v>
      </c>
      <c r="C7437" s="75" t="s">
        <v>8223</v>
      </c>
      <c r="D7437" s="76">
        <v>10443</v>
      </c>
      <c r="E7437" s="77">
        <v>13.54</v>
      </c>
      <c r="F7437" s="95">
        <v>771</v>
      </c>
    </row>
    <row r="7438" spans="1:6">
      <c r="A7438" s="74" t="s">
        <v>222</v>
      </c>
      <c r="B7438" s="74" t="s">
        <v>196</v>
      </c>
      <c r="C7438" s="75" t="s">
        <v>8224</v>
      </c>
      <c r="D7438" s="76">
        <v>10258</v>
      </c>
      <c r="E7438" s="77">
        <v>24.29</v>
      </c>
      <c r="F7438" s="95">
        <v>422</v>
      </c>
    </row>
    <row r="7439" spans="1:6">
      <c r="A7439" s="74" t="s">
        <v>222</v>
      </c>
      <c r="B7439" s="74" t="s">
        <v>196</v>
      </c>
      <c r="C7439" s="75" t="s">
        <v>8225</v>
      </c>
      <c r="D7439" s="76">
        <v>10174</v>
      </c>
      <c r="E7439" s="77">
        <v>18.86</v>
      </c>
      <c r="F7439" s="95">
        <v>539</v>
      </c>
    </row>
    <row r="7440" spans="1:6">
      <c r="A7440" s="74" t="s">
        <v>222</v>
      </c>
      <c r="B7440" s="74" t="s">
        <v>196</v>
      </c>
      <c r="C7440" s="75" t="s">
        <v>8226</v>
      </c>
      <c r="D7440" s="76">
        <v>9570</v>
      </c>
      <c r="E7440" s="77">
        <v>29.63</v>
      </c>
      <c r="F7440" s="95">
        <v>323</v>
      </c>
    </row>
    <row r="7441" spans="1:6">
      <c r="A7441" s="74" t="s">
        <v>222</v>
      </c>
      <c r="B7441" s="74" t="s">
        <v>196</v>
      </c>
      <c r="C7441" s="75" t="s">
        <v>8227</v>
      </c>
      <c r="D7441" s="76">
        <v>9130</v>
      </c>
      <c r="E7441" s="77">
        <v>17.579999999999998</v>
      </c>
      <c r="F7441" s="95">
        <v>519</v>
      </c>
    </row>
    <row r="7442" spans="1:6">
      <c r="A7442" s="74" t="s">
        <v>222</v>
      </c>
      <c r="B7442" s="74" t="s">
        <v>196</v>
      </c>
      <c r="C7442" s="75" t="s">
        <v>8228</v>
      </c>
      <c r="D7442" s="76">
        <v>9057</v>
      </c>
      <c r="E7442" s="77">
        <v>26.56</v>
      </c>
      <c r="F7442" s="95">
        <v>341</v>
      </c>
    </row>
    <row r="7443" spans="1:6">
      <c r="A7443" s="74" t="s">
        <v>222</v>
      </c>
      <c r="B7443" s="74" t="s">
        <v>196</v>
      </c>
      <c r="C7443" s="75" t="s">
        <v>8229</v>
      </c>
      <c r="D7443" s="76">
        <v>9053</v>
      </c>
      <c r="E7443" s="77">
        <v>31.2</v>
      </c>
      <c r="F7443" s="95">
        <v>290</v>
      </c>
    </row>
    <row r="7444" spans="1:6">
      <c r="A7444" s="74" t="s">
        <v>222</v>
      </c>
      <c r="B7444" s="74" t="s">
        <v>196</v>
      </c>
      <c r="C7444" s="75" t="s">
        <v>8230</v>
      </c>
      <c r="D7444" s="76">
        <v>9024</v>
      </c>
      <c r="E7444" s="77">
        <v>45.03</v>
      </c>
      <c r="F7444" s="95">
        <v>200</v>
      </c>
    </row>
    <row r="7445" spans="1:6">
      <c r="A7445" s="74" t="s">
        <v>222</v>
      </c>
      <c r="B7445" s="74" t="s">
        <v>196</v>
      </c>
      <c r="C7445" s="75" t="s">
        <v>8231</v>
      </c>
      <c r="D7445" s="76">
        <v>9014</v>
      </c>
      <c r="E7445" s="77">
        <v>14.91</v>
      </c>
      <c r="F7445" s="95">
        <v>604</v>
      </c>
    </row>
    <row r="7446" spans="1:6">
      <c r="A7446" s="74" t="s">
        <v>222</v>
      </c>
      <c r="B7446" s="74" t="s">
        <v>196</v>
      </c>
      <c r="C7446" s="75" t="s">
        <v>8232</v>
      </c>
      <c r="D7446" s="76">
        <v>8836</v>
      </c>
      <c r="E7446" s="77">
        <v>20.39</v>
      </c>
      <c r="F7446" s="95">
        <v>433</v>
      </c>
    </row>
    <row r="7447" spans="1:6">
      <c r="A7447" s="74" t="s">
        <v>222</v>
      </c>
      <c r="B7447" s="74" t="s">
        <v>196</v>
      </c>
      <c r="C7447" s="75" t="s">
        <v>8233</v>
      </c>
      <c r="D7447" s="76">
        <v>8392</v>
      </c>
      <c r="E7447" s="77">
        <v>11.02</v>
      </c>
      <c r="F7447" s="95">
        <v>762</v>
      </c>
    </row>
    <row r="7448" spans="1:6">
      <c r="A7448" s="74" t="s">
        <v>222</v>
      </c>
      <c r="B7448" s="74" t="s">
        <v>196</v>
      </c>
      <c r="C7448" s="75" t="s">
        <v>8234</v>
      </c>
      <c r="D7448" s="76">
        <v>8011</v>
      </c>
      <c r="E7448" s="77">
        <v>20.61</v>
      </c>
      <c r="F7448" s="95">
        <v>389</v>
      </c>
    </row>
    <row r="7449" spans="1:6">
      <c r="A7449" s="74" t="s">
        <v>222</v>
      </c>
      <c r="B7449" s="74" t="s">
        <v>196</v>
      </c>
      <c r="C7449" s="75" t="s">
        <v>8235</v>
      </c>
      <c r="D7449" s="76">
        <v>7982</v>
      </c>
      <c r="E7449" s="77">
        <v>15.16</v>
      </c>
      <c r="F7449" s="95">
        <v>527</v>
      </c>
    </row>
    <row r="7450" spans="1:6">
      <c r="A7450" s="74" t="s">
        <v>222</v>
      </c>
      <c r="B7450" s="74" t="s">
        <v>196</v>
      </c>
      <c r="C7450" s="75" t="s">
        <v>8236</v>
      </c>
      <c r="D7450" s="76">
        <v>7743</v>
      </c>
      <c r="E7450" s="77">
        <v>19.12</v>
      </c>
      <c r="F7450" s="95">
        <v>405</v>
      </c>
    </row>
    <row r="7451" spans="1:6">
      <c r="A7451" s="74" t="s">
        <v>222</v>
      </c>
      <c r="B7451" s="74" t="s">
        <v>196</v>
      </c>
      <c r="C7451" s="75" t="s">
        <v>8237</v>
      </c>
      <c r="D7451" s="76">
        <v>7601</v>
      </c>
      <c r="E7451" s="77">
        <v>14.68</v>
      </c>
      <c r="F7451" s="95">
        <v>518</v>
      </c>
    </row>
    <row r="7452" spans="1:6">
      <c r="A7452" s="74" t="s">
        <v>222</v>
      </c>
      <c r="B7452" s="74" t="s">
        <v>196</v>
      </c>
      <c r="C7452" s="75" t="s">
        <v>8238</v>
      </c>
      <c r="D7452" s="76">
        <v>7290</v>
      </c>
      <c r="E7452" s="77">
        <v>17.97</v>
      </c>
      <c r="F7452" s="95">
        <v>406</v>
      </c>
    </row>
    <row r="7453" spans="1:6">
      <c r="A7453" s="74" t="s">
        <v>222</v>
      </c>
      <c r="B7453" s="74" t="s">
        <v>196</v>
      </c>
      <c r="C7453" s="75" t="s">
        <v>8239</v>
      </c>
      <c r="D7453" s="76">
        <v>7242</v>
      </c>
      <c r="E7453" s="77">
        <v>14.73</v>
      </c>
      <c r="F7453" s="95">
        <v>492</v>
      </c>
    </row>
    <row r="7454" spans="1:6">
      <c r="A7454" s="74" t="s">
        <v>222</v>
      </c>
      <c r="B7454" s="74" t="s">
        <v>196</v>
      </c>
      <c r="C7454" s="75" t="s">
        <v>8240</v>
      </c>
      <c r="D7454" s="76">
        <v>7236</v>
      </c>
      <c r="E7454" s="77">
        <v>13.97</v>
      </c>
      <c r="F7454" s="95">
        <v>518</v>
      </c>
    </row>
    <row r="7455" spans="1:6">
      <c r="A7455" s="74" t="s">
        <v>222</v>
      </c>
      <c r="B7455" s="74" t="s">
        <v>196</v>
      </c>
      <c r="C7455" s="75" t="s">
        <v>8241</v>
      </c>
      <c r="D7455" s="76">
        <v>7141</v>
      </c>
      <c r="E7455" s="77">
        <v>8.9499999999999993</v>
      </c>
      <c r="F7455" s="95">
        <v>797</v>
      </c>
    </row>
    <row r="7456" spans="1:6">
      <c r="A7456" s="74" t="s">
        <v>222</v>
      </c>
      <c r="B7456" s="74" t="s">
        <v>196</v>
      </c>
      <c r="C7456" s="75" t="s">
        <v>8242</v>
      </c>
      <c r="D7456" s="76">
        <v>7114</v>
      </c>
      <c r="E7456" s="77">
        <v>19.55</v>
      </c>
      <c r="F7456" s="95">
        <v>364</v>
      </c>
    </row>
    <row r="7457" spans="1:6">
      <c r="A7457" s="74" t="s">
        <v>222</v>
      </c>
      <c r="B7457" s="74" t="s">
        <v>196</v>
      </c>
      <c r="C7457" s="75" t="s">
        <v>8243</v>
      </c>
      <c r="D7457" s="76">
        <v>6998</v>
      </c>
      <c r="E7457" s="77">
        <v>39.17</v>
      </c>
      <c r="F7457" s="95">
        <v>179</v>
      </c>
    </row>
    <row r="7458" spans="1:6">
      <c r="A7458" s="74" t="s">
        <v>222</v>
      </c>
      <c r="B7458" s="74" t="s">
        <v>196</v>
      </c>
      <c r="C7458" s="75" t="s">
        <v>8244</v>
      </c>
      <c r="D7458" s="76">
        <v>6995</v>
      </c>
      <c r="E7458" s="77">
        <v>10.14</v>
      </c>
      <c r="F7458" s="95">
        <v>690</v>
      </c>
    </row>
    <row r="7459" spans="1:6">
      <c r="A7459" s="74" t="s">
        <v>222</v>
      </c>
      <c r="B7459" s="74" t="s">
        <v>196</v>
      </c>
      <c r="C7459" s="75" t="s">
        <v>8245</v>
      </c>
      <c r="D7459" s="76">
        <v>6459</v>
      </c>
      <c r="E7459" s="77">
        <v>70.02</v>
      </c>
      <c r="F7459" s="95">
        <v>92</v>
      </c>
    </row>
    <row r="7460" spans="1:6">
      <c r="A7460" s="74" t="s">
        <v>222</v>
      </c>
      <c r="B7460" s="74" t="s">
        <v>196</v>
      </c>
      <c r="C7460" s="75" t="s">
        <v>8246</v>
      </c>
      <c r="D7460" s="76">
        <v>6357</v>
      </c>
      <c r="E7460" s="77">
        <v>28.35</v>
      </c>
      <c r="F7460" s="95">
        <v>224</v>
      </c>
    </row>
    <row r="7461" spans="1:6">
      <c r="A7461" s="74" t="s">
        <v>222</v>
      </c>
      <c r="B7461" s="74" t="s">
        <v>196</v>
      </c>
      <c r="C7461" s="75" t="s">
        <v>8247</v>
      </c>
      <c r="D7461" s="76">
        <v>6140</v>
      </c>
      <c r="E7461" s="77">
        <v>18.850000000000001</v>
      </c>
      <c r="F7461" s="95">
        <v>326</v>
      </c>
    </row>
    <row r="7462" spans="1:6">
      <c r="A7462" s="74" t="s">
        <v>222</v>
      </c>
      <c r="B7462" s="74" t="s">
        <v>196</v>
      </c>
      <c r="C7462" s="75" t="s">
        <v>8248</v>
      </c>
      <c r="D7462" s="76">
        <v>6136</v>
      </c>
      <c r="E7462" s="77">
        <v>12.23</v>
      </c>
      <c r="F7462" s="95">
        <v>502</v>
      </c>
    </row>
    <row r="7463" spans="1:6">
      <c r="A7463" s="74" t="s">
        <v>222</v>
      </c>
      <c r="B7463" s="74" t="s">
        <v>196</v>
      </c>
      <c r="C7463" s="75" t="s">
        <v>8249</v>
      </c>
      <c r="D7463" s="76">
        <v>6081</v>
      </c>
      <c r="E7463" s="77">
        <v>13.22</v>
      </c>
      <c r="F7463" s="95">
        <v>460</v>
      </c>
    </row>
    <row r="7464" spans="1:6">
      <c r="A7464" s="74" t="s">
        <v>222</v>
      </c>
      <c r="B7464" s="74" t="s">
        <v>196</v>
      </c>
      <c r="C7464" s="75" t="s">
        <v>8250</v>
      </c>
      <c r="D7464" s="76">
        <v>5747</v>
      </c>
      <c r="E7464" s="77">
        <v>13.16</v>
      </c>
      <c r="F7464" s="95">
        <v>437</v>
      </c>
    </row>
    <row r="7465" spans="1:6">
      <c r="A7465" s="74" t="s">
        <v>222</v>
      </c>
      <c r="B7465" s="74" t="s">
        <v>196</v>
      </c>
      <c r="C7465" s="75" t="s">
        <v>8251</v>
      </c>
      <c r="D7465" s="76">
        <v>5708</v>
      </c>
      <c r="E7465" s="77">
        <v>17.71</v>
      </c>
      <c r="F7465" s="95">
        <v>322</v>
      </c>
    </row>
    <row r="7466" spans="1:6">
      <c r="A7466" s="74" t="s">
        <v>222</v>
      </c>
      <c r="B7466" s="74" t="s">
        <v>196</v>
      </c>
      <c r="C7466" s="75" t="s">
        <v>8252</v>
      </c>
      <c r="D7466" s="76">
        <v>5629</v>
      </c>
      <c r="E7466" s="77">
        <v>21.48</v>
      </c>
      <c r="F7466" s="95">
        <v>262</v>
      </c>
    </row>
    <row r="7467" spans="1:6">
      <c r="A7467" s="74" t="s">
        <v>222</v>
      </c>
      <c r="B7467" s="74" t="s">
        <v>196</v>
      </c>
      <c r="C7467" s="75" t="s">
        <v>8253</v>
      </c>
      <c r="D7467" s="76">
        <v>5582</v>
      </c>
      <c r="E7467" s="77">
        <v>17.350000000000001</v>
      </c>
      <c r="F7467" s="95">
        <v>322</v>
      </c>
    </row>
    <row r="7468" spans="1:6">
      <c r="A7468" s="74" t="s">
        <v>222</v>
      </c>
      <c r="B7468" s="74" t="s">
        <v>196</v>
      </c>
      <c r="C7468" s="75" t="s">
        <v>8254</v>
      </c>
      <c r="D7468" s="76">
        <v>5392</v>
      </c>
      <c r="E7468" s="77">
        <v>15.5</v>
      </c>
      <c r="F7468" s="95">
        <v>348</v>
      </c>
    </row>
    <row r="7469" spans="1:6">
      <c r="A7469" s="74" t="s">
        <v>222</v>
      </c>
      <c r="B7469" s="74" t="s">
        <v>196</v>
      </c>
      <c r="C7469" s="75" t="s">
        <v>8255</v>
      </c>
      <c r="D7469" s="76">
        <v>5153</v>
      </c>
      <c r="E7469" s="77">
        <v>42.33</v>
      </c>
      <c r="F7469" s="95">
        <v>122</v>
      </c>
    </row>
    <row r="7470" spans="1:6">
      <c r="A7470" s="74" t="s">
        <v>222</v>
      </c>
      <c r="B7470" s="74" t="s">
        <v>196</v>
      </c>
      <c r="C7470" s="75" t="s">
        <v>8256</v>
      </c>
      <c r="D7470" s="76">
        <v>4953</v>
      </c>
      <c r="E7470" s="77">
        <v>27.69</v>
      </c>
      <c r="F7470" s="95">
        <v>179</v>
      </c>
    </row>
    <row r="7471" spans="1:6">
      <c r="A7471" s="74" t="s">
        <v>222</v>
      </c>
      <c r="B7471" s="74" t="s">
        <v>196</v>
      </c>
      <c r="C7471" s="75" t="s">
        <v>8257</v>
      </c>
      <c r="D7471" s="76">
        <v>4878</v>
      </c>
      <c r="E7471" s="77">
        <v>13.8</v>
      </c>
      <c r="F7471" s="95">
        <v>353</v>
      </c>
    </row>
    <row r="7472" spans="1:6">
      <c r="A7472" s="74" t="s">
        <v>222</v>
      </c>
      <c r="B7472" s="74" t="s">
        <v>196</v>
      </c>
      <c r="C7472" s="75" t="s">
        <v>8258</v>
      </c>
      <c r="D7472" s="76">
        <v>4846</v>
      </c>
      <c r="E7472" s="77">
        <v>21.32</v>
      </c>
      <c r="F7472" s="95">
        <v>227</v>
      </c>
    </row>
    <row r="7473" spans="1:6">
      <c r="A7473" s="74" t="s">
        <v>222</v>
      </c>
      <c r="B7473" s="74" t="s">
        <v>196</v>
      </c>
      <c r="C7473" s="75" t="s">
        <v>8259</v>
      </c>
      <c r="D7473" s="76">
        <v>4811</v>
      </c>
      <c r="E7473" s="77">
        <v>13.64</v>
      </c>
      <c r="F7473" s="95">
        <v>353</v>
      </c>
    </row>
    <row r="7474" spans="1:6">
      <c r="A7474" s="74" t="s">
        <v>222</v>
      </c>
      <c r="B7474" s="74" t="s">
        <v>196</v>
      </c>
      <c r="C7474" s="75" t="s">
        <v>8260</v>
      </c>
      <c r="D7474" s="76">
        <v>4768</v>
      </c>
      <c r="E7474" s="77">
        <v>16.41</v>
      </c>
      <c r="F7474" s="95">
        <v>291</v>
      </c>
    </row>
    <row r="7475" spans="1:6">
      <c r="A7475" s="74" t="s">
        <v>222</v>
      </c>
      <c r="B7475" s="74" t="s">
        <v>196</v>
      </c>
      <c r="C7475" s="75" t="s">
        <v>8261</v>
      </c>
      <c r="D7475" s="76">
        <v>4651</v>
      </c>
      <c r="E7475" s="77">
        <v>16.28</v>
      </c>
      <c r="F7475" s="95">
        <v>286</v>
      </c>
    </row>
    <row r="7476" spans="1:6">
      <c r="A7476" s="74" t="s">
        <v>222</v>
      </c>
      <c r="B7476" s="74" t="s">
        <v>196</v>
      </c>
      <c r="C7476" s="75" t="s">
        <v>8262</v>
      </c>
      <c r="D7476" s="76">
        <v>4595</v>
      </c>
      <c r="E7476" s="77">
        <v>14.1</v>
      </c>
      <c r="F7476" s="95">
        <v>326</v>
      </c>
    </row>
    <row r="7477" spans="1:6">
      <c r="A7477" s="74" t="s">
        <v>222</v>
      </c>
      <c r="B7477" s="74" t="s">
        <v>196</v>
      </c>
      <c r="C7477" s="75" t="s">
        <v>8263</v>
      </c>
      <c r="D7477" s="76">
        <v>4458</v>
      </c>
      <c r="E7477" s="77">
        <v>17.899999999999999</v>
      </c>
      <c r="F7477" s="95">
        <v>249</v>
      </c>
    </row>
    <row r="7478" spans="1:6">
      <c r="A7478" s="74" t="s">
        <v>222</v>
      </c>
      <c r="B7478" s="74" t="s">
        <v>196</v>
      </c>
      <c r="C7478" s="75" t="s">
        <v>8264</v>
      </c>
      <c r="D7478" s="76">
        <v>4343</v>
      </c>
      <c r="E7478" s="77">
        <v>19.23</v>
      </c>
      <c r="F7478" s="95">
        <v>226</v>
      </c>
    </row>
    <row r="7479" spans="1:6">
      <c r="A7479" s="74" t="s">
        <v>222</v>
      </c>
      <c r="B7479" s="74" t="s">
        <v>196</v>
      </c>
      <c r="C7479" s="75" t="s">
        <v>8265</v>
      </c>
      <c r="D7479" s="76">
        <v>4316</v>
      </c>
      <c r="E7479" s="77">
        <v>18.2</v>
      </c>
      <c r="F7479" s="95">
        <v>237</v>
      </c>
    </row>
    <row r="7480" spans="1:6">
      <c r="A7480" s="74" t="s">
        <v>222</v>
      </c>
      <c r="B7480" s="74" t="s">
        <v>196</v>
      </c>
      <c r="C7480" s="75" t="s">
        <v>8266</v>
      </c>
      <c r="D7480" s="76">
        <v>4289</v>
      </c>
      <c r="E7480" s="77">
        <v>21.67</v>
      </c>
      <c r="F7480" s="95">
        <v>198</v>
      </c>
    </row>
    <row r="7481" spans="1:6">
      <c r="A7481" s="74" t="s">
        <v>222</v>
      </c>
      <c r="B7481" s="74" t="s">
        <v>196</v>
      </c>
      <c r="C7481" s="75" t="s">
        <v>8267</v>
      </c>
      <c r="D7481" s="76">
        <v>4289</v>
      </c>
      <c r="E7481" s="77">
        <v>22.71</v>
      </c>
      <c r="F7481" s="95">
        <v>189</v>
      </c>
    </row>
    <row r="7482" spans="1:6">
      <c r="A7482" s="74" t="s">
        <v>222</v>
      </c>
      <c r="B7482" s="74" t="s">
        <v>196</v>
      </c>
      <c r="C7482" s="75" t="s">
        <v>8268</v>
      </c>
      <c r="D7482" s="76">
        <v>4118</v>
      </c>
      <c r="E7482" s="77">
        <v>19.809999999999999</v>
      </c>
      <c r="F7482" s="95">
        <v>208</v>
      </c>
    </row>
    <row r="7483" spans="1:6">
      <c r="A7483" s="74" t="s">
        <v>222</v>
      </c>
      <c r="B7483" s="74" t="s">
        <v>196</v>
      </c>
      <c r="C7483" s="75" t="s">
        <v>8269</v>
      </c>
      <c r="D7483" s="76">
        <v>3885</v>
      </c>
      <c r="E7483" s="77">
        <v>6.23</v>
      </c>
      <c r="F7483" s="95">
        <v>624</v>
      </c>
    </row>
    <row r="7484" spans="1:6">
      <c r="A7484" s="74" t="s">
        <v>222</v>
      </c>
      <c r="B7484" s="74" t="s">
        <v>196</v>
      </c>
      <c r="C7484" s="75" t="s">
        <v>8270</v>
      </c>
      <c r="D7484" s="76">
        <v>3832</v>
      </c>
      <c r="E7484" s="77">
        <v>13.18</v>
      </c>
      <c r="F7484" s="95">
        <v>291</v>
      </c>
    </row>
    <row r="7485" spans="1:6">
      <c r="A7485" s="74" t="s">
        <v>222</v>
      </c>
      <c r="B7485" s="74" t="s">
        <v>196</v>
      </c>
      <c r="C7485" s="75" t="s">
        <v>8271</v>
      </c>
      <c r="D7485" s="76">
        <v>3692</v>
      </c>
      <c r="E7485" s="77">
        <v>10.89</v>
      </c>
      <c r="F7485" s="95">
        <v>339</v>
      </c>
    </row>
    <row r="7486" spans="1:6">
      <c r="A7486" s="74" t="s">
        <v>222</v>
      </c>
      <c r="B7486" s="74" t="s">
        <v>196</v>
      </c>
      <c r="C7486" s="75" t="s">
        <v>8272</v>
      </c>
      <c r="D7486" s="76">
        <v>3538</v>
      </c>
      <c r="E7486" s="77">
        <v>34.979999999999997</v>
      </c>
      <c r="F7486" s="95">
        <v>101</v>
      </c>
    </row>
    <row r="7487" spans="1:6">
      <c r="A7487" s="74" t="s">
        <v>222</v>
      </c>
      <c r="B7487" s="74" t="s">
        <v>196</v>
      </c>
      <c r="C7487" s="75" t="s">
        <v>8273</v>
      </c>
      <c r="D7487" s="76">
        <v>3532</v>
      </c>
      <c r="E7487" s="77">
        <v>24.48</v>
      </c>
      <c r="F7487" s="95">
        <v>144</v>
      </c>
    </row>
    <row r="7488" spans="1:6">
      <c r="A7488" s="74" t="s">
        <v>222</v>
      </c>
      <c r="B7488" s="74" t="s">
        <v>196</v>
      </c>
      <c r="C7488" s="75" t="s">
        <v>8274</v>
      </c>
      <c r="D7488" s="76">
        <v>3471</v>
      </c>
      <c r="E7488" s="77">
        <v>22.78</v>
      </c>
      <c r="F7488" s="95">
        <v>152</v>
      </c>
    </row>
    <row r="7489" spans="1:6">
      <c r="A7489" s="74" t="s">
        <v>222</v>
      </c>
      <c r="B7489" s="74" t="s">
        <v>196</v>
      </c>
      <c r="C7489" s="75" t="s">
        <v>8275</v>
      </c>
      <c r="D7489" s="76">
        <v>3314</v>
      </c>
      <c r="E7489" s="77">
        <v>9.84</v>
      </c>
      <c r="F7489" s="95">
        <v>337</v>
      </c>
    </row>
    <row r="7490" spans="1:6">
      <c r="A7490" s="74" t="s">
        <v>222</v>
      </c>
      <c r="B7490" s="74" t="s">
        <v>196</v>
      </c>
      <c r="C7490" s="75" t="s">
        <v>8276</v>
      </c>
      <c r="D7490" s="76">
        <v>3304</v>
      </c>
      <c r="E7490" s="77">
        <v>20.37</v>
      </c>
      <c r="F7490" s="95">
        <v>162</v>
      </c>
    </row>
    <row r="7491" spans="1:6">
      <c r="A7491" s="74" t="s">
        <v>222</v>
      </c>
      <c r="B7491" s="74" t="s">
        <v>196</v>
      </c>
      <c r="C7491" s="75" t="s">
        <v>8277</v>
      </c>
      <c r="D7491" s="76">
        <v>3230</v>
      </c>
      <c r="E7491" s="77">
        <v>18.8</v>
      </c>
      <c r="F7491" s="95">
        <v>172</v>
      </c>
    </row>
    <row r="7492" spans="1:6">
      <c r="A7492" s="74" t="s">
        <v>222</v>
      </c>
      <c r="B7492" s="74" t="s">
        <v>196</v>
      </c>
      <c r="C7492" s="75" t="s">
        <v>8278</v>
      </c>
      <c r="D7492" s="76">
        <v>3064</v>
      </c>
      <c r="E7492" s="77">
        <v>24.07</v>
      </c>
      <c r="F7492" s="95">
        <v>127</v>
      </c>
    </row>
    <row r="7493" spans="1:6">
      <c r="A7493" s="74" t="s">
        <v>222</v>
      </c>
      <c r="B7493" s="74" t="s">
        <v>196</v>
      </c>
      <c r="C7493" s="75" t="s">
        <v>8279</v>
      </c>
      <c r="D7493" s="76">
        <v>3060</v>
      </c>
      <c r="E7493" s="77">
        <v>24.42</v>
      </c>
      <c r="F7493" s="95">
        <v>125</v>
      </c>
    </row>
    <row r="7494" spans="1:6">
      <c r="A7494" s="74" t="s">
        <v>222</v>
      </c>
      <c r="B7494" s="74" t="s">
        <v>196</v>
      </c>
      <c r="C7494" s="75" t="s">
        <v>8280</v>
      </c>
      <c r="D7494" s="76">
        <v>3028</v>
      </c>
      <c r="E7494" s="77">
        <v>13.31</v>
      </c>
      <c r="F7494" s="95">
        <v>228</v>
      </c>
    </row>
    <row r="7495" spans="1:6">
      <c r="A7495" s="74" t="s">
        <v>222</v>
      </c>
      <c r="B7495" s="74" t="s">
        <v>196</v>
      </c>
      <c r="C7495" s="75" t="s">
        <v>8281</v>
      </c>
      <c r="D7495" s="76">
        <v>2675</v>
      </c>
      <c r="E7495" s="77">
        <v>11.22</v>
      </c>
      <c r="F7495" s="95">
        <v>238</v>
      </c>
    </row>
    <row r="7496" spans="1:6">
      <c r="A7496" s="74" t="s">
        <v>222</v>
      </c>
      <c r="B7496" s="74" t="s">
        <v>196</v>
      </c>
      <c r="C7496" s="75" t="s">
        <v>8282</v>
      </c>
      <c r="D7496" s="76">
        <v>2640</v>
      </c>
      <c r="E7496" s="77">
        <v>14.81</v>
      </c>
      <c r="F7496" s="95">
        <v>178</v>
      </c>
    </row>
    <row r="7497" spans="1:6">
      <c r="A7497" s="74" t="s">
        <v>222</v>
      </c>
      <c r="B7497" s="74" t="s">
        <v>196</v>
      </c>
      <c r="C7497" s="75" t="s">
        <v>8283</v>
      </c>
      <c r="D7497" s="76">
        <v>2612</v>
      </c>
      <c r="E7497" s="77">
        <v>21.35</v>
      </c>
      <c r="F7497" s="95">
        <v>122</v>
      </c>
    </row>
    <row r="7498" spans="1:6">
      <c r="A7498" s="74" t="s">
        <v>222</v>
      </c>
      <c r="B7498" s="74" t="s">
        <v>196</v>
      </c>
      <c r="C7498" s="75" t="s">
        <v>8284</v>
      </c>
      <c r="D7498" s="76">
        <v>2535</v>
      </c>
      <c r="E7498" s="77">
        <v>8.92</v>
      </c>
      <c r="F7498" s="95">
        <v>284</v>
      </c>
    </row>
    <row r="7499" spans="1:6">
      <c r="A7499" s="74" t="s">
        <v>222</v>
      </c>
      <c r="B7499" s="74" t="s">
        <v>196</v>
      </c>
      <c r="C7499" s="75" t="s">
        <v>8285</v>
      </c>
      <c r="D7499" s="76">
        <v>2448</v>
      </c>
      <c r="E7499" s="77">
        <v>16.66</v>
      </c>
      <c r="F7499" s="95">
        <v>147</v>
      </c>
    </row>
    <row r="7500" spans="1:6">
      <c r="A7500" s="74" t="s">
        <v>222</v>
      </c>
      <c r="B7500" s="74" t="s">
        <v>196</v>
      </c>
      <c r="C7500" s="75" t="s">
        <v>8286</v>
      </c>
      <c r="D7500" s="76">
        <v>2397</v>
      </c>
      <c r="E7500" s="77">
        <v>10.85</v>
      </c>
      <c r="F7500" s="95">
        <v>221</v>
      </c>
    </row>
    <row r="7501" spans="1:6">
      <c r="A7501" s="74" t="s">
        <v>222</v>
      </c>
      <c r="B7501" s="74" t="s">
        <v>196</v>
      </c>
      <c r="C7501" s="75" t="s">
        <v>8287</v>
      </c>
      <c r="D7501" s="76">
        <v>2285</v>
      </c>
      <c r="E7501" s="77">
        <v>22.27</v>
      </c>
      <c r="F7501" s="95">
        <v>103</v>
      </c>
    </row>
    <row r="7502" spans="1:6">
      <c r="A7502" s="74" t="s">
        <v>222</v>
      </c>
      <c r="B7502" s="74" t="s">
        <v>196</v>
      </c>
      <c r="C7502" s="75" t="s">
        <v>8288</v>
      </c>
      <c r="D7502" s="76">
        <v>2197</v>
      </c>
      <c r="E7502" s="77">
        <v>16.010000000000002</v>
      </c>
      <c r="F7502" s="95">
        <v>137</v>
      </c>
    </row>
    <row r="7503" spans="1:6">
      <c r="A7503" s="74" t="s">
        <v>222</v>
      </c>
      <c r="B7503" s="74" t="s">
        <v>196</v>
      </c>
      <c r="C7503" s="75" t="s">
        <v>8289</v>
      </c>
      <c r="D7503" s="76">
        <v>2127</v>
      </c>
      <c r="E7503" s="77">
        <v>12.34</v>
      </c>
      <c r="F7503" s="95">
        <v>172</v>
      </c>
    </row>
    <row r="7504" spans="1:6">
      <c r="A7504" s="74" t="s">
        <v>222</v>
      </c>
      <c r="B7504" s="74" t="s">
        <v>196</v>
      </c>
      <c r="C7504" s="75" t="s">
        <v>8290</v>
      </c>
      <c r="D7504" s="76">
        <v>2088</v>
      </c>
      <c r="E7504" s="77">
        <v>17.02</v>
      </c>
      <c r="F7504" s="95">
        <v>123</v>
      </c>
    </row>
    <row r="7505" spans="1:6">
      <c r="A7505" s="74" t="s">
        <v>222</v>
      </c>
      <c r="B7505" s="74" t="s">
        <v>196</v>
      </c>
      <c r="C7505" s="75" t="s">
        <v>8291</v>
      </c>
      <c r="D7505" s="76">
        <v>2019</v>
      </c>
      <c r="E7505" s="77">
        <v>11.47</v>
      </c>
      <c r="F7505" s="95">
        <v>176</v>
      </c>
    </row>
    <row r="7506" spans="1:6">
      <c r="A7506" s="74" t="s">
        <v>222</v>
      </c>
      <c r="B7506" s="74" t="s">
        <v>196</v>
      </c>
      <c r="C7506" s="75" t="s">
        <v>8292</v>
      </c>
      <c r="D7506" s="76">
        <v>1970</v>
      </c>
      <c r="E7506" s="77">
        <v>31.92</v>
      </c>
      <c r="F7506" s="95">
        <v>62</v>
      </c>
    </row>
    <row r="7507" spans="1:6">
      <c r="A7507" s="74" t="s">
        <v>222</v>
      </c>
      <c r="B7507" s="74" t="s">
        <v>196</v>
      </c>
      <c r="C7507" s="75" t="s">
        <v>8293</v>
      </c>
      <c r="D7507" s="76">
        <v>1962</v>
      </c>
      <c r="E7507" s="77">
        <v>19.760000000000002</v>
      </c>
      <c r="F7507" s="95">
        <v>99</v>
      </c>
    </row>
    <row r="7508" spans="1:6">
      <c r="A7508" s="74" t="s">
        <v>222</v>
      </c>
      <c r="B7508" s="74" t="s">
        <v>196</v>
      </c>
      <c r="C7508" s="75" t="s">
        <v>8294</v>
      </c>
      <c r="D7508" s="76">
        <v>1860</v>
      </c>
      <c r="E7508" s="77">
        <v>15.25</v>
      </c>
      <c r="F7508" s="95">
        <v>122</v>
      </c>
    </row>
    <row r="7509" spans="1:6">
      <c r="A7509" s="74" t="s">
        <v>222</v>
      </c>
      <c r="B7509" s="74" t="s">
        <v>196</v>
      </c>
      <c r="C7509" s="75" t="s">
        <v>8295</v>
      </c>
      <c r="D7509" s="76">
        <v>1825</v>
      </c>
      <c r="E7509" s="77">
        <v>12.52</v>
      </c>
      <c r="F7509" s="95">
        <v>146</v>
      </c>
    </row>
    <row r="7510" spans="1:6">
      <c r="A7510" s="74" t="s">
        <v>222</v>
      </c>
      <c r="B7510" s="74" t="s">
        <v>196</v>
      </c>
      <c r="C7510" s="75" t="s">
        <v>8296</v>
      </c>
      <c r="D7510" s="76">
        <v>1791</v>
      </c>
      <c r="E7510" s="77">
        <v>22.25</v>
      </c>
      <c r="F7510" s="95">
        <v>81</v>
      </c>
    </row>
    <row r="7511" spans="1:6">
      <c r="A7511" s="74" t="s">
        <v>222</v>
      </c>
      <c r="B7511" s="74" t="s">
        <v>196</v>
      </c>
      <c r="C7511" s="75" t="s">
        <v>8297</v>
      </c>
      <c r="D7511" s="76">
        <v>1764</v>
      </c>
      <c r="E7511" s="77">
        <v>13.77</v>
      </c>
      <c r="F7511" s="95">
        <v>128</v>
      </c>
    </row>
    <row r="7512" spans="1:6">
      <c r="A7512" s="74" t="s">
        <v>222</v>
      </c>
      <c r="B7512" s="74" t="s">
        <v>196</v>
      </c>
      <c r="C7512" s="75" t="s">
        <v>8298</v>
      </c>
      <c r="D7512" s="76">
        <v>1530</v>
      </c>
      <c r="E7512" s="77">
        <v>9.81</v>
      </c>
      <c r="F7512" s="95">
        <v>156</v>
      </c>
    </row>
    <row r="7513" spans="1:6">
      <c r="A7513" s="74" t="s">
        <v>222</v>
      </c>
      <c r="B7513" s="74" t="s">
        <v>196</v>
      </c>
      <c r="C7513" s="75" t="s">
        <v>8299</v>
      </c>
      <c r="D7513" s="76">
        <v>1501</v>
      </c>
      <c r="E7513" s="77">
        <v>15.17</v>
      </c>
      <c r="F7513" s="95">
        <v>99</v>
      </c>
    </row>
    <row r="7514" spans="1:6">
      <c r="A7514" s="74" t="s">
        <v>222</v>
      </c>
      <c r="B7514" s="74" t="s">
        <v>196</v>
      </c>
      <c r="C7514" s="75" t="s">
        <v>8300</v>
      </c>
      <c r="D7514" s="76">
        <v>1276</v>
      </c>
      <c r="E7514" s="77">
        <v>18.489999999999998</v>
      </c>
      <c r="F7514" s="95">
        <v>69</v>
      </c>
    </row>
    <row r="7515" spans="1:6">
      <c r="A7515" s="74" t="s">
        <v>222</v>
      </c>
      <c r="B7515" s="74" t="s">
        <v>196</v>
      </c>
      <c r="C7515" s="75" t="s">
        <v>8301</v>
      </c>
      <c r="D7515" s="77">
        <v>921</v>
      </c>
      <c r="E7515" s="77">
        <v>17.079999999999998</v>
      </c>
      <c r="F7515" s="95">
        <v>54</v>
      </c>
    </row>
    <row r="7516" spans="1:6">
      <c r="A7516" s="74" t="s">
        <v>222</v>
      </c>
      <c r="B7516" s="74" t="s">
        <v>196</v>
      </c>
      <c r="C7516" s="75" t="s">
        <v>8302</v>
      </c>
      <c r="D7516" s="77">
        <v>628</v>
      </c>
      <c r="E7516" s="77">
        <v>8.59</v>
      </c>
      <c r="F7516" s="95">
        <v>73</v>
      </c>
    </row>
    <row r="7517" spans="1:6">
      <c r="A7517" s="74" t="s">
        <v>222</v>
      </c>
      <c r="B7517" s="74" t="s">
        <v>198</v>
      </c>
      <c r="C7517" s="75" t="s">
        <v>8303</v>
      </c>
      <c r="D7517" s="76">
        <v>51104</v>
      </c>
      <c r="E7517" s="77">
        <v>108.81</v>
      </c>
      <c r="F7517" s="95">
        <v>470</v>
      </c>
    </row>
    <row r="7518" spans="1:6">
      <c r="A7518" s="74" t="s">
        <v>222</v>
      </c>
      <c r="B7518" s="74" t="s">
        <v>198</v>
      </c>
      <c r="C7518" s="75" t="s">
        <v>8304</v>
      </c>
      <c r="D7518" s="76">
        <v>19347</v>
      </c>
      <c r="E7518" s="77">
        <v>113.39</v>
      </c>
      <c r="F7518" s="95">
        <v>171</v>
      </c>
    </row>
    <row r="7519" spans="1:6">
      <c r="A7519" s="74" t="s">
        <v>222</v>
      </c>
      <c r="B7519" s="74" t="s">
        <v>198</v>
      </c>
      <c r="C7519" s="75" t="s">
        <v>8305</v>
      </c>
      <c r="D7519" s="76">
        <v>14217</v>
      </c>
      <c r="E7519" s="77">
        <v>133.77000000000001</v>
      </c>
      <c r="F7519" s="95">
        <v>106</v>
      </c>
    </row>
    <row r="7520" spans="1:6">
      <c r="A7520" s="74" t="s">
        <v>222</v>
      </c>
      <c r="B7520" s="74" t="s">
        <v>198</v>
      </c>
      <c r="C7520" s="75" t="s">
        <v>8306</v>
      </c>
      <c r="D7520" s="76">
        <v>12001</v>
      </c>
      <c r="E7520" s="77">
        <v>32.33</v>
      </c>
      <c r="F7520" s="95">
        <v>371</v>
      </c>
    </row>
    <row r="7521" spans="1:6">
      <c r="A7521" s="74" t="s">
        <v>222</v>
      </c>
      <c r="B7521" s="74" t="s">
        <v>198</v>
      </c>
      <c r="C7521" s="75" t="s">
        <v>8307</v>
      </c>
      <c r="D7521" s="76">
        <v>11634</v>
      </c>
      <c r="E7521" s="77">
        <v>55.06</v>
      </c>
      <c r="F7521" s="95">
        <v>211</v>
      </c>
    </row>
    <row r="7522" spans="1:6">
      <c r="A7522" s="74" t="s">
        <v>222</v>
      </c>
      <c r="B7522" s="74" t="s">
        <v>198</v>
      </c>
      <c r="C7522" s="75" t="s">
        <v>8308</v>
      </c>
      <c r="D7522" s="76">
        <v>10263</v>
      </c>
      <c r="E7522" s="77">
        <v>44.53</v>
      </c>
      <c r="F7522" s="95">
        <v>230</v>
      </c>
    </row>
    <row r="7523" spans="1:6">
      <c r="A7523" s="74" t="s">
        <v>222</v>
      </c>
      <c r="B7523" s="74" t="s">
        <v>198</v>
      </c>
      <c r="C7523" s="75" t="s">
        <v>8309</v>
      </c>
      <c r="D7523" s="76">
        <v>9546</v>
      </c>
      <c r="E7523" s="77">
        <v>256.88</v>
      </c>
      <c r="F7523" s="95">
        <v>37</v>
      </c>
    </row>
    <row r="7524" spans="1:6">
      <c r="A7524" s="74" t="s">
        <v>222</v>
      </c>
      <c r="B7524" s="74" t="s">
        <v>198</v>
      </c>
      <c r="C7524" s="75" t="s">
        <v>8310</v>
      </c>
      <c r="D7524" s="76">
        <v>8195</v>
      </c>
      <c r="E7524" s="77">
        <v>78.680000000000007</v>
      </c>
      <c r="F7524" s="95">
        <v>104</v>
      </c>
    </row>
    <row r="7525" spans="1:6">
      <c r="A7525" s="74" t="s">
        <v>222</v>
      </c>
      <c r="B7525" s="74" t="s">
        <v>198</v>
      </c>
      <c r="C7525" s="75" t="s">
        <v>8311</v>
      </c>
      <c r="D7525" s="76">
        <v>6383</v>
      </c>
      <c r="E7525" s="77">
        <v>74.69</v>
      </c>
      <c r="F7525" s="95">
        <v>85</v>
      </c>
    </row>
    <row r="7526" spans="1:6">
      <c r="A7526" s="74" t="s">
        <v>222</v>
      </c>
      <c r="B7526" s="74" t="s">
        <v>198</v>
      </c>
      <c r="C7526" s="75" t="s">
        <v>8312</v>
      </c>
      <c r="D7526" s="76">
        <v>4932</v>
      </c>
      <c r="E7526" s="77">
        <v>32.07</v>
      </c>
      <c r="F7526" s="95">
        <v>154</v>
      </c>
    </row>
    <row r="7527" spans="1:6">
      <c r="A7527" s="74" t="s">
        <v>222</v>
      </c>
      <c r="B7527" s="74" t="s">
        <v>198</v>
      </c>
      <c r="C7527" s="75" t="s">
        <v>8313</v>
      </c>
      <c r="D7527" s="76">
        <v>4202</v>
      </c>
      <c r="E7527" s="77">
        <v>80.63</v>
      </c>
      <c r="F7527" s="95">
        <v>52</v>
      </c>
    </row>
    <row r="7528" spans="1:6">
      <c r="A7528" s="74" t="s">
        <v>222</v>
      </c>
      <c r="B7528" s="74" t="s">
        <v>198</v>
      </c>
      <c r="C7528" s="75" t="s">
        <v>8314</v>
      </c>
      <c r="D7528" s="76">
        <v>4079</v>
      </c>
      <c r="E7528" s="77">
        <v>11.84</v>
      </c>
      <c r="F7528" s="95">
        <v>344</v>
      </c>
    </row>
    <row r="7529" spans="1:6">
      <c r="A7529" s="74" t="s">
        <v>222</v>
      </c>
      <c r="B7529" s="74" t="s">
        <v>198</v>
      </c>
      <c r="C7529" s="75" t="s">
        <v>8315</v>
      </c>
      <c r="D7529" s="76">
        <v>3961</v>
      </c>
      <c r="E7529" s="77">
        <v>27.54</v>
      </c>
      <c r="F7529" s="95">
        <v>144</v>
      </c>
    </row>
    <row r="7530" spans="1:6">
      <c r="A7530" s="74" t="s">
        <v>222</v>
      </c>
      <c r="B7530" s="74" t="s">
        <v>198</v>
      </c>
      <c r="C7530" s="75" t="s">
        <v>8316</v>
      </c>
      <c r="D7530" s="76">
        <v>3892</v>
      </c>
      <c r="E7530" s="77">
        <v>16.41</v>
      </c>
      <c r="F7530" s="95">
        <v>237</v>
      </c>
    </row>
    <row r="7531" spans="1:6">
      <c r="A7531" s="74" t="s">
        <v>222</v>
      </c>
      <c r="B7531" s="74" t="s">
        <v>198</v>
      </c>
      <c r="C7531" s="75" t="s">
        <v>8317</v>
      </c>
      <c r="D7531" s="76">
        <v>3871</v>
      </c>
      <c r="E7531" s="77">
        <v>31.05</v>
      </c>
      <c r="F7531" s="95">
        <v>125</v>
      </c>
    </row>
    <row r="7532" spans="1:6">
      <c r="A7532" s="74" t="s">
        <v>222</v>
      </c>
      <c r="B7532" s="74" t="s">
        <v>198</v>
      </c>
      <c r="C7532" s="75" t="s">
        <v>8318</v>
      </c>
      <c r="D7532" s="76">
        <v>3533</v>
      </c>
      <c r="E7532" s="77">
        <v>30.17</v>
      </c>
      <c r="F7532" s="95">
        <v>117</v>
      </c>
    </row>
    <row r="7533" spans="1:6">
      <c r="A7533" s="74" t="s">
        <v>222</v>
      </c>
      <c r="B7533" s="74" t="s">
        <v>198</v>
      </c>
      <c r="C7533" s="75" t="s">
        <v>8319</v>
      </c>
      <c r="D7533" s="76">
        <v>3458</v>
      </c>
      <c r="E7533" s="77">
        <v>39.840000000000003</v>
      </c>
      <c r="F7533" s="95">
        <v>87</v>
      </c>
    </row>
    <row r="7534" spans="1:6">
      <c r="A7534" s="74" t="s">
        <v>222</v>
      </c>
      <c r="B7534" s="74" t="s">
        <v>198</v>
      </c>
      <c r="C7534" s="75" t="s">
        <v>8320</v>
      </c>
      <c r="D7534" s="76">
        <v>3437</v>
      </c>
      <c r="E7534" s="77">
        <v>17.68</v>
      </c>
      <c r="F7534" s="95">
        <v>194</v>
      </c>
    </row>
    <row r="7535" spans="1:6">
      <c r="A7535" s="74" t="s">
        <v>222</v>
      </c>
      <c r="B7535" s="74" t="s">
        <v>198</v>
      </c>
      <c r="C7535" s="75" t="s">
        <v>8321</v>
      </c>
      <c r="D7535" s="76">
        <v>3191</v>
      </c>
      <c r="E7535" s="77">
        <v>24.02</v>
      </c>
      <c r="F7535" s="95">
        <v>133</v>
      </c>
    </row>
    <row r="7536" spans="1:6">
      <c r="A7536" s="74" t="s">
        <v>222</v>
      </c>
      <c r="B7536" s="74" t="s">
        <v>198</v>
      </c>
      <c r="C7536" s="75" t="s">
        <v>8322</v>
      </c>
      <c r="D7536" s="76">
        <v>2700</v>
      </c>
      <c r="E7536" s="77">
        <v>32.65</v>
      </c>
      <c r="F7536" s="95">
        <v>83</v>
      </c>
    </row>
    <row r="7537" spans="1:6">
      <c r="A7537" s="74" t="s">
        <v>222</v>
      </c>
      <c r="B7537" s="74" t="s">
        <v>198</v>
      </c>
      <c r="C7537" s="75" t="s">
        <v>8323</v>
      </c>
      <c r="D7537" s="76">
        <v>2689</v>
      </c>
      <c r="E7537" s="77">
        <v>37.909999999999997</v>
      </c>
      <c r="F7537" s="95">
        <v>71</v>
      </c>
    </row>
    <row r="7538" spans="1:6">
      <c r="A7538" s="74" t="s">
        <v>222</v>
      </c>
      <c r="B7538" s="74" t="s">
        <v>198</v>
      </c>
      <c r="C7538" s="75" t="s">
        <v>8324</v>
      </c>
      <c r="D7538" s="76">
        <v>2654</v>
      </c>
      <c r="E7538" s="77">
        <v>19.93</v>
      </c>
      <c r="F7538" s="95">
        <v>133</v>
      </c>
    </row>
    <row r="7539" spans="1:6">
      <c r="A7539" s="74" t="s">
        <v>222</v>
      </c>
      <c r="B7539" s="74" t="s">
        <v>198</v>
      </c>
      <c r="C7539" s="75" t="s">
        <v>8325</v>
      </c>
      <c r="D7539" s="76">
        <v>2643</v>
      </c>
      <c r="E7539" s="77">
        <v>35.08</v>
      </c>
      <c r="F7539" s="95">
        <v>75</v>
      </c>
    </row>
    <row r="7540" spans="1:6">
      <c r="A7540" s="74" t="s">
        <v>222</v>
      </c>
      <c r="B7540" s="74" t="s">
        <v>198</v>
      </c>
      <c r="C7540" s="75" t="s">
        <v>8326</v>
      </c>
      <c r="D7540" s="76">
        <v>2579</v>
      </c>
      <c r="E7540" s="77">
        <v>20.97</v>
      </c>
      <c r="F7540" s="95">
        <v>123</v>
      </c>
    </row>
    <row r="7541" spans="1:6">
      <c r="A7541" s="74" t="s">
        <v>222</v>
      </c>
      <c r="B7541" s="74" t="s">
        <v>198</v>
      </c>
      <c r="C7541" s="75" t="s">
        <v>8327</v>
      </c>
      <c r="D7541" s="76">
        <v>2526</v>
      </c>
      <c r="E7541" s="77">
        <v>17.97</v>
      </c>
      <c r="F7541" s="95">
        <v>141</v>
      </c>
    </row>
    <row r="7542" spans="1:6">
      <c r="A7542" s="74" t="s">
        <v>222</v>
      </c>
      <c r="B7542" s="74" t="s">
        <v>198</v>
      </c>
      <c r="C7542" s="75" t="s">
        <v>8328</v>
      </c>
      <c r="D7542" s="76">
        <v>2496</v>
      </c>
      <c r="E7542" s="77">
        <v>16.07</v>
      </c>
      <c r="F7542" s="95">
        <v>155</v>
      </c>
    </row>
    <row r="7543" spans="1:6">
      <c r="A7543" s="74" t="s">
        <v>222</v>
      </c>
      <c r="B7543" s="74" t="s">
        <v>198</v>
      </c>
      <c r="C7543" s="75" t="s">
        <v>8329</v>
      </c>
      <c r="D7543" s="76">
        <v>2356</v>
      </c>
      <c r="E7543" s="77">
        <v>18.079999999999998</v>
      </c>
      <c r="F7543" s="95">
        <v>130</v>
      </c>
    </row>
    <row r="7544" spans="1:6">
      <c r="A7544" s="74" t="s">
        <v>222</v>
      </c>
      <c r="B7544" s="74" t="s">
        <v>198</v>
      </c>
      <c r="C7544" s="75" t="s">
        <v>8330</v>
      </c>
      <c r="D7544" s="76">
        <v>2341</v>
      </c>
      <c r="E7544" s="77">
        <v>18.55</v>
      </c>
      <c r="F7544" s="95">
        <v>126</v>
      </c>
    </row>
    <row r="7545" spans="1:6">
      <c r="A7545" s="74" t="s">
        <v>222</v>
      </c>
      <c r="B7545" s="74" t="s">
        <v>198</v>
      </c>
      <c r="C7545" s="75" t="s">
        <v>8331</v>
      </c>
      <c r="D7545" s="76">
        <v>2215</v>
      </c>
      <c r="E7545" s="77">
        <v>11.53</v>
      </c>
      <c r="F7545" s="95">
        <v>192</v>
      </c>
    </row>
    <row r="7546" spans="1:6">
      <c r="A7546" s="74" t="s">
        <v>222</v>
      </c>
      <c r="B7546" s="74" t="s">
        <v>198</v>
      </c>
      <c r="C7546" s="75" t="s">
        <v>8332</v>
      </c>
      <c r="D7546" s="76">
        <v>2093</v>
      </c>
      <c r="E7546" s="77">
        <v>18.420000000000002</v>
      </c>
      <c r="F7546" s="95">
        <v>114</v>
      </c>
    </row>
    <row r="7547" spans="1:6">
      <c r="A7547" s="74" t="s">
        <v>222</v>
      </c>
      <c r="B7547" s="74" t="s">
        <v>198</v>
      </c>
      <c r="C7547" s="75" t="s">
        <v>8333</v>
      </c>
      <c r="D7547" s="76">
        <v>1983</v>
      </c>
      <c r="E7547" s="77">
        <v>11.73</v>
      </c>
      <c r="F7547" s="95">
        <v>169</v>
      </c>
    </row>
    <row r="7548" spans="1:6">
      <c r="A7548" s="74" t="s">
        <v>222</v>
      </c>
      <c r="B7548" s="74" t="s">
        <v>198</v>
      </c>
      <c r="C7548" s="75" t="s">
        <v>8334</v>
      </c>
      <c r="D7548" s="76">
        <v>1783</v>
      </c>
      <c r="E7548" s="77">
        <v>31.86</v>
      </c>
      <c r="F7548" s="95">
        <v>56</v>
      </c>
    </row>
    <row r="7549" spans="1:6">
      <c r="A7549" s="74" t="s">
        <v>222</v>
      </c>
      <c r="B7549" s="74" t="s">
        <v>198</v>
      </c>
      <c r="C7549" s="75" t="s">
        <v>8335</v>
      </c>
      <c r="D7549" s="76">
        <v>1741</v>
      </c>
      <c r="E7549" s="77">
        <v>17.579999999999998</v>
      </c>
      <c r="F7549" s="95">
        <v>99</v>
      </c>
    </row>
    <row r="7550" spans="1:6">
      <c r="A7550" s="74" t="s">
        <v>222</v>
      </c>
      <c r="B7550" s="74" t="s">
        <v>198</v>
      </c>
      <c r="C7550" s="75" t="s">
        <v>8336</v>
      </c>
      <c r="D7550" s="76">
        <v>1612</v>
      </c>
      <c r="E7550" s="77">
        <v>28.62</v>
      </c>
      <c r="F7550" s="95">
        <v>56</v>
      </c>
    </row>
    <row r="7551" spans="1:6">
      <c r="A7551" s="74" t="s">
        <v>222</v>
      </c>
      <c r="B7551" s="74" t="s">
        <v>198</v>
      </c>
      <c r="C7551" s="75" t="s">
        <v>8337</v>
      </c>
      <c r="D7551" s="76">
        <v>1540</v>
      </c>
      <c r="E7551" s="77">
        <v>21.45</v>
      </c>
      <c r="F7551" s="95">
        <v>72</v>
      </c>
    </row>
    <row r="7552" spans="1:6">
      <c r="A7552" s="74" t="s">
        <v>222</v>
      </c>
      <c r="B7552" s="74" t="s">
        <v>198</v>
      </c>
      <c r="C7552" s="75" t="s">
        <v>8338</v>
      </c>
      <c r="D7552" s="76">
        <v>1539</v>
      </c>
      <c r="E7552" s="77">
        <v>22.13</v>
      </c>
      <c r="F7552" s="95">
        <v>70</v>
      </c>
    </row>
    <row r="7553" spans="1:6">
      <c r="A7553" s="74" t="s">
        <v>222</v>
      </c>
      <c r="B7553" s="74" t="s">
        <v>198</v>
      </c>
      <c r="C7553" s="75" t="s">
        <v>8339</v>
      </c>
      <c r="D7553" s="76">
        <v>1515</v>
      </c>
      <c r="E7553" s="77">
        <v>24.37</v>
      </c>
      <c r="F7553" s="95">
        <v>62</v>
      </c>
    </row>
    <row r="7554" spans="1:6">
      <c r="A7554" s="74" t="s">
        <v>222</v>
      </c>
      <c r="B7554" s="74" t="s">
        <v>198</v>
      </c>
      <c r="C7554" s="75" t="s">
        <v>8340</v>
      </c>
      <c r="D7554" s="76">
        <v>1483</v>
      </c>
      <c r="E7554" s="77">
        <v>6.12</v>
      </c>
      <c r="F7554" s="95">
        <v>242</v>
      </c>
    </row>
    <row r="7555" spans="1:6">
      <c r="A7555" s="74" t="s">
        <v>222</v>
      </c>
      <c r="B7555" s="74" t="s">
        <v>198</v>
      </c>
      <c r="C7555" s="75" t="s">
        <v>8341</v>
      </c>
      <c r="D7555" s="76">
        <v>1433</v>
      </c>
      <c r="E7555" s="77">
        <v>21.49</v>
      </c>
      <c r="F7555" s="95">
        <v>67</v>
      </c>
    </row>
    <row r="7556" spans="1:6">
      <c r="A7556" s="74" t="s">
        <v>222</v>
      </c>
      <c r="B7556" s="74" t="s">
        <v>198</v>
      </c>
      <c r="C7556" s="75" t="s">
        <v>8342</v>
      </c>
      <c r="D7556" s="76">
        <v>1418</v>
      </c>
      <c r="E7556" s="77">
        <v>21.98</v>
      </c>
      <c r="F7556" s="95">
        <v>65</v>
      </c>
    </row>
    <row r="7557" spans="1:6">
      <c r="A7557" s="74" t="s">
        <v>222</v>
      </c>
      <c r="B7557" s="74" t="s">
        <v>198</v>
      </c>
      <c r="C7557" s="75" t="s">
        <v>8343</v>
      </c>
      <c r="D7557" s="76">
        <v>1204</v>
      </c>
      <c r="E7557" s="77">
        <v>21.36</v>
      </c>
      <c r="F7557" s="95">
        <v>56</v>
      </c>
    </row>
    <row r="7558" spans="1:6">
      <c r="A7558" s="74" t="s">
        <v>222</v>
      </c>
      <c r="B7558" s="74" t="s">
        <v>198</v>
      </c>
      <c r="C7558" s="75" t="s">
        <v>8344</v>
      </c>
      <c r="D7558" s="76">
        <v>1168</v>
      </c>
      <c r="E7558" s="77">
        <v>14.15</v>
      </c>
      <c r="F7558" s="95">
        <v>83</v>
      </c>
    </row>
    <row r="7559" spans="1:6">
      <c r="A7559" s="74" t="s">
        <v>222</v>
      </c>
      <c r="B7559" s="74" t="s">
        <v>198</v>
      </c>
      <c r="C7559" s="75" t="s">
        <v>8345</v>
      </c>
      <c r="D7559" s="76">
        <v>1146</v>
      </c>
      <c r="E7559" s="77">
        <v>17.510000000000002</v>
      </c>
      <c r="F7559" s="95">
        <v>65</v>
      </c>
    </row>
    <row r="7560" spans="1:6">
      <c r="A7560" s="74" t="s">
        <v>222</v>
      </c>
      <c r="B7560" s="74" t="s">
        <v>198</v>
      </c>
      <c r="C7560" s="75" t="s">
        <v>8346</v>
      </c>
      <c r="D7560" s="76">
        <v>1125</v>
      </c>
      <c r="E7560" s="77">
        <v>17.21</v>
      </c>
      <c r="F7560" s="95">
        <v>65</v>
      </c>
    </row>
    <row r="7561" spans="1:6">
      <c r="A7561" s="74" t="s">
        <v>222</v>
      </c>
      <c r="B7561" s="74" t="s">
        <v>198</v>
      </c>
      <c r="C7561" s="75" t="s">
        <v>8347</v>
      </c>
      <c r="D7561" s="76">
        <v>1117</v>
      </c>
      <c r="E7561" s="77">
        <v>14.16</v>
      </c>
      <c r="F7561" s="95">
        <v>79</v>
      </c>
    </row>
    <row r="7562" spans="1:6">
      <c r="A7562" s="74" t="s">
        <v>222</v>
      </c>
      <c r="B7562" s="74" t="s">
        <v>198</v>
      </c>
      <c r="C7562" s="75" t="s">
        <v>8348</v>
      </c>
      <c r="D7562" s="76">
        <v>1082</v>
      </c>
      <c r="E7562" s="77">
        <v>15.83</v>
      </c>
      <c r="F7562" s="95">
        <v>68</v>
      </c>
    </row>
    <row r="7563" spans="1:6">
      <c r="A7563" s="74" t="s">
        <v>222</v>
      </c>
      <c r="B7563" s="74" t="s">
        <v>198</v>
      </c>
      <c r="C7563" s="75" t="s">
        <v>8349</v>
      </c>
      <c r="D7563" s="77">
        <v>992</v>
      </c>
      <c r="E7563" s="77">
        <v>11.99</v>
      </c>
      <c r="F7563" s="95">
        <v>83</v>
      </c>
    </row>
    <row r="7564" spans="1:6">
      <c r="A7564" s="74" t="s">
        <v>222</v>
      </c>
      <c r="B7564" s="74" t="s">
        <v>198</v>
      </c>
      <c r="C7564" s="75" t="s">
        <v>8350</v>
      </c>
      <c r="D7564" s="77">
        <v>909</v>
      </c>
      <c r="E7564" s="77">
        <v>18.05</v>
      </c>
      <c r="F7564" s="95">
        <v>50</v>
      </c>
    </row>
    <row r="7565" spans="1:6">
      <c r="A7565" s="74" t="s">
        <v>222</v>
      </c>
      <c r="B7565" s="74" t="s">
        <v>198</v>
      </c>
      <c r="C7565" s="75" t="s">
        <v>8351</v>
      </c>
      <c r="D7565" s="77">
        <v>901</v>
      </c>
      <c r="E7565" s="77">
        <v>14.37</v>
      </c>
      <c r="F7565" s="95">
        <v>63</v>
      </c>
    </row>
    <row r="7566" spans="1:6">
      <c r="A7566" s="74" t="s">
        <v>222</v>
      </c>
      <c r="B7566" s="74" t="s">
        <v>198</v>
      </c>
      <c r="C7566" s="75" t="s">
        <v>8352</v>
      </c>
      <c r="D7566" s="77">
        <v>708</v>
      </c>
      <c r="E7566" s="77">
        <v>10.85</v>
      </c>
      <c r="F7566" s="95">
        <v>65</v>
      </c>
    </row>
    <row r="7567" spans="1:6">
      <c r="A7567" s="74" t="s">
        <v>222</v>
      </c>
      <c r="B7567" s="74" t="s">
        <v>199</v>
      </c>
      <c r="C7567" s="75" t="s">
        <v>8353</v>
      </c>
      <c r="D7567" s="76">
        <v>84999</v>
      </c>
      <c r="E7567" s="77">
        <v>55.58</v>
      </c>
      <c r="F7567" s="96">
        <v>1529</v>
      </c>
    </row>
    <row r="7568" spans="1:6">
      <c r="A7568" s="74" t="s">
        <v>222</v>
      </c>
      <c r="B7568" s="74" t="s">
        <v>199</v>
      </c>
      <c r="C7568" s="75" t="s">
        <v>8354</v>
      </c>
      <c r="D7568" s="76">
        <v>35231</v>
      </c>
      <c r="E7568" s="77">
        <v>36.380000000000003</v>
      </c>
      <c r="F7568" s="95">
        <v>968</v>
      </c>
    </row>
    <row r="7569" spans="1:6">
      <c r="A7569" s="74" t="s">
        <v>222</v>
      </c>
      <c r="B7569" s="74" t="s">
        <v>199</v>
      </c>
      <c r="C7569" s="75" t="s">
        <v>8355</v>
      </c>
      <c r="D7569" s="76">
        <v>33507</v>
      </c>
      <c r="E7569" s="77">
        <v>51.61</v>
      </c>
      <c r="F7569" s="95">
        <v>649</v>
      </c>
    </row>
    <row r="7570" spans="1:6">
      <c r="A7570" s="74" t="s">
        <v>222</v>
      </c>
      <c r="B7570" s="74" t="s">
        <v>199</v>
      </c>
      <c r="C7570" s="75" t="s">
        <v>8356</v>
      </c>
      <c r="D7570" s="76">
        <v>31380</v>
      </c>
      <c r="E7570" s="77">
        <v>49.01</v>
      </c>
      <c r="F7570" s="95">
        <v>640</v>
      </c>
    </row>
    <row r="7571" spans="1:6">
      <c r="A7571" s="74" t="s">
        <v>222</v>
      </c>
      <c r="B7571" s="74" t="s">
        <v>199</v>
      </c>
      <c r="C7571" s="75" t="s">
        <v>8357</v>
      </c>
      <c r="D7571" s="76">
        <v>28148</v>
      </c>
      <c r="E7571" s="77">
        <v>82.8</v>
      </c>
      <c r="F7571" s="95">
        <v>340</v>
      </c>
    </row>
    <row r="7572" spans="1:6">
      <c r="A7572" s="74" t="s">
        <v>222</v>
      </c>
      <c r="B7572" s="74" t="s">
        <v>199</v>
      </c>
      <c r="C7572" s="75" t="s">
        <v>8358</v>
      </c>
      <c r="D7572" s="76">
        <v>27768</v>
      </c>
      <c r="E7572" s="77">
        <v>46.26</v>
      </c>
      <c r="F7572" s="95">
        <v>600</v>
      </c>
    </row>
    <row r="7573" spans="1:6">
      <c r="A7573" s="74" t="s">
        <v>222</v>
      </c>
      <c r="B7573" s="74" t="s">
        <v>199</v>
      </c>
      <c r="C7573" s="75" t="s">
        <v>8359</v>
      </c>
      <c r="D7573" s="76">
        <v>22068</v>
      </c>
      <c r="E7573" s="77">
        <v>38.090000000000003</v>
      </c>
      <c r="F7573" s="95">
        <v>579</v>
      </c>
    </row>
    <row r="7574" spans="1:6">
      <c r="A7574" s="74" t="s">
        <v>222</v>
      </c>
      <c r="B7574" s="74" t="s">
        <v>199</v>
      </c>
      <c r="C7574" s="75" t="s">
        <v>8360</v>
      </c>
      <c r="D7574" s="76">
        <v>20659</v>
      </c>
      <c r="E7574" s="77">
        <v>42.35</v>
      </c>
      <c r="F7574" s="95">
        <v>488</v>
      </c>
    </row>
    <row r="7575" spans="1:6">
      <c r="A7575" s="74" t="s">
        <v>222</v>
      </c>
      <c r="B7575" s="74" t="s">
        <v>199</v>
      </c>
      <c r="C7575" s="75" t="s">
        <v>8361</v>
      </c>
      <c r="D7575" s="76">
        <v>17899</v>
      </c>
      <c r="E7575" s="77">
        <v>30.53</v>
      </c>
      <c r="F7575" s="95">
        <v>586</v>
      </c>
    </row>
    <row r="7576" spans="1:6">
      <c r="A7576" s="74" t="s">
        <v>222</v>
      </c>
      <c r="B7576" s="74" t="s">
        <v>199</v>
      </c>
      <c r="C7576" s="75" t="s">
        <v>8362</v>
      </c>
      <c r="D7576" s="76">
        <v>16891</v>
      </c>
      <c r="E7576" s="77">
        <v>23.1</v>
      </c>
      <c r="F7576" s="95">
        <v>731</v>
      </c>
    </row>
    <row r="7577" spans="1:6">
      <c r="A7577" s="74" t="s">
        <v>222</v>
      </c>
      <c r="B7577" s="74" t="s">
        <v>199</v>
      </c>
      <c r="C7577" s="75" t="s">
        <v>8363</v>
      </c>
      <c r="D7577" s="76">
        <v>16803</v>
      </c>
      <c r="E7577" s="77">
        <v>61.85</v>
      </c>
      <c r="F7577" s="95">
        <v>272</v>
      </c>
    </row>
    <row r="7578" spans="1:6">
      <c r="A7578" s="74" t="s">
        <v>222</v>
      </c>
      <c r="B7578" s="74" t="s">
        <v>199</v>
      </c>
      <c r="C7578" s="75" t="s">
        <v>8364</v>
      </c>
      <c r="D7578" s="76">
        <v>14568</v>
      </c>
      <c r="E7578" s="77">
        <v>61.78</v>
      </c>
      <c r="F7578" s="95">
        <v>236</v>
      </c>
    </row>
    <row r="7579" spans="1:6">
      <c r="A7579" s="74" t="s">
        <v>222</v>
      </c>
      <c r="B7579" s="74" t="s">
        <v>199</v>
      </c>
      <c r="C7579" s="75" t="s">
        <v>8365</v>
      </c>
      <c r="D7579" s="76">
        <v>13080</v>
      </c>
      <c r="E7579" s="77">
        <v>26.92</v>
      </c>
      <c r="F7579" s="95">
        <v>486</v>
      </c>
    </row>
    <row r="7580" spans="1:6">
      <c r="A7580" s="74" t="s">
        <v>222</v>
      </c>
      <c r="B7580" s="74" t="s">
        <v>199</v>
      </c>
      <c r="C7580" s="75" t="s">
        <v>8366</v>
      </c>
      <c r="D7580" s="76">
        <v>13046</v>
      </c>
      <c r="E7580" s="77">
        <v>48.51</v>
      </c>
      <c r="F7580" s="95">
        <v>269</v>
      </c>
    </row>
    <row r="7581" spans="1:6">
      <c r="A7581" s="74" t="s">
        <v>222</v>
      </c>
      <c r="B7581" s="74" t="s">
        <v>199</v>
      </c>
      <c r="C7581" s="75" t="s">
        <v>8367</v>
      </c>
      <c r="D7581" s="76">
        <v>12882</v>
      </c>
      <c r="E7581" s="77">
        <v>22.27</v>
      </c>
      <c r="F7581" s="95">
        <v>578</v>
      </c>
    </row>
    <row r="7582" spans="1:6">
      <c r="A7582" s="74" t="s">
        <v>222</v>
      </c>
      <c r="B7582" s="74" t="s">
        <v>199</v>
      </c>
      <c r="C7582" s="75" t="s">
        <v>8368</v>
      </c>
      <c r="D7582" s="76">
        <v>12223</v>
      </c>
      <c r="E7582" s="77">
        <v>25.73</v>
      </c>
      <c r="F7582" s="95">
        <v>475</v>
      </c>
    </row>
    <row r="7583" spans="1:6">
      <c r="A7583" s="74" t="s">
        <v>222</v>
      </c>
      <c r="B7583" s="74" t="s">
        <v>199</v>
      </c>
      <c r="C7583" s="75" t="s">
        <v>8369</v>
      </c>
      <c r="D7583" s="76">
        <v>12047</v>
      </c>
      <c r="E7583" s="77">
        <v>19.02</v>
      </c>
      <c r="F7583" s="95">
        <v>633</v>
      </c>
    </row>
    <row r="7584" spans="1:6">
      <c r="A7584" s="74" t="s">
        <v>222</v>
      </c>
      <c r="B7584" s="74" t="s">
        <v>199</v>
      </c>
      <c r="C7584" s="75" t="s">
        <v>8370</v>
      </c>
      <c r="D7584" s="76">
        <v>11780</v>
      </c>
      <c r="E7584" s="77">
        <v>44.1</v>
      </c>
      <c r="F7584" s="95">
        <v>267</v>
      </c>
    </row>
    <row r="7585" spans="1:6">
      <c r="A7585" s="74" t="s">
        <v>222</v>
      </c>
      <c r="B7585" s="74" t="s">
        <v>199</v>
      </c>
      <c r="C7585" s="75" t="s">
        <v>8371</v>
      </c>
      <c r="D7585" s="76">
        <v>11426</v>
      </c>
      <c r="E7585" s="77">
        <v>26.06</v>
      </c>
      <c r="F7585" s="95">
        <v>438</v>
      </c>
    </row>
    <row r="7586" spans="1:6">
      <c r="A7586" s="74" t="s">
        <v>222</v>
      </c>
      <c r="B7586" s="74" t="s">
        <v>199</v>
      </c>
      <c r="C7586" s="75" t="s">
        <v>8372</v>
      </c>
      <c r="D7586" s="76">
        <v>11301</v>
      </c>
      <c r="E7586" s="77">
        <v>13.43</v>
      </c>
      <c r="F7586" s="95">
        <v>842</v>
      </c>
    </row>
    <row r="7587" spans="1:6">
      <c r="A7587" s="74" t="s">
        <v>222</v>
      </c>
      <c r="B7587" s="74" t="s">
        <v>199</v>
      </c>
      <c r="C7587" s="75" t="s">
        <v>8373</v>
      </c>
      <c r="D7587" s="76">
        <v>11256</v>
      </c>
      <c r="E7587" s="77">
        <v>19.88</v>
      </c>
      <c r="F7587" s="95">
        <v>566</v>
      </c>
    </row>
    <row r="7588" spans="1:6">
      <c r="A7588" s="74" t="s">
        <v>222</v>
      </c>
      <c r="B7588" s="74" t="s">
        <v>199</v>
      </c>
      <c r="C7588" s="75" t="s">
        <v>8374</v>
      </c>
      <c r="D7588" s="76">
        <v>11000</v>
      </c>
      <c r="E7588" s="77">
        <v>30.64</v>
      </c>
      <c r="F7588" s="95">
        <v>359</v>
      </c>
    </row>
    <row r="7589" spans="1:6">
      <c r="A7589" s="74" t="s">
        <v>222</v>
      </c>
      <c r="B7589" s="74" t="s">
        <v>199</v>
      </c>
      <c r="C7589" s="75" t="s">
        <v>8375</v>
      </c>
      <c r="D7589" s="76">
        <v>10816</v>
      </c>
      <c r="E7589" s="77">
        <v>26.5</v>
      </c>
      <c r="F7589" s="95">
        <v>408</v>
      </c>
    </row>
    <row r="7590" spans="1:6">
      <c r="A7590" s="74" t="s">
        <v>222</v>
      </c>
      <c r="B7590" s="74" t="s">
        <v>199</v>
      </c>
      <c r="C7590" s="75" t="s">
        <v>8376</v>
      </c>
      <c r="D7590" s="76">
        <v>10775</v>
      </c>
      <c r="E7590" s="77">
        <v>37.78</v>
      </c>
      <c r="F7590" s="95">
        <v>285</v>
      </c>
    </row>
    <row r="7591" spans="1:6">
      <c r="A7591" s="74" t="s">
        <v>222</v>
      </c>
      <c r="B7591" s="74" t="s">
        <v>199</v>
      </c>
      <c r="C7591" s="75" t="s">
        <v>8377</v>
      </c>
      <c r="D7591" s="76">
        <v>10271</v>
      </c>
      <c r="E7591" s="77">
        <v>62.9</v>
      </c>
      <c r="F7591" s="95">
        <v>163</v>
      </c>
    </row>
    <row r="7592" spans="1:6">
      <c r="A7592" s="74" t="s">
        <v>222</v>
      </c>
      <c r="B7592" s="74" t="s">
        <v>199</v>
      </c>
      <c r="C7592" s="75" t="s">
        <v>8378</v>
      </c>
      <c r="D7592" s="76">
        <v>10254</v>
      </c>
      <c r="E7592" s="77">
        <v>18.95</v>
      </c>
      <c r="F7592" s="95">
        <v>541</v>
      </c>
    </row>
    <row r="7593" spans="1:6">
      <c r="A7593" s="74" t="s">
        <v>222</v>
      </c>
      <c r="B7593" s="74" t="s">
        <v>199</v>
      </c>
      <c r="C7593" s="75" t="s">
        <v>8379</v>
      </c>
      <c r="D7593" s="76">
        <v>10194</v>
      </c>
      <c r="E7593" s="77">
        <v>44.82</v>
      </c>
      <c r="F7593" s="95">
        <v>227</v>
      </c>
    </row>
    <row r="7594" spans="1:6">
      <c r="A7594" s="74" t="s">
        <v>222</v>
      </c>
      <c r="B7594" s="74" t="s">
        <v>199</v>
      </c>
      <c r="C7594" s="75" t="s">
        <v>8380</v>
      </c>
      <c r="D7594" s="76">
        <v>9961</v>
      </c>
      <c r="E7594" s="77">
        <v>18.510000000000002</v>
      </c>
      <c r="F7594" s="95">
        <v>538</v>
      </c>
    </row>
    <row r="7595" spans="1:6">
      <c r="A7595" s="74" t="s">
        <v>222</v>
      </c>
      <c r="B7595" s="74" t="s">
        <v>199</v>
      </c>
      <c r="C7595" s="75" t="s">
        <v>8381</v>
      </c>
      <c r="D7595" s="76">
        <v>9957</v>
      </c>
      <c r="E7595" s="77">
        <v>19.04</v>
      </c>
      <c r="F7595" s="95">
        <v>523</v>
      </c>
    </row>
    <row r="7596" spans="1:6">
      <c r="A7596" s="74" t="s">
        <v>222</v>
      </c>
      <c r="B7596" s="74" t="s">
        <v>199</v>
      </c>
      <c r="C7596" s="75" t="s">
        <v>8382</v>
      </c>
      <c r="D7596" s="76">
        <v>9638</v>
      </c>
      <c r="E7596" s="77">
        <v>27.77</v>
      </c>
      <c r="F7596" s="95">
        <v>347</v>
      </c>
    </row>
    <row r="7597" spans="1:6">
      <c r="A7597" s="74" t="s">
        <v>222</v>
      </c>
      <c r="B7597" s="74" t="s">
        <v>199</v>
      </c>
      <c r="C7597" s="75" t="s">
        <v>8383</v>
      </c>
      <c r="D7597" s="76">
        <v>9522</v>
      </c>
      <c r="E7597" s="77">
        <v>24.89</v>
      </c>
      <c r="F7597" s="95">
        <v>383</v>
      </c>
    </row>
    <row r="7598" spans="1:6">
      <c r="A7598" s="74" t="s">
        <v>222</v>
      </c>
      <c r="B7598" s="74" t="s">
        <v>199</v>
      </c>
      <c r="C7598" s="75" t="s">
        <v>8384</v>
      </c>
      <c r="D7598" s="76">
        <v>9363</v>
      </c>
      <c r="E7598" s="77">
        <v>23.25</v>
      </c>
      <c r="F7598" s="95">
        <v>403</v>
      </c>
    </row>
    <row r="7599" spans="1:6">
      <c r="A7599" s="74" t="s">
        <v>222</v>
      </c>
      <c r="B7599" s="74" t="s">
        <v>199</v>
      </c>
      <c r="C7599" s="75" t="s">
        <v>8385</v>
      </c>
      <c r="D7599" s="76">
        <v>9356</v>
      </c>
      <c r="E7599" s="77">
        <v>28.77</v>
      </c>
      <c r="F7599" s="95">
        <v>325</v>
      </c>
    </row>
    <row r="7600" spans="1:6">
      <c r="A7600" s="74" t="s">
        <v>222</v>
      </c>
      <c r="B7600" s="74" t="s">
        <v>199</v>
      </c>
      <c r="C7600" s="75" t="s">
        <v>8386</v>
      </c>
      <c r="D7600" s="76">
        <v>9180</v>
      </c>
      <c r="E7600" s="77">
        <v>26.48</v>
      </c>
      <c r="F7600" s="95">
        <v>347</v>
      </c>
    </row>
    <row r="7601" spans="1:6">
      <c r="A7601" s="74" t="s">
        <v>222</v>
      </c>
      <c r="B7601" s="74" t="s">
        <v>199</v>
      </c>
      <c r="C7601" s="75" t="s">
        <v>8387</v>
      </c>
      <c r="D7601" s="76">
        <v>9167</v>
      </c>
      <c r="E7601" s="77">
        <v>19.809999999999999</v>
      </c>
      <c r="F7601" s="95">
        <v>463</v>
      </c>
    </row>
    <row r="7602" spans="1:6">
      <c r="A7602" s="74" t="s">
        <v>222</v>
      </c>
      <c r="B7602" s="74" t="s">
        <v>199</v>
      </c>
      <c r="C7602" s="75" t="s">
        <v>8388</v>
      </c>
      <c r="D7602" s="76">
        <v>9108</v>
      </c>
      <c r="E7602" s="77">
        <v>25.37</v>
      </c>
      <c r="F7602" s="95">
        <v>359</v>
      </c>
    </row>
    <row r="7603" spans="1:6">
      <c r="A7603" s="74" t="s">
        <v>222</v>
      </c>
      <c r="B7603" s="74" t="s">
        <v>199</v>
      </c>
      <c r="C7603" s="75" t="s">
        <v>8389</v>
      </c>
      <c r="D7603" s="76">
        <v>8704</v>
      </c>
      <c r="E7603" s="77">
        <v>28.34</v>
      </c>
      <c r="F7603" s="95">
        <v>307</v>
      </c>
    </row>
    <row r="7604" spans="1:6">
      <c r="A7604" s="74" t="s">
        <v>222</v>
      </c>
      <c r="B7604" s="74" t="s">
        <v>199</v>
      </c>
      <c r="C7604" s="75" t="s">
        <v>8390</v>
      </c>
      <c r="D7604" s="76">
        <v>8341</v>
      </c>
      <c r="E7604" s="77">
        <v>32.44</v>
      </c>
      <c r="F7604" s="95">
        <v>257</v>
      </c>
    </row>
    <row r="7605" spans="1:6">
      <c r="A7605" s="74" t="s">
        <v>222</v>
      </c>
      <c r="B7605" s="74" t="s">
        <v>199</v>
      </c>
      <c r="C7605" s="75" t="s">
        <v>8391</v>
      </c>
      <c r="D7605" s="76">
        <v>7952</v>
      </c>
      <c r="E7605" s="77">
        <v>12.09</v>
      </c>
      <c r="F7605" s="95">
        <v>658</v>
      </c>
    </row>
    <row r="7606" spans="1:6">
      <c r="A7606" s="74" t="s">
        <v>222</v>
      </c>
      <c r="B7606" s="74" t="s">
        <v>199</v>
      </c>
      <c r="C7606" s="75" t="s">
        <v>8392</v>
      </c>
      <c r="D7606" s="76">
        <v>7808</v>
      </c>
      <c r="E7606" s="77">
        <v>25.76</v>
      </c>
      <c r="F7606" s="95">
        <v>303</v>
      </c>
    </row>
    <row r="7607" spans="1:6">
      <c r="A7607" s="74" t="s">
        <v>222</v>
      </c>
      <c r="B7607" s="74" t="s">
        <v>199</v>
      </c>
      <c r="C7607" s="75" t="s">
        <v>8393</v>
      </c>
      <c r="D7607" s="76">
        <v>7392</v>
      </c>
      <c r="E7607" s="77">
        <v>19.97</v>
      </c>
      <c r="F7607" s="95">
        <v>370</v>
      </c>
    </row>
    <row r="7608" spans="1:6">
      <c r="A7608" s="74" t="s">
        <v>222</v>
      </c>
      <c r="B7608" s="74" t="s">
        <v>199</v>
      </c>
      <c r="C7608" s="75" t="s">
        <v>8394</v>
      </c>
      <c r="D7608" s="76">
        <v>7353</v>
      </c>
      <c r="E7608" s="77">
        <v>27.32</v>
      </c>
      <c r="F7608" s="95">
        <v>269</v>
      </c>
    </row>
    <row r="7609" spans="1:6">
      <c r="A7609" s="74" t="s">
        <v>222</v>
      </c>
      <c r="B7609" s="74" t="s">
        <v>199</v>
      </c>
      <c r="C7609" s="75" t="s">
        <v>8395</v>
      </c>
      <c r="D7609" s="76">
        <v>7198</v>
      </c>
      <c r="E7609" s="77">
        <v>18.13</v>
      </c>
      <c r="F7609" s="95">
        <v>397</v>
      </c>
    </row>
    <row r="7610" spans="1:6">
      <c r="A7610" s="74" t="s">
        <v>222</v>
      </c>
      <c r="B7610" s="74" t="s">
        <v>199</v>
      </c>
      <c r="C7610" s="75" t="s">
        <v>8396</v>
      </c>
      <c r="D7610" s="76">
        <v>6975</v>
      </c>
      <c r="E7610" s="77">
        <v>17.82</v>
      </c>
      <c r="F7610" s="95">
        <v>391</v>
      </c>
    </row>
    <row r="7611" spans="1:6">
      <c r="A7611" s="74" t="s">
        <v>222</v>
      </c>
      <c r="B7611" s="74" t="s">
        <v>199</v>
      </c>
      <c r="C7611" s="75" t="s">
        <v>8397</v>
      </c>
      <c r="D7611" s="76">
        <v>6975</v>
      </c>
      <c r="E7611" s="77">
        <v>21.95</v>
      </c>
      <c r="F7611" s="95">
        <v>318</v>
      </c>
    </row>
    <row r="7612" spans="1:6">
      <c r="A7612" s="74" t="s">
        <v>222</v>
      </c>
      <c r="B7612" s="74" t="s">
        <v>199</v>
      </c>
      <c r="C7612" s="75" t="s">
        <v>8398</v>
      </c>
      <c r="D7612" s="76">
        <v>6965</v>
      </c>
      <c r="E7612" s="77">
        <v>26.16</v>
      </c>
      <c r="F7612" s="95">
        <v>266</v>
      </c>
    </row>
    <row r="7613" spans="1:6">
      <c r="A7613" s="74" t="s">
        <v>222</v>
      </c>
      <c r="B7613" s="74" t="s">
        <v>199</v>
      </c>
      <c r="C7613" s="75" t="s">
        <v>8399</v>
      </c>
      <c r="D7613" s="76">
        <v>6959</v>
      </c>
      <c r="E7613" s="77">
        <v>26.25</v>
      </c>
      <c r="F7613" s="95">
        <v>265</v>
      </c>
    </row>
    <row r="7614" spans="1:6">
      <c r="A7614" s="74" t="s">
        <v>222</v>
      </c>
      <c r="B7614" s="74" t="s">
        <v>199</v>
      </c>
      <c r="C7614" s="75" t="s">
        <v>8400</v>
      </c>
      <c r="D7614" s="76">
        <v>6746</v>
      </c>
      <c r="E7614" s="77">
        <v>37.340000000000003</v>
      </c>
      <c r="F7614" s="95">
        <v>181</v>
      </c>
    </row>
    <row r="7615" spans="1:6">
      <c r="A7615" s="74" t="s">
        <v>222</v>
      </c>
      <c r="B7615" s="74" t="s">
        <v>199</v>
      </c>
      <c r="C7615" s="75" t="s">
        <v>8401</v>
      </c>
      <c r="D7615" s="76">
        <v>6734</v>
      </c>
      <c r="E7615" s="77">
        <v>27.55</v>
      </c>
      <c r="F7615" s="95">
        <v>244</v>
      </c>
    </row>
    <row r="7616" spans="1:6">
      <c r="A7616" s="74" t="s">
        <v>222</v>
      </c>
      <c r="B7616" s="74" t="s">
        <v>199</v>
      </c>
      <c r="C7616" s="75" t="s">
        <v>8402</v>
      </c>
      <c r="D7616" s="76">
        <v>6616</v>
      </c>
      <c r="E7616" s="77">
        <v>34.97</v>
      </c>
      <c r="F7616" s="95">
        <v>189</v>
      </c>
    </row>
    <row r="7617" spans="1:6">
      <c r="A7617" s="74" t="s">
        <v>222</v>
      </c>
      <c r="B7617" s="74" t="s">
        <v>199</v>
      </c>
      <c r="C7617" s="75" t="s">
        <v>8403</v>
      </c>
      <c r="D7617" s="76">
        <v>6285</v>
      </c>
      <c r="E7617" s="77">
        <v>12.51</v>
      </c>
      <c r="F7617" s="95">
        <v>502</v>
      </c>
    </row>
    <row r="7618" spans="1:6">
      <c r="A7618" s="74" t="s">
        <v>222</v>
      </c>
      <c r="B7618" s="74" t="s">
        <v>199</v>
      </c>
      <c r="C7618" s="75" t="s">
        <v>8404</v>
      </c>
      <c r="D7618" s="76">
        <v>6191</v>
      </c>
      <c r="E7618" s="77">
        <v>20.149999999999999</v>
      </c>
      <c r="F7618" s="95">
        <v>307</v>
      </c>
    </row>
    <row r="7619" spans="1:6">
      <c r="A7619" s="74" t="s">
        <v>222</v>
      </c>
      <c r="B7619" s="74" t="s">
        <v>199</v>
      </c>
      <c r="C7619" s="75" t="s">
        <v>8405</v>
      </c>
      <c r="D7619" s="76">
        <v>6098</v>
      </c>
      <c r="E7619" s="77">
        <v>26.57</v>
      </c>
      <c r="F7619" s="95">
        <v>230</v>
      </c>
    </row>
    <row r="7620" spans="1:6">
      <c r="A7620" s="74" t="s">
        <v>222</v>
      </c>
      <c r="B7620" s="74" t="s">
        <v>199</v>
      </c>
      <c r="C7620" s="75" t="s">
        <v>8406</v>
      </c>
      <c r="D7620" s="76">
        <v>6046</v>
      </c>
      <c r="E7620" s="77">
        <v>24.34</v>
      </c>
      <c r="F7620" s="95">
        <v>248</v>
      </c>
    </row>
    <row r="7621" spans="1:6">
      <c r="A7621" s="74" t="s">
        <v>222</v>
      </c>
      <c r="B7621" s="74" t="s">
        <v>199</v>
      </c>
      <c r="C7621" s="75" t="s">
        <v>8407</v>
      </c>
      <c r="D7621" s="76">
        <v>6041</v>
      </c>
      <c r="E7621" s="77">
        <v>28.78</v>
      </c>
      <c r="F7621" s="95">
        <v>210</v>
      </c>
    </row>
    <row r="7622" spans="1:6">
      <c r="A7622" s="74" t="s">
        <v>222</v>
      </c>
      <c r="B7622" s="74" t="s">
        <v>199</v>
      </c>
      <c r="C7622" s="75" t="s">
        <v>8408</v>
      </c>
      <c r="D7622" s="76">
        <v>5951</v>
      </c>
      <c r="E7622" s="77">
        <v>33.14</v>
      </c>
      <c r="F7622" s="95">
        <v>180</v>
      </c>
    </row>
    <row r="7623" spans="1:6">
      <c r="A7623" s="74" t="s">
        <v>222</v>
      </c>
      <c r="B7623" s="74" t="s">
        <v>199</v>
      </c>
      <c r="C7623" s="75" t="s">
        <v>8409</v>
      </c>
      <c r="D7623" s="76">
        <v>5882</v>
      </c>
      <c r="E7623" s="77">
        <v>14.6</v>
      </c>
      <c r="F7623" s="95">
        <v>403</v>
      </c>
    </row>
    <row r="7624" spans="1:6">
      <c r="A7624" s="74" t="s">
        <v>222</v>
      </c>
      <c r="B7624" s="74" t="s">
        <v>199</v>
      </c>
      <c r="C7624" s="75" t="s">
        <v>8410</v>
      </c>
      <c r="D7624" s="76">
        <v>5739</v>
      </c>
      <c r="E7624" s="77">
        <v>35.35</v>
      </c>
      <c r="F7624" s="95">
        <v>162</v>
      </c>
    </row>
    <row r="7625" spans="1:6">
      <c r="A7625" s="74" t="s">
        <v>222</v>
      </c>
      <c r="B7625" s="74" t="s">
        <v>199</v>
      </c>
      <c r="C7625" s="75" t="s">
        <v>8411</v>
      </c>
      <c r="D7625" s="76">
        <v>5327</v>
      </c>
      <c r="E7625" s="77">
        <v>21.75</v>
      </c>
      <c r="F7625" s="95">
        <v>245</v>
      </c>
    </row>
    <row r="7626" spans="1:6">
      <c r="A7626" s="74" t="s">
        <v>222</v>
      </c>
      <c r="B7626" s="74" t="s">
        <v>199</v>
      </c>
      <c r="C7626" s="75" t="s">
        <v>8412</v>
      </c>
      <c r="D7626" s="76">
        <v>5237</v>
      </c>
      <c r="E7626" s="77">
        <v>20.190000000000001</v>
      </c>
      <c r="F7626" s="95">
        <v>259</v>
      </c>
    </row>
    <row r="7627" spans="1:6">
      <c r="A7627" s="74" t="s">
        <v>222</v>
      </c>
      <c r="B7627" s="74" t="s">
        <v>199</v>
      </c>
      <c r="C7627" s="75" t="s">
        <v>8413</v>
      </c>
      <c r="D7627" s="76">
        <v>5230</v>
      </c>
      <c r="E7627" s="77">
        <v>12.91</v>
      </c>
      <c r="F7627" s="95">
        <v>405</v>
      </c>
    </row>
    <row r="7628" spans="1:6">
      <c r="A7628" s="74" t="s">
        <v>222</v>
      </c>
      <c r="B7628" s="74" t="s">
        <v>199</v>
      </c>
      <c r="C7628" s="75" t="s">
        <v>8414</v>
      </c>
      <c r="D7628" s="76">
        <v>5219</v>
      </c>
      <c r="E7628" s="77">
        <v>19.260000000000002</v>
      </c>
      <c r="F7628" s="95">
        <v>271</v>
      </c>
    </row>
    <row r="7629" spans="1:6">
      <c r="A7629" s="74" t="s">
        <v>222</v>
      </c>
      <c r="B7629" s="74" t="s">
        <v>199</v>
      </c>
      <c r="C7629" s="75" t="s">
        <v>8415</v>
      </c>
      <c r="D7629" s="76">
        <v>5118</v>
      </c>
      <c r="E7629" s="77">
        <v>25.85</v>
      </c>
      <c r="F7629" s="95">
        <v>198</v>
      </c>
    </row>
    <row r="7630" spans="1:6">
      <c r="A7630" s="74" t="s">
        <v>222</v>
      </c>
      <c r="B7630" s="74" t="s">
        <v>199</v>
      </c>
      <c r="C7630" s="75" t="s">
        <v>8416</v>
      </c>
      <c r="D7630" s="76">
        <v>5071</v>
      </c>
      <c r="E7630" s="77">
        <v>13.58</v>
      </c>
      <c r="F7630" s="95">
        <v>373</v>
      </c>
    </row>
    <row r="7631" spans="1:6">
      <c r="A7631" s="74" t="s">
        <v>222</v>
      </c>
      <c r="B7631" s="74" t="s">
        <v>199</v>
      </c>
      <c r="C7631" s="75" t="s">
        <v>8417</v>
      </c>
      <c r="D7631" s="76">
        <v>5064</v>
      </c>
      <c r="E7631" s="77">
        <v>27.1</v>
      </c>
      <c r="F7631" s="95">
        <v>187</v>
      </c>
    </row>
    <row r="7632" spans="1:6">
      <c r="A7632" s="74" t="s">
        <v>222</v>
      </c>
      <c r="B7632" s="74" t="s">
        <v>199</v>
      </c>
      <c r="C7632" s="75" t="s">
        <v>8418</v>
      </c>
      <c r="D7632" s="76">
        <v>4970</v>
      </c>
      <c r="E7632" s="77">
        <v>20.98</v>
      </c>
      <c r="F7632" s="95">
        <v>237</v>
      </c>
    </row>
    <row r="7633" spans="1:6">
      <c r="A7633" s="74" t="s">
        <v>222</v>
      </c>
      <c r="B7633" s="74" t="s">
        <v>199</v>
      </c>
      <c r="C7633" s="75" t="s">
        <v>8419</v>
      </c>
      <c r="D7633" s="76">
        <v>4749</v>
      </c>
      <c r="E7633" s="77">
        <v>11.09</v>
      </c>
      <c r="F7633" s="95">
        <v>428</v>
      </c>
    </row>
    <row r="7634" spans="1:6">
      <c r="A7634" s="74" t="s">
        <v>222</v>
      </c>
      <c r="B7634" s="74" t="s">
        <v>199</v>
      </c>
      <c r="C7634" s="75" t="s">
        <v>8420</v>
      </c>
      <c r="D7634" s="76">
        <v>4532</v>
      </c>
      <c r="E7634" s="77">
        <v>8.27</v>
      </c>
      <c r="F7634" s="95">
        <v>548</v>
      </c>
    </row>
    <row r="7635" spans="1:6">
      <c r="A7635" s="74" t="s">
        <v>222</v>
      </c>
      <c r="B7635" s="74" t="s">
        <v>199</v>
      </c>
      <c r="C7635" s="75" t="s">
        <v>8421</v>
      </c>
      <c r="D7635" s="76">
        <v>4525</v>
      </c>
      <c r="E7635" s="77">
        <v>18.829999999999998</v>
      </c>
      <c r="F7635" s="95">
        <v>240</v>
      </c>
    </row>
    <row r="7636" spans="1:6">
      <c r="A7636" s="74" t="s">
        <v>222</v>
      </c>
      <c r="B7636" s="74" t="s">
        <v>199</v>
      </c>
      <c r="C7636" s="75" t="s">
        <v>8422</v>
      </c>
      <c r="D7636" s="76">
        <v>4461</v>
      </c>
      <c r="E7636" s="77">
        <v>11.76</v>
      </c>
      <c r="F7636" s="95">
        <v>379</v>
      </c>
    </row>
    <row r="7637" spans="1:6">
      <c r="A7637" s="74" t="s">
        <v>222</v>
      </c>
      <c r="B7637" s="74" t="s">
        <v>199</v>
      </c>
      <c r="C7637" s="75" t="s">
        <v>8423</v>
      </c>
      <c r="D7637" s="76">
        <v>4384</v>
      </c>
      <c r="E7637" s="77">
        <v>25.26</v>
      </c>
      <c r="F7637" s="95">
        <v>174</v>
      </c>
    </row>
    <row r="7638" spans="1:6">
      <c r="A7638" s="74" t="s">
        <v>222</v>
      </c>
      <c r="B7638" s="74" t="s">
        <v>199</v>
      </c>
      <c r="C7638" s="75" t="s">
        <v>8424</v>
      </c>
      <c r="D7638" s="76">
        <v>4336</v>
      </c>
      <c r="E7638" s="77">
        <v>23.91</v>
      </c>
      <c r="F7638" s="95">
        <v>181</v>
      </c>
    </row>
    <row r="7639" spans="1:6">
      <c r="A7639" s="74" t="s">
        <v>222</v>
      </c>
      <c r="B7639" s="74" t="s">
        <v>199</v>
      </c>
      <c r="C7639" s="75" t="s">
        <v>8425</v>
      </c>
      <c r="D7639" s="76">
        <v>4115</v>
      </c>
      <c r="E7639" s="77">
        <v>27.09</v>
      </c>
      <c r="F7639" s="95">
        <v>152</v>
      </c>
    </row>
    <row r="7640" spans="1:6">
      <c r="A7640" s="74" t="s">
        <v>222</v>
      </c>
      <c r="B7640" s="74" t="s">
        <v>199</v>
      </c>
      <c r="C7640" s="75" t="s">
        <v>8426</v>
      </c>
      <c r="D7640" s="76">
        <v>3861</v>
      </c>
      <c r="E7640" s="77">
        <v>28.18</v>
      </c>
      <c r="F7640" s="95">
        <v>137</v>
      </c>
    </row>
    <row r="7641" spans="1:6">
      <c r="A7641" s="74" t="s">
        <v>222</v>
      </c>
      <c r="B7641" s="74" t="s">
        <v>199</v>
      </c>
      <c r="C7641" s="75" t="s">
        <v>8427</v>
      </c>
      <c r="D7641" s="76">
        <v>3861</v>
      </c>
      <c r="E7641" s="77">
        <v>10.71</v>
      </c>
      <c r="F7641" s="95">
        <v>361</v>
      </c>
    </row>
    <row r="7642" spans="1:6">
      <c r="A7642" s="74" t="s">
        <v>222</v>
      </c>
      <c r="B7642" s="74" t="s">
        <v>199</v>
      </c>
      <c r="C7642" s="75" t="s">
        <v>8428</v>
      </c>
      <c r="D7642" s="76">
        <v>3784</v>
      </c>
      <c r="E7642" s="77">
        <v>24.08</v>
      </c>
      <c r="F7642" s="95">
        <v>157</v>
      </c>
    </row>
    <row r="7643" spans="1:6">
      <c r="A7643" s="74" t="s">
        <v>222</v>
      </c>
      <c r="B7643" s="74" t="s">
        <v>199</v>
      </c>
      <c r="C7643" s="75" t="s">
        <v>8429</v>
      </c>
      <c r="D7643" s="76">
        <v>3700</v>
      </c>
      <c r="E7643" s="77">
        <v>19.920000000000002</v>
      </c>
      <c r="F7643" s="95">
        <v>186</v>
      </c>
    </row>
    <row r="7644" spans="1:6">
      <c r="A7644" s="74" t="s">
        <v>222</v>
      </c>
      <c r="B7644" s="74" t="s">
        <v>199</v>
      </c>
      <c r="C7644" s="75" t="s">
        <v>8430</v>
      </c>
      <c r="D7644" s="76">
        <v>3694</v>
      </c>
      <c r="E7644" s="77">
        <v>13.43</v>
      </c>
      <c r="F7644" s="95">
        <v>275</v>
      </c>
    </row>
    <row r="7645" spans="1:6">
      <c r="A7645" s="74" t="s">
        <v>222</v>
      </c>
      <c r="B7645" s="74" t="s">
        <v>199</v>
      </c>
      <c r="C7645" s="75" t="s">
        <v>8431</v>
      </c>
      <c r="D7645" s="76">
        <v>3409</v>
      </c>
      <c r="E7645" s="77">
        <v>17.899999999999999</v>
      </c>
      <c r="F7645" s="95">
        <v>190</v>
      </c>
    </row>
    <row r="7646" spans="1:6">
      <c r="A7646" s="74" t="s">
        <v>222</v>
      </c>
      <c r="B7646" s="74" t="s">
        <v>199</v>
      </c>
      <c r="C7646" s="75" t="s">
        <v>8432</v>
      </c>
      <c r="D7646" s="76">
        <v>3252</v>
      </c>
      <c r="E7646" s="77">
        <v>30.88</v>
      </c>
      <c r="F7646" s="95">
        <v>105</v>
      </c>
    </row>
    <row r="7647" spans="1:6">
      <c r="A7647" s="74" t="s">
        <v>222</v>
      </c>
      <c r="B7647" s="74" t="s">
        <v>199</v>
      </c>
      <c r="C7647" s="75" t="s">
        <v>8433</v>
      </c>
      <c r="D7647" s="76">
        <v>3059</v>
      </c>
      <c r="E7647" s="77">
        <v>18.010000000000002</v>
      </c>
      <c r="F7647" s="95">
        <v>170</v>
      </c>
    </row>
    <row r="7648" spans="1:6">
      <c r="A7648" s="74" t="s">
        <v>222</v>
      </c>
      <c r="B7648" s="74" t="s">
        <v>199</v>
      </c>
      <c r="C7648" s="75" t="s">
        <v>8434</v>
      </c>
      <c r="D7648" s="76">
        <v>2964</v>
      </c>
      <c r="E7648" s="77">
        <v>15.38</v>
      </c>
      <c r="F7648" s="95">
        <v>193</v>
      </c>
    </row>
    <row r="7649" spans="1:6">
      <c r="A7649" s="74" t="s">
        <v>222</v>
      </c>
      <c r="B7649" s="74" t="s">
        <v>199</v>
      </c>
      <c r="C7649" s="75" t="s">
        <v>8435</v>
      </c>
      <c r="D7649" s="76">
        <v>2919</v>
      </c>
      <c r="E7649" s="77">
        <v>42.72</v>
      </c>
      <c r="F7649" s="95">
        <v>68</v>
      </c>
    </row>
    <row r="7650" spans="1:6">
      <c r="A7650" s="74" t="s">
        <v>222</v>
      </c>
      <c r="B7650" s="74" t="s">
        <v>199</v>
      </c>
      <c r="C7650" s="75" t="s">
        <v>8436</v>
      </c>
      <c r="D7650" s="76">
        <v>2885</v>
      </c>
      <c r="E7650" s="77">
        <v>18.97</v>
      </c>
      <c r="F7650" s="95">
        <v>152</v>
      </c>
    </row>
    <row r="7651" spans="1:6">
      <c r="A7651" s="74" t="s">
        <v>222</v>
      </c>
      <c r="B7651" s="74" t="s">
        <v>199</v>
      </c>
      <c r="C7651" s="75" t="s">
        <v>8437</v>
      </c>
      <c r="D7651" s="76">
        <v>2836</v>
      </c>
      <c r="E7651" s="77">
        <v>13.76</v>
      </c>
      <c r="F7651" s="95">
        <v>206</v>
      </c>
    </row>
    <row r="7652" spans="1:6">
      <c r="A7652" s="74" t="s">
        <v>222</v>
      </c>
      <c r="B7652" s="74" t="s">
        <v>199</v>
      </c>
      <c r="C7652" s="75" t="s">
        <v>8438</v>
      </c>
      <c r="D7652" s="76">
        <v>2632</v>
      </c>
      <c r="E7652" s="77">
        <v>28.81</v>
      </c>
      <c r="F7652" s="95">
        <v>91</v>
      </c>
    </row>
    <row r="7653" spans="1:6">
      <c r="A7653" s="74" t="s">
        <v>222</v>
      </c>
      <c r="B7653" s="74" t="s">
        <v>199</v>
      </c>
      <c r="C7653" s="75" t="s">
        <v>8439</v>
      </c>
      <c r="D7653" s="76">
        <v>2288</v>
      </c>
      <c r="E7653" s="77">
        <v>8.7899999999999991</v>
      </c>
      <c r="F7653" s="95">
        <v>260</v>
      </c>
    </row>
    <row r="7654" spans="1:6">
      <c r="A7654" s="74" t="s">
        <v>222</v>
      </c>
      <c r="B7654" s="74" t="s">
        <v>199</v>
      </c>
      <c r="C7654" s="75" t="s">
        <v>8440</v>
      </c>
      <c r="D7654" s="76">
        <v>2224</v>
      </c>
      <c r="E7654" s="77">
        <v>12.11</v>
      </c>
      <c r="F7654" s="95">
        <v>184</v>
      </c>
    </row>
    <row r="7655" spans="1:6">
      <c r="A7655" s="74" t="s">
        <v>222</v>
      </c>
      <c r="B7655" s="74" t="s">
        <v>199</v>
      </c>
      <c r="C7655" s="75" t="s">
        <v>8441</v>
      </c>
      <c r="D7655" s="76">
        <v>2150</v>
      </c>
      <c r="E7655" s="77">
        <v>18.79</v>
      </c>
      <c r="F7655" s="95">
        <v>114</v>
      </c>
    </row>
    <row r="7656" spans="1:6">
      <c r="A7656" s="74" t="s">
        <v>222</v>
      </c>
      <c r="B7656" s="74" t="s">
        <v>199</v>
      </c>
      <c r="C7656" s="75" t="s">
        <v>8442</v>
      </c>
      <c r="D7656" s="76">
        <v>1877</v>
      </c>
      <c r="E7656" s="77">
        <v>18.23</v>
      </c>
      <c r="F7656" s="95">
        <v>103</v>
      </c>
    </row>
    <row r="7657" spans="1:6">
      <c r="A7657" s="74" t="s">
        <v>222</v>
      </c>
      <c r="B7657" s="74" t="s">
        <v>199</v>
      </c>
      <c r="C7657" s="75" t="s">
        <v>8443</v>
      </c>
      <c r="D7657" s="76">
        <v>1811</v>
      </c>
      <c r="E7657" s="77">
        <v>9.5</v>
      </c>
      <c r="F7657" s="95">
        <v>191</v>
      </c>
    </row>
    <row r="7658" spans="1:6">
      <c r="A7658" s="74" t="s">
        <v>222</v>
      </c>
      <c r="B7658" s="74" t="s">
        <v>199</v>
      </c>
      <c r="C7658" s="75" t="s">
        <v>8444</v>
      </c>
      <c r="D7658" s="76">
        <v>1702</v>
      </c>
      <c r="E7658" s="77">
        <v>13.04</v>
      </c>
      <c r="F7658" s="95">
        <v>131</v>
      </c>
    </row>
    <row r="7659" spans="1:6">
      <c r="A7659" s="74" t="s">
        <v>222</v>
      </c>
      <c r="B7659" s="74" t="s">
        <v>199</v>
      </c>
      <c r="C7659" s="75" t="s">
        <v>8445</v>
      </c>
      <c r="D7659" s="76">
        <v>1324</v>
      </c>
      <c r="E7659" s="77">
        <v>11.45</v>
      </c>
      <c r="F7659" s="95">
        <v>116</v>
      </c>
    </row>
    <row r="7660" spans="1:6">
      <c r="A7660" s="74" t="s">
        <v>222</v>
      </c>
      <c r="B7660" s="74" t="s">
        <v>199</v>
      </c>
      <c r="C7660" s="75" t="s">
        <v>8446</v>
      </c>
      <c r="D7660" s="77">
        <v>761</v>
      </c>
      <c r="E7660" s="77">
        <v>5.08</v>
      </c>
      <c r="F7660" s="95">
        <v>150</v>
      </c>
    </row>
    <row r="7661" spans="1:6">
      <c r="A7661" s="74" t="s">
        <v>222</v>
      </c>
      <c r="B7661" s="74" t="s">
        <v>200</v>
      </c>
      <c r="C7661" s="75" t="s">
        <v>8447</v>
      </c>
      <c r="D7661" s="76">
        <v>260520</v>
      </c>
      <c r="E7661" s="77">
        <v>415.9</v>
      </c>
      <c r="F7661" s="95">
        <v>626</v>
      </c>
    </row>
    <row r="7662" spans="1:6">
      <c r="A7662" s="74" t="s">
        <v>222</v>
      </c>
      <c r="B7662" s="74" t="s">
        <v>200</v>
      </c>
      <c r="C7662" s="75" t="s">
        <v>8448</v>
      </c>
      <c r="D7662" s="76">
        <v>49259</v>
      </c>
      <c r="E7662" s="77">
        <v>187.91</v>
      </c>
      <c r="F7662" s="95">
        <v>262</v>
      </c>
    </row>
    <row r="7663" spans="1:6">
      <c r="A7663" s="74" t="s">
        <v>222</v>
      </c>
      <c r="B7663" s="74" t="s">
        <v>200</v>
      </c>
      <c r="C7663" s="75" t="s">
        <v>8449</v>
      </c>
      <c r="D7663" s="76">
        <v>41843</v>
      </c>
      <c r="E7663" s="77">
        <v>78.88</v>
      </c>
      <c r="F7663" s="95">
        <v>530</v>
      </c>
    </row>
    <row r="7664" spans="1:6">
      <c r="A7664" s="74" t="s">
        <v>222</v>
      </c>
      <c r="B7664" s="74" t="s">
        <v>200</v>
      </c>
      <c r="C7664" s="75" t="s">
        <v>8450</v>
      </c>
      <c r="D7664" s="76">
        <v>38421</v>
      </c>
      <c r="E7664" s="77">
        <v>99.14</v>
      </c>
      <c r="F7664" s="95">
        <v>388</v>
      </c>
    </row>
    <row r="7665" spans="1:6">
      <c r="A7665" s="74" t="s">
        <v>222</v>
      </c>
      <c r="B7665" s="74" t="s">
        <v>200</v>
      </c>
      <c r="C7665" s="75" t="s">
        <v>8451</v>
      </c>
      <c r="D7665" s="76">
        <v>27984</v>
      </c>
      <c r="E7665" s="77">
        <v>14.96</v>
      </c>
      <c r="F7665" s="96">
        <v>1871</v>
      </c>
    </row>
    <row r="7666" spans="1:6">
      <c r="A7666" s="74" t="s">
        <v>222</v>
      </c>
      <c r="B7666" s="74" t="s">
        <v>200</v>
      </c>
      <c r="C7666" s="75" t="s">
        <v>8452</v>
      </c>
      <c r="D7666" s="76">
        <v>27350</v>
      </c>
      <c r="E7666" s="77">
        <v>45.63</v>
      </c>
      <c r="F7666" s="95">
        <v>599</v>
      </c>
    </row>
    <row r="7667" spans="1:6">
      <c r="A7667" s="74" t="s">
        <v>222</v>
      </c>
      <c r="B7667" s="74" t="s">
        <v>200</v>
      </c>
      <c r="C7667" s="75" t="s">
        <v>8453</v>
      </c>
      <c r="D7667" s="76">
        <v>26563</v>
      </c>
      <c r="E7667" s="77">
        <v>96.4</v>
      </c>
      <c r="F7667" s="95">
        <v>276</v>
      </c>
    </row>
    <row r="7668" spans="1:6">
      <c r="A7668" s="74" t="s">
        <v>222</v>
      </c>
      <c r="B7668" s="74" t="s">
        <v>200</v>
      </c>
      <c r="C7668" s="75" t="s">
        <v>197</v>
      </c>
      <c r="D7668" s="76">
        <v>24909</v>
      </c>
      <c r="E7668" s="77">
        <v>102.31</v>
      </c>
      <c r="F7668" s="95">
        <v>243</v>
      </c>
    </row>
    <row r="7669" spans="1:6">
      <c r="A7669" s="74" t="s">
        <v>222</v>
      </c>
      <c r="B7669" s="74" t="s">
        <v>200</v>
      </c>
      <c r="C7669" s="75" t="s">
        <v>8454</v>
      </c>
      <c r="D7669" s="76">
        <v>21559</v>
      </c>
      <c r="E7669" s="77">
        <v>20.170000000000002</v>
      </c>
      <c r="F7669" s="96">
        <v>1069</v>
      </c>
    </row>
    <row r="7670" spans="1:6">
      <c r="A7670" s="74" t="s">
        <v>222</v>
      </c>
      <c r="B7670" s="74" t="s">
        <v>200</v>
      </c>
      <c r="C7670" s="75" t="s">
        <v>8455</v>
      </c>
      <c r="D7670" s="76">
        <v>18961</v>
      </c>
      <c r="E7670" s="77">
        <v>33.29</v>
      </c>
      <c r="F7670" s="95">
        <v>570</v>
      </c>
    </row>
    <row r="7671" spans="1:6">
      <c r="A7671" s="74" t="s">
        <v>222</v>
      </c>
      <c r="B7671" s="74" t="s">
        <v>200</v>
      </c>
      <c r="C7671" s="75" t="s">
        <v>8456</v>
      </c>
      <c r="D7671" s="76">
        <v>17597</v>
      </c>
      <c r="E7671" s="77">
        <v>28.05</v>
      </c>
      <c r="F7671" s="95">
        <v>627</v>
      </c>
    </row>
    <row r="7672" spans="1:6">
      <c r="A7672" s="74" t="s">
        <v>222</v>
      </c>
      <c r="B7672" s="74" t="s">
        <v>200</v>
      </c>
      <c r="C7672" s="75" t="s">
        <v>8457</v>
      </c>
      <c r="D7672" s="76">
        <v>17513</v>
      </c>
      <c r="E7672" s="77">
        <v>25.55</v>
      </c>
      <c r="F7672" s="95">
        <v>686</v>
      </c>
    </row>
    <row r="7673" spans="1:6">
      <c r="A7673" s="74" t="s">
        <v>222</v>
      </c>
      <c r="B7673" s="74" t="s">
        <v>200</v>
      </c>
      <c r="C7673" s="75" t="s">
        <v>8458</v>
      </c>
      <c r="D7673" s="76">
        <v>16101</v>
      </c>
      <c r="E7673" s="77">
        <v>24.69</v>
      </c>
      <c r="F7673" s="95">
        <v>652</v>
      </c>
    </row>
    <row r="7674" spans="1:6">
      <c r="A7674" s="74" t="s">
        <v>222</v>
      </c>
      <c r="B7674" s="74" t="s">
        <v>200</v>
      </c>
      <c r="C7674" s="75" t="s">
        <v>8459</v>
      </c>
      <c r="D7674" s="76">
        <v>15104</v>
      </c>
      <c r="E7674" s="77">
        <v>24.28</v>
      </c>
      <c r="F7674" s="95">
        <v>622</v>
      </c>
    </row>
    <row r="7675" spans="1:6">
      <c r="A7675" s="74" t="s">
        <v>222</v>
      </c>
      <c r="B7675" s="74" t="s">
        <v>200</v>
      </c>
      <c r="C7675" s="75" t="s">
        <v>8460</v>
      </c>
      <c r="D7675" s="76">
        <v>13637</v>
      </c>
      <c r="E7675" s="77">
        <v>140.44</v>
      </c>
      <c r="F7675" s="95">
        <v>97</v>
      </c>
    </row>
    <row r="7676" spans="1:6">
      <c r="A7676" s="74" t="s">
        <v>222</v>
      </c>
      <c r="B7676" s="74" t="s">
        <v>200</v>
      </c>
      <c r="C7676" s="75" t="s">
        <v>8461</v>
      </c>
      <c r="D7676" s="76">
        <v>13526</v>
      </c>
      <c r="E7676" s="77">
        <v>44.71</v>
      </c>
      <c r="F7676" s="95">
        <v>302</v>
      </c>
    </row>
    <row r="7677" spans="1:6">
      <c r="A7677" s="74" t="s">
        <v>222</v>
      </c>
      <c r="B7677" s="74" t="s">
        <v>200</v>
      </c>
      <c r="C7677" s="75" t="s">
        <v>8462</v>
      </c>
      <c r="D7677" s="76">
        <v>13145</v>
      </c>
      <c r="E7677" s="77">
        <v>21.3</v>
      </c>
      <c r="F7677" s="95">
        <v>617</v>
      </c>
    </row>
    <row r="7678" spans="1:6">
      <c r="A7678" s="74" t="s">
        <v>222</v>
      </c>
      <c r="B7678" s="74" t="s">
        <v>200</v>
      </c>
      <c r="C7678" s="75" t="s">
        <v>8463</v>
      </c>
      <c r="D7678" s="76">
        <v>13000</v>
      </c>
      <c r="E7678" s="77">
        <v>17.18</v>
      </c>
      <c r="F7678" s="95">
        <v>757</v>
      </c>
    </row>
    <row r="7679" spans="1:6">
      <c r="A7679" s="74" t="s">
        <v>222</v>
      </c>
      <c r="B7679" s="74" t="s">
        <v>200</v>
      </c>
      <c r="C7679" s="75" t="s">
        <v>8464</v>
      </c>
      <c r="D7679" s="76">
        <v>12928</v>
      </c>
      <c r="E7679" s="77">
        <v>67.97</v>
      </c>
      <c r="F7679" s="95">
        <v>190</v>
      </c>
    </row>
    <row r="7680" spans="1:6">
      <c r="A7680" s="74" t="s">
        <v>222</v>
      </c>
      <c r="B7680" s="74" t="s">
        <v>200</v>
      </c>
      <c r="C7680" s="75" t="s">
        <v>8465</v>
      </c>
      <c r="D7680" s="76">
        <v>12369</v>
      </c>
      <c r="E7680" s="77">
        <v>20.07</v>
      </c>
      <c r="F7680" s="95">
        <v>616</v>
      </c>
    </row>
    <row r="7681" spans="1:6">
      <c r="A7681" s="74" t="s">
        <v>222</v>
      </c>
      <c r="B7681" s="74" t="s">
        <v>200</v>
      </c>
      <c r="C7681" s="75" t="s">
        <v>8466</v>
      </c>
      <c r="D7681" s="76">
        <v>12206</v>
      </c>
      <c r="E7681" s="77">
        <v>95.45</v>
      </c>
      <c r="F7681" s="95">
        <v>128</v>
      </c>
    </row>
    <row r="7682" spans="1:6">
      <c r="A7682" s="74" t="s">
        <v>222</v>
      </c>
      <c r="B7682" s="74" t="s">
        <v>200</v>
      </c>
      <c r="C7682" s="75" t="s">
        <v>8467</v>
      </c>
      <c r="D7682" s="76">
        <v>11863</v>
      </c>
      <c r="E7682" s="77">
        <v>114.39</v>
      </c>
      <c r="F7682" s="95">
        <v>104</v>
      </c>
    </row>
    <row r="7683" spans="1:6">
      <c r="A7683" s="74" t="s">
        <v>222</v>
      </c>
      <c r="B7683" s="74" t="s">
        <v>200</v>
      </c>
      <c r="C7683" s="75" t="s">
        <v>8468</v>
      </c>
      <c r="D7683" s="76">
        <v>11523</v>
      </c>
      <c r="E7683" s="77">
        <v>153.84</v>
      </c>
      <c r="F7683" s="95">
        <v>75</v>
      </c>
    </row>
    <row r="7684" spans="1:6">
      <c r="A7684" s="74" t="s">
        <v>222</v>
      </c>
      <c r="B7684" s="74" t="s">
        <v>200</v>
      </c>
      <c r="C7684" s="75" t="s">
        <v>8469</v>
      </c>
      <c r="D7684" s="76">
        <v>11505</v>
      </c>
      <c r="E7684" s="77">
        <v>44.87</v>
      </c>
      <c r="F7684" s="95">
        <v>256</v>
      </c>
    </row>
    <row r="7685" spans="1:6">
      <c r="A7685" s="74" t="s">
        <v>222</v>
      </c>
      <c r="B7685" s="74" t="s">
        <v>200</v>
      </c>
      <c r="C7685" s="75" t="s">
        <v>8470</v>
      </c>
      <c r="D7685" s="76">
        <v>10680</v>
      </c>
      <c r="E7685" s="77">
        <v>23.61</v>
      </c>
      <c r="F7685" s="95">
        <v>452</v>
      </c>
    </row>
    <row r="7686" spans="1:6">
      <c r="A7686" s="74" t="s">
        <v>222</v>
      </c>
      <c r="B7686" s="74" t="s">
        <v>200</v>
      </c>
      <c r="C7686" s="75" t="s">
        <v>8471</v>
      </c>
      <c r="D7686" s="76">
        <v>10383</v>
      </c>
      <c r="E7686" s="77">
        <v>66.84</v>
      </c>
      <c r="F7686" s="95">
        <v>155</v>
      </c>
    </row>
    <row r="7687" spans="1:6">
      <c r="A7687" s="74" t="s">
        <v>222</v>
      </c>
      <c r="B7687" s="74" t="s">
        <v>200</v>
      </c>
      <c r="C7687" s="75" t="s">
        <v>8472</v>
      </c>
      <c r="D7687" s="76">
        <v>10003</v>
      </c>
      <c r="E7687" s="77">
        <v>12.87</v>
      </c>
      <c r="F7687" s="95">
        <v>777</v>
      </c>
    </row>
    <row r="7688" spans="1:6">
      <c r="A7688" s="74" t="s">
        <v>222</v>
      </c>
      <c r="B7688" s="74" t="s">
        <v>200</v>
      </c>
      <c r="C7688" s="75" t="s">
        <v>8473</v>
      </c>
      <c r="D7688" s="76">
        <v>8437</v>
      </c>
      <c r="E7688" s="77">
        <v>6.31</v>
      </c>
      <c r="F7688" s="96">
        <v>1337</v>
      </c>
    </row>
    <row r="7689" spans="1:6">
      <c r="A7689" s="74" t="s">
        <v>222</v>
      </c>
      <c r="B7689" s="74" t="s">
        <v>200</v>
      </c>
      <c r="C7689" s="75" t="s">
        <v>8474</v>
      </c>
      <c r="D7689" s="76">
        <v>8164</v>
      </c>
      <c r="E7689" s="77">
        <v>28.33</v>
      </c>
      <c r="F7689" s="95">
        <v>288</v>
      </c>
    </row>
    <row r="7690" spans="1:6">
      <c r="A7690" s="74" t="s">
        <v>222</v>
      </c>
      <c r="B7690" s="74" t="s">
        <v>200</v>
      </c>
      <c r="C7690" s="75" t="s">
        <v>8475</v>
      </c>
      <c r="D7690" s="76">
        <v>7672</v>
      </c>
      <c r="E7690" s="77">
        <v>8.82</v>
      </c>
      <c r="F7690" s="95">
        <v>870</v>
      </c>
    </row>
    <row r="7691" spans="1:6">
      <c r="A7691" s="74" t="s">
        <v>222</v>
      </c>
      <c r="B7691" s="74" t="s">
        <v>200</v>
      </c>
      <c r="C7691" s="75" t="s">
        <v>8476</v>
      </c>
      <c r="D7691" s="76">
        <v>7254</v>
      </c>
      <c r="E7691" s="77">
        <v>87.59</v>
      </c>
      <c r="F7691" s="95">
        <v>83</v>
      </c>
    </row>
    <row r="7692" spans="1:6">
      <c r="A7692" s="74" t="s">
        <v>222</v>
      </c>
      <c r="B7692" s="74" t="s">
        <v>200</v>
      </c>
      <c r="C7692" s="75" t="s">
        <v>8477</v>
      </c>
      <c r="D7692" s="76">
        <v>7034</v>
      </c>
      <c r="E7692" s="77">
        <v>10.18</v>
      </c>
      <c r="F7692" s="95">
        <v>691</v>
      </c>
    </row>
    <row r="7693" spans="1:6">
      <c r="A7693" s="74" t="s">
        <v>222</v>
      </c>
      <c r="B7693" s="74" t="s">
        <v>200</v>
      </c>
      <c r="C7693" s="75" t="s">
        <v>8478</v>
      </c>
      <c r="D7693" s="76">
        <v>6970</v>
      </c>
      <c r="E7693" s="77">
        <v>18</v>
      </c>
      <c r="F7693" s="95">
        <v>387</v>
      </c>
    </row>
    <row r="7694" spans="1:6">
      <c r="A7694" s="74" t="s">
        <v>222</v>
      </c>
      <c r="B7694" s="74" t="s">
        <v>200</v>
      </c>
      <c r="C7694" s="75" t="s">
        <v>8479</v>
      </c>
      <c r="D7694" s="76">
        <v>6353</v>
      </c>
      <c r="E7694" s="77">
        <v>26.61</v>
      </c>
      <c r="F7694" s="95">
        <v>239</v>
      </c>
    </row>
    <row r="7695" spans="1:6">
      <c r="A7695" s="74" t="s">
        <v>222</v>
      </c>
      <c r="B7695" s="74" t="s">
        <v>200</v>
      </c>
      <c r="C7695" s="75" t="s">
        <v>8480</v>
      </c>
      <c r="D7695" s="76">
        <v>6143</v>
      </c>
      <c r="E7695" s="77">
        <v>31.1</v>
      </c>
      <c r="F7695" s="95">
        <v>197</v>
      </c>
    </row>
    <row r="7696" spans="1:6">
      <c r="A7696" s="74" t="s">
        <v>222</v>
      </c>
      <c r="B7696" s="74" t="s">
        <v>200</v>
      </c>
      <c r="C7696" s="75" t="s">
        <v>8481</v>
      </c>
      <c r="D7696" s="76">
        <v>6110</v>
      </c>
      <c r="E7696" s="77">
        <v>22.1</v>
      </c>
      <c r="F7696" s="95">
        <v>276</v>
      </c>
    </row>
    <row r="7697" spans="1:6">
      <c r="A7697" s="74" t="s">
        <v>222</v>
      </c>
      <c r="B7697" s="74" t="s">
        <v>200</v>
      </c>
      <c r="C7697" s="75" t="s">
        <v>8482</v>
      </c>
      <c r="D7697" s="76">
        <v>4776</v>
      </c>
      <c r="E7697" s="77">
        <v>38</v>
      </c>
      <c r="F7697" s="95">
        <v>126</v>
      </c>
    </row>
    <row r="7698" spans="1:6">
      <c r="A7698" s="74" t="s">
        <v>222</v>
      </c>
      <c r="B7698" s="74" t="s">
        <v>200</v>
      </c>
      <c r="C7698" s="75" t="s">
        <v>8483</v>
      </c>
      <c r="D7698" s="76">
        <v>4664</v>
      </c>
      <c r="E7698" s="77">
        <v>24.22</v>
      </c>
      <c r="F7698" s="95">
        <v>193</v>
      </c>
    </row>
    <row r="7699" spans="1:6">
      <c r="A7699" s="74" t="s">
        <v>222</v>
      </c>
      <c r="B7699" s="74" t="s">
        <v>200</v>
      </c>
      <c r="C7699" s="75" t="s">
        <v>8484</v>
      </c>
      <c r="D7699" s="76">
        <v>4166</v>
      </c>
      <c r="E7699" s="77">
        <v>9.64</v>
      </c>
      <c r="F7699" s="95">
        <v>432</v>
      </c>
    </row>
    <row r="7700" spans="1:6">
      <c r="A7700" s="74" t="s">
        <v>222</v>
      </c>
      <c r="B7700" s="74" t="s">
        <v>200</v>
      </c>
      <c r="C7700" s="75" t="s">
        <v>8485</v>
      </c>
      <c r="D7700" s="76">
        <v>3849</v>
      </c>
      <c r="E7700" s="77">
        <v>25.94</v>
      </c>
      <c r="F7700" s="95">
        <v>148</v>
      </c>
    </row>
    <row r="7701" spans="1:6">
      <c r="A7701" s="74" t="s">
        <v>222</v>
      </c>
      <c r="B7701" s="74" t="s">
        <v>200</v>
      </c>
      <c r="C7701" s="75" t="s">
        <v>8486</v>
      </c>
      <c r="D7701" s="76">
        <v>3232</v>
      </c>
      <c r="E7701" s="77">
        <v>21.32</v>
      </c>
      <c r="F7701" s="95">
        <v>152</v>
      </c>
    </row>
    <row r="7702" spans="1:6">
      <c r="A7702" s="74" t="s">
        <v>222</v>
      </c>
      <c r="B7702" s="74" t="s">
        <v>200</v>
      </c>
      <c r="C7702" s="75" t="s">
        <v>8487</v>
      </c>
      <c r="D7702" s="76">
        <v>3006</v>
      </c>
      <c r="E7702" s="77">
        <v>65.11</v>
      </c>
      <c r="F7702" s="95">
        <v>46</v>
      </c>
    </row>
    <row r="7703" spans="1:6">
      <c r="A7703" s="74" t="s">
        <v>222</v>
      </c>
      <c r="B7703" s="74" t="s">
        <v>200</v>
      </c>
      <c r="C7703" s="75" t="s">
        <v>8488</v>
      </c>
      <c r="D7703" s="76">
        <v>2765</v>
      </c>
      <c r="E7703" s="77">
        <v>17.489999999999998</v>
      </c>
      <c r="F7703" s="95">
        <v>158</v>
      </c>
    </row>
    <row r="7704" spans="1:6">
      <c r="A7704" s="74" t="s">
        <v>222</v>
      </c>
      <c r="B7704" s="74" t="s">
        <v>200</v>
      </c>
      <c r="C7704" s="75" t="s">
        <v>8489</v>
      </c>
      <c r="D7704" s="76">
        <v>2291</v>
      </c>
      <c r="E7704" s="77">
        <v>11.44</v>
      </c>
      <c r="F7704" s="95">
        <v>200</v>
      </c>
    </row>
    <row r="7705" spans="1:6">
      <c r="A7705" s="74" t="s">
        <v>222</v>
      </c>
      <c r="B7705" s="74" t="s">
        <v>201</v>
      </c>
      <c r="C7705" s="75" t="s">
        <v>8490</v>
      </c>
      <c r="D7705" s="76">
        <v>257993</v>
      </c>
      <c r="E7705" s="77">
        <v>198.92</v>
      </c>
      <c r="F7705" s="96">
        <v>1297</v>
      </c>
    </row>
    <row r="7706" spans="1:6">
      <c r="A7706" s="74" t="s">
        <v>222</v>
      </c>
      <c r="B7706" s="74" t="s">
        <v>201</v>
      </c>
      <c r="C7706" s="75" t="s">
        <v>8491</v>
      </c>
      <c r="D7706" s="76">
        <v>33367</v>
      </c>
      <c r="E7706" s="77">
        <v>57.34</v>
      </c>
      <c r="F7706" s="95">
        <v>582</v>
      </c>
    </row>
    <row r="7707" spans="1:6">
      <c r="A7707" s="74" t="s">
        <v>222</v>
      </c>
      <c r="B7707" s="74" t="s">
        <v>201</v>
      </c>
      <c r="C7707" s="75" t="s">
        <v>8492</v>
      </c>
      <c r="D7707" s="76">
        <v>25432</v>
      </c>
      <c r="E7707" s="77">
        <v>19.010000000000002</v>
      </c>
      <c r="F7707" s="96">
        <v>1338</v>
      </c>
    </row>
    <row r="7708" spans="1:6">
      <c r="A7708" s="74" t="s">
        <v>222</v>
      </c>
      <c r="B7708" s="74" t="s">
        <v>201</v>
      </c>
      <c r="C7708" s="75" t="s">
        <v>8493</v>
      </c>
      <c r="D7708" s="76">
        <v>25380</v>
      </c>
      <c r="E7708" s="77">
        <v>79.27</v>
      </c>
      <c r="F7708" s="95">
        <v>320</v>
      </c>
    </row>
    <row r="7709" spans="1:6">
      <c r="A7709" s="74" t="s">
        <v>222</v>
      </c>
      <c r="B7709" s="74" t="s">
        <v>201</v>
      </c>
      <c r="C7709" s="75" t="s">
        <v>8494</v>
      </c>
      <c r="D7709" s="76">
        <v>21402</v>
      </c>
      <c r="E7709" s="77">
        <v>33.79</v>
      </c>
      <c r="F7709" s="95">
        <v>633</v>
      </c>
    </row>
    <row r="7710" spans="1:6">
      <c r="A7710" s="74" t="s">
        <v>222</v>
      </c>
      <c r="B7710" s="74" t="s">
        <v>201</v>
      </c>
      <c r="C7710" s="75" t="s">
        <v>8495</v>
      </c>
      <c r="D7710" s="76">
        <v>20331</v>
      </c>
      <c r="E7710" s="77">
        <v>24.23</v>
      </c>
      <c r="F7710" s="95">
        <v>839</v>
      </c>
    </row>
    <row r="7711" spans="1:6">
      <c r="A7711" s="74" t="s">
        <v>222</v>
      </c>
      <c r="B7711" s="74" t="s">
        <v>201</v>
      </c>
      <c r="C7711" s="75" t="s">
        <v>8496</v>
      </c>
      <c r="D7711" s="76">
        <v>17776</v>
      </c>
      <c r="E7711" s="77">
        <v>41.15</v>
      </c>
      <c r="F7711" s="95">
        <v>432</v>
      </c>
    </row>
    <row r="7712" spans="1:6">
      <c r="A7712" s="74" t="s">
        <v>222</v>
      </c>
      <c r="B7712" s="74" t="s">
        <v>201</v>
      </c>
      <c r="C7712" s="75" t="s">
        <v>8497</v>
      </c>
      <c r="D7712" s="76">
        <v>17308</v>
      </c>
      <c r="E7712" s="77">
        <v>19.73</v>
      </c>
      <c r="F7712" s="95">
        <v>877</v>
      </c>
    </row>
    <row r="7713" spans="1:6">
      <c r="A7713" s="74" t="s">
        <v>222</v>
      </c>
      <c r="B7713" s="74" t="s">
        <v>201</v>
      </c>
      <c r="C7713" s="75" t="s">
        <v>8498</v>
      </c>
      <c r="D7713" s="76">
        <v>17096</v>
      </c>
      <c r="E7713" s="77">
        <v>40.42</v>
      </c>
      <c r="F7713" s="95">
        <v>423</v>
      </c>
    </row>
    <row r="7714" spans="1:6">
      <c r="A7714" s="74" t="s">
        <v>222</v>
      </c>
      <c r="B7714" s="74" t="s">
        <v>201</v>
      </c>
      <c r="C7714" s="75" t="s">
        <v>8499</v>
      </c>
      <c r="D7714" s="76">
        <v>16602</v>
      </c>
      <c r="E7714" s="77">
        <v>70.3</v>
      </c>
      <c r="F7714" s="95">
        <v>236</v>
      </c>
    </row>
    <row r="7715" spans="1:6">
      <c r="A7715" s="74" t="s">
        <v>222</v>
      </c>
      <c r="B7715" s="74" t="s">
        <v>201</v>
      </c>
      <c r="C7715" s="75" t="s">
        <v>8500</v>
      </c>
      <c r="D7715" s="76">
        <v>16058</v>
      </c>
      <c r="E7715" s="77">
        <v>41.27</v>
      </c>
      <c r="F7715" s="95">
        <v>389</v>
      </c>
    </row>
    <row r="7716" spans="1:6">
      <c r="A7716" s="74" t="s">
        <v>222</v>
      </c>
      <c r="B7716" s="74" t="s">
        <v>201</v>
      </c>
      <c r="C7716" s="75" t="s">
        <v>8501</v>
      </c>
      <c r="D7716" s="76">
        <v>15634</v>
      </c>
      <c r="E7716" s="77">
        <v>34.75</v>
      </c>
      <c r="F7716" s="95">
        <v>450</v>
      </c>
    </row>
    <row r="7717" spans="1:6">
      <c r="A7717" s="74" t="s">
        <v>222</v>
      </c>
      <c r="B7717" s="74" t="s">
        <v>201</v>
      </c>
      <c r="C7717" s="75" t="s">
        <v>8502</v>
      </c>
      <c r="D7717" s="76">
        <v>15564</v>
      </c>
      <c r="E7717" s="77">
        <v>63.96</v>
      </c>
      <c r="F7717" s="95">
        <v>243</v>
      </c>
    </row>
    <row r="7718" spans="1:6">
      <c r="A7718" s="74" t="s">
        <v>222</v>
      </c>
      <c r="B7718" s="74" t="s">
        <v>201</v>
      </c>
      <c r="C7718" s="75" t="s">
        <v>8503</v>
      </c>
      <c r="D7718" s="76">
        <v>15050</v>
      </c>
      <c r="E7718" s="77">
        <v>54.87</v>
      </c>
      <c r="F7718" s="95">
        <v>274</v>
      </c>
    </row>
    <row r="7719" spans="1:6">
      <c r="A7719" s="74" t="s">
        <v>222</v>
      </c>
      <c r="B7719" s="74" t="s">
        <v>201</v>
      </c>
      <c r="C7719" s="75" t="s">
        <v>8504</v>
      </c>
      <c r="D7719" s="76">
        <v>14789</v>
      </c>
      <c r="E7719" s="77">
        <v>40.83</v>
      </c>
      <c r="F7719" s="95">
        <v>362</v>
      </c>
    </row>
    <row r="7720" spans="1:6">
      <c r="A7720" s="74" t="s">
        <v>222</v>
      </c>
      <c r="B7720" s="74" t="s">
        <v>201</v>
      </c>
      <c r="C7720" s="75" t="s">
        <v>8505</v>
      </c>
      <c r="D7720" s="76">
        <v>13266</v>
      </c>
      <c r="E7720" s="77">
        <v>34.43</v>
      </c>
      <c r="F7720" s="95">
        <v>385</v>
      </c>
    </row>
    <row r="7721" spans="1:6">
      <c r="A7721" s="74" t="s">
        <v>222</v>
      </c>
      <c r="B7721" s="74" t="s">
        <v>201</v>
      </c>
      <c r="C7721" s="75" t="s">
        <v>8506</v>
      </c>
      <c r="D7721" s="76">
        <v>12936</v>
      </c>
      <c r="E7721" s="77">
        <v>20.239999999999998</v>
      </c>
      <c r="F7721" s="95">
        <v>639</v>
      </c>
    </row>
    <row r="7722" spans="1:6">
      <c r="A7722" s="74" t="s">
        <v>222</v>
      </c>
      <c r="B7722" s="74" t="s">
        <v>201</v>
      </c>
      <c r="C7722" s="75" t="s">
        <v>8507</v>
      </c>
      <c r="D7722" s="76">
        <v>11910</v>
      </c>
      <c r="E7722" s="77">
        <v>9.7200000000000006</v>
      </c>
      <c r="F7722" s="96">
        <v>1225</v>
      </c>
    </row>
    <row r="7723" spans="1:6">
      <c r="A7723" s="74" t="s">
        <v>222</v>
      </c>
      <c r="B7723" s="74" t="s">
        <v>201</v>
      </c>
      <c r="C7723" s="75" t="s">
        <v>8508</v>
      </c>
      <c r="D7723" s="76">
        <v>11876</v>
      </c>
      <c r="E7723" s="77">
        <v>23.5</v>
      </c>
      <c r="F7723" s="95">
        <v>505</v>
      </c>
    </row>
    <row r="7724" spans="1:6">
      <c r="A7724" s="74" t="s">
        <v>222</v>
      </c>
      <c r="B7724" s="74" t="s">
        <v>201</v>
      </c>
      <c r="C7724" s="75" t="s">
        <v>8509</v>
      </c>
      <c r="D7724" s="76">
        <v>11549</v>
      </c>
      <c r="E7724" s="77">
        <v>69.83</v>
      </c>
      <c r="F7724" s="95">
        <v>165</v>
      </c>
    </row>
    <row r="7725" spans="1:6">
      <c r="A7725" s="74" t="s">
        <v>222</v>
      </c>
      <c r="B7725" s="74" t="s">
        <v>201</v>
      </c>
      <c r="C7725" s="75" t="s">
        <v>8510</v>
      </c>
      <c r="D7725" s="76">
        <v>10932</v>
      </c>
      <c r="E7725" s="77">
        <v>49.49</v>
      </c>
      <c r="F7725" s="95">
        <v>221</v>
      </c>
    </row>
    <row r="7726" spans="1:6">
      <c r="A7726" s="74" t="s">
        <v>222</v>
      </c>
      <c r="B7726" s="74" t="s">
        <v>201</v>
      </c>
      <c r="C7726" s="75" t="s">
        <v>8511</v>
      </c>
      <c r="D7726" s="76">
        <v>10705</v>
      </c>
      <c r="E7726" s="77">
        <v>18.27</v>
      </c>
      <c r="F7726" s="95">
        <v>586</v>
      </c>
    </row>
    <row r="7727" spans="1:6">
      <c r="A7727" s="74" t="s">
        <v>222</v>
      </c>
      <c r="B7727" s="74" t="s">
        <v>201</v>
      </c>
      <c r="C7727" s="75" t="s">
        <v>8512</v>
      </c>
      <c r="D7727" s="76">
        <v>10247</v>
      </c>
      <c r="E7727" s="77">
        <v>30.76</v>
      </c>
      <c r="F7727" s="95">
        <v>333</v>
      </c>
    </row>
    <row r="7728" spans="1:6">
      <c r="A7728" s="74" t="s">
        <v>222</v>
      </c>
      <c r="B7728" s="74" t="s">
        <v>201</v>
      </c>
      <c r="C7728" s="75" t="s">
        <v>8513</v>
      </c>
      <c r="D7728" s="76">
        <v>10097</v>
      </c>
      <c r="E7728" s="77">
        <v>46.73</v>
      </c>
      <c r="F7728" s="95">
        <v>216</v>
      </c>
    </row>
    <row r="7729" spans="1:6">
      <c r="A7729" s="74" t="s">
        <v>222</v>
      </c>
      <c r="B7729" s="74" t="s">
        <v>201</v>
      </c>
      <c r="C7729" s="75" t="s">
        <v>8514</v>
      </c>
      <c r="D7729" s="76">
        <v>8988</v>
      </c>
      <c r="E7729" s="77">
        <v>20.47</v>
      </c>
      <c r="F7729" s="95">
        <v>439</v>
      </c>
    </row>
    <row r="7730" spans="1:6">
      <c r="A7730" s="74" t="s">
        <v>222</v>
      </c>
      <c r="B7730" s="74" t="s">
        <v>201</v>
      </c>
      <c r="C7730" s="75" t="s">
        <v>8515</v>
      </c>
      <c r="D7730" s="76">
        <v>8808</v>
      </c>
      <c r="E7730" s="77">
        <v>20.9</v>
      </c>
      <c r="F7730" s="95">
        <v>421</v>
      </c>
    </row>
    <row r="7731" spans="1:6">
      <c r="A7731" s="74" t="s">
        <v>222</v>
      </c>
      <c r="B7731" s="74" t="s">
        <v>201</v>
      </c>
      <c r="C7731" s="75" t="s">
        <v>8516</v>
      </c>
      <c r="D7731" s="76">
        <v>8514</v>
      </c>
      <c r="E7731" s="77">
        <v>42.83</v>
      </c>
      <c r="F7731" s="95">
        <v>199</v>
      </c>
    </row>
    <row r="7732" spans="1:6">
      <c r="A7732" s="74" t="s">
        <v>222</v>
      </c>
      <c r="B7732" s="74" t="s">
        <v>201</v>
      </c>
      <c r="C7732" s="75" t="s">
        <v>8517</v>
      </c>
      <c r="D7732" s="76">
        <v>8495</v>
      </c>
      <c r="E7732" s="77">
        <v>14.64</v>
      </c>
      <c r="F7732" s="95">
        <v>580</v>
      </c>
    </row>
    <row r="7733" spans="1:6">
      <c r="A7733" s="74" t="s">
        <v>222</v>
      </c>
      <c r="B7733" s="74" t="s">
        <v>201</v>
      </c>
      <c r="C7733" s="75" t="s">
        <v>8518</v>
      </c>
      <c r="D7733" s="76">
        <v>8485</v>
      </c>
      <c r="E7733" s="77">
        <v>38.78</v>
      </c>
      <c r="F7733" s="95">
        <v>219</v>
      </c>
    </row>
    <row r="7734" spans="1:6">
      <c r="A7734" s="74" t="s">
        <v>222</v>
      </c>
      <c r="B7734" s="74" t="s">
        <v>201</v>
      </c>
      <c r="C7734" s="75" t="s">
        <v>8519</v>
      </c>
      <c r="D7734" s="76">
        <v>8467</v>
      </c>
      <c r="E7734" s="77">
        <v>47.32</v>
      </c>
      <c r="F7734" s="95">
        <v>179</v>
      </c>
    </row>
    <row r="7735" spans="1:6">
      <c r="A7735" s="74" t="s">
        <v>222</v>
      </c>
      <c r="B7735" s="74" t="s">
        <v>201</v>
      </c>
      <c r="C7735" s="75" t="s">
        <v>8520</v>
      </c>
      <c r="D7735" s="76">
        <v>7886</v>
      </c>
      <c r="E7735" s="77">
        <v>10.37</v>
      </c>
      <c r="F7735" s="95">
        <v>760</v>
      </c>
    </row>
    <row r="7736" spans="1:6">
      <c r="A7736" s="74" t="s">
        <v>222</v>
      </c>
      <c r="B7736" s="74" t="s">
        <v>201</v>
      </c>
      <c r="C7736" s="75" t="s">
        <v>8521</v>
      </c>
      <c r="D7736" s="76">
        <v>7844</v>
      </c>
      <c r="E7736" s="77">
        <v>24.85</v>
      </c>
      <c r="F7736" s="95">
        <v>316</v>
      </c>
    </row>
    <row r="7737" spans="1:6">
      <c r="A7737" s="74" t="s">
        <v>222</v>
      </c>
      <c r="B7737" s="74" t="s">
        <v>201</v>
      </c>
      <c r="C7737" s="75" t="s">
        <v>8522</v>
      </c>
      <c r="D7737" s="76">
        <v>7317</v>
      </c>
      <c r="E7737" s="77">
        <v>18.53</v>
      </c>
      <c r="F7737" s="95">
        <v>395</v>
      </c>
    </row>
    <row r="7738" spans="1:6">
      <c r="A7738" s="74" t="s">
        <v>222</v>
      </c>
      <c r="B7738" s="74" t="s">
        <v>201</v>
      </c>
      <c r="C7738" s="75" t="s">
        <v>8523</v>
      </c>
      <c r="D7738" s="76">
        <v>7178</v>
      </c>
      <c r="E7738" s="77">
        <v>57.33</v>
      </c>
      <c r="F7738" s="95">
        <v>125</v>
      </c>
    </row>
    <row r="7739" spans="1:6">
      <c r="A7739" s="74" t="s">
        <v>222</v>
      </c>
      <c r="B7739" s="74" t="s">
        <v>201</v>
      </c>
      <c r="C7739" s="75" t="s">
        <v>8524</v>
      </c>
      <c r="D7739" s="76">
        <v>7124</v>
      </c>
      <c r="E7739" s="77">
        <v>22.72</v>
      </c>
      <c r="F7739" s="95">
        <v>314</v>
      </c>
    </row>
    <row r="7740" spans="1:6">
      <c r="A7740" s="74" t="s">
        <v>222</v>
      </c>
      <c r="B7740" s="74" t="s">
        <v>201</v>
      </c>
      <c r="C7740" s="75" t="s">
        <v>8525</v>
      </c>
      <c r="D7740" s="76">
        <v>7048</v>
      </c>
      <c r="E7740" s="77">
        <v>17.27</v>
      </c>
      <c r="F7740" s="95">
        <v>408</v>
      </c>
    </row>
    <row r="7741" spans="1:6">
      <c r="A7741" s="74" t="s">
        <v>222</v>
      </c>
      <c r="B7741" s="74" t="s">
        <v>201</v>
      </c>
      <c r="C7741" s="75" t="s">
        <v>8526</v>
      </c>
      <c r="D7741" s="76">
        <v>7042</v>
      </c>
      <c r="E7741" s="77">
        <v>63.15</v>
      </c>
      <c r="F7741" s="95">
        <v>112</v>
      </c>
    </row>
    <row r="7742" spans="1:6">
      <c r="A7742" s="74" t="s">
        <v>222</v>
      </c>
      <c r="B7742" s="74" t="s">
        <v>201</v>
      </c>
      <c r="C7742" s="75" t="s">
        <v>8527</v>
      </c>
      <c r="D7742" s="76">
        <v>6345</v>
      </c>
      <c r="E7742" s="77">
        <v>18.87</v>
      </c>
      <c r="F7742" s="95">
        <v>336</v>
      </c>
    </row>
    <row r="7743" spans="1:6">
      <c r="A7743" s="74" t="s">
        <v>222</v>
      </c>
      <c r="B7743" s="74" t="s">
        <v>201</v>
      </c>
      <c r="C7743" s="75" t="s">
        <v>8528</v>
      </c>
      <c r="D7743" s="76">
        <v>6021</v>
      </c>
      <c r="E7743" s="77">
        <v>12.91</v>
      </c>
      <c r="F7743" s="95">
        <v>466</v>
      </c>
    </row>
    <row r="7744" spans="1:6">
      <c r="A7744" s="74" t="s">
        <v>222</v>
      </c>
      <c r="B7744" s="74" t="s">
        <v>201</v>
      </c>
      <c r="C7744" s="75" t="s">
        <v>8529</v>
      </c>
      <c r="D7744" s="76">
        <v>6019</v>
      </c>
      <c r="E7744" s="77">
        <v>42.82</v>
      </c>
      <c r="F7744" s="95">
        <v>141</v>
      </c>
    </row>
    <row r="7745" spans="1:6">
      <c r="A7745" s="74" t="s">
        <v>222</v>
      </c>
      <c r="B7745" s="74" t="s">
        <v>201</v>
      </c>
      <c r="C7745" s="75" t="s">
        <v>8530</v>
      </c>
      <c r="D7745" s="76">
        <v>5838</v>
      </c>
      <c r="E7745" s="77">
        <v>52.99</v>
      </c>
      <c r="F7745" s="95">
        <v>110</v>
      </c>
    </row>
    <row r="7746" spans="1:6">
      <c r="A7746" s="74" t="s">
        <v>222</v>
      </c>
      <c r="B7746" s="74" t="s">
        <v>201</v>
      </c>
      <c r="C7746" s="75" t="s">
        <v>8531</v>
      </c>
      <c r="D7746" s="76">
        <v>5641</v>
      </c>
      <c r="E7746" s="77">
        <v>38.61</v>
      </c>
      <c r="F7746" s="95">
        <v>146</v>
      </c>
    </row>
    <row r="7747" spans="1:6">
      <c r="A7747" s="74" t="s">
        <v>222</v>
      </c>
      <c r="B7747" s="74" t="s">
        <v>201</v>
      </c>
      <c r="C7747" s="75" t="s">
        <v>8532</v>
      </c>
      <c r="D7747" s="76">
        <v>5314</v>
      </c>
      <c r="E7747" s="77">
        <v>56.66</v>
      </c>
      <c r="F7747" s="95">
        <v>94</v>
      </c>
    </row>
    <row r="7748" spans="1:6">
      <c r="A7748" s="74" t="s">
        <v>222</v>
      </c>
      <c r="B7748" s="74" t="s">
        <v>201</v>
      </c>
      <c r="C7748" s="75" t="s">
        <v>8533</v>
      </c>
      <c r="D7748" s="76">
        <v>5263</v>
      </c>
      <c r="E7748" s="77">
        <v>28.25</v>
      </c>
      <c r="F7748" s="95">
        <v>186</v>
      </c>
    </row>
    <row r="7749" spans="1:6">
      <c r="A7749" s="74" t="s">
        <v>222</v>
      </c>
      <c r="B7749" s="74" t="s">
        <v>201</v>
      </c>
      <c r="C7749" s="75" t="s">
        <v>8534</v>
      </c>
      <c r="D7749" s="76">
        <v>5238</v>
      </c>
      <c r="E7749" s="77">
        <v>25</v>
      </c>
      <c r="F7749" s="95">
        <v>209</v>
      </c>
    </row>
    <row r="7750" spans="1:6">
      <c r="A7750" s="74" t="s">
        <v>222</v>
      </c>
      <c r="B7750" s="74" t="s">
        <v>201</v>
      </c>
      <c r="C7750" s="75" t="s">
        <v>8535</v>
      </c>
      <c r="D7750" s="76">
        <v>5120</v>
      </c>
      <c r="E7750" s="77">
        <v>20.88</v>
      </c>
      <c r="F7750" s="95">
        <v>245</v>
      </c>
    </row>
    <row r="7751" spans="1:6">
      <c r="A7751" s="74" t="s">
        <v>222</v>
      </c>
      <c r="B7751" s="74" t="s">
        <v>201</v>
      </c>
      <c r="C7751" s="75" t="s">
        <v>8536</v>
      </c>
      <c r="D7751" s="76">
        <v>5074</v>
      </c>
      <c r="E7751" s="77">
        <v>25.4</v>
      </c>
      <c r="F7751" s="95">
        <v>200</v>
      </c>
    </row>
    <row r="7752" spans="1:6">
      <c r="A7752" s="74" t="s">
        <v>222</v>
      </c>
      <c r="B7752" s="74" t="s">
        <v>201</v>
      </c>
      <c r="C7752" s="75" t="s">
        <v>8537</v>
      </c>
      <c r="D7752" s="76">
        <v>4890</v>
      </c>
      <c r="E7752" s="77">
        <v>37.35</v>
      </c>
      <c r="F7752" s="95">
        <v>131</v>
      </c>
    </row>
    <row r="7753" spans="1:6">
      <c r="A7753" s="74" t="s">
        <v>222</v>
      </c>
      <c r="B7753" s="74" t="s">
        <v>201</v>
      </c>
      <c r="C7753" s="75" t="s">
        <v>8538</v>
      </c>
      <c r="D7753" s="76">
        <v>4880</v>
      </c>
      <c r="E7753" s="77">
        <v>20.100000000000001</v>
      </c>
      <c r="F7753" s="95">
        <v>243</v>
      </c>
    </row>
    <row r="7754" spans="1:6">
      <c r="A7754" s="74" t="s">
        <v>222</v>
      </c>
      <c r="B7754" s="74" t="s">
        <v>201</v>
      </c>
      <c r="C7754" s="75" t="s">
        <v>8539</v>
      </c>
      <c r="D7754" s="76">
        <v>4617</v>
      </c>
      <c r="E7754" s="77">
        <v>29.65</v>
      </c>
      <c r="F7754" s="95">
        <v>156</v>
      </c>
    </row>
    <row r="7755" spans="1:6">
      <c r="A7755" s="74" t="s">
        <v>222</v>
      </c>
      <c r="B7755" s="74" t="s">
        <v>201</v>
      </c>
      <c r="C7755" s="75" t="s">
        <v>8540</v>
      </c>
      <c r="D7755" s="76">
        <v>4308</v>
      </c>
      <c r="E7755" s="77">
        <v>21.06</v>
      </c>
      <c r="F7755" s="95">
        <v>205</v>
      </c>
    </row>
    <row r="7756" spans="1:6">
      <c r="A7756" s="74" t="s">
        <v>222</v>
      </c>
      <c r="B7756" s="74" t="s">
        <v>201</v>
      </c>
      <c r="C7756" s="75" t="s">
        <v>8541</v>
      </c>
      <c r="D7756" s="76">
        <v>4142</v>
      </c>
      <c r="E7756" s="77">
        <v>34.21</v>
      </c>
      <c r="F7756" s="95">
        <v>121</v>
      </c>
    </row>
    <row r="7757" spans="1:6">
      <c r="A7757" s="74" t="s">
        <v>222</v>
      </c>
      <c r="B7757" s="74" t="s">
        <v>201</v>
      </c>
      <c r="C7757" s="75" t="s">
        <v>8542</v>
      </c>
      <c r="D7757" s="76">
        <v>4116</v>
      </c>
      <c r="E7757" s="77">
        <v>14.37</v>
      </c>
      <c r="F7757" s="95">
        <v>286</v>
      </c>
    </row>
    <row r="7758" spans="1:6">
      <c r="A7758" s="74" t="s">
        <v>222</v>
      </c>
      <c r="B7758" s="74" t="s">
        <v>201</v>
      </c>
      <c r="C7758" s="75" t="s">
        <v>8543</v>
      </c>
      <c r="D7758" s="76">
        <v>4097</v>
      </c>
      <c r="E7758" s="77">
        <v>13.51</v>
      </c>
      <c r="F7758" s="95">
        <v>303</v>
      </c>
    </row>
    <row r="7759" spans="1:6">
      <c r="A7759" s="74" t="s">
        <v>222</v>
      </c>
      <c r="B7759" s="74" t="s">
        <v>201</v>
      </c>
      <c r="C7759" s="75" t="s">
        <v>8544</v>
      </c>
      <c r="D7759" s="76">
        <v>3809</v>
      </c>
      <c r="E7759" s="77">
        <v>18.149999999999999</v>
      </c>
      <c r="F7759" s="95">
        <v>210</v>
      </c>
    </row>
    <row r="7760" spans="1:6">
      <c r="A7760" s="74" t="s">
        <v>222</v>
      </c>
      <c r="B7760" s="74" t="s">
        <v>201</v>
      </c>
      <c r="C7760" s="75" t="s">
        <v>8545</v>
      </c>
      <c r="D7760" s="76">
        <v>3793</v>
      </c>
      <c r="E7760" s="77">
        <v>16.739999999999998</v>
      </c>
      <c r="F7760" s="95">
        <v>227</v>
      </c>
    </row>
    <row r="7761" spans="1:6">
      <c r="A7761" s="74" t="s">
        <v>222</v>
      </c>
      <c r="B7761" s="74" t="s">
        <v>201</v>
      </c>
      <c r="C7761" s="75" t="s">
        <v>8546</v>
      </c>
      <c r="D7761" s="76">
        <v>3792</v>
      </c>
      <c r="E7761" s="77">
        <v>30.7</v>
      </c>
      <c r="F7761" s="95">
        <v>124</v>
      </c>
    </row>
    <row r="7762" spans="1:6">
      <c r="A7762" s="74" t="s">
        <v>222</v>
      </c>
      <c r="B7762" s="74" t="s">
        <v>201</v>
      </c>
      <c r="C7762" s="75" t="s">
        <v>8547</v>
      </c>
      <c r="D7762" s="76">
        <v>3716</v>
      </c>
      <c r="E7762" s="77">
        <v>29.14</v>
      </c>
      <c r="F7762" s="95">
        <v>128</v>
      </c>
    </row>
    <row r="7763" spans="1:6">
      <c r="A7763" s="74" t="s">
        <v>222</v>
      </c>
      <c r="B7763" s="74" t="s">
        <v>201</v>
      </c>
      <c r="C7763" s="75" t="s">
        <v>8548</v>
      </c>
      <c r="D7763" s="76">
        <v>3687</v>
      </c>
      <c r="E7763" s="77">
        <v>34.799999999999997</v>
      </c>
      <c r="F7763" s="95">
        <v>106</v>
      </c>
    </row>
    <row r="7764" spans="1:6">
      <c r="A7764" s="74" t="s">
        <v>222</v>
      </c>
      <c r="B7764" s="74" t="s">
        <v>201</v>
      </c>
      <c r="C7764" s="75" t="s">
        <v>8549</v>
      </c>
      <c r="D7764" s="76">
        <v>3687</v>
      </c>
      <c r="E7764" s="77">
        <v>69.290000000000006</v>
      </c>
      <c r="F7764" s="95">
        <v>53</v>
      </c>
    </row>
    <row r="7765" spans="1:6">
      <c r="A7765" s="74" t="s">
        <v>222</v>
      </c>
      <c r="B7765" s="74" t="s">
        <v>201</v>
      </c>
      <c r="C7765" s="75" t="s">
        <v>8550</v>
      </c>
      <c r="D7765" s="76">
        <v>3557</v>
      </c>
      <c r="E7765" s="77">
        <v>64.81</v>
      </c>
      <c r="F7765" s="95">
        <v>55</v>
      </c>
    </row>
    <row r="7766" spans="1:6">
      <c r="A7766" s="74" t="s">
        <v>222</v>
      </c>
      <c r="B7766" s="74" t="s">
        <v>201</v>
      </c>
      <c r="C7766" s="75" t="s">
        <v>8551</v>
      </c>
      <c r="D7766" s="76">
        <v>3242</v>
      </c>
      <c r="E7766" s="77">
        <v>16.68</v>
      </c>
      <c r="F7766" s="95">
        <v>194</v>
      </c>
    </row>
    <row r="7767" spans="1:6">
      <c r="A7767" s="74" t="s">
        <v>222</v>
      </c>
      <c r="B7767" s="74" t="s">
        <v>201</v>
      </c>
      <c r="C7767" s="75" t="s">
        <v>8552</v>
      </c>
      <c r="D7767" s="76">
        <v>3189</v>
      </c>
      <c r="E7767" s="77">
        <v>26.45</v>
      </c>
      <c r="F7767" s="95">
        <v>121</v>
      </c>
    </row>
    <row r="7768" spans="1:6">
      <c r="A7768" s="74" t="s">
        <v>222</v>
      </c>
      <c r="B7768" s="74" t="s">
        <v>201</v>
      </c>
      <c r="C7768" s="75" t="s">
        <v>8553</v>
      </c>
      <c r="D7768" s="76">
        <v>3178</v>
      </c>
      <c r="E7768" s="77">
        <v>18.62</v>
      </c>
      <c r="F7768" s="95">
        <v>171</v>
      </c>
    </row>
    <row r="7769" spans="1:6">
      <c r="A7769" s="74" t="s">
        <v>222</v>
      </c>
      <c r="B7769" s="74" t="s">
        <v>201</v>
      </c>
      <c r="C7769" s="75" t="s">
        <v>8554</v>
      </c>
      <c r="D7769" s="76">
        <v>3057</v>
      </c>
      <c r="E7769" s="77">
        <v>9</v>
      </c>
      <c r="F7769" s="95">
        <v>340</v>
      </c>
    </row>
    <row r="7770" spans="1:6">
      <c r="A7770" s="74" t="s">
        <v>222</v>
      </c>
      <c r="B7770" s="74" t="s">
        <v>201</v>
      </c>
      <c r="C7770" s="75" t="s">
        <v>8555</v>
      </c>
      <c r="D7770" s="76">
        <v>3054</v>
      </c>
      <c r="E7770" s="77">
        <v>46.3</v>
      </c>
      <c r="F7770" s="95">
        <v>66</v>
      </c>
    </row>
    <row r="7771" spans="1:6">
      <c r="A7771" s="74" t="s">
        <v>222</v>
      </c>
      <c r="B7771" s="74" t="s">
        <v>201</v>
      </c>
      <c r="C7771" s="75" t="s">
        <v>8556</v>
      </c>
      <c r="D7771" s="76">
        <v>3029</v>
      </c>
      <c r="E7771" s="77">
        <v>31.54</v>
      </c>
      <c r="F7771" s="95">
        <v>96</v>
      </c>
    </row>
    <row r="7772" spans="1:6">
      <c r="A7772" s="74" t="s">
        <v>222</v>
      </c>
      <c r="B7772" s="74" t="s">
        <v>201</v>
      </c>
      <c r="C7772" s="75" t="s">
        <v>8557</v>
      </c>
      <c r="D7772" s="76">
        <v>2975</v>
      </c>
      <c r="E7772" s="77">
        <v>16.12</v>
      </c>
      <c r="F7772" s="95">
        <v>185</v>
      </c>
    </row>
    <row r="7773" spans="1:6">
      <c r="A7773" s="74" t="s">
        <v>222</v>
      </c>
      <c r="B7773" s="74" t="s">
        <v>201</v>
      </c>
      <c r="C7773" s="75" t="s">
        <v>8558</v>
      </c>
      <c r="D7773" s="76">
        <v>2780</v>
      </c>
      <c r="E7773" s="77">
        <v>26.94</v>
      </c>
      <c r="F7773" s="95">
        <v>103</v>
      </c>
    </row>
    <row r="7774" spans="1:6">
      <c r="A7774" s="74" t="s">
        <v>222</v>
      </c>
      <c r="B7774" s="74" t="s">
        <v>201</v>
      </c>
      <c r="C7774" s="75" t="s">
        <v>8559</v>
      </c>
      <c r="D7774" s="76">
        <v>2672</v>
      </c>
      <c r="E7774" s="77">
        <v>19.649999999999999</v>
      </c>
      <c r="F7774" s="95">
        <v>136</v>
      </c>
    </row>
    <row r="7775" spans="1:6">
      <c r="A7775" s="74" t="s">
        <v>222</v>
      </c>
      <c r="B7775" s="74" t="s">
        <v>201</v>
      </c>
      <c r="C7775" s="75" t="s">
        <v>8560</v>
      </c>
      <c r="D7775" s="76">
        <v>2638</v>
      </c>
      <c r="E7775" s="77">
        <v>26.94</v>
      </c>
      <c r="F7775" s="95">
        <v>98</v>
      </c>
    </row>
    <row r="7776" spans="1:6">
      <c r="A7776" s="74" t="s">
        <v>222</v>
      </c>
      <c r="B7776" s="74" t="s">
        <v>201</v>
      </c>
      <c r="C7776" s="75" t="s">
        <v>8561</v>
      </c>
      <c r="D7776" s="76">
        <v>2609</v>
      </c>
      <c r="E7776" s="77">
        <v>30.95</v>
      </c>
      <c r="F7776" s="95">
        <v>84</v>
      </c>
    </row>
    <row r="7777" spans="1:6">
      <c r="A7777" s="74" t="s">
        <v>222</v>
      </c>
      <c r="B7777" s="74" t="s">
        <v>201</v>
      </c>
      <c r="C7777" s="75" t="s">
        <v>8562</v>
      </c>
      <c r="D7777" s="76">
        <v>2547</v>
      </c>
      <c r="E7777" s="77">
        <v>24.18</v>
      </c>
      <c r="F7777" s="95">
        <v>105</v>
      </c>
    </row>
    <row r="7778" spans="1:6">
      <c r="A7778" s="74" t="s">
        <v>222</v>
      </c>
      <c r="B7778" s="74" t="s">
        <v>201</v>
      </c>
      <c r="C7778" s="75" t="s">
        <v>8563</v>
      </c>
      <c r="D7778" s="76">
        <v>2533</v>
      </c>
      <c r="E7778" s="77">
        <v>43.43</v>
      </c>
      <c r="F7778" s="95">
        <v>58</v>
      </c>
    </row>
    <row r="7779" spans="1:6">
      <c r="A7779" s="74" t="s">
        <v>222</v>
      </c>
      <c r="B7779" s="74" t="s">
        <v>201</v>
      </c>
      <c r="C7779" s="75" t="s">
        <v>8564</v>
      </c>
      <c r="D7779" s="76">
        <v>2523</v>
      </c>
      <c r="E7779" s="77">
        <v>17.39</v>
      </c>
      <c r="F7779" s="95">
        <v>145</v>
      </c>
    </row>
    <row r="7780" spans="1:6">
      <c r="A7780" s="74" t="s">
        <v>222</v>
      </c>
      <c r="B7780" s="74" t="s">
        <v>201</v>
      </c>
      <c r="C7780" s="75" t="s">
        <v>8565</v>
      </c>
      <c r="D7780" s="76">
        <v>2509</v>
      </c>
      <c r="E7780" s="77">
        <v>19.71</v>
      </c>
      <c r="F7780" s="95">
        <v>127</v>
      </c>
    </row>
    <row r="7781" spans="1:6">
      <c r="A7781" s="74" t="s">
        <v>222</v>
      </c>
      <c r="B7781" s="74" t="s">
        <v>201</v>
      </c>
      <c r="C7781" s="75" t="s">
        <v>8566</v>
      </c>
      <c r="D7781" s="76">
        <v>2485</v>
      </c>
      <c r="E7781" s="77">
        <v>10.06</v>
      </c>
      <c r="F7781" s="95">
        <v>247</v>
      </c>
    </row>
    <row r="7782" spans="1:6">
      <c r="A7782" s="74" t="s">
        <v>222</v>
      </c>
      <c r="B7782" s="74" t="s">
        <v>201</v>
      </c>
      <c r="C7782" s="75" t="s">
        <v>8567</v>
      </c>
      <c r="D7782" s="76">
        <v>2464</v>
      </c>
      <c r="E7782" s="77">
        <v>51.59</v>
      </c>
      <c r="F7782" s="95">
        <v>48</v>
      </c>
    </row>
    <row r="7783" spans="1:6">
      <c r="A7783" s="74" t="s">
        <v>222</v>
      </c>
      <c r="B7783" s="74" t="s">
        <v>201</v>
      </c>
      <c r="C7783" s="75" t="s">
        <v>8568</v>
      </c>
      <c r="D7783" s="76">
        <v>2362</v>
      </c>
      <c r="E7783" s="77">
        <v>9.8800000000000008</v>
      </c>
      <c r="F7783" s="95">
        <v>239</v>
      </c>
    </row>
    <row r="7784" spans="1:6">
      <c r="A7784" s="74" t="s">
        <v>222</v>
      </c>
      <c r="B7784" s="74" t="s">
        <v>201</v>
      </c>
      <c r="C7784" s="75" t="s">
        <v>8569</v>
      </c>
      <c r="D7784" s="76">
        <v>2265</v>
      </c>
      <c r="E7784" s="77">
        <v>13.47</v>
      </c>
      <c r="F7784" s="95">
        <v>168</v>
      </c>
    </row>
    <row r="7785" spans="1:6">
      <c r="A7785" s="74" t="s">
        <v>222</v>
      </c>
      <c r="B7785" s="74" t="s">
        <v>201</v>
      </c>
      <c r="C7785" s="75" t="s">
        <v>8570</v>
      </c>
      <c r="D7785" s="76">
        <v>2196</v>
      </c>
      <c r="E7785" s="77">
        <v>18.43</v>
      </c>
      <c r="F7785" s="95">
        <v>119</v>
      </c>
    </row>
    <row r="7786" spans="1:6">
      <c r="A7786" s="74" t="s">
        <v>222</v>
      </c>
      <c r="B7786" s="74" t="s">
        <v>201</v>
      </c>
      <c r="C7786" s="75" t="s">
        <v>8571</v>
      </c>
      <c r="D7786" s="76">
        <v>2188</v>
      </c>
      <c r="E7786" s="77">
        <v>20.53</v>
      </c>
      <c r="F7786" s="95">
        <v>107</v>
      </c>
    </row>
    <row r="7787" spans="1:6">
      <c r="A7787" s="74" t="s">
        <v>222</v>
      </c>
      <c r="B7787" s="74" t="s">
        <v>201</v>
      </c>
      <c r="C7787" s="75" t="s">
        <v>8572</v>
      </c>
      <c r="D7787" s="76">
        <v>2099</v>
      </c>
      <c r="E7787" s="77">
        <v>36.549999999999997</v>
      </c>
      <c r="F7787" s="95">
        <v>57</v>
      </c>
    </row>
    <row r="7788" spans="1:6">
      <c r="A7788" s="74" t="s">
        <v>222</v>
      </c>
      <c r="B7788" s="74" t="s">
        <v>201</v>
      </c>
      <c r="C7788" s="75" t="s">
        <v>8573</v>
      </c>
      <c r="D7788" s="76">
        <v>2009</v>
      </c>
      <c r="E7788" s="77">
        <v>17.989999999999998</v>
      </c>
      <c r="F7788" s="95">
        <v>112</v>
      </c>
    </row>
    <row r="7789" spans="1:6">
      <c r="A7789" s="74" t="s">
        <v>222</v>
      </c>
      <c r="B7789" s="74" t="s">
        <v>201</v>
      </c>
      <c r="C7789" s="75" t="s">
        <v>8574</v>
      </c>
      <c r="D7789" s="76">
        <v>1920</v>
      </c>
      <c r="E7789" s="77">
        <v>16.100000000000001</v>
      </c>
      <c r="F7789" s="95">
        <v>119</v>
      </c>
    </row>
    <row r="7790" spans="1:6">
      <c r="A7790" s="74" t="s">
        <v>222</v>
      </c>
      <c r="B7790" s="74" t="s">
        <v>201</v>
      </c>
      <c r="C7790" s="75" t="s">
        <v>8575</v>
      </c>
      <c r="D7790" s="76">
        <v>1692</v>
      </c>
      <c r="E7790" s="77">
        <v>12.2</v>
      </c>
      <c r="F7790" s="95">
        <v>139</v>
      </c>
    </row>
    <row r="7791" spans="1:6">
      <c r="A7791" s="74" t="s">
        <v>222</v>
      </c>
      <c r="B7791" s="74" t="s">
        <v>201</v>
      </c>
      <c r="C7791" s="75" t="s">
        <v>8576</v>
      </c>
      <c r="D7791" s="76">
        <v>1601</v>
      </c>
      <c r="E7791" s="77">
        <v>10.16</v>
      </c>
      <c r="F7791" s="95">
        <v>158</v>
      </c>
    </row>
    <row r="7792" spans="1:6">
      <c r="A7792" s="74" t="s">
        <v>222</v>
      </c>
      <c r="B7792" s="74" t="s">
        <v>201</v>
      </c>
      <c r="C7792" s="75" t="s">
        <v>8577</v>
      </c>
      <c r="D7792" s="76">
        <v>1494</v>
      </c>
      <c r="E7792" s="77">
        <v>12.27</v>
      </c>
      <c r="F7792" s="95">
        <v>122</v>
      </c>
    </row>
    <row r="7793" spans="1:6">
      <c r="A7793" s="74" t="s">
        <v>222</v>
      </c>
      <c r="B7793" s="74" t="s">
        <v>201</v>
      </c>
      <c r="C7793" s="75" t="s">
        <v>8578</v>
      </c>
      <c r="D7793" s="76">
        <v>1392</v>
      </c>
      <c r="E7793" s="77">
        <v>28.24</v>
      </c>
      <c r="F7793" s="95">
        <v>49</v>
      </c>
    </row>
    <row r="7794" spans="1:6">
      <c r="A7794" s="74" t="s">
        <v>222</v>
      </c>
      <c r="B7794" s="74" t="s">
        <v>201</v>
      </c>
      <c r="C7794" s="75" t="s">
        <v>8579</v>
      </c>
      <c r="D7794" s="76">
        <v>1391</v>
      </c>
      <c r="E7794" s="77">
        <v>8.9700000000000006</v>
      </c>
      <c r="F7794" s="95">
        <v>155</v>
      </c>
    </row>
    <row r="7795" spans="1:6">
      <c r="A7795" s="74" t="s">
        <v>222</v>
      </c>
      <c r="B7795" s="74" t="s">
        <v>201</v>
      </c>
      <c r="C7795" s="75" t="s">
        <v>8580</v>
      </c>
      <c r="D7795" s="76">
        <v>1371</v>
      </c>
      <c r="E7795" s="77">
        <v>25.99</v>
      </c>
      <c r="F7795" s="95">
        <v>53</v>
      </c>
    </row>
    <row r="7796" spans="1:6">
      <c r="A7796" s="74" t="s">
        <v>222</v>
      </c>
      <c r="B7796" s="74" t="s">
        <v>201</v>
      </c>
      <c r="C7796" s="75" t="s">
        <v>8581</v>
      </c>
      <c r="D7796" s="76">
        <v>1244</v>
      </c>
      <c r="E7796" s="77">
        <v>13.61</v>
      </c>
      <c r="F7796" s="95">
        <v>91</v>
      </c>
    </row>
    <row r="7797" spans="1:6">
      <c r="A7797" s="74" t="s">
        <v>222</v>
      </c>
      <c r="B7797" s="74" t="s">
        <v>201</v>
      </c>
      <c r="C7797" s="75" t="s">
        <v>8582</v>
      </c>
      <c r="D7797" s="76">
        <v>1086</v>
      </c>
      <c r="E7797" s="77">
        <v>7.91</v>
      </c>
      <c r="F7797" s="95">
        <v>137</v>
      </c>
    </row>
    <row r="7798" spans="1:6">
      <c r="A7798" s="74" t="s">
        <v>222</v>
      </c>
      <c r="B7798" s="74" t="s">
        <v>201</v>
      </c>
      <c r="C7798" s="75" t="s">
        <v>8583</v>
      </c>
      <c r="D7798" s="77">
        <v>890</v>
      </c>
      <c r="E7798" s="77">
        <v>41.34</v>
      </c>
      <c r="F7798" s="95">
        <v>22</v>
      </c>
    </row>
    <row r="7799" spans="1:6">
      <c r="A7799" s="74" t="s">
        <v>222</v>
      </c>
      <c r="B7799" s="74" t="s">
        <v>201</v>
      </c>
      <c r="C7799" s="75" t="s">
        <v>8584</v>
      </c>
      <c r="D7799" s="77">
        <v>764</v>
      </c>
      <c r="E7799" s="77">
        <v>18.899999999999999</v>
      </c>
      <c r="F7799" s="95">
        <v>40</v>
      </c>
    </row>
    <row r="7800" spans="1:6">
      <c r="A7800" s="74" t="s">
        <v>222</v>
      </c>
      <c r="B7800" s="74" t="s">
        <v>201</v>
      </c>
      <c r="C7800" s="75" t="s">
        <v>8585</v>
      </c>
      <c r="D7800" s="77">
        <v>757</v>
      </c>
      <c r="E7800" s="77">
        <v>31.97</v>
      </c>
      <c r="F7800" s="95">
        <v>24</v>
      </c>
    </row>
    <row r="7801" spans="1:6">
      <c r="A7801" s="74" t="s">
        <v>222</v>
      </c>
      <c r="B7801" s="74" t="s">
        <v>201</v>
      </c>
      <c r="C7801" s="75" t="s">
        <v>8586</v>
      </c>
      <c r="D7801" s="77">
        <v>557</v>
      </c>
      <c r="E7801" s="77">
        <v>11.24</v>
      </c>
      <c r="F7801" s="95">
        <v>50</v>
      </c>
    </row>
    <row r="7802" spans="1:6">
      <c r="A7802" s="74" t="s">
        <v>222</v>
      </c>
      <c r="B7802" s="74" t="s">
        <v>201</v>
      </c>
      <c r="C7802" s="75" t="s">
        <v>8587</v>
      </c>
      <c r="D7802" s="77">
        <v>275</v>
      </c>
      <c r="E7802" s="77">
        <v>26.89</v>
      </c>
      <c r="F7802" s="95">
        <v>10</v>
      </c>
    </row>
    <row r="7803" spans="1:6">
      <c r="A7803" s="74" t="s">
        <v>222</v>
      </c>
      <c r="B7803" s="74" t="s">
        <v>202</v>
      </c>
      <c r="C7803" s="75" t="s">
        <v>8588</v>
      </c>
      <c r="D7803" s="76">
        <v>110790</v>
      </c>
      <c r="E7803" s="77">
        <v>80.569999999999993</v>
      </c>
      <c r="F7803" s="96">
        <v>1375</v>
      </c>
    </row>
    <row r="7804" spans="1:6">
      <c r="A7804" s="74" t="s">
        <v>222</v>
      </c>
      <c r="B7804" s="74" t="s">
        <v>202</v>
      </c>
      <c r="C7804" s="75" t="s">
        <v>8589</v>
      </c>
      <c r="D7804" s="76">
        <v>43412</v>
      </c>
      <c r="E7804" s="77">
        <v>47.06</v>
      </c>
      <c r="F7804" s="95">
        <v>922</v>
      </c>
    </row>
    <row r="7805" spans="1:6">
      <c r="A7805" s="74" t="s">
        <v>222</v>
      </c>
      <c r="B7805" s="74" t="s">
        <v>202</v>
      </c>
      <c r="C7805" s="75" t="s">
        <v>8590</v>
      </c>
      <c r="D7805" s="76">
        <v>39162</v>
      </c>
      <c r="E7805" s="77">
        <v>66.209999999999994</v>
      </c>
      <c r="F7805" s="95">
        <v>592</v>
      </c>
    </row>
    <row r="7806" spans="1:6">
      <c r="A7806" s="74" t="s">
        <v>222</v>
      </c>
      <c r="B7806" s="74" t="s">
        <v>202</v>
      </c>
      <c r="C7806" s="75" t="s">
        <v>8591</v>
      </c>
      <c r="D7806" s="76">
        <v>26048</v>
      </c>
      <c r="E7806" s="77">
        <v>50.22</v>
      </c>
      <c r="F7806" s="95">
        <v>519</v>
      </c>
    </row>
    <row r="7807" spans="1:6">
      <c r="A7807" s="74" t="s">
        <v>222</v>
      </c>
      <c r="B7807" s="74" t="s">
        <v>202</v>
      </c>
      <c r="C7807" s="75" t="s">
        <v>8592</v>
      </c>
      <c r="D7807" s="76">
        <v>25569</v>
      </c>
      <c r="E7807" s="77">
        <v>34.19</v>
      </c>
      <c r="F7807" s="95">
        <v>748</v>
      </c>
    </row>
    <row r="7808" spans="1:6">
      <c r="A7808" s="74" t="s">
        <v>222</v>
      </c>
      <c r="B7808" s="74" t="s">
        <v>202</v>
      </c>
      <c r="C7808" s="75" t="s">
        <v>8593</v>
      </c>
      <c r="D7808" s="76">
        <v>24434</v>
      </c>
      <c r="E7808" s="77">
        <v>19.7</v>
      </c>
      <c r="F7808" s="96">
        <v>1240</v>
      </c>
    </row>
    <row r="7809" spans="1:6">
      <c r="A7809" s="74" t="s">
        <v>222</v>
      </c>
      <c r="B7809" s="74" t="s">
        <v>202</v>
      </c>
      <c r="C7809" s="75" t="s">
        <v>8594</v>
      </c>
      <c r="D7809" s="76">
        <v>23459</v>
      </c>
      <c r="E7809" s="77">
        <v>30.54</v>
      </c>
      <c r="F7809" s="95">
        <v>768</v>
      </c>
    </row>
    <row r="7810" spans="1:6">
      <c r="A7810" s="74" t="s">
        <v>222</v>
      </c>
      <c r="B7810" s="74" t="s">
        <v>202</v>
      </c>
      <c r="C7810" s="75" t="s">
        <v>8595</v>
      </c>
      <c r="D7810" s="76">
        <v>16511</v>
      </c>
      <c r="E7810" s="77">
        <v>49.42</v>
      </c>
      <c r="F7810" s="95">
        <v>334</v>
      </c>
    </row>
    <row r="7811" spans="1:6">
      <c r="A7811" s="74" t="s">
        <v>222</v>
      </c>
      <c r="B7811" s="74" t="s">
        <v>202</v>
      </c>
      <c r="C7811" s="75" t="s">
        <v>8596</v>
      </c>
      <c r="D7811" s="76">
        <v>14916</v>
      </c>
      <c r="E7811" s="77">
        <v>30.53</v>
      </c>
      <c r="F7811" s="95">
        <v>489</v>
      </c>
    </row>
    <row r="7812" spans="1:6">
      <c r="A7812" s="74" t="s">
        <v>222</v>
      </c>
      <c r="B7812" s="74" t="s">
        <v>202</v>
      </c>
      <c r="C7812" s="75" t="s">
        <v>8597</v>
      </c>
      <c r="D7812" s="76">
        <v>14836</v>
      </c>
      <c r="E7812" s="77">
        <v>12.74</v>
      </c>
      <c r="F7812" s="96">
        <v>1165</v>
      </c>
    </row>
    <row r="7813" spans="1:6">
      <c r="A7813" s="74" t="s">
        <v>222</v>
      </c>
      <c r="B7813" s="74" t="s">
        <v>202</v>
      </c>
      <c r="C7813" s="75" t="s">
        <v>8598</v>
      </c>
      <c r="D7813" s="76">
        <v>14560</v>
      </c>
      <c r="E7813" s="77">
        <v>24.32</v>
      </c>
      <c r="F7813" s="95">
        <v>599</v>
      </c>
    </row>
    <row r="7814" spans="1:6">
      <c r="A7814" s="74" t="s">
        <v>222</v>
      </c>
      <c r="B7814" s="74" t="s">
        <v>202</v>
      </c>
      <c r="C7814" s="75" t="s">
        <v>8599</v>
      </c>
      <c r="D7814" s="76">
        <v>14290</v>
      </c>
      <c r="E7814" s="77">
        <v>21.35</v>
      </c>
      <c r="F7814" s="95">
        <v>669</v>
      </c>
    </row>
    <row r="7815" spans="1:6">
      <c r="A7815" s="74" t="s">
        <v>222</v>
      </c>
      <c r="B7815" s="74" t="s">
        <v>202</v>
      </c>
      <c r="C7815" s="75" t="s">
        <v>8600</v>
      </c>
      <c r="D7815" s="76">
        <v>14038</v>
      </c>
      <c r="E7815" s="77">
        <v>36.53</v>
      </c>
      <c r="F7815" s="95">
        <v>384</v>
      </c>
    </row>
    <row r="7816" spans="1:6">
      <c r="A7816" s="74" t="s">
        <v>222</v>
      </c>
      <c r="B7816" s="74" t="s">
        <v>202</v>
      </c>
      <c r="C7816" s="75" t="s">
        <v>8601</v>
      </c>
      <c r="D7816" s="76">
        <v>13860</v>
      </c>
      <c r="E7816" s="77">
        <v>20.010000000000002</v>
      </c>
      <c r="F7816" s="95">
        <v>693</v>
      </c>
    </row>
    <row r="7817" spans="1:6">
      <c r="A7817" s="74" t="s">
        <v>222</v>
      </c>
      <c r="B7817" s="74" t="s">
        <v>202</v>
      </c>
      <c r="C7817" s="75" t="s">
        <v>8602</v>
      </c>
      <c r="D7817" s="76">
        <v>12847</v>
      </c>
      <c r="E7817" s="77">
        <v>17.93</v>
      </c>
      <c r="F7817" s="95">
        <v>716</v>
      </c>
    </row>
    <row r="7818" spans="1:6">
      <c r="A7818" s="74" t="s">
        <v>222</v>
      </c>
      <c r="B7818" s="74" t="s">
        <v>202</v>
      </c>
      <c r="C7818" s="75" t="s">
        <v>8603</v>
      </c>
      <c r="D7818" s="76">
        <v>12817</v>
      </c>
      <c r="E7818" s="77">
        <v>22.6</v>
      </c>
      <c r="F7818" s="95">
        <v>567</v>
      </c>
    </row>
    <row r="7819" spans="1:6">
      <c r="A7819" s="74" t="s">
        <v>222</v>
      </c>
      <c r="B7819" s="74" t="s">
        <v>202</v>
      </c>
      <c r="C7819" s="75" t="s">
        <v>8604</v>
      </c>
      <c r="D7819" s="76">
        <v>12021</v>
      </c>
      <c r="E7819" s="77">
        <v>16.72</v>
      </c>
      <c r="F7819" s="95">
        <v>719</v>
      </c>
    </row>
    <row r="7820" spans="1:6">
      <c r="A7820" s="74" t="s">
        <v>222</v>
      </c>
      <c r="B7820" s="74" t="s">
        <v>202</v>
      </c>
      <c r="C7820" s="75" t="s">
        <v>8605</v>
      </c>
      <c r="D7820" s="76">
        <v>11996</v>
      </c>
      <c r="E7820" s="77">
        <v>23.56</v>
      </c>
      <c r="F7820" s="95">
        <v>509</v>
      </c>
    </row>
    <row r="7821" spans="1:6">
      <c r="A7821" s="74" t="s">
        <v>222</v>
      </c>
      <c r="B7821" s="74" t="s">
        <v>202</v>
      </c>
      <c r="C7821" s="75" t="s">
        <v>8606</v>
      </c>
      <c r="D7821" s="76">
        <v>11711</v>
      </c>
      <c r="E7821" s="77">
        <v>18.670000000000002</v>
      </c>
      <c r="F7821" s="95">
        <v>627</v>
      </c>
    </row>
    <row r="7822" spans="1:6">
      <c r="A7822" s="74" t="s">
        <v>222</v>
      </c>
      <c r="B7822" s="74" t="s">
        <v>202</v>
      </c>
      <c r="C7822" s="75" t="s">
        <v>8607</v>
      </c>
      <c r="D7822" s="76">
        <v>11362</v>
      </c>
      <c r="E7822" s="77">
        <v>10.54</v>
      </c>
      <c r="F7822" s="96">
        <v>1078</v>
      </c>
    </row>
    <row r="7823" spans="1:6">
      <c r="A7823" s="74" t="s">
        <v>222</v>
      </c>
      <c r="B7823" s="74" t="s">
        <v>202</v>
      </c>
      <c r="C7823" s="75" t="s">
        <v>8608</v>
      </c>
      <c r="D7823" s="76">
        <v>11270</v>
      </c>
      <c r="E7823" s="77">
        <v>15.88</v>
      </c>
      <c r="F7823" s="95">
        <v>709</v>
      </c>
    </row>
    <row r="7824" spans="1:6">
      <c r="A7824" s="74" t="s">
        <v>222</v>
      </c>
      <c r="B7824" s="74" t="s">
        <v>202</v>
      </c>
      <c r="C7824" s="75" t="s">
        <v>8609</v>
      </c>
      <c r="D7824" s="76">
        <v>11171</v>
      </c>
      <c r="E7824" s="77">
        <v>30.02</v>
      </c>
      <c r="F7824" s="95">
        <v>372</v>
      </c>
    </row>
    <row r="7825" spans="1:6">
      <c r="A7825" s="74" t="s">
        <v>222</v>
      </c>
      <c r="B7825" s="74" t="s">
        <v>202</v>
      </c>
      <c r="C7825" s="75" t="s">
        <v>8610</v>
      </c>
      <c r="D7825" s="76">
        <v>10242</v>
      </c>
      <c r="E7825" s="77">
        <v>26.48</v>
      </c>
      <c r="F7825" s="95">
        <v>387</v>
      </c>
    </row>
    <row r="7826" spans="1:6">
      <c r="A7826" s="74" t="s">
        <v>222</v>
      </c>
      <c r="B7826" s="74" t="s">
        <v>202</v>
      </c>
      <c r="C7826" s="75" t="s">
        <v>8611</v>
      </c>
      <c r="D7826" s="76">
        <v>9513</v>
      </c>
      <c r="E7826" s="77">
        <v>12.73</v>
      </c>
      <c r="F7826" s="95">
        <v>748</v>
      </c>
    </row>
    <row r="7827" spans="1:6">
      <c r="A7827" s="74" t="s">
        <v>222</v>
      </c>
      <c r="B7827" s="74" t="s">
        <v>202</v>
      </c>
      <c r="C7827" s="75" t="s">
        <v>8612</v>
      </c>
      <c r="D7827" s="76">
        <v>9020</v>
      </c>
      <c r="E7827" s="77">
        <v>10.24</v>
      </c>
      <c r="F7827" s="95">
        <v>881</v>
      </c>
    </row>
    <row r="7828" spans="1:6">
      <c r="A7828" s="74" t="s">
        <v>222</v>
      </c>
      <c r="B7828" s="74" t="s">
        <v>202</v>
      </c>
      <c r="C7828" s="75" t="s">
        <v>8613</v>
      </c>
      <c r="D7828" s="76">
        <v>8955</v>
      </c>
      <c r="E7828" s="77">
        <v>22.88</v>
      </c>
      <c r="F7828" s="95">
        <v>391</v>
      </c>
    </row>
    <row r="7829" spans="1:6">
      <c r="A7829" s="74" t="s">
        <v>222</v>
      </c>
      <c r="B7829" s="74" t="s">
        <v>202</v>
      </c>
      <c r="C7829" s="75" t="s">
        <v>8614</v>
      </c>
      <c r="D7829" s="76">
        <v>8749</v>
      </c>
      <c r="E7829" s="77">
        <v>21.96</v>
      </c>
      <c r="F7829" s="95">
        <v>398</v>
      </c>
    </row>
    <row r="7830" spans="1:6">
      <c r="A7830" s="74" t="s">
        <v>222</v>
      </c>
      <c r="B7830" s="74" t="s">
        <v>202</v>
      </c>
      <c r="C7830" s="75" t="s">
        <v>8615</v>
      </c>
      <c r="D7830" s="76">
        <v>8610</v>
      </c>
      <c r="E7830" s="77">
        <v>21.76</v>
      </c>
      <c r="F7830" s="95">
        <v>396</v>
      </c>
    </row>
    <row r="7831" spans="1:6">
      <c r="A7831" s="74" t="s">
        <v>222</v>
      </c>
      <c r="B7831" s="74" t="s">
        <v>202</v>
      </c>
      <c r="C7831" s="75" t="s">
        <v>8616</v>
      </c>
      <c r="D7831" s="76">
        <v>8458</v>
      </c>
      <c r="E7831" s="77">
        <v>27.99</v>
      </c>
      <c r="F7831" s="95">
        <v>302</v>
      </c>
    </row>
    <row r="7832" spans="1:6">
      <c r="A7832" s="74" t="s">
        <v>222</v>
      </c>
      <c r="B7832" s="74" t="s">
        <v>202</v>
      </c>
      <c r="C7832" s="75" t="s">
        <v>8617</v>
      </c>
      <c r="D7832" s="76">
        <v>8319</v>
      </c>
      <c r="E7832" s="77">
        <v>12.91</v>
      </c>
      <c r="F7832" s="95">
        <v>645</v>
      </c>
    </row>
    <row r="7833" spans="1:6">
      <c r="A7833" s="74" t="s">
        <v>222</v>
      </c>
      <c r="B7833" s="74" t="s">
        <v>202</v>
      </c>
      <c r="C7833" s="75" t="s">
        <v>8618</v>
      </c>
      <c r="D7833" s="76">
        <v>8083</v>
      </c>
      <c r="E7833" s="77">
        <v>10.6</v>
      </c>
      <c r="F7833" s="95">
        <v>763</v>
      </c>
    </row>
    <row r="7834" spans="1:6">
      <c r="A7834" s="74" t="s">
        <v>222</v>
      </c>
      <c r="B7834" s="74" t="s">
        <v>202</v>
      </c>
      <c r="C7834" s="75" t="s">
        <v>8619</v>
      </c>
      <c r="D7834" s="76">
        <v>7848</v>
      </c>
      <c r="E7834" s="77">
        <v>41.57</v>
      </c>
      <c r="F7834" s="95">
        <v>189</v>
      </c>
    </row>
    <row r="7835" spans="1:6">
      <c r="A7835" s="74" t="s">
        <v>222</v>
      </c>
      <c r="B7835" s="74" t="s">
        <v>202</v>
      </c>
      <c r="C7835" s="75" t="s">
        <v>8620</v>
      </c>
      <c r="D7835" s="76">
        <v>7681</v>
      </c>
      <c r="E7835" s="77">
        <v>13.13</v>
      </c>
      <c r="F7835" s="95">
        <v>585</v>
      </c>
    </row>
    <row r="7836" spans="1:6">
      <c r="A7836" s="74" t="s">
        <v>222</v>
      </c>
      <c r="B7836" s="74" t="s">
        <v>202</v>
      </c>
      <c r="C7836" s="75" t="s">
        <v>8621</v>
      </c>
      <c r="D7836" s="76">
        <v>7651</v>
      </c>
      <c r="E7836" s="77">
        <v>15.66</v>
      </c>
      <c r="F7836" s="95">
        <v>489</v>
      </c>
    </row>
    <row r="7837" spans="1:6">
      <c r="A7837" s="74" t="s">
        <v>222</v>
      </c>
      <c r="B7837" s="74" t="s">
        <v>202</v>
      </c>
      <c r="C7837" s="75" t="s">
        <v>8622</v>
      </c>
      <c r="D7837" s="76">
        <v>7609</v>
      </c>
      <c r="E7837" s="77">
        <v>15.43</v>
      </c>
      <c r="F7837" s="95">
        <v>493</v>
      </c>
    </row>
    <row r="7838" spans="1:6">
      <c r="A7838" s="74" t="s">
        <v>222</v>
      </c>
      <c r="B7838" s="74" t="s">
        <v>202</v>
      </c>
      <c r="C7838" s="75" t="s">
        <v>8623</v>
      </c>
      <c r="D7838" s="76">
        <v>6753</v>
      </c>
      <c r="E7838" s="77">
        <v>13.73</v>
      </c>
      <c r="F7838" s="95">
        <v>492</v>
      </c>
    </row>
    <row r="7839" spans="1:6">
      <c r="A7839" s="74" t="s">
        <v>222</v>
      </c>
      <c r="B7839" s="74" t="s">
        <v>202</v>
      </c>
      <c r="C7839" s="75" t="s">
        <v>8624</v>
      </c>
      <c r="D7839" s="76">
        <v>6740</v>
      </c>
      <c r="E7839" s="77">
        <v>23.92</v>
      </c>
      <c r="F7839" s="95">
        <v>282</v>
      </c>
    </row>
    <row r="7840" spans="1:6">
      <c r="A7840" s="74" t="s">
        <v>222</v>
      </c>
      <c r="B7840" s="74" t="s">
        <v>202</v>
      </c>
      <c r="C7840" s="75" t="s">
        <v>8625</v>
      </c>
      <c r="D7840" s="76">
        <v>6643</v>
      </c>
      <c r="E7840" s="77">
        <v>25.57</v>
      </c>
      <c r="F7840" s="95">
        <v>260</v>
      </c>
    </row>
    <row r="7841" spans="1:6">
      <c r="A7841" s="74" t="s">
        <v>222</v>
      </c>
      <c r="B7841" s="74" t="s">
        <v>202</v>
      </c>
      <c r="C7841" s="75" t="s">
        <v>8626</v>
      </c>
      <c r="D7841" s="76">
        <v>6635</v>
      </c>
      <c r="E7841" s="77">
        <v>7.65</v>
      </c>
      <c r="F7841" s="95">
        <v>868</v>
      </c>
    </row>
    <row r="7842" spans="1:6">
      <c r="A7842" s="74" t="s">
        <v>222</v>
      </c>
      <c r="B7842" s="74" t="s">
        <v>202</v>
      </c>
      <c r="C7842" s="75" t="s">
        <v>8627</v>
      </c>
      <c r="D7842" s="76">
        <v>6512</v>
      </c>
      <c r="E7842" s="77">
        <v>21.48</v>
      </c>
      <c r="F7842" s="95">
        <v>303</v>
      </c>
    </row>
    <row r="7843" spans="1:6">
      <c r="A7843" s="74" t="s">
        <v>222</v>
      </c>
      <c r="B7843" s="74" t="s">
        <v>202</v>
      </c>
      <c r="C7843" s="75" t="s">
        <v>8628</v>
      </c>
      <c r="D7843" s="76">
        <v>6472</v>
      </c>
      <c r="E7843" s="77">
        <v>19.84</v>
      </c>
      <c r="F7843" s="95">
        <v>326</v>
      </c>
    </row>
    <row r="7844" spans="1:6">
      <c r="A7844" s="74" t="s">
        <v>222</v>
      </c>
      <c r="B7844" s="74" t="s">
        <v>202</v>
      </c>
      <c r="C7844" s="75" t="s">
        <v>8629</v>
      </c>
      <c r="D7844" s="76">
        <v>6453</v>
      </c>
      <c r="E7844" s="77">
        <v>162.94999999999999</v>
      </c>
      <c r="F7844" s="95">
        <v>40</v>
      </c>
    </row>
    <row r="7845" spans="1:6">
      <c r="A7845" s="74" t="s">
        <v>222</v>
      </c>
      <c r="B7845" s="74" t="s">
        <v>202</v>
      </c>
      <c r="C7845" s="75" t="s">
        <v>8630</v>
      </c>
      <c r="D7845" s="76">
        <v>6425</v>
      </c>
      <c r="E7845" s="77">
        <v>33.49</v>
      </c>
      <c r="F7845" s="95">
        <v>192</v>
      </c>
    </row>
    <row r="7846" spans="1:6">
      <c r="A7846" s="74" t="s">
        <v>222</v>
      </c>
      <c r="B7846" s="74" t="s">
        <v>202</v>
      </c>
      <c r="C7846" s="75" t="s">
        <v>8631</v>
      </c>
      <c r="D7846" s="76">
        <v>6268</v>
      </c>
      <c r="E7846" s="77">
        <v>60.15</v>
      </c>
      <c r="F7846" s="95">
        <v>104</v>
      </c>
    </row>
    <row r="7847" spans="1:6">
      <c r="A7847" s="74" t="s">
        <v>222</v>
      </c>
      <c r="B7847" s="74" t="s">
        <v>202</v>
      </c>
      <c r="C7847" s="75" t="s">
        <v>8632</v>
      </c>
      <c r="D7847" s="76">
        <v>6198</v>
      </c>
      <c r="E7847" s="77">
        <v>17.440000000000001</v>
      </c>
      <c r="F7847" s="95">
        <v>355</v>
      </c>
    </row>
    <row r="7848" spans="1:6">
      <c r="A7848" s="74" t="s">
        <v>222</v>
      </c>
      <c r="B7848" s="74" t="s">
        <v>202</v>
      </c>
      <c r="C7848" s="75" t="s">
        <v>8633</v>
      </c>
      <c r="D7848" s="76">
        <v>6136</v>
      </c>
      <c r="E7848" s="77">
        <v>15.79</v>
      </c>
      <c r="F7848" s="95">
        <v>389</v>
      </c>
    </row>
    <row r="7849" spans="1:6">
      <c r="A7849" s="74" t="s">
        <v>222</v>
      </c>
      <c r="B7849" s="74" t="s">
        <v>202</v>
      </c>
      <c r="C7849" s="75" t="s">
        <v>8634</v>
      </c>
      <c r="D7849" s="76">
        <v>6047</v>
      </c>
      <c r="E7849" s="77">
        <v>19.399999999999999</v>
      </c>
      <c r="F7849" s="95">
        <v>312</v>
      </c>
    </row>
    <row r="7850" spans="1:6">
      <c r="A7850" s="74" t="s">
        <v>222</v>
      </c>
      <c r="B7850" s="74" t="s">
        <v>202</v>
      </c>
      <c r="C7850" s="75" t="s">
        <v>8635</v>
      </c>
      <c r="D7850" s="76">
        <v>5884</v>
      </c>
      <c r="E7850" s="77">
        <v>20.74</v>
      </c>
      <c r="F7850" s="95">
        <v>284</v>
      </c>
    </row>
    <row r="7851" spans="1:6">
      <c r="A7851" s="74" t="s">
        <v>222</v>
      </c>
      <c r="B7851" s="74" t="s">
        <v>202</v>
      </c>
      <c r="C7851" s="75" t="s">
        <v>8636</v>
      </c>
      <c r="D7851" s="76">
        <v>5801</v>
      </c>
      <c r="E7851" s="77">
        <v>17.399999999999999</v>
      </c>
      <c r="F7851" s="95">
        <v>333</v>
      </c>
    </row>
    <row r="7852" spans="1:6">
      <c r="A7852" s="74" t="s">
        <v>222</v>
      </c>
      <c r="B7852" s="74" t="s">
        <v>202</v>
      </c>
      <c r="C7852" s="75" t="s">
        <v>8637</v>
      </c>
      <c r="D7852" s="76">
        <v>5734</v>
      </c>
      <c r="E7852" s="77">
        <v>13.21</v>
      </c>
      <c r="F7852" s="95">
        <v>434</v>
      </c>
    </row>
    <row r="7853" spans="1:6">
      <c r="A7853" s="74" t="s">
        <v>222</v>
      </c>
      <c r="B7853" s="74" t="s">
        <v>202</v>
      </c>
      <c r="C7853" s="75" t="s">
        <v>8638</v>
      </c>
      <c r="D7853" s="76">
        <v>5609</v>
      </c>
      <c r="E7853" s="77">
        <v>22.77</v>
      </c>
      <c r="F7853" s="95">
        <v>246</v>
      </c>
    </row>
    <row r="7854" spans="1:6">
      <c r="A7854" s="74" t="s">
        <v>222</v>
      </c>
      <c r="B7854" s="74" t="s">
        <v>202</v>
      </c>
      <c r="C7854" s="75" t="s">
        <v>8639</v>
      </c>
      <c r="D7854" s="76">
        <v>5278</v>
      </c>
      <c r="E7854" s="77">
        <v>13.85</v>
      </c>
      <c r="F7854" s="95">
        <v>381</v>
      </c>
    </row>
    <row r="7855" spans="1:6">
      <c r="A7855" s="74" t="s">
        <v>222</v>
      </c>
      <c r="B7855" s="74" t="s">
        <v>202</v>
      </c>
      <c r="C7855" s="75" t="s">
        <v>8640</v>
      </c>
      <c r="D7855" s="76">
        <v>5101</v>
      </c>
      <c r="E7855" s="77">
        <v>93.37</v>
      </c>
      <c r="F7855" s="95">
        <v>55</v>
      </c>
    </row>
    <row r="7856" spans="1:6">
      <c r="A7856" s="74" t="s">
        <v>222</v>
      </c>
      <c r="B7856" s="74" t="s">
        <v>202</v>
      </c>
      <c r="C7856" s="75" t="s">
        <v>8641</v>
      </c>
      <c r="D7856" s="76">
        <v>5043</v>
      </c>
      <c r="E7856" s="77">
        <v>14.42</v>
      </c>
      <c r="F7856" s="95">
        <v>350</v>
      </c>
    </row>
    <row r="7857" spans="1:6">
      <c r="A7857" s="74" t="s">
        <v>222</v>
      </c>
      <c r="B7857" s="74" t="s">
        <v>202</v>
      </c>
      <c r="C7857" s="75" t="s">
        <v>8642</v>
      </c>
      <c r="D7857" s="76">
        <v>4949</v>
      </c>
      <c r="E7857" s="77">
        <v>8.15</v>
      </c>
      <c r="F7857" s="95">
        <v>607</v>
      </c>
    </row>
    <row r="7858" spans="1:6">
      <c r="A7858" s="74" t="s">
        <v>222</v>
      </c>
      <c r="B7858" s="74" t="s">
        <v>202</v>
      </c>
      <c r="C7858" s="75" t="s">
        <v>8643</v>
      </c>
      <c r="D7858" s="76">
        <v>4670</v>
      </c>
      <c r="E7858" s="77">
        <v>61.19</v>
      </c>
      <c r="F7858" s="95">
        <v>76</v>
      </c>
    </row>
    <row r="7859" spans="1:6">
      <c r="A7859" s="74" t="s">
        <v>222</v>
      </c>
      <c r="B7859" s="74" t="s">
        <v>202</v>
      </c>
      <c r="C7859" s="75" t="s">
        <v>8644</v>
      </c>
      <c r="D7859" s="76">
        <v>4316</v>
      </c>
      <c r="E7859" s="77">
        <v>28.62</v>
      </c>
      <c r="F7859" s="95">
        <v>151</v>
      </c>
    </row>
    <row r="7860" spans="1:6">
      <c r="A7860" s="74" t="s">
        <v>222</v>
      </c>
      <c r="B7860" s="74" t="s">
        <v>202</v>
      </c>
      <c r="C7860" s="75" t="s">
        <v>8645</v>
      </c>
      <c r="D7860" s="76">
        <v>4293</v>
      </c>
      <c r="E7860" s="77">
        <v>20.9</v>
      </c>
      <c r="F7860" s="95">
        <v>205</v>
      </c>
    </row>
    <row r="7861" spans="1:6">
      <c r="A7861" s="74" t="s">
        <v>222</v>
      </c>
      <c r="B7861" s="74" t="s">
        <v>202</v>
      </c>
      <c r="C7861" s="75" t="s">
        <v>8646</v>
      </c>
      <c r="D7861" s="76">
        <v>4274</v>
      </c>
      <c r="E7861" s="77">
        <v>17.02</v>
      </c>
      <c r="F7861" s="95">
        <v>251</v>
      </c>
    </row>
    <row r="7862" spans="1:6">
      <c r="A7862" s="74" t="s">
        <v>222</v>
      </c>
      <c r="B7862" s="74" t="s">
        <v>202</v>
      </c>
      <c r="C7862" s="75" t="s">
        <v>8647</v>
      </c>
      <c r="D7862" s="76">
        <v>4221</v>
      </c>
      <c r="E7862" s="77">
        <v>78.13</v>
      </c>
      <c r="F7862" s="95">
        <v>54</v>
      </c>
    </row>
    <row r="7863" spans="1:6">
      <c r="A7863" s="74" t="s">
        <v>222</v>
      </c>
      <c r="B7863" s="74" t="s">
        <v>202</v>
      </c>
      <c r="C7863" s="75" t="s">
        <v>8648</v>
      </c>
      <c r="D7863" s="76">
        <v>3982</v>
      </c>
      <c r="E7863" s="77">
        <v>12.16</v>
      </c>
      <c r="F7863" s="95">
        <v>328</v>
      </c>
    </row>
    <row r="7864" spans="1:6">
      <c r="A7864" s="74" t="s">
        <v>222</v>
      </c>
      <c r="B7864" s="74" t="s">
        <v>202</v>
      </c>
      <c r="C7864" s="75" t="s">
        <v>8649</v>
      </c>
      <c r="D7864" s="76">
        <v>3788</v>
      </c>
      <c r="E7864" s="77">
        <v>7.38</v>
      </c>
      <c r="F7864" s="95">
        <v>513</v>
      </c>
    </row>
    <row r="7865" spans="1:6">
      <c r="A7865" s="74" t="s">
        <v>222</v>
      </c>
      <c r="B7865" s="74" t="s">
        <v>202</v>
      </c>
      <c r="C7865" s="75" t="s">
        <v>8650</v>
      </c>
      <c r="D7865" s="76">
        <v>3777</v>
      </c>
      <c r="E7865" s="77">
        <v>15.18</v>
      </c>
      <c r="F7865" s="95">
        <v>249</v>
      </c>
    </row>
    <row r="7866" spans="1:6">
      <c r="A7866" s="74" t="s">
        <v>222</v>
      </c>
      <c r="B7866" s="74" t="s">
        <v>202</v>
      </c>
      <c r="C7866" s="75" t="s">
        <v>8651</v>
      </c>
      <c r="D7866" s="76">
        <v>3767</v>
      </c>
      <c r="E7866" s="77">
        <v>15.01</v>
      </c>
      <c r="F7866" s="95">
        <v>251</v>
      </c>
    </row>
    <row r="7867" spans="1:6">
      <c r="A7867" s="74" t="s">
        <v>222</v>
      </c>
      <c r="B7867" s="74" t="s">
        <v>202</v>
      </c>
      <c r="C7867" s="75" t="s">
        <v>8652</v>
      </c>
      <c r="D7867" s="76">
        <v>3636</v>
      </c>
      <c r="E7867" s="77">
        <v>14.56</v>
      </c>
      <c r="F7867" s="95">
        <v>250</v>
      </c>
    </row>
    <row r="7868" spans="1:6">
      <c r="A7868" s="74" t="s">
        <v>222</v>
      </c>
      <c r="B7868" s="74" t="s">
        <v>202</v>
      </c>
      <c r="C7868" s="75" t="s">
        <v>8653</v>
      </c>
      <c r="D7868" s="76">
        <v>3610</v>
      </c>
      <c r="E7868" s="77">
        <v>8.74</v>
      </c>
      <c r="F7868" s="95">
        <v>413</v>
      </c>
    </row>
    <row r="7869" spans="1:6">
      <c r="A7869" s="74" t="s">
        <v>222</v>
      </c>
      <c r="B7869" s="74" t="s">
        <v>202</v>
      </c>
      <c r="C7869" s="75" t="s">
        <v>8654</v>
      </c>
      <c r="D7869" s="76">
        <v>3590</v>
      </c>
      <c r="E7869" s="77">
        <v>6.13</v>
      </c>
      <c r="F7869" s="95">
        <v>586</v>
      </c>
    </row>
    <row r="7870" spans="1:6">
      <c r="A7870" s="74" t="s">
        <v>222</v>
      </c>
      <c r="B7870" s="74" t="s">
        <v>202</v>
      </c>
      <c r="C7870" s="75" t="s">
        <v>8655</v>
      </c>
      <c r="D7870" s="76">
        <v>3433</v>
      </c>
      <c r="E7870" s="77">
        <v>17.41</v>
      </c>
      <c r="F7870" s="95">
        <v>197</v>
      </c>
    </row>
    <row r="7871" spans="1:6">
      <c r="A7871" s="74" t="s">
        <v>222</v>
      </c>
      <c r="B7871" s="74" t="s">
        <v>202</v>
      </c>
      <c r="C7871" s="75" t="s">
        <v>8656</v>
      </c>
      <c r="D7871" s="76">
        <v>3414</v>
      </c>
      <c r="E7871" s="77">
        <v>13</v>
      </c>
      <c r="F7871" s="95">
        <v>263</v>
      </c>
    </row>
    <row r="7872" spans="1:6">
      <c r="A7872" s="74" t="s">
        <v>222</v>
      </c>
      <c r="B7872" s="74" t="s">
        <v>202</v>
      </c>
      <c r="C7872" s="75" t="s">
        <v>8657</v>
      </c>
      <c r="D7872" s="76">
        <v>3214</v>
      </c>
      <c r="E7872" s="77">
        <v>36.22</v>
      </c>
      <c r="F7872" s="95">
        <v>89</v>
      </c>
    </row>
    <row r="7873" spans="1:6">
      <c r="A7873" s="74" t="s">
        <v>222</v>
      </c>
      <c r="B7873" s="74" t="s">
        <v>202</v>
      </c>
      <c r="C7873" s="75" t="s">
        <v>8658</v>
      </c>
      <c r="D7873" s="76">
        <v>3172</v>
      </c>
      <c r="E7873" s="77">
        <v>8.44</v>
      </c>
      <c r="F7873" s="95">
        <v>376</v>
      </c>
    </row>
    <row r="7874" spans="1:6">
      <c r="A7874" s="74" t="s">
        <v>222</v>
      </c>
      <c r="B7874" s="74" t="s">
        <v>202</v>
      </c>
      <c r="C7874" s="75" t="s">
        <v>8659</v>
      </c>
      <c r="D7874" s="76">
        <v>3148</v>
      </c>
      <c r="E7874" s="77">
        <v>9.84</v>
      </c>
      <c r="F7874" s="95">
        <v>320</v>
      </c>
    </row>
    <row r="7875" spans="1:6">
      <c r="A7875" s="74" t="s">
        <v>222</v>
      </c>
      <c r="B7875" s="74" t="s">
        <v>202</v>
      </c>
      <c r="C7875" s="75" t="s">
        <v>8660</v>
      </c>
      <c r="D7875" s="76">
        <v>3114</v>
      </c>
      <c r="E7875" s="77">
        <v>49.35</v>
      </c>
      <c r="F7875" s="95">
        <v>63</v>
      </c>
    </row>
    <row r="7876" spans="1:6">
      <c r="A7876" s="74" t="s">
        <v>222</v>
      </c>
      <c r="B7876" s="74" t="s">
        <v>202</v>
      </c>
      <c r="C7876" s="75" t="s">
        <v>8661</v>
      </c>
      <c r="D7876" s="76">
        <v>3113</v>
      </c>
      <c r="E7876" s="77">
        <v>41.4</v>
      </c>
      <c r="F7876" s="95">
        <v>75</v>
      </c>
    </row>
    <row r="7877" spans="1:6">
      <c r="A7877" s="74" t="s">
        <v>222</v>
      </c>
      <c r="B7877" s="74" t="s">
        <v>202</v>
      </c>
      <c r="C7877" s="75" t="s">
        <v>8662</v>
      </c>
      <c r="D7877" s="76">
        <v>3108</v>
      </c>
      <c r="E7877" s="77">
        <v>14.35</v>
      </c>
      <c r="F7877" s="95">
        <v>217</v>
      </c>
    </row>
    <row r="7878" spans="1:6">
      <c r="A7878" s="74" t="s">
        <v>222</v>
      </c>
      <c r="B7878" s="74" t="s">
        <v>202</v>
      </c>
      <c r="C7878" s="75" t="s">
        <v>8663</v>
      </c>
      <c r="D7878" s="76">
        <v>3083</v>
      </c>
      <c r="E7878" s="77">
        <v>27.84</v>
      </c>
      <c r="F7878" s="95">
        <v>111</v>
      </c>
    </row>
    <row r="7879" spans="1:6">
      <c r="A7879" s="74" t="s">
        <v>222</v>
      </c>
      <c r="B7879" s="74" t="s">
        <v>202</v>
      </c>
      <c r="C7879" s="75" t="s">
        <v>8664</v>
      </c>
      <c r="D7879" s="76">
        <v>3079</v>
      </c>
      <c r="E7879" s="77">
        <v>9.2899999999999991</v>
      </c>
      <c r="F7879" s="95">
        <v>331</v>
      </c>
    </row>
    <row r="7880" spans="1:6">
      <c r="A7880" s="74" t="s">
        <v>222</v>
      </c>
      <c r="B7880" s="74" t="s">
        <v>202</v>
      </c>
      <c r="C7880" s="75" t="s">
        <v>8665</v>
      </c>
      <c r="D7880" s="76">
        <v>3055</v>
      </c>
      <c r="E7880" s="77">
        <v>18.079999999999998</v>
      </c>
      <c r="F7880" s="95">
        <v>169</v>
      </c>
    </row>
    <row r="7881" spans="1:6">
      <c r="A7881" s="74" t="s">
        <v>222</v>
      </c>
      <c r="B7881" s="74" t="s">
        <v>202</v>
      </c>
      <c r="C7881" s="75" t="s">
        <v>8666</v>
      </c>
      <c r="D7881" s="76">
        <v>2905</v>
      </c>
      <c r="E7881" s="77">
        <v>11.62</v>
      </c>
      <c r="F7881" s="95">
        <v>250</v>
      </c>
    </row>
    <row r="7882" spans="1:6">
      <c r="A7882" s="74" t="s">
        <v>222</v>
      </c>
      <c r="B7882" s="74" t="s">
        <v>202</v>
      </c>
      <c r="C7882" s="75" t="s">
        <v>8667</v>
      </c>
      <c r="D7882" s="76">
        <v>2835</v>
      </c>
      <c r="E7882" s="77">
        <v>8.44</v>
      </c>
      <c r="F7882" s="95">
        <v>336</v>
      </c>
    </row>
    <row r="7883" spans="1:6">
      <c r="A7883" s="74" t="s">
        <v>222</v>
      </c>
      <c r="B7883" s="74" t="s">
        <v>202</v>
      </c>
      <c r="C7883" s="75" t="s">
        <v>8668</v>
      </c>
      <c r="D7883" s="76">
        <v>2825</v>
      </c>
      <c r="E7883" s="77">
        <v>23.75</v>
      </c>
      <c r="F7883" s="95">
        <v>119</v>
      </c>
    </row>
    <row r="7884" spans="1:6">
      <c r="A7884" s="74" t="s">
        <v>222</v>
      </c>
      <c r="B7884" s="74" t="s">
        <v>202</v>
      </c>
      <c r="C7884" s="75" t="s">
        <v>8669</v>
      </c>
      <c r="D7884" s="76">
        <v>2793</v>
      </c>
      <c r="E7884" s="77">
        <v>11.26</v>
      </c>
      <c r="F7884" s="95">
        <v>248</v>
      </c>
    </row>
    <row r="7885" spans="1:6">
      <c r="A7885" s="74" t="s">
        <v>222</v>
      </c>
      <c r="B7885" s="74" t="s">
        <v>202</v>
      </c>
      <c r="C7885" s="75" t="s">
        <v>8670</v>
      </c>
      <c r="D7885" s="76">
        <v>2615</v>
      </c>
      <c r="E7885" s="77">
        <v>12</v>
      </c>
      <c r="F7885" s="95">
        <v>218</v>
      </c>
    </row>
    <row r="7886" spans="1:6">
      <c r="A7886" s="74" t="s">
        <v>222</v>
      </c>
      <c r="B7886" s="74" t="s">
        <v>202</v>
      </c>
      <c r="C7886" s="75" t="s">
        <v>8671</v>
      </c>
      <c r="D7886" s="76">
        <v>2509</v>
      </c>
      <c r="E7886" s="77">
        <v>22.71</v>
      </c>
      <c r="F7886" s="95">
        <v>110</v>
      </c>
    </row>
    <row r="7887" spans="1:6">
      <c r="A7887" s="74" t="s">
        <v>222</v>
      </c>
      <c r="B7887" s="74" t="s">
        <v>202</v>
      </c>
      <c r="C7887" s="75" t="s">
        <v>8672</v>
      </c>
      <c r="D7887" s="76">
        <v>2494</v>
      </c>
      <c r="E7887" s="77">
        <v>4.71</v>
      </c>
      <c r="F7887" s="95">
        <v>530</v>
      </c>
    </row>
    <row r="7888" spans="1:6">
      <c r="A7888" s="74" t="s">
        <v>222</v>
      </c>
      <c r="B7888" s="74" t="s">
        <v>202</v>
      </c>
      <c r="C7888" s="75" t="s">
        <v>8673</v>
      </c>
      <c r="D7888" s="76">
        <v>2368</v>
      </c>
      <c r="E7888" s="77">
        <v>47.87</v>
      </c>
      <c r="F7888" s="95">
        <v>49</v>
      </c>
    </row>
    <row r="7889" spans="1:6">
      <c r="A7889" s="74" t="s">
        <v>222</v>
      </c>
      <c r="B7889" s="74" t="s">
        <v>202</v>
      </c>
      <c r="C7889" s="75" t="s">
        <v>8674</v>
      </c>
      <c r="D7889" s="76">
        <v>2331</v>
      </c>
      <c r="E7889" s="77">
        <v>21.9</v>
      </c>
      <c r="F7889" s="95">
        <v>106</v>
      </c>
    </row>
    <row r="7890" spans="1:6">
      <c r="A7890" s="74" t="s">
        <v>222</v>
      </c>
      <c r="B7890" s="74" t="s">
        <v>202</v>
      </c>
      <c r="C7890" s="75" t="s">
        <v>8675</v>
      </c>
      <c r="D7890" s="76">
        <v>2224</v>
      </c>
      <c r="E7890" s="77">
        <v>15.09</v>
      </c>
      <c r="F7890" s="95">
        <v>147</v>
      </c>
    </row>
    <row r="7891" spans="1:6">
      <c r="A7891" s="74" t="s">
        <v>222</v>
      </c>
      <c r="B7891" s="74" t="s">
        <v>202</v>
      </c>
      <c r="C7891" s="75" t="s">
        <v>8676</v>
      </c>
      <c r="D7891" s="76">
        <v>2151</v>
      </c>
      <c r="E7891" s="77">
        <v>5.0199999999999996</v>
      </c>
      <c r="F7891" s="95">
        <v>428</v>
      </c>
    </row>
    <row r="7892" spans="1:6">
      <c r="A7892" s="74" t="s">
        <v>222</v>
      </c>
      <c r="B7892" s="74" t="s">
        <v>202</v>
      </c>
      <c r="C7892" s="75" t="s">
        <v>8677</v>
      </c>
      <c r="D7892" s="76">
        <v>2027</v>
      </c>
      <c r="E7892" s="77">
        <v>20.21</v>
      </c>
      <c r="F7892" s="95">
        <v>100</v>
      </c>
    </row>
    <row r="7893" spans="1:6">
      <c r="A7893" s="74" t="s">
        <v>222</v>
      </c>
      <c r="B7893" s="74" t="s">
        <v>202</v>
      </c>
      <c r="C7893" s="75" t="s">
        <v>8678</v>
      </c>
      <c r="D7893" s="76">
        <v>1915</v>
      </c>
      <c r="E7893" s="77">
        <v>23.23</v>
      </c>
      <c r="F7893" s="95">
        <v>82</v>
      </c>
    </row>
    <row r="7894" spans="1:6">
      <c r="A7894" s="74" t="s">
        <v>222</v>
      </c>
      <c r="B7894" s="74" t="s">
        <v>202</v>
      </c>
      <c r="C7894" s="75" t="s">
        <v>8679</v>
      </c>
      <c r="D7894" s="76">
        <v>1896</v>
      </c>
      <c r="E7894" s="77">
        <v>15.81</v>
      </c>
      <c r="F7894" s="95">
        <v>120</v>
      </c>
    </row>
    <row r="7895" spans="1:6">
      <c r="A7895" s="74" t="s">
        <v>222</v>
      </c>
      <c r="B7895" s="74" t="s">
        <v>202</v>
      </c>
      <c r="C7895" s="75" t="s">
        <v>8680</v>
      </c>
      <c r="D7895" s="76">
        <v>1789</v>
      </c>
      <c r="E7895" s="77">
        <v>13.57</v>
      </c>
      <c r="F7895" s="95">
        <v>132</v>
      </c>
    </row>
    <row r="7896" spans="1:6">
      <c r="A7896" s="74" t="s">
        <v>222</v>
      </c>
      <c r="B7896" s="74" t="s">
        <v>202</v>
      </c>
      <c r="C7896" s="75" t="s">
        <v>8681</v>
      </c>
      <c r="D7896" s="76">
        <v>1685</v>
      </c>
      <c r="E7896" s="77">
        <v>11.04</v>
      </c>
      <c r="F7896" s="95">
        <v>153</v>
      </c>
    </row>
    <row r="7897" spans="1:6">
      <c r="A7897" s="74" t="s">
        <v>222</v>
      </c>
      <c r="B7897" s="74" t="s">
        <v>202</v>
      </c>
      <c r="C7897" s="75" t="s">
        <v>8682</v>
      </c>
      <c r="D7897" s="76">
        <v>1614</v>
      </c>
      <c r="E7897" s="77">
        <v>52.61</v>
      </c>
      <c r="F7897" s="95">
        <v>31</v>
      </c>
    </row>
    <row r="7898" spans="1:6">
      <c r="A7898" s="74" t="s">
        <v>222</v>
      </c>
      <c r="B7898" s="74" t="s">
        <v>202</v>
      </c>
      <c r="C7898" s="75" t="s">
        <v>8683</v>
      </c>
      <c r="D7898" s="76">
        <v>1614</v>
      </c>
      <c r="E7898" s="77">
        <v>11.15</v>
      </c>
      <c r="F7898" s="95">
        <v>145</v>
      </c>
    </row>
    <row r="7899" spans="1:6">
      <c r="A7899" s="74" t="s">
        <v>222</v>
      </c>
      <c r="B7899" s="74" t="s">
        <v>202</v>
      </c>
      <c r="C7899" s="75" t="s">
        <v>8684</v>
      </c>
      <c r="D7899" s="76">
        <v>1589</v>
      </c>
      <c r="E7899" s="77">
        <v>4.1100000000000003</v>
      </c>
      <c r="F7899" s="95">
        <v>387</v>
      </c>
    </row>
    <row r="7900" spans="1:6">
      <c r="A7900" s="74" t="s">
        <v>222</v>
      </c>
      <c r="B7900" s="74" t="s">
        <v>202</v>
      </c>
      <c r="C7900" s="75" t="s">
        <v>8685</v>
      </c>
      <c r="D7900" s="76">
        <v>1408</v>
      </c>
      <c r="E7900" s="77">
        <v>14.7</v>
      </c>
      <c r="F7900" s="95">
        <v>96</v>
      </c>
    </row>
    <row r="7901" spans="1:6">
      <c r="A7901" s="74" t="s">
        <v>222</v>
      </c>
      <c r="B7901" s="74" t="s">
        <v>202</v>
      </c>
      <c r="C7901" s="75" t="s">
        <v>8686</v>
      </c>
      <c r="D7901" s="76">
        <v>1381</v>
      </c>
      <c r="E7901" s="77">
        <v>2.97</v>
      </c>
      <c r="F7901" s="95">
        <v>465</v>
      </c>
    </row>
    <row r="7902" spans="1:6">
      <c r="A7902" s="74" t="s">
        <v>222</v>
      </c>
      <c r="B7902" s="74" t="s">
        <v>202</v>
      </c>
      <c r="C7902" s="75" t="s">
        <v>8687</v>
      </c>
      <c r="D7902" s="76">
        <v>1316</v>
      </c>
      <c r="E7902" s="77">
        <v>30.2</v>
      </c>
      <c r="F7902" s="95">
        <v>44</v>
      </c>
    </row>
    <row r="7903" spans="1:6">
      <c r="A7903" s="74" t="s">
        <v>222</v>
      </c>
      <c r="B7903" s="74" t="s">
        <v>202</v>
      </c>
      <c r="C7903" s="75" t="s">
        <v>8688</v>
      </c>
      <c r="D7903" s="76">
        <v>1314</v>
      </c>
      <c r="E7903" s="77">
        <v>11.47</v>
      </c>
      <c r="F7903" s="95">
        <v>115</v>
      </c>
    </row>
    <row r="7904" spans="1:6">
      <c r="A7904" s="74" t="s">
        <v>222</v>
      </c>
      <c r="B7904" s="74" t="s">
        <v>202</v>
      </c>
      <c r="C7904" s="75" t="s">
        <v>8689</v>
      </c>
      <c r="D7904" s="76">
        <v>1266</v>
      </c>
      <c r="E7904" s="77">
        <v>23.95</v>
      </c>
      <c r="F7904" s="95">
        <v>53</v>
      </c>
    </row>
    <row r="7905" spans="1:6">
      <c r="A7905" s="74" t="s">
        <v>222</v>
      </c>
      <c r="B7905" s="74" t="s">
        <v>202</v>
      </c>
      <c r="C7905" s="75" t="s">
        <v>8690</v>
      </c>
      <c r="D7905" s="76">
        <v>1211</v>
      </c>
      <c r="E7905" s="77">
        <v>9.09</v>
      </c>
      <c r="F7905" s="95">
        <v>133</v>
      </c>
    </row>
    <row r="7906" spans="1:6">
      <c r="A7906" s="74" t="s">
        <v>222</v>
      </c>
      <c r="B7906" s="74" t="s">
        <v>202</v>
      </c>
      <c r="C7906" s="75" t="s">
        <v>8691</v>
      </c>
      <c r="D7906" s="76">
        <v>1034</v>
      </c>
      <c r="E7906" s="77">
        <v>6.12</v>
      </c>
      <c r="F7906" s="95">
        <v>169</v>
      </c>
    </row>
    <row r="7907" spans="1:6">
      <c r="A7907" s="74" t="s">
        <v>222</v>
      </c>
      <c r="B7907" s="74" t="s">
        <v>202</v>
      </c>
      <c r="C7907" s="75" t="s">
        <v>8692</v>
      </c>
      <c r="D7907" s="77">
        <v>863</v>
      </c>
      <c r="E7907" s="77">
        <v>8.07</v>
      </c>
      <c r="F7907" s="95">
        <v>107</v>
      </c>
    </row>
    <row r="7908" spans="1:6">
      <c r="A7908" s="74" t="s">
        <v>222</v>
      </c>
      <c r="B7908" s="74" t="s">
        <v>202</v>
      </c>
      <c r="C7908" s="75" t="s">
        <v>8693</v>
      </c>
      <c r="D7908" s="77">
        <v>830</v>
      </c>
      <c r="E7908" s="77">
        <v>7.95</v>
      </c>
      <c r="F7908" s="95">
        <v>104</v>
      </c>
    </row>
    <row r="7909" spans="1:6">
      <c r="A7909" s="74" t="s">
        <v>222</v>
      </c>
      <c r="B7909" s="74" t="s">
        <v>202</v>
      </c>
      <c r="C7909" s="75" t="s">
        <v>8694</v>
      </c>
      <c r="D7909" s="77">
        <v>771</v>
      </c>
      <c r="E7909" s="77">
        <v>9.0399999999999991</v>
      </c>
      <c r="F7909" s="95">
        <v>85</v>
      </c>
    </row>
    <row r="7910" spans="1:6">
      <c r="A7910" s="74" t="s">
        <v>222</v>
      </c>
      <c r="B7910" s="74" t="s">
        <v>202</v>
      </c>
      <c r="C7910" s="75" t="s">
        <v>8695</v>
      </c>
      <c r="D7910" s="77">
        <v>738</v>
      </c>
      <c r="E7910" s="77">
        <v>12.6</v>
      </c>
      <c r="F7910" s="95">
        <v>59</v>
      </c>
    </row>
    <row r="7911" spans="1:6">
      <c r="A7911" s="74" t="s">
        <v>222</v>
      </c>
      <c r="B7911" s="74" t="s">
        <v>202</v>
      </c>
      <c r="C7911" s="75" t="s">
        <v>8696</v>
      </c>
      <c r="D7911" s="77">
        <v>690</v>
      </c>
      <c r="E7911" s="77">
        <v>35.21</v>
      </c>
      <c r="F7911" s="95">
        <v>20</v>
      </c>
    </row>
    <row r="7912" spans="1:6">
      <c r="A7912" s="74" t="s">
        <v>222</v>
      </c>
      <c r="B7912" s="74" t="s">
        <v>202</v>
      </c>
      <c r="C7912" s="75" t="s">
        <v>8697</v>
      </c>
      <c r="D7912" s="77">
        <v>654</v>
      </c>
      <c r="E7912" s="77">
        <v>28.25</v>
      </c>
      <c r="F7912" s="95">
        <v>23</v>
      </c>
    </row>
    <row r="7913" spans="1:6">
      <c r="A7913" s="74" t="s">
        <v>222</v>
      </c>
      <c r="B7913" s="74" t="s">
        <v>202</v>
      </c>
      <c r="C7913" s="75" t="s">
        <v>8698</v>
      </c>
      <c r="D7913" s="77">
        <v>559</v>
      </c>
      <c r="E7913" s="77">
        <v>43.64</v>
      </c>
      <c r="F7913" s="95">
        <v>13</v>
      </c>
    </row>
    <row r="7914" spans="1:6">
      <c r="A7914" s="74" t="s">
        <v>222</v>
      </c>
      <c r="B7914" s="74" t="s">
        <v>202</v>
      </c>
      <c r="C7914" s="75" t="s">
        <v>8699</v>
      </c>
      <c r="D7914" s="77">
        <v>524</v>
      </c>
      <c r="E7914" s="77">
        <v>13.94</v>
      </c>
      <c r="F7914" s="95">
        <v>38</v>
      </c>
    </row>
    <row r="7915" spans="1:6">
      <c r="A7915" s="74" t="s">
        <v>222</v>
      </c>
      <c r="B7915" s="74" t="s">
        <v>202</v>
      </c>
      <c r="C7915" s="75" t="s">
        <v>8700</v>
      </c>
      <c r="D7915" s="77">
        <v>193</v>
      </c>
      <c r="E7915" s="77">
        <v>18.8</v>
      </c>
      <c r="F7915" s="95">
        <v>10</v>
      </c>
    </row>
    <row r="7916" spans="1:6">
      <c r="A7916" s="74" t="s">
        <v>222</v>
      </c>
      <c r="B7916" s="74" t="s">
        <v>202</v>
      </c>
      <c r="C7916" s="75" t="s">
        <v>8701</v>
      </c>
      <c r="D7916" s="77">
        <v>131</v>
      </c>
      <c r="E7916" s="77">
        <v>22.24</v>
      </c>
      <c r="F7916" s="95">
        <v>5.89</v>
      </c>
    </row>
  </sheetData>
  <hyperlinks>
    <hyperlink ref="C16" r:id="rId1" display="https://www.tuttitalia.it/abruzzo/20-fara-san-martino/"/>
    <hyperlink ref="C17" r:id="rId2" display="https://www.tuttitalia.it/abruzzo/85-scerni/"/>
    <hyperlink ref="C18" r:id="rId3" display="https://www.tuttitalia.it/abruzzo/60-montazzoli/"/>
    <hyperlink ref="C19" r:id="rId4" display="https://www.tuttitalia.it/abruzzo/61-bucchianico/"/>
    <hyperlink ref="C20" r:id="rId5" display="https://www.tuttitalia.it/abruzzo/16-gissi/"/>
    <hyperlink ref="C21" r:id="rId6" display="https://www.tuttitalia.it/abruzzo/79-torricella-peligna/"/>
    <hyperlink ref="C22" r:id="rId7" display="https://www.tuttitalia.it/abruzzo/12-paglieta/"/>
    <hyperlink ref="C23" r:id="rId8" display="https://www.tuttitalia.it/abruzzo/64-roccaspinalveti/"/>
    <hyperlink ref="C24" r:id="rId9" display="https://www.tuttitalia.it/abruzzo/48-palmoli/"/>
    <hyperlink ref="C25" r:id="rId10" display="https://www.tuttitalia.it/abruzzo/21-carunchio/"/>
    <hyperlink ref="C26" r:id="rId11" display="https://www.tuttitalia.it/abruzzo/40-torino-di-sangro/"/>
    <hyperlink ref="C27" r:id="rId12" display="https://www.tuttitalia.it/abruzzo/37-gessopalena/"/>
    <hyperlink ref="C28" r:id="rId13" display="https://www.tuttitalia.it/abruzzo/96-lama-dei-peligni/"/>
    <hyperlink ref="C29" r:id="rId14" display="https://www.tuttitalia.it/abruzzo/24-pizzoferrato/"/>
    <hyperlink ref="C30" r:id="rId15" display="https://www.tuttitalia.it/abruzzo/40-fossacesia/"/>
    <hyperlink ref="C31" r:id="rId16" display="https://www.tuttitalia.it/abruzzo/68-montenerodomo/"/>
    <hyperlink ref="C32" r:id="rId17" display="https://www.tuttitalia.it/abruzzo/54-carpineto-sinello/"/>
    <hyperlink ref="C33" r:id="rId18" display="https://www.tuttitalia.it/abruzzo/27-archi/"/>
    <hyperlink ref="C34" r:id="rId19" display="https://www.tuttitalia.it/abruzzo/83-tornareccio/"/>
    <hyperlink ref="C35" r:id="rId20" display="https://www.tuttitalia.it/abruzzo/18-pollutri/"/>
    <hyperlink ref="C36" r:id="rId21" display="https://www.tuttitalia.it/abruzzo/46-pretoro/"/>
    <hyperlink ref="C37" r:id="rId22" display="https://www.tuttitalia.it/abruzzo/36-furci/"/>
    <hyperlink ref="C38" r:id="rId23" display="https://www.tuttitalia.it/abruzzo/35-orsogna/"/>
    <hyperlink ref="C39" r:id="rId24" display="https://www.tuttitalia.it/abruzzo/25-san-buono/"/>
    <hyperlink ref="C40" r:id="rId25" display="https://www.tuttitalia.it/abruzzo/85-monteodorisio/"/>
    <hyperlink ref="C41" r:id="rId26" display="https://www.tuttitalia.it/abruzzo/65-fresagrandinaria/"/>
    <hyperlink ref="C42" r:id="rId27" display="https://www.tuttitalia.it/abruzzo/61-sant-eusanio-del-sangro/"/>
    <hyperlink ref="C43" r:id="rId28" display="https://www.tuttitalia.it/abruzzo/51-torrebruna/"/>
    <hyperlink ref="C44" r:id="rId29" display="https://www.tuttitalia.it/abruzzo/23-francavilla-al-mare/"/>
    <hyperlink ref="C45" r:id="rId30" display="https://www.tuttitalia.it/abruzzo/65-roccascalegna/"/>
    <hyperlink ref="C46" r:id="rId31" display="https://www.tuttitalia.it/abruzzo/71-miglianico/"/>
    <hyperlink ref="C47" r:id="rId32" display="https://www.tuttitalia.it/abruzzo/53-celenza-sul-trigno/"/>
    <hyperlink ref="C48" r:id="rId33" display="https://www.tuttitalia.it/abruzzo/52-civitaluparella/"/>
    <hyperlink ref="C49" r:id="rId34" display="https://www.tuttitalia.it/abruzzo/45-taranta-peligna/"/>
    <hyperlink ref="C50" r:id="rId35" display="https://www.tuttitalia.it/abruzzo/19-castel-frentano/"/>
    <hyperlink ref="C51" r:id="rId36" display="https://www.tuttitalia.it/abruzzo/49-rocca-san-giovanni/"/>
    <hyperlink ref="C52" r:id="rId37" display="https://www.tuttitalia.it/abruzzo/63-tufillo/"/>
    <hyperlink ref="C53" r:id="rId38" display="https://www.tuttitalia.it/abruzzo/88-lettopalena/"/>
    <hyperlink ref="C54" r:id="rId39" display="https://www.tuttitalia.it/abruzzo/41-rapino/"/>
    <hyperlink ref="C55" r:id="rId40" display="https://www.tuttitalia.it/abruzzo/88-ripa-teatina/"/>
    <hyperlink ref="C56" r:id="rId41" display="https://www.tuttitalia.it/abruzzo/32-san-salvo/"/>
    <hyperlink ref="C57" r:id="rId42" display="https://www.tuttitalia.it/abruzzo/93-crecchio/"/>
    <hyperlink ref="C58" r:id="rId43" display="https://www.tuttitalia.it/abruzzo/48-rosello/"/>
    <hyperlink ref="C59" r:id="rId44" display="https://www.tuttitalia.it/abruzzo/65-roccamontepiano/"/>
    <hyperlink ref="C60" r:id="rId45" display="https://www.tuttitalia.it/abruzzo/46-san-giovanni-teatino/"/>
    <hyperlink ref="C61" r:id="rId46" display="https://www.tuttitalia.it/abruzzo/92-bomba/"/>
    <hyperlink ref="C62" r:id="rId47" display="https://www.tuttitalia.it/abruzzo/45-palombaro/"/>
    <hyperlink ref="C63" r:id="rId48" display="https://www.tuttitalia.it/abruzzo/78-san-vito-chietino/"/>
    <hyperlink ref="C64" r:id="rId49" display="https://www.tuttitalia.it/abruzzo/68-villa-santa-maria/"/>
    <hyperlink ref="C65" r:id="rId50" display="https://www.tuttitalia.it/abruzzo/72-fraine/"/>
    <hyperlink ref="C66" r:id="rId51" display="https://www.tuttitalia.it/abruzzo/54-casalincontrada/"/>
    <hyperlink ref="C67" r:id="rId52" display="https://www.tuttitalia.it/abruzzo/90-gamberale/"/>
    <hyperlink ref="C68" r:id="rId53" display="https://www.tuttitalia.it/abruzzo/58-altino/"/>
    <hyperlink ref="C69" r:id="rId54" display="https://www.tuttitalia.it/abruzzo/92-monteferrante/"/>
    <hyperlink ref="C70" r:id="rId55" display="https://www.tuttitalia.it/abruzzo/48-castelguidone/"/>
    <hyperlink ref="C71" r:id="rId56" display="https://www.tuttitalia.it/abruzzo/80-fara-filiorum-petri/"/>
    <hyperlink ref="C72" r:id="rId57" display="https://www.tuttitalia.it/abruzzo/24-tollo/"/>
    <hyperlink ref="C73" r:id="rId58" display="https://www.tuttitalia.it/abruzzo/18-torrevecchia-teatina/"/>
    <hyperlink ref="C74" r:id="rId59" display="https://www.tuttitalia.it/abruzzo/61-borrello/"/>
    <hyperlink ref="C75" r:id="rId60" display="https://www.tuttitalia.it/abruzzo/95-mozzagrogna/"/>
    <hyperlink ref="C76" r:id="rId61" display="https://www.tuttitalia.it/abruzzo/98-canosa-sannita/"/>
    <hyperlink ref="C77" r:id="rId62" display="https://www.tuttitalia.it/abruzzo/49-casalanguida/"/>
    <hyperlink ref="C78" r:id="rId63" display="https://www.tuttitalia.it/abruzzo/86-filetto/"/>
    <hyperlink ref="C79" r:id="rId64" display="https://www.tuttitalia.it/abruzzo/26-villamagna/"/>
    <hyperlink ref="C80" r:id="rId65" display="https://www.tuttitalia.it/abruzzo/78-civitella-messer-raimondo/"/>
    <hyperlink ref="C81" r:id="rId66" display="https://www.tuttitalia.it/abruzzo/80-lentella/"/>
    <hyperlink ref="C82" r:id="rId67" display="https://www.tuttitalia.it/abruzzo/60-guilmi/"/>
    <hyperlink ref="C83" r:id="rId68" display="https://www.tuttitalia.it/abruzzo/85-casacanditella/"/>
    <hyperlink ref="C84" r:id="rId69" display="https://www.tuttitalia.it/abruzzo/72-vacri/"/>
    <hyperlink ref="C85" r:id="rId70" display="https://www.tuttitalia.it/abruzzo/92-dogliola/"/>
    <hyperlink ref="C86" r:id="rId71" display="https://www.tuttitalia.it/abruzzo/85-roio-del-sangro/"/>
    <hyperlink ref="C87" r:id="rId72" display="https://www.tuttitalia.it/abruzzo/52-arielli/"/>
    <hyperlink ref="C88" r:id="rId73" display="https://www.tuttitalia.it/abruzzo/61-frisa/"/>
    <hyperlink ref="C89" r:id="rId74" display="https://www.tuttitalia.it/abruzzo/56-ari/"/>
    <hyperlink ref="C90" r:id="rId75" display="https://www.tuttitalia.it/abruzzo/54-colledimacine/"/>
    <hyperlink ref="C91" r:id="rId76" display="https://www.tuttitalia.it/abruzzo/97-colledimezzo/"/>
    <hyperlink ref="C92" r:id="rId77" display="https://www.tuttitalia.it/abruzzo/33-pennadomo/"/>
    <hyperlink ref="C93" r:id="rId78" display="https://www.tuttitalia.it/abruzzo/29-poggiofiorito/"/>
    <hyperlink ref="C94" r:id="rId79" display="https://www.tuttitalia.it/abruzzo/46-giuliano-teatino/"/>
    <hyperlink ref="C95" r:id="rId80" display="https://www.tuttitalia.it/abruzzo/16-villalfonsina/"/>
    <hyperlink ref="C96" r:id="rId81" display="https://www.tuttitalia.it/abruzzo/86-san-giovanni-lipioni/"/>
    <hyperlink ref="C97" r:id="rId82" display="https://www.tuttitalia.it/abruzzo/50-montelapiano/"/>
    <hyperlink ref="C98" r:id="rId83" display="https://www.tuttitalia.it/abruzzo/72-liscia/"/>
    <hyperlink ref="C99" r:id="rId84" display="https://www.tuttitalia.it/abruzzo/24-quadri/"/>
    <hyperlink ref="C100" r:id="rId85" display="https://www.tuttitalia.it/abruzzo/64-san-martino-sulla-marrucina/"/>
    <hyperlink ref="C101" r:id="rId86" display="https://www.tuttitalia.it/abruzzo/43-perano/"/>
    <hyperlink ref="C102" r:id="rId87" display="https://www.tuttitalia.it/abruzzo/26-fallo/"/>
    <hyperlink ref="C103" r:id="rId88" display="https://www.tuttitalia.it/abruzzo/84-santa-maria-imbaro/"/>
    <hyperlink ref="C104" r:id="rId89" display="https://www.tuttitalia.it/abruzzo/38-montebello-sul-sangro/"/>
    <hyperlink ref="C105" r:id="rId90" display="https://www.tuttitalia.it/abruzzo/29-treglio/"/>
    <hyperlink ref="C106" r:id="rId91" display="https://www.tuttitalia.it/abruzzo/90-pietraferrazzana/"/>
    <hyperlink ref="C107" r:id="rId92" display="https://www.tuttitalia.it/abruzzo/98-l-aquila/"/>
    <hyperlink ref="C108" r:id="rId93" display="https://www.tuttitalia.it/abruzzo/48-scanno/"/>
    <hyperlink ref="C109" r:id="rId94" display="https://www.tuttitalia.it/abruzzo/20-montereale/"/>
    <hyperlink ref="C110" r:id="rId95" display="https://www.tuttitalia.it/abruzzo/20-avezzano/"/>
    <hyperlink ref="C111" r:id="rId96" display="https://www.tuttitalia.it/abruzzo/27-lucoli/"/>
    <hyperlink ref="C112" r:id="rId97" display="https://www.tuttitalia.it/abruzzo/54-carsoli/"/>
    <hyperlink ref="C113" r:id="rId98" display="https://www.tuttitalia.it/abruzzo/66-pescasseroli/"/>
    <hyperlink ref="C114" r:id="rId99" display="https://www.tuttitalia.it/abruzzo/46-rocca-di-mezzo/"/>
    <hyperlink ref="C115" r:id="rId100" display="https://www.tuttitalia.it/abruzzo/94-tagliacozzo/"/>
    <hyperlink ref="C116" r:id="rId101" display="https://www.tuttitalia.it/abruzzo/96-barrea/"/>
    <hyperlink ref="C117" r:id="rId102" display="https://www.tuttitalia.it/abruzzo/91-castel-di-sangro/"/>
    <hyperlink ref="C118" r:id="rId103" display="https://www.tuttitalia.it/abruzzo/35-celano/"/>
    <hyperlink ref="C119" r:id="rId104" display="https://www.tuttitalia.it/abruzzo/62-barisciano/"/>
    <hyperlink ref="C120" r:id="rId105" display="https://www.tuttitalia.it/abruzzo/42-villavallelonga/"/>
    <hyperlink ref="C121" r:id="rId106" display="https://www.tuttitalia.it/abruzzo/45-pacentro/"/>
    <hyperlink ref="C122" r:id="rId107" display="https://www.tuttitalia.it/abruzzo/75-magliano-de-marsi/"/>
    <hyperlink ref="C123" r:id="rId108" display="https://www.tuttitalia.it/abruzzo/40-cappadocia/"/>
    <hyperlink ref="C124" r:id="rId109" display="https://www.tuttitalia.it/abruzzo/75-massa-d-albe/"/>
    <hyperlink ref="C125" r:id="rId110" display="https://www.tuttitalia.it/abruzzo/22-lecce-nei-marsi/"/>
    <hyperlink ref="C126" r:id="rId111" display="https://www.tuttitalia.it/abruzzo/87-tornimparte/"/>
    <hyperlink ref="C127" r:id="rId112" display="https://www.tuttitalia.it/abruzzo/61-pettorano-sul-gizio/"/>
    <hyperlink ref="C128" r:id="rId113" display="https://www.tuttitalia.it/abruzzo/42-ovindoli/"/>
    <hyperlink ref="C129" r:id="rId114" display="https://www.tuttitalia.it/abruzzo/74-cagnano-amiterno/"/>
    <hyperlink ref="C130" r:id="rId115" display="https://www.tuttitalia.it/abruzzo/58-capistrello/"/>
    <hyperlink ref="C131" r:id="rId116" display="https://www.tuttitalia.it/abruzzo/67-balsorano/"/>
    <hyperlink ref="C132" r:id="rId117" display="https://www.tuttitalia.it/abruzzo/88-gioia-dei-marsi/"/>
    <hyperlink ref="C133" r:id="rId118" display="https://www.tuttitalia.it/abruzzo/66-castel-del-monte/"/>
    <hyperlink ref="C134" r:id="rId119" display="https://www.tuttitalia.it/abruzzo/20-sulmona/"/>
    <hyperlink ref="C135" r:id="rId120" display="https://www.tuttitalia.it/abruzzo/19-ortona-dei-marsi/"/>
    <hyperlink ref="C136" r:id="rId121" display="https://www.tuttitalia.it/abruzzo/50-pizzoli/"/>
    <hyperlink ref="C137" r:id="rId122" display="https://www.tuttitalia.it/abruzzo/45-pescocostanzo/"/>
    <hyperlink ref="C138" r:id="rId123" display="https://www.tuttitalia.it/abruzzo/59-collelongo/"/>
    <hyperlink ref="C139" r:id="rId124" display="https://www.tuttitalia.it/abruzzo/66-scoppito/"/>
    <hyperlink ref="C140" r:id="rId125" display="https://www.tuttitalia.it/abruzzo/53-campotosto/"/>
    <hyperlink ref="C141" r:id="rId126" display="https://www.tuttitalia.it/abruzzo/15-trasacco/"/>
    <hyperlink ref="C142" r:id="rId127" display="https://www.tuttitalia.it/abruzzo/78-morino/"/>
    <hyperlink ref="C143" r:id="rId128" display="https://www.tuttitalia.it/abruzzo/34-roccaraso/"/>
    <hyperlink ref="C144" r:id="rId129" display="https://www.tuttitalia.it/abruzzo/78-opi/"/>
    <hyperlink ref="C145" r:id="rId130" display="https://www.tuttitalia.it/abruzzo/64-pescina/"/>
    <hyperlink ref="C146" r:id="rId131" display="https://www.tuttitalia.it/abruzzo/53-bisegna/"/>
    <hyperlink ref="C147" r:id="rId132" display="https://www.tuttitalia.it/abruzzo/56-san-vincenzo-valle-roveto/"/>
    <hyperlink ref="C148" r:id="rId133" display="https://www.tuttitalia.it/abruzzo/77-civitella-roveto/"/>
    <hyperlink ref="C149" r:id="rId134" display="https://www.tuttitalia.it/abruzzo/91-rocca-pia/"/>
    <hyperlink ref="C150" r:id="rId135" display="https://www.tuttitalia.it/abruzzo/76-luco-dei-marsi/"/>
    <hyperlink ref="C151" r:id="rId136" display="https://www.tuttitalia.it/abruzzo/89-capestrano/"/>
    <hyperlink ref="C152" r:id="rId137" display="https://www.tuttitalia.it/abruzzo/89-navelli/"/>
    <hyperlink ref="C153" r:id="rId138" display="https://www.tuttitalia.it/abruzzo/93-ateleta/"/>
    <hyperlink ref="C154" r:id="rId139" display="https://www.tuttitalia.it/abruzzo/55-pereto/"/>
    <hyperlink ref="C155" r:id="rId140" display="https://www.tuttitalia.it/abruzzo/56-sante-marie/"/>
    <hyperlink ref="C156" r:id="rId141" display="https://www.tuttitalia.it/abruzzo/49-alfedena/"/>
    <hyperlink ref="C157" r:id="rId142" display="https://www.tuttitalia.it/abruzzo/55-tione-degli-abruzzi/"/>
    <hyperlink ref="C158" r:id="rId143" display="https://www.tuttitalia.it/abruzzo/88-calascio/"/>
    <hyperlink ref="C159" r:id="rId144" display="https://www.tuttitalia.it/abruzzo/87-ortucchio/"/>
    <hyperlink ref="C160" r:id="rId145" display="https://www.tuttitalia.it/abruzzo/19-cansano/"/>
    <hyperlink ref="C161" r:id="rId146" display="https://www.tuttitalia.it/abruzzo/31-aielli/"/>
    <hyperlink ref="C162" r:id="rId147" display="https://www.tuttitalia.it/abruzzo/94-introdacqua/"/>
    <hyperlink ref="C163" r:id="rId148" display="https://www.tuttitalia.it/abruzzo/32-ofena/"/>
    <hyperlink ref="C164" r:id="rId149" display="https://www.tuttitalia.it/abruzzo/26-santo-stefano-di-sessanio/"/>
    <hyperlink ref="C165" r:id="rId150" display="https://www.tuttitalia.it/abruzzo/19-secinaro/"/>
    <hyperlink ref="C166" r:id="rId151" display="https://www.tuttitalia.it/abruzzo/98-villalago/"/>
    <hyperlink ref="C167" r:id="rId152" display="https://www.tuttitalia.it/abruzzo/43-anversa-degli-abruzzi/"/>
    <hyperlink ref="C168" r:id="rId153" display="https://www.tuttitalia.it/abruzzo/56-acciano/"/>
    <hyperlink ref="C169" r:id="rId154" display="https://www.tuttitalia.it/abruzzo/57-gagliano-aterno/"/>
    <hyperlink ref="C170" r:id="rId155" display="https://www.tuttitalia.it/abruzzo/68-rivisondoli/"/>
    <hyperlink ref="C171" r:id="rId156" display="https://www.tuttitalia.it/abruzzo/46-cocullo/"/>
    <hyperlink ref="C172" r:id="rId157" display="https://www.tuttitalia.it/abruzzo/19-rocca-di-botte/"/>
    <hyperlink ref="C173" r:id="rId158" display="https://www.tuttitalia.it/abruzzo/19-capitignano/"/>
    <hyperlink ref="C174" r:id="rId159" display="https://www.tuttitalia.it/abruzzo/65-scurcola-marsicana/"/>
    <hyperlink ref="C175" r:id="rId160" display="https://www.tuttitalia.it/abruzzo/93-civitella-alfedena/"/>
    <hyperlink ref="C176" r:id="rId161" display="https://www.tuttitalia.it/abruzzo/29-raiano/"/>
    <hyperlink ref="C177" r:id="rId162" display="https://www.tuttitalia.it/abruzzo/86-campo-di-giove/"/>
    <hyperlink ref="C178" r:id="rId163" display="https://www.tuttitalia.it/abruzzo/32-pratola-peligna/"/>
    <hyperlink ref="C179" r:id="rId164" display="https://www.tuttitalia.it/abruzzo/33-civita-d-antino/"/>
    <hyperlink ref="C180" r:id="rId165" display="https://www.tuttitalia.it/abruzzo/18-rocca-di-cambio/"/>
    <hyperlink ref="C181" r:id="rId166" display="https://www.tuttitalia.it/abruzzo/38-villa-santa-lucia-degli-abruzzi/"/>
    <hyperlink ref="C182" r:id="rId167" display="https://www.tuttitalia.it/abruzzo/23-bugnara/"/>
    <hyperlink ref="C183" r:id="rId168" display="https://www.tuttitalia.it/abruzzo/34-fagnano-alto/"/>
    <hyperlink ref="C184" r:id="rId169" display="https://www.tuttitalia.it/abruzzo/37-barete/"/>
    <hyperlink ref="C185" r:id="rId170" display="https://www.tuttitalia.it/abruzzo/65-castellafiume/"/>
    <hyperlink ref="C186" r:id="rId171" display="https://www.tuttitalia.it/abruzzo/32-collarmele/"/>
    <hyperlink ref="C187" r:id="rId172" display="https://www.tuttitalia.it/abruzzo/39-ocre/"/>
    <hyperlink ref="C188" r:id="rId173" display="https://www.tuttitalia.it/abruzzo/93-prezza/"/>
    <hyperlink ref="C189" r:id="rId174" display="https://www.tuttitalia.it/abruzzo/97-scontrone/"/>
    <hyperlink ref="C190" r:id="rId175" display="https://www.tuttitalia.it/abruzzo/78-villetta-barrea/"/>
    <hyperlink ref="C191" r:id="rId176" display="https://www.tuttitalia.it/abruzzo/75-goriano-sicoli/"/>
    <hyperlink ref="C192" r:id="rId177" display="https://www.tuttitalia.it/abruzzo/66-cerchio/"/>
    <hyperlink ref="C193" r:id="rId178" display="https://www.tuttitalia.it/abruzzo/34-prata-d-ansidonia/"/>
    <hyperlink ref="C194" r:id="rId179" display="https://www.tuttitalia.it/abruzzo/86-castelvecchio-subequo/"/>
    <hyperlink ref="C195" r:id="rId180" display="https://www.tuttitalia.it/abruzzo/38-san-benedetto-in-perillis/"/>
    <hyperlink ref="C196" r:id="rId181" display="https://www.tuttitalia.it/abruzzo/50-castel-di-ieri/"/>
    <hyperlink ref="C197" r:id="rId182" display="https://www.tuttitalia.it/abruzzo/29-caporciano/"/>
    <hyperlink ref="C198" r:id="rId183" display="https://www.tuttitalia.it/abruzzo/49-oricola/"/>
    <hyperlink ref="C199" r:id="rId184" display="https://www.tuttitalia.it/abruzzo/60-corfinio/"/>
    <hyperlink ref="C200" r:id="rId185" display="https://www.tuttitalia.it/abruzzo/83-roccacasale/"/>
    <hyperlink ref="C201" r:id="rId186" display="https://www.tuttitalia.it/abruzzo/23-san-pio-delle-camere/"/>
    <hyperlink ref="C202" r:id="rId187" display="https://www.tuttitalia.it/abruzzo/26-fontecchio/"/>
    <hyperlink ref="C203" r:id="rId188" display="https://www.tuttitalia.it/abruzzo/65-san-benedetto-dei-marsi/"/>
    <hyperlink ref="C204" r:id="rId189" display="https://www.tuttitalia.it/abruzzo/40-san-demetrio-ne-vestini/"/>
    <hyperlink ref="C205" r:id="rId190" display="https://www.tuttitalia.it/abruzzo/82-canistro/"/>
    <hyperlink ref="C206" r:id="rId191" display="https://www.tuttitalia.it/abruzzo/75-castelvecchio-calvisio/"/>
    <hyperlink ref="C207" r:id="rId192" display="https://www.tuttitalia.it/abruzzo/28-collepietro/"/>
    <hyperlink ref="C208" r:id="rId193" display="https://www.tuttitalia.it/abruzzo/71-carapelle-calvisio/"/>
    <hyperlink ref="C209" r:id="rId194" display="https://www.tuttitalia.it/abruzzo/68-vittorito/"/>
    <hyperlink ref="C210" r:id="rId195" display="https://www.tuttitalia.it/abruzzo/71-molina-aterno/"/>
    <hyperlink ref="C211" r:id="rId196" display="https://www.tuttitalia.it/abruzzo/50-poggio-picenze/"/>
    <hyperlink ref="C212" r:id="rId197" display="https://www.tuttitalia.it/abruzzo/70-fossa/"/>
    <hyperlink ref="C213" r:id="rId198" display="https://www.tuttitalia.it/abruzzo/83-sant-eusanio-forconese/"/>
    <hyperlink ref="C214" r:id="rId199" display="https://www.tuttitalia.it/abruzzo/75-villa-sant-angelo/"/>
    <hyperlink ref="C215" r:id="rId200" display="https://www.tuttitalia.it/abruzzo/79-penne/"/>
    <hyperlink ref="C216" r:id="rId201" display="https://www.tuttitalia.it/abruzzo/66-caramanico-terme/"/>
    <hyperlink ref="C217" r:id="rId202" display="https://www.tuttitalia.it/abruzzo/80-citta-sant-angelo/"/>
    <hyperlink ref="C218" r:id="rId203" display="https://www.tuttitalia.it/abruzzo/88-loreto-aprutino/"/>
    <hyperlink ref="C219" r:id="rId204" display="https://www.tuttitalia.it/abruzzo/49-pianella/"/>
    <hyperlink ref="C220" r:id="rId205" display="https://www.tuttitalia.it/abruzzo/44-farindola/"/>
    <hyperlink ref="C221" r:id="rId206" display="https://www.tuttitalia.it/abruzzo/95-sant-eufemia-a-maiella/"/>
    <hyperlink ref="C222" r:id="rId207" display="https://www.tuttitalia.it/abruzzo/29-manoppello/"/>
    <hyperlink ref="C223" r:id="rId208" display="https://www.tuttitalia.it/abruzzo/75-spoltore/"/>
    <hyperlink ref="C224" r:id="rId209" display="https://www.tuttitalia.it/abruzzo/46-popoli/"/>
    <hyperlink ref="C225" r:id="rId210" display="https://www.tuttitalia.it/abruzzo/70-pescara/"/>
    <hyperlink ref="C226" r:id="rId211" display="https://www.tuttitalia.it/abruzzo/44-alanno/"/>
    <hyperlink ref="C227" r:id="rId212" display="https://www.tuttitalia.it/abruzzo/83-collecorvino/"/>
    <hyperlink ref="C228" r:id="rId213" display="https://www.tuttitalia.it/abruzzo/68-civitella-casanova/"/>
    <hyperlink ref="C229" r:id="rId214" display="https://www.tuttitalia.it/abruzzo/85-cepagatti/"/>
    <hyperlink ref="C230" r:id="rId215" display="https://www.tuttitalia.it/abruzzo/84-tocco-da-casauria/"/>
    <hyperlink ref="C231" r:id="rId216" display="https://www.tuttitalia.it/abruzzo/72-rosciano/"/>
    <hyperlink ref="C232" r:id="rId217" display="https://www.tuttitalia.it/abruzzo/23-bussi-sul-tirino/"/>
    <hyperlink ref="C233" r:id="rId218" display="https://www.tuttitalia.it/abruzzo/65-roccamorice/"/>
    <hyperlink ref="C234" r:id="rId219" display="https://www.tuttitalia.it/abruzzo/87-carpineto-della-nora/"/>
    <hyperlink ref="C235" r:id="rId220" display="https://www.tuttitalia.it/abruzzo/38-serramonacesca/"/>
    <hyperlink ref="C236" r:id="rId221" display="https://www.tuttitalia.it/abruzzo/34-montesilvano/"/>
    <hyperlink ref="C237" r:id="rId222" display="https://www.tuttitalia.it/abruzzo/54-civitaquana/"/>
    <hyperlink ref="C238" r:id="rId223" display="https://www.tuttitalia.it/abruzzo/40-salle/"/>
    <hyperlink ref="C239" r:id="rId224" display="https://www.tuttitalia.it/abruzzo/14-montebello-di-bertona/"/>
    <hyperlink ref="C240" r:id="rId225" display="https://www.tuttitalia.it/abruzzo/88-moscufo/"/>
    <hyperlink ref="C241" r:id="rId226" display="https://www.tuttitalia.it/abruzzo/82-pescosansonesco/"/>
    <hyperlink ref="C242" r:id="rId227" display="https://www.tuttitalia.it/abruzzo/53-catignano/"/>
    <hyperlink ref="C243" r:id="rId228" display="https://www.tuttitalia.it/abruzzo/83-bolognano/"/>
    <hyperlink ref="C244" r:id="rId229" display="https://www.tuttitalia.it/abruzzo/91-castiglione-a-casauria/"/>
    <hyperlink ref="C245" r:id="rId230" display="https://www.tuttitalia.it/abruzzo/98-san-valentino-in-abruzzo-citeriore/"/>
    <hyperlink ref="C246" r:id="rId231" display="https://www.tuttitalia.it/abruzzo/78-brittoli/"/>
    <hyperlink ref="C247" r:id="rId232" display="https://www.tuttitalia.it/abruzzo/49-cugnoli/"/>
    <hyperlink ref="C248" r:id="rId233" display="https://www.tuttitalia.it/abruzzo/71-abbateggio/"/>
    <hyperlink ref="C249" r:id="rId234" display="https://www.tuttitalia.it/abruzzo/88-lettomanoppello/"/>
    <hyperlink ref="C250" r:id="rId235" display="https://www.tuttitalia.it/abruzzo/80-pietranico/"/>
    <hyperlink ref="C251" r:id="rId236" display="https://www.tuttitalia.it/abruzzo/43-elice/"/>
    <hyperlink ref="C252" r:id="rId237" display="https://www.tuttitalia.it/abruzzo/50-nocciano/"/>
    <hyperlink ref="C253" r:id="rId238" display="https://www.tuttitalia.it/abruzzo/88-corvara/"/>
    <hyperlink ref="C254" r:id="rId239" display="https://www.tuttitalia.it/abruzzo/85-villa-celiera/"/>
    <hyperlink ref="C255" r:id="rId240" display="https://www.tuttitalia.it/abruzzo/52-scafa/"/>
    <hyperlink ref="C256" r:id="rId241" display="https://www.tuttitalia.it/abruzzo/20-vicoli/"/>
    <hyperlink ref="C257" r:id="rId242" display="https://www.tuttitalia.it/abruzzo/34-picciano/"/>
    <hyperlink ref="C258" r:id="rId243" display="https://www.tuttitalia.it/abruzzo/12-turrivalignani/"/>
    <hyperlink ref="C259" r:id="rId244" display="https://www.tuttitalia.it/abruzzo/82-torre-de-passeri/"/>
    <hyperlink ref="C260" r:id="rId245" display="https://www.tuttitalia.it/abruzzo/20-cappelle-sul-tavo/"/>
    <hyperlink ref="C261" r:id="rId246" display="https://www.tuttitalia.it/abruzzo/70-teramo/"/>
    <hyperlink ref="C262" r:id="rId247" display="https://www.tuttitalia.it/abruzzo/91-valle-castellana/"/>
    <hyperlink ref="C263" r:id="rId248" display="https://www.tuttitalia.it/abruzzo/72-crognaleto/"/>
    <hyperlink ref="C264" r:id="rId249" display="https://www.tuttitalia.it/abruzzo/29-atri/"/>
    <hyperlink ref="C265" r:id="rId250" display="https://www.tuttitalia.it/abruzzo/29-isola-del-gran-sasso-d-italia/"/>
    <hyperlink ref="C266" r:id="rId251" display="https://www.tuttitalia.it/abruzzo/36-civitella-del-tronto/"/>
    <hyperlink ref="C267" r:id="rId252" display="https://www.tuttitalia.it/abruzzo/49-campli/"/>
    <hyperlink ref="C268" r:id="rId253" display="https://www.tuttitalia.it/abruzzo/42-cortino/"/>
    <hyperlink ref="C269" r:id="rId254" display="https://www.tuttitalia.it/abruzzo/62-rocca-santa-maria/"/>
    <hyperlink ref="C270" r:id="rId255" display="https://www.tuttitalia.it/abruzzo/85-torricella-sicura/"/>
    <hyperlink ref="C271" r:id="rId256" display="https://www.tuttitalia.it/abruzzo/95-montorio-al-vomano/"/>
    <hyperlink ref="C272" r:id="rId257" display="https://www.tuttitalia.it/abruzzo/23-roseto-degli-abruzzi/"/>
    <hyperlink ref="C273" r:id="rId258" display="https://www.tuttitalia.it/abruzzo/58-bellante/"/>
    <hyperlink ref="C274" r:id="rId259" display="https://www.tuttitalia.it/abruzzo/21-castelli/"/>
    <hyperlink ref="C275" r:id="rId260" display="https://www.tuttitalia.it/abruzzo/84-mosciano-sant-angelo/"/>
    <hyperlink ref="C276" r:id="rId261" display="https://www.tuttitalia.it/abruzzo/73-pietracamela/"/>
    <hyperlink ref="C277" r:id="rId262" display="https://www.tuttitalia.it/abruzzo/63-cellino-attanasio/"/>
    <hyperlink ref="C278" r:id="rId263" display="https://www.tuttitalia.it/abruzzo/98-notaresco/"/>
    <hyperlink ref="C279" r:id="rId264" display="https://www.tuttitalia.it/abruzzo/56-pineto/"/>
    <hyperlink ref="C280" r:id="rId265" display="https://www.tuttitalia.it/abruzzo/62-fano-adriano/"/>
    <hyperlink ref="C281" r:id="rId266" display="https://www.tuttitalia.it/abruzzo/89-sant-omero/"/>
    <hyperlink ref="C282" r:id="rId267" display="https://www.tuttitalia.it/abruzzo/33-castellalto/"/>
    <hyperlink ref="C283" r:id="rId268" display="https://www.tuttitalia.it/abruzzo/80-arsita/"/>
    <hyperlink ref="C284" r:id="rId269" display="https://www.tuttitalia.it/abruzzo/25-bisenti/"/>
    <hyperlink ref="C285" r:id="rId270" display="https://www.tuttitalia.it/abruzzo/51-castiglione-messer-raimondo/"/>
    <hyperlink ref="C286" r:id="rId271" display="https://www.tuttitalia.it/abruzzo/67-morro-d-oro/"/>
    <hyperlink ref="C287" r:id="rId272" display="https://www.tuttitalia.it/abruzzo/20-giulianova/"/>
    <hyperlink ref="C288" r:id="rId273" display="https://www.tuttitalia.it/abruzzo/71-tossicia/"/>
    <hyperlink ref="C289" r:id="rId274" display="https://www.tuttitalia.it/abruzzo/97-cermignano/"/>
    <hyperlink ref="C290" r:id="rId275" display="https://www.tuttitalia.it/abruzzo/50-castilenti/"/>
    <hyperlink ref="C291" r:id="rId276" display="https://www.tuttitalia.it/abruzzo/45-tortoreto/"/>
    <hyperlink ref="C292" r:id="rId277" display="https://www.tuttitalia.it/abruzzo/87-controguerra/"/>
    <hyperlink ref="C293" r:id="rId278" display="https://www.tuttitalia.it/abruzzo/37-corropoli/"/>
    <hyperlink ref="C294" r:id="rId279" display="https://www.tuttitalia.it/abruzzo/29-colonnella/"/>
    <hyperlink ref="C295" r:id="rId280" display="https://www.tuttitalia.it/abruzzo/86-silvi/"/>
    <hyperlink ref="C296" r:id="rId281" display="https://www.tuttitalia.it/abruzzo/34-basciano/"/>
    <hyperlink ref="C297" r:id="rId282" display="https://www.tuttitalia.it/abruzzo/41-montefino/"/>
    <hyperlink ref="C298" r:id="rId283" display="https://www.tuttitalia.it/abruzzo/98-sant-egidio-alla-vibrata/"/>
    <hyperlink ref="C299" r:id="rId284" display="https://www.tuttitalia.it/abruzzo/96-castel-castagna/"/>
    <hyperlink ref="C300" r:id="rId285" display="https://www.tuttitalia.it/abruzzo/63-colledara/"/>
    <hyperlink ref="C301" r:id="rId286" display="https://www.tuttitalia.it/abruzzo/31-canzano/"/>
    <hyperlink ref="C302" r:id="rId287" display="https://www.tuttitalia.it/abruzzo/52-martinsicuro/"/>
    <hyperlink ref="C303" r:id="rId288" display="https://www.tuttitalia.it/abruzzo/45-ancarano/"/>
    <hyperlink ref="C304" r:id="rId289" display="https://www.tuttitalia.it/abruzzo/12-penna-sant-andrea/"/>
    <hyperlink ref="C305" r:id="rId290" display="https://www.tuttitalia.it/abruzzo/63-torano-nuovo/"/>
    <hyperlink ref="C306" r:id="rId291" display="https://www.tuttitalia.it/abruzzo/86-alba-adriatica/"/>
    <hyperlink ref="C307" r:id="rId292" display="https://www.tuttitalia.it/abruzzo/87-nereto/"/>
    <hyperlink ref="C308" r:id="rId293" display="https://www.tuttitalia.it/basilicata/73-matera/"/>
    <hyperlink ref="C309" r:id="rId294" display="https://www.tuttitalia.it/basilicata/43-policoro/"/>
    <hyperlink ref="C310" r:id="rId295" display="https://www.tuttitalia.it/basilicata/77-pisticci/"/>
    <hyperlink ref="C311" r:id="rId296" display="https://www.tuttitalia.it/basilicata/30-bernalda/"/>
    <hyperlink ref="C312" r:id="rId297" display="https://www.tuttitalia.it/basilicata/54-montescaglioso/"/>
    <hyperlink ref="C313" r:id="rId298" display="https://www.tuttitalia.it/basilicata/30-ferrandina/"/>
    <hyperlink ref="C314" r:id="rId299" display="https://www.tuttitalia.it/basilicata/27-scanzano-jonico/"/>
    <hyperlink ref="C315" r:id="rId300" display="https://www.tuttitalia.it/basilicata/75-montalbano-jonico/"/>
    <hyperlink ref="C316" r:id="rId301" display="https://www.tuttitalia.it/basilicata/26-nova-siri/"/>
    <hyperlink ref="C317" r:id="rId302" display="https://www.tuttitalia.it/basilicata/70-tricarico/"/>
    <hyperlink ref="C318" r:id="rId303" display="https://www.tuttitalia.it/basilicata/79-grassano/"/>
    <hyperlink ref="C319" r:id="rId304" display="https://www.tuttitalia.it/basilicata/66-tursi/"/>
    <hyperlink ref="C320" r:id="rId305" display="https://www.tuttitalia.it/basilicata/29-irsina/"/>
    <hyperlink ref="C321" r:id="rId306" display="https://www.tuttitalia.it/basilicata/84-pomarico/"/>
    <hyperlink ref="C322" r:id="rId307" display="https://www.tuttitalia.it/basilicata/62-stigliano/"/>
    <hyperlink ref="C323" r:id="rId308" display="https://www.tuttitalia.it/basilicata/75-salandra/"/>
    <hyperlink ref="C324" r:id="rId309" display="https://www.tuttitalia.it/basilicata/78-rotondella/"/>
    <hyperlink ref="C325" r:id="rId310" display="https://www.tuttitalia.it/basilicata/54-miglionico/"/>
    <hyperlink ref="C326" r:id="rId311" display="https://www.tuttitalia.it/basilicata/78-grottole/"/>
    <hyperlink ref="C327" r:id="rId312" display="https://www.tuttitalia.it/basilicata/64-accettura/"/>
    <hyperlink ref="C328" r:id="rId313" display="https://www.tuttitalia.it/basilicata/90-valsinni/"/>
    <hyperlink ref="C329" r:id="rId314" display="https://www.tuttitalia.it/basilicata/20-san-mauro-forte/"/>
    <hyperlink ref="C330" r:id="rId315" display="https://www.tuttitalia.it/basilicata/45-colobraro/"/>
    <hyperlink ref="C331" r:id="rId316" display="https://www.tuttitalia.it/basilicata/60-san-giorgio-lucano/"/>
    <hyperlink ref="C332" r:id="rId317" display="https://www.tuttitalia.it/basilicata/53-garaguso/"/>
    <hyperlink ref="C333" r:id="rId318" display="https://www.tuttitalia.it/basilicata/20-aliano/"/>
    <hyperlink ref="C334" r:id="rId319" display="https://www.tuttitalia.it/basilicata/39-gorgoglione/"/>
    <hyperlink ref="C335" r:id="rId320" display="https://www.tuttitalia.it/basilicata/21-calciano/"/>
    <hyperlink ref="C336" r:id="rId321" display="https://www.tuttitalia.it/basilicata/25-craco/"/>
    <hyperlink ref="C337" r:id="rId322" display="https://www.tuttitalia.it/basilicata/77-oliveto-lucano/"/>
    <hyperlink ref="C338" r:id="rId323" display="https://www.tuttitalia.it/basilicata/37-cirigliano/"/>
    <hyperlink ref="C339" r:id="rId324" display="https://www.tuttitalia.it/basilicata/71-potenza/"/>
    <hyperlink ref="C340" r:id="rId325" display="https://www.tuttitalia.it/basilicata/31-melfi/"/>
    <hyperlink ref="C341" r:id="rId326" display="https://www.tuttitalia.it/basilicata/36-lavello/"/>
    <hyperlink ref="C342" r:id="rId327" display="https://www.tuttitalia.it/basilicata/91-rionero-in-vulture/"/>
    <hyperlink ref="C343" r:id="rId328" display="https://www.tuttitalia.it/basilicata/97-lauria/"/>
    <hyperlink ref="C344" r:id="rId329" display="https://www.tuttitalia.it/basilicata/29-venosa/"/>
    <hyperlink ref="C345" r:id="rId330" display="https://www.tuttitalia.it/basilicata/59-avigliano/"/>
    <hyperlink ref="C346" r:id="rId331" display="https://www.tuttitalia.it/basilicata/50-tito/"/>
    <hyperlink ref="C347" r:id="rId332" display="https://www.tuttitalia.it/basilicata/84-pignola/"/>
    <hyperlink ref="C348" r:id="rId333" display="https://www.tuttitalia.it/basilicata/79-senise/"/>
    <hyperlink ref="C349" r:id="rId334" display="https://www.tuttitalia.it/basilicata/35-sant-arcangelo/"/>
    <hyperlink ref="C350" r:id="rId335" display="https://www.tuttitalia.it/basilicata/62-picerno/"/>
    <hyperlink ref="C351" r:id="rId336" display="https://www.tuttitalia.it/basilicata/12-genzano-di-lucania/"/>
    <hyperlink ref="C352" r:id="rId337" display="https://www.tuttitalia.it/basilicata/72-marsicovetere/"/>
    <hyperlink ref="C353" r:id="rId338" display="https://www.tuttitalia.it/basilicata/36-lagonegro/"/>
    <hyperlink ref="C354" r:id="rId339" display="https://www.tuttitalia.it/basilicata/58-muro-lucano/"/>
    <hyperlink ref="C355" r:id="rId340" display="https://www.tuttitalia.it/basilicata/58-maratea/"/>
    <hyperlink ref="C356" r:id="rId341" display="https://www.tuttitalia.it/basilicata/39-bella/"/>
    <hyperlink ref="C357" r:id="rId342" display="https://www.tuttitalia.it/basilicata/89-palazzo-san-gervasio/"/>
    <hyperlink ref="C358" r:id="rId343" display="https://www.tuttitalia.it/basilicata/57-latronico/"/>
    <hyperlink ref="C359" r:id="rId344" display="https://www.tuttitalia.it/basilicata/18-rapolla/"/>
    <hyperlink ref="C360" r:id="rId345" display="https://www.tuttitalia.it/basilicata/87-francavilla-in-sinni/"/>
    <hyperlink ref="C361" r:id="rId346" display="https://www.tuttitalia.it/basilicata/25-pietragalla/"/>
    <hyperlink ref="C362" r:id="rId347" display="https://www.tuttitalia.it/basilicata/37-brienza/"/>
    <hyperlink ref="C363" r:id="rId348" display="https://www.tuttitalia.it/basilicata/94-marsico-nuovo/"/>
    <hyperlink ref="C364" r:id="rId349" display="https://www.tuttitalia.it/basilicata/56-atella/"/>
    <hyperlink ref="C365" r:id="rId350" display="https://www.tuttitalia.it/basilicata/70-moliterno/"/>
    <hyperlink ref="C366" r:id="rId351" display="https://www.tuttitalia.it/basilicata/57-oppido-lucano/"/>
    <hyperlink ref="C367" r:id="rId352" display="https://www.tuttitalia.it/basilicata/65-ruoti/"/>
    <hyperlink ref="C368" r:id="rId353" display="https://www.tuttitalia.it/basilicata/73-rotonda/"/>
    <hyperlink ref="C369" r:id="rId354" display="https://www.tuttitalia.it/basilicata/43-viggiano/"/>
    <hyperlink ref="C370" r:id="rId355" display="https://www.tuttitalia.it/basilicata/22-paterno/"/>
    <hyperlink ref="C371" r:id="rId356" display="https://www.tuttitalia.it/basilicata/33-tolve/"/>
    <hyperlink ref="C372" r:id="rId357" display="https://www.tuttitalia.it/basilicata/28-tramutola/"/>
    <hyperlink ref="C373" r:id="rId358" display="https://www.tuttitalia.it/basilicata/54-viggianello/"/>
    <hyperlink ref="C374" r:id="rId359" display="https://www.tuttitalia.it/basilicata/77-filiano/"/>
    <hyperlink ref="C375" r:id="rId360" display="https://www.tuttitalia.it/basilicata/57-san-fele/"/>
    <hyperlink ref="C376" r:id="rId361" display="https://www.tuttitalia.it/basilicata/53-vietri-di-potenza/"/>
    <hyperlink ref="C377" r:id="rId362" display="https://www.tuttitalia.it/basilicata/95-barile/"/>
    <hyperlink ref="C378" r:id="rId363" display="https://www.tuttitalia.it/basilicata/41-rivello/"/>
    <hyperlink ref="C379" r:id="rId364" display="https://www.tuttitalia.it/basilicata/65-baragiano/"/>
    <hyperlink ref="C380" r:id="rId365" display="https://www.tuttitalia.it/basilicata/44-corleto-perticara/"/>
    <hyperlink ref="C381" r:id="rId366" display="https://www.tuttitalia.it/basilicata/93-acerenza/"/>
    <hyperlink ref="C382" r:id="rId367" display="https://www.tuttitalia.it/basilicata/96-satriano-di-lucania/"/>
    <hyperlink ref="C383" r:id="rId368" display="https://www.tuttitalia.it/basilicata/56-trecchina/"/>
    <hyperlink ref="C384" r:id="rId369" display="https://www.tuttitalia.it/basilicata/76-castelluccio-inferiore/"/>
    <hyperlink ref="C385" r:id="rId370" display="https://www.tuttitalia.it/basilicata/78-forenza/"/>
    <hyperlink ref="C386" r:id="rId371" display="https://www.tuttitalia.it/basilicata/82-vaglio-basilicata/"/>
    <hyperlink ref="C387" r:id="rId372" display="https://www.tuttitalia.it/basilicata/48-calvello/"/>
    <hyperlink ref="C388" r:id="rId373" display="https://www.tuttitalia.it/basilicata/91-chiaromonte/"/>
    <hyperlink ref="C389" r:id="rId374" display="https://www.tuttitalia.it/basilicata/34-pescopagano/"/>
    <hyperlink ref="C390" r:id="rId375" display="https://www.tuttitalia.it/basilicata/89-balvano/"/>
    <hyperlink ref="C391" r:id="rId376" display="https://www.tuttitalia.it/basilicata/75-laurenzana/"/>
    <hyperlink ref="C392" r:id="rId377" display="https://www.tuttitalia.it/basilicata/73-ripacandida/"/>
    <hyperlink ref="C393" r:id="rId378" display="https://www.tuttitalia.it/basilicata/64-grumento-nova/"/>
    <hyperlink ref="C394" r:id="rId379" display="https://www.tuttitalia.it/basilicata/37-maschito/"/>
    <hyperlink ref="C395" r:id="rId380" display="https://www.tuttitalia.it/basilicata/71-anzi/"/>
    <hyperlink ref="C396" r:id="rId381" display="https://www.tuttitalia.it/basilicata/20-montemilone/"/>
    <hyperlink ref="C397" r:id="rId382" display="https://www.tuttitalia.it/basilicata/24-san-severino-lucano/"/>
    <hyperlink ref="C398" r:id="rId383" display="https://www.tuttitalia.it/basilicata/88-roccanova/"/>
    <hyperlink ref="C399" r:id="rId384" display="https://www.tuttitalia.it/basilicata/26-nemoli/"/>
    <hyperlink ref="C400" r:id="rId385" display="https://www.tuttitalia.it/basilicata/20-abriola/"/>
    <hyperlink ref="C401" r:id="rId386" display="https://www.tuttitalia.it/basilicata/14-sarconi/"/>
    <hyperlink ref="C402" r:id="rId387" display="https://www.tuttitalia.it/basilicata/56-spinoso/"/>
    <hyperlink ref="C403" r:id="rId388" display="https://www.tuttitalia.it/basilicata/21-albano-di-lucania/"/>
    <hyperlink ref="C404" r:id="rId389" display="https://www.tuttitalia.it/basilicata/75-sant-angelo-le-fratte/"/>
    <hyperlink ref="C405" r:id="rId390" display="https://www.tuttitalia.it/basilicata/57-episcopia/"/>
    <hyperlink ref="C406" r:id="rId391" display="https://www.tuttitalia.it/basilicata/52-castelsaraceno/"/>
    <hyperlink ref="C407" r:id="rId392" display="https://www.tuttitalia.it/basilicata/24-banzi/"/>
    <hyperlink ref="C408" r:id="rId393" display="https://www.tuttitalia.it/basilicata/29-san-chirico-nuovo/"/>
    <hyperlink ref="C409" r:id="rId394" display="https://www.tuttitalia.it/basilicata/76-cancellara/"/>
    <hyperlink ref="C410" r:id="rId395" display="https://www.tuttitalia.it/basilicata/20-montemurro/"/>
    <hyperlink ref="C411" r:id="rId396" display="https://www.tuttitalia.it/basilicata/97-terranova-di-pollino/"/>
    <hyperlink ref="C412" r:id="rId397" display="https://www.tuttitalia.it/basilicata/43-savoia-di-lucania/"/>
    <hyperlink ref="C413" r:id="rId398" display="https://www.tuttitalia.it/basilicata/68-ruvo-del-monte/"/>
    <hyperlink ref="C414" r:id="rId399" display="https://www.tuttitalia.it/basilicata/34-san-chirico-raparo/"/>
    <hyperlink ref="C415" r:id="rId400" display="https://www.tuttitalia.it/basilicata/44-castronuovo-di-sant-andrea/"/>
    <hyperlink ref="C416" r:id="rId401" display="https://www.tuttitalia.it/basilicata/49-pietrapertosa/"/>
    <hyperlink ref="C417" r:id="rId402" display="https://www.tuttitalia.it/basilicata/44-rapone/"/>
    <hyperlink ref="C418" r:id="rId403" display="https://www.tuttitalia.it/basilicata/65-castelgrande/"/>
    <hyperlink ref="C419" r:id="rId404" display="https://www.tuttitalia.it/basilicata/34-gallicchio/"/>
    <hyperlink ref="C420" r:id="rId405" display="https://www.tuttitalia.it/basilicata/62-brindisi-montagna/"/>
    <hyperlink ref="C421" r:id="rId406" display="https://www.tuttitalia.it/basilicata/54-sasso-di-castalda/"/>
    <hyperlink ref="C422" r:id="rId407" display="https://www.tuttitalia.it/basilicata/28-noepoli/"/>
    <hyperlink ref="C423" r:id="rId408" display="https://www.tuttitalia.it/basilicata/91-campomaggiore/"/>
    <hyperlink ref="C424" r:id="rId409" display="https://www.tuttitalia.it/basilicata/15-castelluccio-superiore/"/>
    <hyperlink ref="C425" r:id="rId410" display="https://www.tuttitalia.it/basilicata/26-castelmezzano/"/>
    <hyperlink ref="C426" r:id="rId411" display="https://www.tuttitalia.it/basilicata/23-ginestra/"/>
    <hyperlink ref="C427" r:id="rId412" display="https://www.tuttitalia.it/basilicata/33-san-martino-d-agri/"/>
    <hyperlink ref="C428" r:id="rId413" display="https://www.tuttitalia.it/basilicata/77-san-costantino-albanese/"/>
    <hyperlink ref="C429" r:id="rId414" display="https://www.tuttitalia.it/basilicata/23-trivigno/"/>
    <hyperlink ref="C430" r:id="rId415" display="https://www.tuttitalia.it/basilicata/33-cersosimo/"/>
    <hyperlink ref="C431" r:id="rId416" display="https://www.tuttitalia.it/basilicata/20-fardella/"/>
    <hyperlink ref="C432" r:id="rId417" display="https://www.tuttitalia.it/basilicata/93-armento/"/>
    <hyperlink ref="C433" r:id="rId418" display="https://www.tuttitalia.it/basilicata/36-carbone/"/>
    <hyperlink ref="C434" r:id="rId419" display="https://www.tuttitalia.it/basilicata/29-teana/"/>
    <hyperlink ref="C435" r:id="rId420" display="https://www.tuttitalia.it/basilicata/55-missanello/"/>
    <hyperlink ref="C436" r:id="rId421" display="https://www.tuttitalia.it/basilicata/16-guardia-perticara/"/>
    <hyperlink ref="C437" r:id="rId422" display="https://www.tuttitalia.it/basilicata/40-calvera/"/>
    <hyperlink ref="C438" r:id="rId423" display="https://www.tuttitalia.it/basilicata/45-san-paolo-albanese/"/>
    <hyperlink ref="C439" r:id="rId424" display="https://www.tuttitalia.it/calabria/16-catanzaro/"/>
    <hyperlink ref="C440" r:id="rId425" display="https://www.tuttitalia.it/calabria/31-lamezia-terme/"/>
    <hyperlink ref="C441" r:id="rId426" display="https://www.tuttitalia.it/calabria/72-soverato/"/>
    <hyperlink ref="C442" r:id="rId427" display="https://www.tuttitalia.it/calabria/84-sellia-marina/"/>
    <hyperlink ref="C443" r:id="rId428" display="https://www.tuttitalia.it/calabria/98-borgia/"/>
    <hyperlink ref="C444" r:id="rId429" display="https://www.tuttitalia.it/calabria/85-curinga/"/>
    <hyperlink ref="C445" r:id="rId430" display="https://www.tuttitalia.it/calabria/62-girifalco/"/>
    <hyperlink ref="C446" r:id="rId431" display="https://www.tuttitalia.it/calabria/26-montepaone/"/>
    <hyperlink ref="C447" r:id="rId432" display="https://www.tuttitalia.it/calabria/23-davoli/"/>
    <hyperlink ref="C448" r:id="rId433" display="https://www.tuttitalia.it/calabria/14-chiaravalle-centrale/"/>
    <hyperlink ref="C449" r:id="rId434" display="https://www.tuttitalia.it/calabria/87-gizzeria/"/>
    <hyperlink ref="C450" r:id="rId435" display="https://www.tuttitalia.it/calabria/29-botricello/"/>
    <hyperlink ref="C451" r:id="rId436" display="https://www.tuttitalia.it/calabria/12-cropani/"/>
    <hyperlink ref="C452" r:id="rId437" display="https://www.tuttitalia.it/calabria/25-nocera-terinese/"/>
    <hyperlink ref="C453" r:id="rId438" display="https://www.tuttitalia.it/calabria/26-simeri-crichi/"/>
    <hyperlink ref="C454" r:id="rId439" display="https://www.tuttitalia.it/calabria/64-maida/"/>
    <hyperlink ref="C455" r:id="rId440" display="https://www.tuttitalia.it/calabria/76-guardavalle/"/>
    <hyperlink ref="C456" r:id="rId441" display="https://www.tuttitalia.it/calabria/50-sersale/"/>
    <hyperlink ref="C457" r:id="rId442" display="https://www.tuttitalia.it/calabria/32-san-pietro-a-maida/"/>
    <hyperlink ref="C458" r:id="rId443" display="https://www.tuttitalia.it/calabria/72-falerna/"/>
    <hyperlink ref="C459" r:id="rId444" display="https://www.tuttitalia.it/calabria/67-tiriolo/"/>
    <hyperlink ref="C460" r:id="rId445" display="https://www.tuttitalia.it/calabria/76-squillace/"/>
    <hyperlink ref="C461" r:id="rId446" display="https://www.tuttitalia.it/calabria/68-satriano/"/>
    <hyperlink ref="C462" r:id="rId447" display="https://www.tuttitalia.it/calabria/97-gimigliano/"/>
    <hyperlink ref="C463" r:id="rId448" display="https://www.tuttitalia.it/calabria/95-decollatura/"/>
    <hyperlink ref="C464" r:id="rId449" display="https://www.tuttitalia.it/calabria/50-settingiano/"/>
    <hyperlink ref="C465" r:id="rId450" display="https://www.tuttitalia.it/calabria/51-serrastretta/"/>
    <hyperlink ref="C466" r:id="rId451" display="https://www.tuttitalia.it/calabria/77-soveria-mannelli/"/>
    <hyperlink ref="C467" r:id="rId452" display="https://www.tuttitalia.it/calabria/83-badolato/"/>
    <hyperlink ref="C468" r:id="rId453" display="https://www.tuttitalia.it/calabria/60-petrona/"/>
    <hyperlink ref="C469" r:id="rId454" display="https://www.tuttitalia.it/calabria/67-pianopoli/"/>
    <hyperlink ref="C470" r:id="rId455" display="https://www.tuttitalia.it/calabria/62-taverna/"/>
    <hyperlink ref="C471" r:id="rId456" display="https://www.tuttitalia.it/calabria/89-staletti/"/>
    <hyperlink ref="C472" r:id="rId457" display="https://www.tuttitalia.it/calabria/18-marcellinara/"/>
    <hyperlink ref="C473" r:id="rId458" display="https://www.tuttitalia.it/calabria/94-gasperina/"/>
    <hyperlink ref="C474" r:id="rId459" display="https://www.tuttitalia.it/calabria/33-santa-caterina-dello-ionio/"/>
    <hyperlink ref="C475" r:id="rId460" display="https://www.tuttitalia.it/calabria/71-platania/"/>
    <hyperlink ref="C476" r:id="rId461" display="https://www.tuttitalia.it/calabria/60-feroleto-antico/"/>
    <hyperlink ref="C477" r:id="rId462" display="https://www.tuttitalia.it/calabria/82-cortale/"/>
    <hyperlink ref="C478" r:id="rId463" display="https://www.tuttitalia.it/calabria/65-cardinale/"/>
    <hyperlink ref="C479" r:id="rId464" display="https://www.tuttitalia.it/calabria/80-pentone/"/>
    <hyperlink ref="C480" r:id="rId465" display="https://www.tuttitalia.it/calabria/36-sant-andrea-apostolo-dello-ionio/"/>
    <hyperlink ref="C481" r:id="rId466" display="https://www.tuttitalia.it/calabria/79-caraffa-di-catanzaro/"/>
    <hyperlink ref="C482" r:id="rId467" display="https://www.tuttitalia.it/calabria/15-amaroni/"/>
    <hyperlink ref="C483" r:id="rId468" display="https://www.tuttitalia.it/calabria/16-montauro/"/>
    <hyperlink ref="C484" r:id="rId469" display="https://www.tuttitalia.it/calabria/91-san-vito-sullo-ionio/"/>
    <hyperlink ref="C485" r:id="rId470" display="https://www.tuttitalia.it/calabria/72-vallefiorita/"/>
    <hyperlink ref="C486" r:id="rId471" display="https://www.tuttitalia.it/calabria/88-san-pietro-apostolo/"/>
    <hyperlink ref="C487" r:id="rId472" display="https://www.tuttitalia.it/calabria/95-zagarise/"/>
    <hyperlink ref="C488" r:id="rId473" display="https://www.tuttitalia.it/calabria/68-isca-sullo-ionio/"/>
    <hyperlink ref="C489" r:id="rId474" display="https://www.tuttitalia.it/calabria/71-soveria-simeri/"/>
    <hyperlink ref="C490" r:id="rId475" display="https://www.tuttitalia.it/calabria/46-san-mango-d-aquino/"/>
    <hyperlink ref="C491" r:id="rId476" display="https://www.tuttitalia.it/calabria/84-carlopoli/"/>
    <hyperlink ref="C492" r:id="rId477" display="https://www.tuttitalia.it/calabria/56-san-sostene/"/>
    <hyperlink ref="C493" r:id="rId478" display="https://www.tuttitalia.it/calabria/34-conflenti/"/>
    <hyperlink ref="C494" r:id="rId479" display="https://www.tuttitalia.it/calabria/26-belcastro/"/>
    <hyperlink ref="C495" r:id="rId480" display="https://www.tuttitalia.it/calabria/61-magisano/"/>
    <hyperlink ref="C496" r:id="rId481" display="https://www.tuttitalia.it/calabria/54-cerva/"/>
    <hyperlink ref="C497" r:id="rId482" display="https://www.tuttitalia.it/calabria/78-palermiti/"/>
    <hyperlink ref="C498" r:id="rId483" display="https://www.tuttitalia.it/calabria/60-petrizzi/"/>
    <hyperlink ref="C499" r:id="rId484" display="https://www.tuttitalia.it/calabria/52-martirano-lombardo/"/>
    <hyperlink ref="C500" r:id="rId485" display="https://www.tuttitalia.it/calabria/64-torre-di-ruggiero/"/>
    <hyperlink ref="C501" r:id="rId486" display="https://www.tuttitalia.it/calabria/27-cicala/"/>
    <hyperlink ref="C502" r:id="rId487" display="https://www.tuttitalia.it/calabria/26-albi/"/>
    <hyperlink ref="C503" r:id="rId488" display="https://www.tuttitalia.it/calabria/35-martirano/"/>
    <hyperlink ref="C504" r:id="rId489" display="https://www.tuttitalia.it/calabria/30-amato/"/>
    <hyperlink ref="C505" r:id="rId490" display="https://www.tuttitalia.it/calabria/54-motta-santa-lucia/"/>
    <hyperlink ref="C506" r:id="rId491" display="https://www.tuttitalia.it/calabria/18-sorbo-san-basile/"/>
    <hyperlink ref="C507" r:id="rId492" display="https://www.tuttitalia.it/calabria/95-miglierina/"/>
    <hyperlink ref="C508" r:id="rId493" display="https://www.tuttitalia.it/calabria/49-san-floro/"/>
    <hyperlink ref="C509" r:id="rId494" display="https://www.tuttitalia.it/calabria/39-andali/"/>
    <hyperlink ref="C510" r:id="rId495" display="https://www.tuttitalia.it/calabria/63-jacurso/"/>
    <hyperlink ref="C511" r:id="rId496" display="https://www.tuttitalia.it/calabria/87-fossato-serralta/"/>
    <hyperlink ref="C512" r:id="rId497" display="https://www.tuttitalia.it/calabria/26-cenadi/"/>
    <hyperlink ref="C513" r:id="rId498" display="https://www.tuttitalia.it/calabria/79-sellia/"/>
    <hyperlink ref="C514" r:id="rId499" display="https://www.tuttitalia.it/calabria/22-olivadi/"/>
    <hyperlink ref="C515" r:id="rId500" display="https://www.tuttitalia.it/calabria/70-argusto/"/>
    <hyperlink ref="C516" r:id="rId501" display="https://www.tuttitalia.it/calabria/80-gagliato/"/>
    <hyperlink ref="C517" r:id="rId502" display="https://www.tuttitalia.it/calabria/65-marcedusa/"/>
    <hyperlink ref="C518" r:id="rId503" display="https://www.tuttitalia.it/calabria/84-centrache/"/>
    <hyperlink ref="C519" r:id="rId504" display="https://www.tuttitalia.it/calabria/25-corigliano-rossano/"/>
    <hyperlink ref="C520" r:id="rId505" display="https://www.tuttitalia.it/calabria/45-cosenza/"/>
    <hyperlink ref="C521" r:id="rId506" display="https://www.tuttitalia.it/calabria/90-rende/"/>
    <hyperlink ref="C522" r:id="rId507" display="https://www.tuttitalia.it/calabria/27-castrovillari/"/>
    <hyperlink ref="C523" r:id="rId508" display="https://www.tuttitalia.it/calabria/55-montalto-uffugo/"/>
    <hyperlink ref="C524" r:id="rId509" display="https://www.tuttitalia.it/calabria/19-acri/"/>
    <hyperlink ref="C525" r:id="rId510" display="https://www.tuttitalia.it/calabria/79-cassano-allo-ionio/"/>
    <hyperlink ref="C526" r:id="rId511" display="https://www.tuttitalia.it/calabria/44-san-giovanni-in-fiore/"/>
    <hyperlink ref="C527" r:id="rId512" display="https://www.tuttitalia.it/calabria/18-paola/"/>
    <hyperlink ref="C528" r:id="rId513" display="https://www.tuttitalia.it/calabria/63-amantea/"/>
    <hyperlink ref="C529" r:id="rId514" display="https://www.tuttitalia.it/calabria/80-scalea/"/>
    <hyperlink ref="C530" r:id="rId515" display="https://www.tuttitalia.it/calabria/96-bisignano/"/>
    <hyperlink ref="C531" r:id="rId516" display="https://www.tuttitalia.it/calabria/81-cetraro/"/>
    <hyperlink ref="C532" r:id="rId517" display="https://www.tuttitalia.it/calabria/98-crosia/"/>
    <hyperlink ref="C533" r:id="rId518" display="https://www.tuttitalia.it/calabria/59-casali-del-manco/"/>
    <hyperlink ref="C534" r:id="rId519" display="https://www.tuttitalia.it/calabria/79-castrolibero/"/>
    <hyperlink ref="C535" r:id="rId520" display="https://www.tuttitalia.it/calabria/96-mendicino/"/>
    <hyperlink ref="C536" r:id="rId521" display="https://www.tuttitalia.it/calabria/20-belvedere-marittimo/"/>
    <hyperlink ref="C537" r:id="rId522" display="https://www.tuttitalia.it/calabria/33-luzzi/"/>
    <hyperlink ref="C538" r:id="rId523" display="https://www.tuttitalia.it/calabria/25-trebisacce/"/>
    <hyperlink ref="C539" r:id="rId524" display="https://www.tuttitalia.it/calabria/21-fuscaldo/"/>
    <hyperlink ref="C540" r:id="rId525" display="https://www.tuttitalia.it/calabria/31-cariati/"/>
    <hyperlink ref="C541" r:id="rId526" display="https://www.tuttitalia.it/calabria/33-san-marco-argentano/"/>
    <hyperlink ref="C542" r:id="rId527" display="https://www.tuttitalia.it/calabria/28-roggiano-gravina/"/>
    <hyperlink ref="C543" r:id="rId528" display="https://www.tuttitalia.it/calabria/12-spezzano-albanese/"/>
    <hyperlink ref="C544" r:id="rId529" display="https://www.tuttitalia.it/calabria/51-praia-a-mare/"/>
    <hyperlink ref="C545" r:id="rId530" display="https://www.tuttitalia.it/calabria/72-tortora/"/>
    <hyperlink ref="C546" r:id="rId531" display="https://www.tuttitalia.it/calabria/77-san-lucido/"/>
    <hyperlink ref="C547" r:id="rId532" display="https://www.tuttitalia.it/calabria/67-rogliano/"/>
    <hyperlink ref="C548" r:id="rId533" display="https://www.tuttitalia.it/calabria/87-villapiana/"/>
    <hyperlink ref="C549" r:id="rId534" display="https://www.tuttitalia.it/calabria/92-diamante/"/>
    <hyperlink ref="C550" r:id="rId535" display="https://www.tuttitalia.it/calabria/26-santa-maria-del-cedro/"/>
    <hyperlink ref="C551" r:id="rId536" display="https://www.tuttitalia.it/calabria/53-terranova-da-sibari/"/>
    <hyperlink ref="C552" r:id="rId537" display="https://www.tuttitalia.it/calabria/76-torano-castello/"/>
    <hyperlink ref="C553" r:id="rId538" display="https://www.tuttitalia.it/calabria/29-spezzano-della-sila/"/>
    <hyperlink ref="C554" r:id="rId539" display="https://www.tuttitalia.it/calabria/49-rose/"/>
    <hyperlink ref="C555" r:id="rId540" display="https://www.tuttitalia.it/calabria/31-altomonte/"/>
    <hyperlink ref="C556" r:id="rId541" display="https://www.tuttitalia.it/calabria/79-morano-calabro/"/>
    <hyperlink ref="C557" r:id="rId542" display="https://www.tuttitalia.it/calabria/94-dipignano/"/>
    <hyperlink ref="C558" r:id="rId543" display="https://www.tuttitalia.it/calabria/38-lattarico/"/>
    <hyperlink ref="C559" r:id="rId544" display="https://www.tuttitalia.it/calabria/36-fagnano-castello/"/>
    <hyperlink ref="C560" r:id="rId545" display="https://www.tuttitalia.it/calabria/42-saracena/"/>
    <hyperlink ref="C561" r:id="rId546" display="https://www.tuttitalia.it/calabria/31-san-pietro-in-guarano/"/>
    <hyperlink ref="C562" r:id="rId547" display="https://www.tuttitalia.it/calabria/74-marano-marchesato/"/>
    <hyperlink ref="C563" r:id="rId548" display="https://www.tuttitalia.it/calabria/36-san-demetrio-corone/"/>
    <hyperlink ref="C564" r:id="rId549" display="https://www.tuttitalia.it/calabria/48-carolei/"/>
    <hyperlink ref="C565" r:id="rId550" display="https://www.tuttitalia.it/calabria/66-rocca-imperiale/"/>
    <hyperlink ref="C566" r:id="rId551" display="https://www.tuttitalia.it/calabria/55-san-lorenzo-del-vallo/"/>
    <hyperlink ref="C567" r:id="rId552" display="https://www.tuttitalia.it/calabria/66-rovito/"/>
    <hyperlink ref="C568" r:id="rId553" display="https://www.tuttitalia.it/calabria/59-marano-principato/"/>
    <hyperlink ref="C569" r:id="rId554" display="https://www.tuttitalia.it/calabria/22-cerisano/"/>
    <hyperlink ref="C570" r:id="rId555" display="https://www.tuttitalia.it/calabria/95-castiglione-cosentino/"/>
    <hyperlink ref="C571" r:id="rId556" display="https://www.tuttitalia.it/calabria/31-longobucco/"/>
    <hyperlink ref="C572" r:id="rId557" display="https://www.tuttitalia.it/calabria/52-fiumefreddo-bruzio/"/>
    <hyperlink ref="C573" r:id="rId558" display="https://www.tuttitalia.it/calabria/90-mormanno/"/>
    <hyperlink ref="C574" r:id="rId559" display="https://www.tuttitalia.it/calabria/75-amendolara/"/>
    <hyperlink ref="C575" r:id="rId560" display="https://www.tuttitalia.it/calabria/57-verbicaro/"/>
    <hyperlink ref="C576" r:id="rId561" display="https://www.tuttitalia.it/calabria/89-francavilla-marittima/"/>
    <hyperlink ref="C577" r:id="rId562" display="https://www.tuttitalia.it/calabria/82-aprigliano/"/>
    <hyperlink ref="C578" r:id="rId563" display="https://www.tuttitalia.it/calabria/36-celico/"/>
    <hyperlink ref="C579" r:id="rId564" display="https://www.tuttitalia.it/calabria/19-bonifati/"/>
    <hyperlink ref="C580" r:id="rId565" display="https://www.tuttitalia.it/calabria/33-mandatoriccio/"/>
    <hyperlink ref="C581" r:id="rId566" display="https://www.tuttitalia.it/calabria/81-san-fili/"/>
    <hyperlink ref="C582" r:id="rId567" display="https://www.tuttitalia.it/calabria/39-zumpano/"/>
    <hyperlink ref="C583" r:id="rId568" display="https://www.tuttitalia.it/calabria/23-lago/"/>
    <hyperlink ref="C584" r:id="rId569" display="https://www.tuttitalia.it/calabria/71-santa-sofia-d-epiro/"/>
    <hyperlink ref="C585" r:id="rId570" display="https://www.tuttitalia.it/calabria/93-lungro/"/>
    <hyperlink ref="C586" r:id="rId571" display="https://www.tuttitalia.it/calabria/25-longobardi/"/>
    <hyperlink ref="C587" r:id="rId572" display="https://www.tuttitalia.it/calabria/75-cerchiara-di-calabria/"/>
    <hyperlink ref="C588" r:id="rId573" display="https://www.tuttitalia.it/calabria/96-grisolia/"/>
    <hyperlink ref="C589" r:id="rId574" display="https://www.tuttitalia.it/calabria/20-buonvicino/"/>
    <hyperlink ref="C590" r:id="rId575" display="https://www.tuttitalia.it/calabria/65-san-vincenzo-la-costa/"/>
    <hyperlink ref="C591" r:id="rId576" display="https://www.tuttitalia.it/calabria/64-san-sosti/"/>
    <hyperlink ref="C592" r:id="rId577" display="https://www.tuttitalia.it/calabria/39-parenti/"/>
    <hyperlink ref="C593" r:id="rId578" display="https://www.tuttitalia.it/calabria/57-oriolo/"/>
    <hyperlink ref="C594" r:id="rId579" display="https://www.tuttitalia.it/calabria/23-frascineto/"/>
    <hyperlink ref="C595" r:id="rId580" display="https://www.tuttitalia.it/calabria/65-firmo/"/>
    <hyperlink ref="C596" r:id="rId581" display="https://www.tuttitalia.it/calabria/58-san-nicola-arcella/"/>
    <hyperlink ref="C597" r:id="rId582" display="https://www.tuttitalia.it/calabria/26-tarsia/"/>
    <hyperlink ref="C598" r:id="rId583" display="https://www.tuttitalia.it/calabria/53-belmonte-calabro/"/>
    <hyperlink ref="C599" r:id="rId584" display="https://www.tuttitalia.it/calabria/71-guardia-piemontese/"/>
    <hyperlink ref="C600" r:id="rId585" display="https://www.tuttitalia.it/calabria/22-roseto-capo-spulico/"/>
    <hyperlink ref="C601" r:id="rId586" display="https://www.tuttitalia.it/calabria/59-mangone/"/>
    <hyperlink ref="C602" r:id="rId587" display="https://www.tuttitalia.it/calabria/74-laino-borgo/"/>
    <hyperlink ref="C603" r:id="rId588" display="https://www.tuttitalia.it/calabria/50-acquappesa/"/>
    <hyperlink ref="C604" r:id="rId589" display="https://www.tuttitalia.it/calabria/29-sant-agata-di-esaro/"/>
    <hyperlink ref="C605" r:id="rId590" display="https://www.tuttitalia.it/calabria/75-montegiordano/"/>
    <hyperlink ref="C606" r:id="rId591" display="https://www.tuttitalia.it/calabria/91-malvito/"/>
    <hyperlink ref="C607" r:id="rId592" display="https://www.tuttitalia.it/calabria/78-santo-stefano-di-rogliano/"/>
    <hyperlink ref="C608" r:id="rId593" display="https://www.tuttitalia.it/calabria/63-campana/"/>
    <hyperlink ref="C609" r:id="rId594" display="https://www.tuttitalia.it/calabria/91-grimaldi/"/>
    <hyperlink ref="C610" r:id="rId595" display="https://www.tuttitalia.it/calabria/63-aiello-calabro/"/>
    <hyperlink ref="C611" r:id="rId596" display="https://www.tuttitalia.it/calabria/25-mongrassano/"/>
    <hyperlink ref="C612" r:id="rId597" display="https://www.tuttitalia.it/calabria/91-san-benedetto-ullano/"/>
    <hyperlink ref="C613" r:id="rId598" display="https://www.tuttitalia.it/calabria/53-falconara-albanese/"/>
    <hyperlink ref="C614" r:id="rId599" display="https://www.tuttitalia.it/calabria/97-piane-crati/"/>
    <hyperlink ref="C615" r:id="rId600" display="https://www.tuttitalia.it/calabria/61-paterno-calabro/"/>
    <hyperlink ref="C616" r:id="rId601" display="https://www.tuttitalia.it/calabria/22-san-giorgio-albanese/"/>
    <hyperlink ref="C617" r:id="rId602" display="https://www.tuttitalia.it/calabria/34-calopezzati/"/>
    <hyperlink ref="C618" r:id="rId603" display="https://www.tuttitalia.it/calabria/67-cerzeto/"/>
    <hyperlink ref="C619" r:id="rId604" display="https://www.tuttitalia.it/calabria/90-sangineto/"/>
    <hyperlink ref="C620" r:id="rId605" display="https://www.tuttitalia.it/calabria/63-albidona/"/>
    <hyperlink ref="C621" r:id="rId606" display="https://www.tuttitalia.it/calabria/12-bianchi/"/>
    <hyperlink ref="C622" r:id="rId607" display="https://www.tuttitalia.it/calabria/88-cleto/"/>
    <hyperlink ref="C623" r:id="rId608" display="https://www.tuttitalia.it/calabria/91-san-donato-di-ninea/"/>
    <hyperlink ref="C624" r:id="rId609" display="https://www.tuttitalia.it/calabria/44-pietrafitta/"/>
    <hyperlink ref="C625" r:id="rId610" display="https://www.tuttitalia.it/calabria/15-colosimi/"/>
    <hyperlink ref="C626" r:id="rId611" display="https://www.tuttitalia.it/calabria/28-orsomarso/"/>
    <hyperlink ref="C627" r:id="rId612" display="https://www.tuttitalia.it/calabria/41-maiera/"/>
    <hyperlink ref="C628" r:id="rId613" display="https://www.tuttitalia.it/calabria/61-bocchigliero/"/>
    <hyperlink ref="C629" r:id="rId614" display="https://www.tuttitalia.it/calabria/74-scigliano/"/>
    <hyperlink ref="C630" r:id="rId615" display="https://www.tuttitalia.it/calabria/80-santa-domenica-talao/"/>
    <hyperlink ref="C631" r:id="rId616" display="https://www.tuttitalia.it/calabria/59-santa-caterina-albanese/"/>
    <hyperlink ref="C632" r:id="rId617" display="https://www.tuttitalia.it/calabria/46-mottafollone/"/>
    <hyperlink ref="C633" r:id="rId618" display="https://www.tuttitalia.it/calabria/15-caloveto/"/>
    <hyperlink ref="C634" r:id="rId619" display="https://www.tuttitalia.it/calabria/15-figline-vegliaturo/"/>
    <hyperlink ref="C635" r:id="rId620" display="https://www.tuttitalia.it/calabria/24-vaccarizzo-albanese/"/>
    <hyperlink ref="C636" r:id="rId621" display="https://www.tuttitalia.it/calabria/81-rota-greca/"/>
    <hyperlink ref="C637" r:id="rId622" display="https://www.tuttitalia.it/calabria/49-acquaformosa/"/>
    <hyperlink ref="C638" r:id="rId623" display="https://www.tuttitalia.it/calabria/34-pietrapaola/"/>
    <hyperlink ref="C639" r:id="rId624" display="https://www.tuttitalia.it/calabria/53-cropalati/"/>
    <hyperlink ref="C640" r:id="rId625" display="https://www.tuttitalia.it/calabria/86-paludi/"/>
    <hyperlink ref="C641" r:id="rId626" display="https://www.tuttitalia.it/calabria/68-san-martino-di-finita/"/>
    <hyperlink ref="C642" r:id="rId627" display="https://www.tuttitalia.it/calabria/94-san-basile/"/>
    <hyperlink ref="C643" r:id="rId628" display="https://www.tuttitalia.it/calabria/98-marzi/"/>
    <hyperlink ref="C644" r:id="rId629" display="https://www.tuttitalia.it/calabria/85-domanico/"/>
    <hyperlink ref="C645" r:id="rId630" display="https://www.tuttitalia.it/calabria/84-scala-coeli/"/>
    <hyperlink ref="C646" r:id="rId631" display="https://www.tuttitalia.it/calabria/27-belsito/"/>
    <hyperlink ref="C647" r:id="rId632" display="https://www.tuttitalia.it/calabria/55-lappano/"/>
    <hyperlink ref="C648" r:id="rId633" display="https://www.tuttitalia.it/calabria/54-civita/"/>
    <hyperlink ref="C649" r:id="rId634" display="https://www.tuttitalia.it/calabria/15-pedivigliano/"/>
    <hyperlink ref="C650" r:id="rId635" display="https://www.tuttitalia.it/calabria/86-cervicati/"/>
    <hyperlink ref="C651" r:id="rId636" display="https://www.tuttitalia.it/calabria/29-laino-castello/"/>
    <hyperlink ref="C652" r:id="rId637" display="https://www.tuttitalia.it/calabria/28-aieta/"/>
    <hyperlink ref="C653" r:id="rId638" display="https://www.tuttitalia.it/calabria/80-malito/"/>
    <hyperlink ref="C654" r:id="rId639" display="https://www.tuttitalia.it/calabria/67-terravecchia/"/>
    <hyperlink ref="C655" r:id="rId640" display="https://www.tuttitalia.it/calabria/72-plataci/"/>
    <hyperlink ref="C656" r:id="rId641" display="https://www.tuttitalia.it/calabria/62-canna/"/>
    <hyperlink ref="C657" r:id="rId642" display="https://www.tuttitalia.it/calabria/22-altilia/"/>
    <hyperlink ref="C658" r:id="rId643" display="https://www.tuttitalia.it/calabria/52-papasidero/"/>
    <hyperlink ref="C659" r:id="rId644" display="https://www.tuttitalia.it/calabria/21-san-cosmo-albanese/"/>
    <hyperlink ref="C660" r:id="rId645" display="https://www.tuttitalia.it/calabria/52-san-lorenzo-bellizzi/"/>
    <hyperlink ref="C661" r:id="rId646" display="https://www.tuttitalia.it/calabria/42-san-pietro-in-amantea/"/>
    <hyperlink ref="C662" r:id="rId647" display="https://www.tuttitalia.it/calabria/19-cellara/"/>
    <hyperlink ref="C663" r:id="rId648" display="https://www.tuttitalia.it/calabria/97-serra-d-aiello/"/>
    <hyperlink ref="C664" r:id="rId649" display="https://www.tuttitalia.it/calabria/34-alessandria-del-carretto/"/>
    <hyperlink ref="C665" r:id="rId650" display="https://www.tuttitalia.it/calabria/88-nocara/"/>
    <hyperlink ref="C666" r:id="rId651" display="https://www.tuttitalia.it/calabria/83-panettieri/"/>
    <hyperlink ref="C667" r:id="rId652" display="https://www.tuttitalia.it/calabria/18-castroregio/"/>
    <hyperlink ref="C668" r:id="rId653" display="https://www.tuttitalia.it/calabria/88-carpanzano/"/>
    <hyperlink ref="C669" r:id="rId654" display="https://www.tuttitalia.it/calabria/48-crotone/"/>
    <hyperlink ref="C670" r:id="rId655" display="https://www.tuttitalia.it/calabria/29-isola-di-capo-rizzuto/"/>
    <hyperlink ref="C671" r:id="rId656" display="https://www.tuttitalia.it/calabria/10-ciro-marina/"/>
    <hyperlink ref="C672" r:id="rId657" display="https://www.tuttitalia.it/calabria/44-cutro/"/>
    <hyperlink ref="C673" r:id="rId658" display="https://www.tuttitalia.it/calabria/87-petilia-policastro/"/>
    <hyperlink ref="C674" r:id="rId659" display="https://www.tuttitalia.it/calabria/12-strongoli/"/>
    <hyperlink ref="C675" r:id="rId660" display="https://www.tuttitalia.it/calabria/94-mesoraca/"/>
    <hyperlink ref="C676" r:id="rId661" display="https://www.tuttitalia.it/calabria/78-rocca-di-neto/"/>
    <hyperlink ref="C677" r:id="rId662" display="https://www.tuttitalia.it/calabria/18-cotronei/"/>
    <hyperlink ref="C678" r:id="rId663" display="https://www.tuttitalia.it/calabria/94-melissa/"/>
    <hyperlink ref="C679" r:id="rId664" display="https://www.tuttitalia.it/calabria/51-roccabernarda/"/>
    <hyperlink ref="C680" r:id="rId665" display="https://www.tuttitalia.it/calabria/50-scandale/"/>
    <hyperlink ref="C681" r:id="rId666" display="https://www.tuttitalia.it/calabria/77-crucoli/"/>
    <hyperlink ref="C682" r:id="rId667" display="https://www.tuttitalia.it/calabria/15-ciro/"/>
    <hyperlink ref="C683" r:id="rId668" display="https://www.tuttitalia.it/calabria/15-casabona/"/>
    <hyperlink ref="C684" r:id="rId669" display="https://www.tuttitalia.it/calabria/26-belvedere-di-spinello/"/>
    <hyperlink ref="C685" r:id="rId670" display="https://www.tuttitalia.it/calabria/84-san-mauro-marchesato/"/>
    <hyperlink ref="C686" r:id="rId671" display="https://www.tuttitalia.it/calabria/35-santa-severina/"/>
    <hyperlink ref="C687" r:id="rId672" display="https://www.tuttitalia.it/calabria/73-verzino/"/>
    <hyperlink ref="C688" r:id="rId673" display="https://www.tuttitalia.it/calabria/55-caccuri/"/>
    <hyperlink ref="C689" r:id="rId674" display="https://www.tuttitalia.it/calabria/49-savelli/"/>
    <hyperlink ref="C690" r:id="rId675" display="https://www.tuttitalia.it/calabria/71-pallagorio/"/>
    <hyperlink ref="C691" r:id="rId676" display="https://www.tuttitalia.it/calabria/94-cerenzia/"/>
    <hyperlink ref="C692" r:id="rId677" display="https://www.tuttitalia.it/calabria/25-castelsilano/"/>
    <hyperlink ref="C693" r:id="rId678" display="https://www.tuttitalia.it/calabria/83-umbriatico/"/>
    <hyperlink ref="C694" r:id="rId679" display="https://www.tuttitalia.it/calabria/55-san-nicola-dell-alto/"/>
    <hyperlink ref="C695" r:id="rId680" display="https://www.tuttitalia.it/calabria/70-carfizzi/"/>
    <hyperlink ref="C696" r:id="rId681" display="https://www.tuttitalia.it/calabria/70-reggio-calabria/"/>
    <hyperlink ref="C697" r:id="rId682" display="https://www.tuttitalia.it/calabria/83-gioia-tauro/"/>
    <hyperlink ref="C698" r:id="rId683" display="https://www.tuttitalia.it/calabria/49-palmi/"/>
    <hyperlink ref="C699" r:id="rId684" display="https://www.tuttitalia.it/calabria/37-siderno/"/>
    <hyperlink ref="C700" r:id="rId685" display="https://www.tuttitalia.it/calabria/25-taurianova/"/>
    <hyperlink ref="C701" r:id="rId686" display="https://www.tuttitalia.it/calabria/92-rosarno/"/>
    <hyperlink ref="C702" r:id="rId687" display="https://www.tuttitalia.it/calabria/38-villa-san-giovanni/"/>
    <hyperlink ref="C703" r:id="rId688" display="https://www.tuttitalia.it/calabria/92-locri/"/>
    <hyperlink ref="C704" r:id="rId689" display="https://www.tuttitalia.it/calabria/77-melito-di-porto-salvo/"/>
    <hyperlink ref="C705" r:id="rId690" display="https://www.tuttitalia.it/calabria/97-polistena/"/>
    <hyperlink ref="C706" r:id="rId691" display="https://www.tuttitalia.it/calabria/85-cittanova/"/>
    <hyperlink ref="C707" r:id="rId692" display="https://www.tuttitalia.it/calabria/87-bagnara-calabra/"/>
    <hyperlink ref="C708" r:id="rId693" display="https://www.tuttitalia.it/calabria/97-bovalino/"/>
    <hyperlink ref="C709" r:id="rId694" display="https://www.tuttitalia.it/calabria/58-rizziconi/"/>
    <hyperlink ref="C710" r:id="rId695" display="https://www.tuttitalia.it/calabria/77-caulonia/"/>
    <hyperlink ref="C711" r:id="rId696" display="https://www.tuttitalia.it/calabria/54-gioiosa-ionica/"/>
    <hyperlink ref="C712" r:id="rId697" display="https://www.tuttitalia.it/calabria/25-marina-di-gioiosa-ionica/"/>
    <hyperlink ref="C713" r:id="rId698" display="https://www.tuttitalia.it/calabria/80-cinquefrondi/"/>
    <hyperlink ref="C714" r:id="rId699" display="https://www.tuttitalia.it/calabria/26-roccella-ionica/"/>
    <hyperlink ref="C715" r:id="rId700" display="https://www.tuttitalia.it/calabria/68-montebello-ionico/"/>
    <hyperlink ref="C716" r:id="rId701" display="https://www.tuttitalia.it/calabria/33-motta-san-giovanni/"/>
    <hyperlink ref="C717" r:id="rId702" display="https://www.tuttitalia.it/calabria/51-oppido-mamertina/"/>
    <hyperlink ref="C718" r:id="rId703" display="https://www.tuttitalia.it/calabria/75-san-ferdinando/"/>
    <hyperlink ref="C719" r:id="rId704" display="https://www.tuttitalia.it/calabria/14-ardore/"/>
    <hyperlink ref="C720" r:id="rId705" display="https://www.tuttitalia.it/calabria/37-melicucco/"/>
    <hyperlink ref="C721" r:id="rId706" display="https://www.tuttitalia.it/calabria/12-laureana-di-borrello/"/>
    <hyperlink ref="C722" r:id="rId707" display="https://www.tuttitalia.it/calabria/15-condofuri/"/>
    <hyperlink ref="C723" r:id="rId708" display="https://www.tuttitalia.it/calabria/21-scilla/"/>
    <hyperlink ref="C724" r:id="rId709" display="https://www.tuttitalia.it/calabria/64-campo-calabro/"/>
    <hyperlink ref="C725" r:id="rId710" display="https://www.tuttitalia.it/calabria/14-bianco/"/>
    <hyperlink ref="C726" r:id="rId711" display="https://www.tuttitalia.it/calabria/20-bova-marina/"/>
    <hyperlink ref="C727" r:id="rId712" display="https://www.tuttitalia.it/calabria/51-sant-eufemia-d-aspromonte/"/>
    <hyperlink ref="C728" r:id="rId713" display="https://www.tuttitalia.it/calabria/93-plati/"/>
    <hyperlink ref="C729" r:id="rId714" display="https://www.tuttitalia.it/calabria/32-san-luca/"/>
    <hyperlink ref="C730" r:id="rId715" display="https://www.tuttitalia.it/calabria/20-monasterace/"/>
    <hyperlink ref="C731" r:id="rId716" display="https://www.tuttitalia.it/calabria/75-brancaleone/"/>
    <hyperlink ref="C732" r:id="rId717" display="https://www.tuttitalia.it/calabria/48-delianuova/"/>
    <hyperlink ref="C733" r:id="rId718" display="https://www.tuttitalia.it/calabria/59-grotteria/"/>
    <hyperlink ref="C734" r:id="rId719" display="https://www.tuttitalia.it/calabria/12-san-giorgio-morgeto/"/>
    <hyperlink ref="C735" r:id="rId720" display="https://www.tuttitalia.it/calabria/23-africo/"/>
    <hyperlink ref="C736" r:id="rId721" display="https://www.tuttitalia.it/calabria/78-mammola/"/>
    <hyperlink ref="C737" r:id="rId722" display="https://www.tuttitalia.it/calabria/45-seminara/"/>
    <hyperlink ref="C738" r:id="rId723" display="https://www.tuttitalia.it/calabria/29-gerace/"/>
    <hyperlink ref="C739" r:id="rId724" display="https://www.tuttitalia.it/calabria/30-san-lorenzo/"/>
    <hyperlink ref="C740" r:id="rId725" display="https://www.tuttitalia.it/calabria/12-stilo/"/>
    <hyperlink ref="C741" r:id="rId726" display="https://www.tuttitalia.it/calabria/50-benestare/"/>
    <hyperlink ref="C742" r:id="rId727" display="https://www.tuttitalia.it/calabria/46-molochio/"/>
    <hyperlink ref="C743" r:id="rId728" display="https://www.tuttitalia.it/calabria/89-palizzi/"/>
    <hyperlink ref="C744" r:id="rId729" display="https://www.tuttitalia.it/calabria/86-riace/"/>
    <hyperlink ref="C745" r:id="rId730" display="https://www.tuttitalia.it/calabria/97-careri/"/>
    <hyperlink ref="C746" r:id="rId731" display="https://www.tuttitalia.it/calabria/65-anoia/"/>
    <hyperlink ref="C747" r:id="rId732" display="https://www.tuttitalia.it/calabria/76-varapodio/"/>
    <hyperlink ref="C748" r:id="rId733" display="https://www.tuttitalia.it/calabria/14-sinopoli/"/>
    <hyperlink ref="C749" r:id="rId734" display="https://www.tuttitalia.it/calabria/18-giffone/"/>
    <hyperlink ref="C750" r:id="rId735" display="https://www.tuttitalia.it/calabria/63-san-roberto/"/>
    <hyperlink ref="C751" r:id="rId736" display="https://www.tuttitalia.it/calabria/40-feroleto-della-chiesa/"/>
    <hyperlink ref="C752" r:id="rId737" display="https://www.tuttitalia.it/calabria/24-galatro/"/>
    <hyperlink ref="C753" r:id="rId738" display="https://www.tuttitalia.it/calabria/42-cardeto/"/>
    <hyperlink ref="C754" r:id="rId739" display="https://www.tuttitalia.it/calabria/27-maropati/"/>
    <hyperlink ref="C755" r:id="rId740" display="https://www.tuttitalia.it/calabria/20-sant-ilario-dello-ionio/"/>
    <hyperlink ref="C756" r:id="rId741" display="https://www.tuttitalia.it/calabria/54-stignano/"/>
    <hyperlink ref="C757" r:id="rId742" display="https://www.tuttitalia.it/calabria/65-bivongi/"/>
    <hyperlink ref="C758" r:id="rId743" display="https://www.tuttitalia.it/calabria/40-antonimina/"/>
    <hyperlink ref="C759" r:id="rId744" display="https://www.tuttitalia.it/calabria/22-santo-stefano-in-aspromonte/"/>
    <hyperlink ref="C760" r:id="rId745" display="https://www.tuttitalia.it/calabria/85-portigliola/"/>
    <hyperlink ref="C761" r:id="rId746" display="https://www.tuttitalia.it/calabria/34-san-pietro-di-carida/"/>
    <hyperlink ref="C762" r:id="rId747" display="https://www.tuttitalia.it/calabria/42-placanica/"/>
    <hyperlink ref="C763" r:id="rId748" display="https://www.tuttitalia.it/calabria/21-bruzzano-zeffirio/"/>
    <hyperlink ref="C764" r:id="rId749" display="https://www.tuttitalia.it/calabria/44-roghudi/"/>
    <hyperlink ref="C765" r:id="rId750" display="https://www.tuttitalia.it/calabria/18-bagaladi/"/>
    <hyperlink ref="C766" r:id="rId751" display="https://www.tuttitalia.it/calabria/19-fiumara/"/>
    <hyperlink ref="C767" r:id="rId752" display="https://www.tuttitalia.it/calabria/30-melicucca/"/>
    <hyperlink ref="C768" r:id="rId753" display="https://www.tuttitalia.it/calabria/86-scido/"/>
    <hyperlink ref="C769" r:id="rId754" display="https://www.tuttitalia.it/calabria/78-calanna/"/>
    <hyperlink ref="C770" r:id="rId755" display="https://www.tuttitalia.it/calabria/12-cosoleto/"/>
    <hyperlink ref="C771" r:id="rId756" display="https://www.tuttitalia.it/calabria/20-santa-cristina-d-aspromonte/"/>
    <hyperlink ref="C772" r:id="rId757" display="https://www.tuttitalia.it/calabria/44-serrata/"/>
    <hyperlink ref="C773" r:id="rId758" display="https://www.tuttitalia.it/calabria/92-ferruzzano/"/>
    <hyperlink ref="C774" r:id="rId759" display="https://www.tuttitalia.it/calabria/88-camini/"/>
    <hyperlink ref="C775" r:id="rId760" display="https://www.tuttitalia.it/calabria/68-samo/"/>
    <hyperlink ref="C776" r:id="rId761" display="https://www.tuttitalia.it/calabria/30-casignana/"/>
    <hyperlink ref="C777" r:id="rId762" display="https://www.tuttitalia.it/calabria/73-canolo/"/>
    <hyperlink ref="C778" r:id="rId763" display="https://www.tuttitalia.it/calabria/26-sant-agata-del-bianco/"/>
    <hyperlink ref="C779" r:id="rId764" display="https://www.tuttitalia.it/calabria/57-cimina/"/>
    <hyperlink ref="C780" r:id="rId765" display="https://www.tuttitalia.it/calabria/96-san-procopio/"/>
    <hyperlink ref="C781" r:id="rId766" display="https://www.tuttitalia.it/calabria/66-pazzano/"/>
    <hyperlink ref="C782" r:id="rId767" display="https://www.tuttitalia.it/calabria/35-agnana-calabra/"/>
    <hyperlink ref="C783" r:id="rId768" display="https://www.tuttitalia.it/calabria/76-terranova-sappo-minulio/"/>
    <hyperlink ref="C784" r:id="rId769" display="https://www.tuttitalia.it/calabria/41-martone/"/>
    <hyperlink ref="C785" r:id="rId770" display="https://www.tuttitalia.it/calabria/59-caraffa-del-bianco/"/>
    <hyperlink ref="C786" r:id="rId771" display="https://www.tuttitalia.it/calabria/23-san-giovanni-di-gerace/"/>
    <hyperlink ref="C787" r:id="rId772" display="https://www.tuttitalia.it/calabria/80-bova/"/>
    <hyperlink ref="C788" r:id="rId773" display="https://www.tuttitalia.it/calabria/35-roccaforte-del-greco/"/>
    <hyperlink ref="C789" r:id="rId774" display="https://www.tuttitalia.it/calabria/31-laganadi/"/>
    <hyperlink ref="C790" r:id="rId775" display="https://www.tuttitalia.it/calabria/19-candidoni/"/>
    <hyperlink ref="C791" r:id="rId776" display="https://www.tuttitalia.it/calabria/81-sant-alessio-in-aspromonte/"/>
    <hyperlink ref="C792" r:id="rId777" display="https://www.tuttitalia.it/calabria/74-staiti/"/>
    <hyperlink ref="C793" r:id="rId778" display="https://www.tuttitalia.it/calabria/76-vibo-valentia/"/>
    <hyperlink ref="C794" r:id="rId779" display="https://www.tuttitalia.it/calabria/33-pizzo/"/>
    <hyperlink ref="C795" r:id="rId780" display="https://www.tuttitalia.it/calabria/31-mileto/"/>
    <hyperlink ref="C796" r:id="rId781" display="https://www.tuttitalia.it/calabria/95-serra-san-bruno/"/>
    <hyperlink ref="C797" r:id="rId782" display="https://www.tuttitalia.it/calabria/64-tropea/"/>
    <hyperlink ref="C798" r:id="rId783" display="https://www.tuttitalia.it/calabria/55-nicotera/"/>
    <hyperlink ref="C799" r:id="rId784" display="https://www.tuttitalia.it/calabria/63-filadelfia/"/>
    <hyperlink ref="C800" r:id="rId785" display="https://www.tuttitalia.it/calabria/80-ricadi/"/>
    <hyperlink ref="C801" r:id="rId786" display="https://www.tuttitalia.it/calabria/29-rombiolo/"/>
    <hyperlink ref="C802" r:id="rId787" display="https://www.tuttitalia.it/calabria/77-jonadi/"/>
    <hyperlink ref="C803" r:id="rId788" display="https://www.tuttitalia.it/calabria/19-briatico/"/>
    <hyperlink ref="C804" r:id="rId789" display="https://www.tuttitalia.it/calabria/56-san-calogero/"/>
    <hyperlink ref="C805" r:id="rId790" display="https://www.tuttitalia.it/calabria/86-limbadi/"/>
    <hyperlink ref="C806" r:id="rId791" display="https://www.tuttitalia.it/calabria/22-cessaniti/"/>
    <hyperlink ref="C807" r:id="rId792" display="https://www.tuttitalia.it/calabria/59-sant-onofrio/"/>
    <hyperlink ref="C808" r:id="rId793" display="https://www.tuttitalia.it/calabria/59-san-gregorio-d-ippona/"/>
    <hyperlink ref="C809" r:id="rId794" display="https://www.tuttitalia.it/calabria/90-stefanaconi/"/>
    <hyperlink ref="C810" r:id="rId795" display="https://www.tuttitalia.it/calabria/39-soriano-calabro/"/>
    <hyperlink ref="C811" r:id="rId796" display="https://www.tuttitalia.it/calabria/28-acquaro/"/>
    <hyperlink ref="C812" r:id="rId797" display="https://www.tuttitalia.it/calabria/88-san-costantino-calabro/"/>
    <hyperlink ref="C813" r:id="rId798" display="https://www.tuttitalia.it/calabria/53-maierato/"/>
    <hyperlink ref="C814" r:id="rId799" display="https://www.tuttitalia.it/calabria/87-fabrizia/"/>
    <hyperlink ref="C815" r:id="rId800" display="https://www.tuttitalia.it/calabria/20-gerocarne/"/>
    <hyperlink ref="C816" r:id="rId801" display="https://www.tuttitalia.it/calabria/16-drapia/"/>
    <hyperlink ref="C817" r:id="rId802" display="https://www.tuttitalia.it/calabria/37-dinami/"/>
    <hyperlink ref="C818" r:id="rId803" display="https://www.tuttitalia.it/calabria/33-zungri/"/>
    <hyperlink ref="C819" r:id="rId804" display="https://www.tuttitalia.it/calabria/41-francavilla-angitola/"/>
    <hyperlink ref="C820" r:id="rId805" display="https://www.tuttitalia.it/calabria/41-joppolo/"/>
    <hyperlink ref="C821" r:id="rId806" display="https://www.tuttitalia.it/calabria/41-filandari/"/>
    <hyperlink ref="C822" r:id="rId807" display="https://www.tuttitalia.it/calabria/80-zambrone/"/>
    <hyperlink ref="C823" r:id="rId808" display="https://www.tuttitalia.it/calabria/95-monterosso-calabro/"/>
    <hyperlink ref="C824" r:id="rId809" display="https://www.tuttitalia.it/calabria/85-francica/"/>
    <hyperlink ref="C825" r:id="rId810" display="https://www.tuttitalia.it/calabria/52-spilinga/"/>
    <hyperlink ref="C826" r:id="rId811" display="https://www.tuttitalia.it/calabria/84-arena/"/>
    <hyperlink ref="C827" r:id="rId812" display="https://www.tuttitalia.it/calabria/87-filogaso/"/>
    <hyperlink ref="C828" r:id="rId813" display="https://www.tuttitalia.it/calabria/76-san-nicola-da-crissa/"/>
    <hyperlink ref="C829" r:id="rId814" display="https://www.tuttitalia.it/calabria/23-parghelia/"/>
    <hyperlink ref="C830" r:id="rId815" display="https://www.tuttitalia.it/calabria/93-nardodipace/"/>
    <hyperlink ref="C831" r:id="rId816" display="https://www.tuttitalia.it/calabria/80-dasa/"/>
    <hyperlink ref="C832" r:id="rId817" display="https://www.tuttitalia.it/calabria/79-sorianello/"/>
    <hyperlink ref="C833" r:id="rId818" display="https://www.tuttitalia.it/calabria/26-pizzoni/"/>
    <hyperlink ref="C834" r:id="rId819" display="https://www.tuttitalia.it/calabria/55-vazzano/"/>
    <hyperlink ref="C835" r:id="rId820" display="https://www.tuttitalia.it/calabria/85-capistrano/"/>
    <hyperlink ref="C836" r:id="rId821" display="https://www.tuttitalia.it/calabria/18-polia/"/>
    <hyperlink ref="C837" r:id="rId822" display="https://www.tuttitalia.it/calabria/78-simbario/"/>
    <hyperlink ref="C838" r:id="rId823" display="https://www.tuttitalia.it/calabria/89-spadola/"/>
    <hyperlink ref="C839" r:id="rId824" display="https://www.tuttitalia.it/calabria/35-brognaturo/"/>
    <hyperlink ref="C840" r:id="rId825" display="https://www.tuttitalia.it/calabria/29-vallelonga/"/>
    <hyperlink ref="C841" r:id="rId826" display="https://www.tuttitalia.it/calabria/22-zaccanopoli/"/>
    <hyperlink ref="C842" r:id="rId827" display="https://www.tuttitalia.it/calabria/37-mongiana/"/>
    <hyperlink ref="C843" r:id="rId828" display="https://www.tuttitalia.it/campania/21-avellino/"/>
    <hyperlink ref="C844" r:id="rId829" display="https://www.tuttitalia.it/campania/18-ariano-irpino/"/>
    <hyperlink ref="C845" r:id="rId830" display="https://www.tuttitalia.it/campania/25-montoro/"/>
    <hyperlink ref="C846" r:id="rId831" display="https://www.tuttitalia.it/campania/37-solofra/"/>
    <hyperlink ref="C847" r:id="rId832" display="https://www.tuttitalia.it/campania/19-mercogliano/"/>
    <hyperlink ref="C848" r:id="rId833" display="https://www.tuttitalia.it/campania/80-monteforte-irpino/"/>
    <hyperlink ref="C849" r:id="rId834" display="https://www.tuttitalia.it/campania/93-atripalda/"/>
    <hyperlink ref="C850" r:id="rId835" display="https://www.tuttitalia.it/campania/81-cervinara/"/>
    <hyperlink ref="C851" r:id="rId836" display="https://www.tuttitalia.it/campania/50-grottaminarda/"/>
    <hyperlink ref="C852" r:id="rId837" display="https://www.tuttitalia.it/campania/90-avella/"/>
    <hyperlink ref="C853" r:id="rId838" display="https://www.tuttitalia.it/campania/87-montella/"/>
    <hyperlink ref="C854" r:id="rId839" display="https://www.tuttitalia.it/campania/55-mirabella-eclano/"/>
    <hyperlink ref="C855" r:id="rId840" display="https://www.tuttitalia.it/campania/90-serino/"/>
    <hyperlink ref="C856" r:id="rId841" display="https://www.tuttitalia.it/campania/43-lioni/"/>
    <hyperlink ref="C857" r:id="rId842" display="https://www.tuttitalia.it/campania/78-forino/"/>
    <hyperlink ref="C858" r:id="rId843" display="https://www.tuttitalia.it/campania/18-montemiletto/"/>
    <hyperlink ref="C859" r:id="rId844" display="https://www.tuttitalia.it/campania/74-mugnano-del-cardinale/"/>
    <hyperlink ref="C860" r:id="rId845" display="https://www.tuttitalia.it/campania/77-san-martino-valle-caudina/"/>
    <hyperlink ref="C861" r:id="rId846" display="https://www.tuttitalia.it/campania/20-baiano/"/>
    <hyperlink ref="C862" r:id="rId847" display="https://www.tuttitalia.it/campania/76-calitri/"/>
    <hyperlink ref="C863" r:id="rId848" display="https://www.tuttitalia.it/campania/83-sant-angelo-dei-lombardi/"/>
    <hyperlink ref="C864" r:id="rId849" display="https://www.tuttitalia.it/campania/35-nusco/"/>
    <hyperlink ref="C865" r:id="rId850" display="https://www.tuttitalia.it/campania/97-altavilla-irpina/"/>
    <hyperlink ref="C866" r:id="rId851" display="https://www.tuttitalia.it/campania/15-aiello-del-sabato/"/>
    <hyperlink ref="C867" r:id="rId852" display="https://www.tuttitalia.it/campania/30-bisaccia/"/>
    <hyperlink ref="C868" r:id="rId853" display="https://www.tuttitalia.it/campania/36-sperone/"/>
    <hyperlink ref="C869" r:id="rId854" display="https://www.tuttitalia.it/campania/78-pratola-serra/"/>
    <hyperlink ref="C870" r:id="rId855" display="https://www.tuttitalia.it/campania/43-rotondi/"/>
    <hyperlink ref="C871" r:id="rId856" display="https://www.tuttitalia.it/campania/94-frigento/"/>
    <hyperlink ref="C872" r:id="rId857" display="https://www.tuttitalia.it/campania/30-montecalvo-irpino/"/>
    <hyperlink ref="C873" r:id="rId858" display="https://www.tuttitalia.it/campania/15-lauro/"/>
    <hyperlink ref="C874" r:id="rId859" display="https://www.tuttitalia.it/campania/62-gesualdo/"/>
    <hyperlink ref="C875" r:id="rId860" display="https://www.tuttitalia.it/campania/32-caposele/"/>
    <hyperlink ref="C876" r:id="rId861" display="https://www.tuttitalia.it/campania/71-montefalcione/"/>
    <hyperlink ref="C877" r:id="rId862" display="https://www.tuttitalia.it/campania/16-volturara-irpina/"/>
    <hyperlink ref="C878" r:id="rId863" display="https://www.tuttitalia.it/campania/14-manocalzati/"/>
    <hyperlink ref="C879" r:id="rId864" display="https://www.tuttitalia.it/campania/93-bagnoli-irpino/"/>
    <hyperlink ref="C880" r:id="rId865" display="https://www.tuttitalia.it/campania/95-contrada/"/>
    <hyperlink ref="C881" r:id="rId866" display="https://www.tuttitalia.it/campania/63-sturno/"/>
    <hyperlink ref="C882" r:id="rId867" display="https://www.tuttitalia.it/campania/43-fontanarosa/"/>
    <hyperlink ref="C883" r:id="rId868" display="https://www.tuttitalia.it/campania/51-prata-di-principato-ultra/"/>
    <hyperlink ref="C884" r:id="rId869" display="https://www.tuttitalia.it/campania/58-flumeri/"/>
    <hyperlink ref="C885" r:id="rId870" display="https://www.tuttitalia.it/campania/49-sirignano/"/>
    <hyperlink ref="C886" r:id="rId871" display="https://www.tuttitalia.it/campania/24-montemarano/"/>
    <hyperlink ref="C887" r:id="rId872" display="https://www.tuttitalia.it/campania/54-vallata/"/>
    <hyperlink ref="C888" r:id="rId873" display="https://www.tuttitalia.it/campania/50-cesinali/"/>
    <hyperlink ref="C889" r:id="rId874" display="https://www.tuttitalia.it/campania/32-venticano/"/>
    <hyperlink ref="C890" r:id="rId875" display="https://www.tuttitalia.it/campania/78-san-michele-di-serino/"/>
    <hyperlink ref="C891" r:id="rId876" display="https://www.tuttitalia.it/campania/61-capriglia-irpina/"/>
    <hyperlink ref="C892" r:id="rId877" display="https://www.tuttitalia.it/campania/34-bonito/"/>
    <hyperlink ref="C893" r:id="rId878" display="https://www.tuttitalia.it/campania/54-roccabascerana/"/>
    <hyperlink ref="C894" r:id="rId879" display="https://www.tuttitalia.it/campania/62-calabritto/"/>
    <hyperlink ref="C895" r:id="rId880" display="https://www.tuttitalia.it/campania/59-pietradefusi/"/>
    <hyperlink ref="C896" r:id="rId881" display="https://www.tuttitalia.it/campania/77-paternopoli/"/>
    <hyperlink ref="C897" r:id="rId882" display="https://www.tuttitalia.it/campania/30-taurasi/"/>
    <hyperlink ref="C898" r:id="rId883" display="https://www.tuttitalia.it/campania/94-lacedonia/"/>
    <hyperlink ref="C899" r:id="rId884" display="https://www.tuttitalia.it/campania/50-chiusano-di-san-domenico/"/>
    <hyperlink ref="C900" r:id="rId885" display="https://www.tuttitalia.it/campania/43-montefredane/"/>
    <hyperlink ref="C901" r:id="rId886" display="https://www.tuttitalia.it/campania/61-santo-stefano-del-sole/"/>
    <hyperlink ref="C902" r:id="rId887" display="https://www.tuttitalia.it/campania/48-ospedaletto-d-alpinolo/"/>
    <hyperlink ref="C903" r:id="rId888" display="https://www.tuttitalia.it/campania/16-torella-dei-lombardi/"/>
    <hyperlink ref="C904" r:id="rId889" display="https://www.tuttitalia.it/campania/87-castelfranci/"/>
    <hyperlink ref="C905" r:id="rId890" display="https://www.tuttitalia.it/campania/77-melito-irpino/"/>
    <hyperlink ref="C906" r:id="rId891" display="https://www.tuttitalia.it/campania/60-grottolella/"/>
    <hyperlink ref="C907" r:id="rId892" display="https://www.tuttitalia.it/campania/86-quindici/"/>
    <hyperlink ref="C908" r:id="rId893" display="https://www.tuttitalia.it/campania/28-quadrelle/"/>
    <hyperlink ref="C909" r:id="rId894" display="https://www.tuttitalia.it/campania/70-domicella/"/>
    <hyperlink ref="C910" r:id="rId895" display="https://www.tuttitalia.it/campania/85-andretta/"/>
    <hyperlink ref="C911" r:id="rId896" display="https://www.tuttitalia.it/campania/30-pago-del-vallo-di-lauro/"/>
    <hyperlink ref="C912" r:id="rId897" display="https://www.tuttitalia.it/campania/64-casalbore/"/>
    <hyperlink ref="C913" r:id="rId898" display="https://www.tuttitalia.it/campania/34-marzano-di-nola/"/>
    <hyperlink ref="C914" r:id="rId899" display="https://www.tuttitalia.it/campania/31-aquilonia/"/>
    <hyperlink ref="C915" r:id="rId900" display="https://www.tuttitalia.it/campania/36-guardia-lombardi/"/>
    <hyperlink ref="C916" r:id="rId901" display="https://www.tuttitalia.it/campania/94-moschiano/"/>
    <hyperlink ref="C917" r:id="rId902" display="https://www.tuttitalia.it/campania/77-san-sossio-baronia/"/>
    <hyperlink ref="C918" r:id="rId903" display="https://www.tuttitalia.it/campania/41-villanova-del-battista/"/>
    <hyperlink ref="C919" r:id="rId904" display="https://www.tuttitalia.it/campania/44-castelvetere-sul-calore/"/>
    <hyperlink ref="C920" r:id="rId905" display="https://www.tuttitalia.it/campania/91-san-potito-ultra/"/>
    <hyperlink ref="C921" r:id="rId906" display="https://www.tuttitalia.it/campania/46-summonte/"/>
    <hyperlink ref="C922" r:id="rId907" display="https://www.tuttitalia.it/campania/52-lapio/"/>
    <hyperlink ref="C923" r:id="rId908" display="https://www.tuttitalia.it/campania/51-taurano/"/>
    <hyperlink ref="C924" r:id="rId909" display="https://www.tuttitalia.it/campania/48-pietrastornina/"/>
    <hyperlink ref="C925" r:id="rId910" display="https://www.tuttitalia.it/campania/87-teora/"/>
    <hyperlink ref="C926" r:id="rId911" display="https://www.tuttitalia.it/campania/45-sant-andrea-di-conza/"/>
    <hyperlink ref="C927" r:id="rId912" display="https://www.tuttitalia.it/campania/57-santa-lucia-di-serino/"/>
    <hyperlink ref="C928" r:id="rId913" display="https://www.tuttitalia.it/campania/83-carife/"/>
    <hyperlink ref="C929" r:id="rId914" display="https://www.tuttitalia.it/campania/32-conza-della-campania/"/>
    <hyperlink ref="C930" r:id="rId915" display="https://www.tuttitalia.it/campania/73-vallesaccarda/"/>
    <hyperlink ref="C931" r:id="rId916" display="https://www.tuttitalia.it/campania/80-montefusco/"/>
    <hyperlink ref="C932" r:id="rId917" display="https://www.tuttitalia.it/campania/16-torre-le-nocelle/"/>
    <hyperlink ref="C933" r:id="rId918" display="https://www.tuttitalia.it/campania/25-santa-paolina/"/>
    <hyperlink ref="C934" r:id="rId919" display="https://www.tuttitalia.it/campania/97-morra-de-sanctis/"/>
    <hyperlink ref="C935" r:id="rId920" display="https://www.tuttitalia.it/campania/90-scampitella/"/>
    <hyperlink ref="C936" r:id="rId921" display="https://www.tuttitalia.it/campania/60-luogosano/"/>
    <hyperlink ref="C937" r:id="rId922" display="https://www.tuttitalia.it/campania/51-san-mango-sul-calore/"/>
    <hyperlink ref="C938" r:id="rId923" display="https://www.tuttitalia.it/campania/26-candida/"/>
    <hyperlink ref="C939" r:id="rId924" display="https://www.tuttitalia.it/campania/73-savignano-irpino/"/>
    <hyperlink ref="C940" r:id="rId925" display="https://www.tuttitalia.it/campania/77-castel-baronia/"/>
    <hyperlink ref="C941" r:id="rId926" display="https://www.tuttitalia.it/campania/91-zungoli/"/>
    <hyperlink ref="C942" r:id="rId927" display="https://www.tuttitalia.it/campania/76-villamaina/"/>
    <hyperlink ref="C943" r:id="rId928" display="https://www.tuttitalia.it/campania/93-cassano-irpino/"/>
    <hyperlink ref="C944" r:id="rId929" display="https://www.tuttitalia.it/campania/72-trevico/"/>
    <hyperlink ref="C945" r:id="rId930" display="https://www.tuttitalia.it/campania/98-tufo/"/>
    <hyperlink ref="C946" r:id="rId931" display="https://www.tuttitalia.it/campania/66-rocca-san-felice/"/>
    <hyperlink ref="C947" r:id="rId932" display="https://www.tuttitalia.it/campania/12-senerchia/"/>
    <hyperlink ref="C948" r:id="rId933" display="https://www.tuttitalia.it/campania/34-sant-angelo-all-esca/"/>
    <hyperlink ref="C949" r:id="rId934" display="https://www.tuttitalia.it/campania/38-san-nicola-baronia/"/>
    <hyperlink ref="C950" r:id="rId935" display="https://www.tuttitalia.it/campania/65-monteverde/"/>
    <hyperlink ref="C951" r:id="rId936" display="https://www.tuttitalia.it/campania/88-salza-irpina/"/>
    <hyperlink ref="C952" r:id="rId937" display="https://www.tuttitalia.it/campania/57-sant-angelo-a-scala/"/>
    <hyperlink ref="C953" r:id="rId938" display="https://www.tuttitalia.it/campania/71-parolise/"/>
    <hyperlink ref="C954" r:id="rId939" display="https://www.tuttitalia.it/campania/20-greci/"/>
    <hyperlink ref="C955" r:id="rId940" display="https://www.tuttitalia.it/campania/81-sorbo-serpico/"/>
    <hyperlink ref="C956" r:id="rId941" display="https://www.tuttitalia.it/campania/80-torrioni/"/>
    <hyperlink ref="C957" r:id="rId942" display="https://www.tuttitalia.it/campania/66-chianche/"/>
    <hyperlink ref="C958" r:id="rId943" display="https://www.tuttitalia.it/campania/19-montaguto/"/>
    <hyperlink ref="C959" r:id="rId944" display="https://www.tuttitalia.it/campania/51-petruro-irpino/"/>
    <hyperlink ref="C960" r:id="rId945" display="https://www.tuttitalia.it/campania/22-cairano/"/>
    <hyperlink ref="C961" r:id="rId946" display="https://www.tuttitalia.it/campania/77-benevento/"/>
    <hyperlink ref="C962" r:id="rId947" display="https://www.tuttitalia.it/campania/80-montesarchio/"/>
    <hyperlink ref="C963" r:id="rId948" display="https://www.tuttitalia.it/campania/14-sant-agata-de-goti/"/>
    <hyperlink ref="C964" r:id="rId949" display="https://www.tuttitalia.it/campania/94-san-giorgio-del-sannio/"/>
    <hyperlink ref="C965" r:id="rId950" display="https://www.tuttitalia.it/campania/64-airola/"/>
    <hyperlink ref="C966" r:id="rId951" display="https://www.tuttitalia.it/campania/31-telese-terme/"/>
    <hyperlink ref="C967" r:id="rId952" display="https://www.tuttitalia.it/campania/41-apice/"/>
    <hyperlink ref="C968" r:id="rId953" display="https://www.tuttitalia.it/campania/45-guardia-sanframondi/"/>
    <hyperlink ref="C969" r:id="rId954" display="https://www.tuttitalia.it/campania/77-morcone/"/>
    <hyperlink ref="C970" r:id="rId955" display="https://www.tuttitalia.it/campania/43-san-bartolomeo-in-galdo/"/>
    <hyperlink ref="C971" r:id="rId956" display="https://www.tuttitalia.it/campania/95-sant-angelo-a-cupolo/"/>
    <hyperlink ref="C972" r:id="rId957" display="https://www.tuttitalia.it/campania/48-limatola/"/>
    <hyperlink ref="C973" r:id="rId958" display="https://www.tuttitalia.it/campania/80-moiano/"/>
    <hyperlink ref="C974" r:id="rId959" display="https://www.tuttitalia.it/campania/94-san-salvatore-telesino/"/>
    <hyperlink ref="C975" r:id="rId960" display="https://www.tuttitalia.it/campania/35-cusano-mutri/"/>
    <hyperlink ref="C976" r:id="rId961" display="https://www.tuttitalia.it/campania/63-paduli/"/>
    <hyperlink ref="C977" r:id="rId962" display="https://www.tuttitalia.it/campania/50-cerreto-sannita/"/>
    <hyperlink ref="C978" r:id="rId963" display="https://www.tuttitalia.it/campania/42-solopaca/"/>
    <hyperlink ref="C979" r:id="rId964" display="https://www.tuttitalia.it/campania/31-san-nicola-manfredi/"/>
    <hyperlink ref="C980" r:id="rId965" display="https://www.tuttitalia.it/campania/92-faicchio/"/>
    <hyperlink ref="C981" r:id="rId966" display="https://www.tuttitalia.it/campania/35-torrecuso/"/>
    <hyperlink ref="C982" r:id="rId967" display="https://www.tuttitalia.it/campania/31-ceppaloni/"/>
    <hyperlink ref="C983" r:id="rId968" display="https://www.tuttitalia.it/campania/65-foglianise/"/>
    <hyperlink ref="C984" r:id="rId969" display="https://www.tuttitalia.it/campania/45-san-marco-dei-cavoti/"/>
    <hyperlink ref="C985" r:id="rId970" display="https://www.tuttitalia.it/campania/25-san-leucio-del-sannio/"/>
    <hyperlink ref="C986" r:id="rId971" display="https://www.tuttitalia.it/campania/78-pietrelcina/"/>
    <hyperlink ref="C987" r:id="rId972" display="https://www.tuttitalia.it/campania/24-san-giorgio-la-molara/"/>
    <hyperlink ref="C988" r:id="rId973" display="https://www.tuttitalia.it/campania/63-vitulano/"/>
    <hyperlink ref="C989" r:id="rId974" display="https://www.tuttitalia.it/campania/59-dugenta/"/>
    <hyperlink ref="C990" r:id="rId975" display="https://www.tuttitalia.it/campania/41-amorosi/"/>
    <hyperlink ref="C991" r:id="rId976" display="https://www.tuttitalia.it/campania/64-apollosa/"/>
    <hyperlink ref="C992" r:id="rId977" display="https://www.tuttitalia.it/campania/98-castelvenere/"/>
    <hyperlink ref="C993" r:id="rId978" display="https://www.tuttitalia.it/campania/64-calvi/"/>
    <hyperlink ref="C994" r:id="rId979" display="https://www.tuttitalia.it/campania/12-ponte/"/>
    <hyperlink ref="C995" r:id="rId980" display="https://www.tuttitalia.it/campania/58-pago-veiano/"/>
    <hyperlink ref="C996" r:id="rId981" display="https://www.tuttitalia.it/campania/66-colle-sannita/"/>
    <hyperlink ref="C997" r:id="rId982" display="https://www.tuttitalia.it/campania/33-circello/"/>
    <hyperlink ref="C998" r:id="rId983" display="https://www.tuttitalia.it/campania/87-baselice/"/>
    <hyperlink ref="C999" r:id="rId984" display="https://www.tuttitalia.it/campania/66-frasso-telesino/"/>
    <hyperlink ref="C1000" r:id="rId985" display="https://www.tuttitalia.it/campania/95-san-lorenzello/"/>
    <hyperlink ref="C1001" r:id="rId986" display="https://www.tuttitalia.it/campania/53-durazzano/"/>
    <hyperlink ref="C1002" r:id="rId987" display="https://www.tuttitalia.it/campania/97-pannarano/"/>
    <hyperlink ref="C1003" r:id="rId988" display="https://www.tuttitalia.it/campania/95-pontelandolfo/"/>
    <hyperlink ref="C1004" r:id="rId989" display="https://www.tuttitalia.it/campania/43-bucciano/"/>
    <hyperlink ref="C1005" r:id="rId990" display="https://www.tuttitalia.it/campania/98-san-lorenzo-maggiore/"/>
    <hyperlink ref="C1006" r:id="rId991" display="https://www.tuttitalia.it/campania/52-paolisi/"/>
    <hyperlink ref="C1007" r:id="rId992" display="https://www.tuttitalia.it/campania/98-cautano/"/>
    <hyperlink ref="C1008" r:id="rId993" display="https://www.tuttitalia.it/campania/43-arpaia/"/>
    <hyperlink ref="C1009" r:id="rId994" display="https://www.tuttitalia.it/campania/81-pesco-sannita/"/>
    <hyperlink ref="C1010" r:id="rId995" display="https://www.tuttitalia.it/campania/35-melizzano/"/>
    <hyperlink ref="C1011" r:id="rId996" display="https://www.tuttitalia.it/campania/44-fragneto-monforte/"/>
    <hyperlink ref="C1012" r:id="rId997" display="https://www.tuttitalia.it/campania/58-campoli-del-monte-taburno/"/>
    <hyperlink ref="C1013" r:id="rId998" display="https://www.tuttitalia.it/campania/16-buonalbergo/"/>
    <hyperlink ref="C1014" r:id="rId999" display="https://www.tuttitalia.it/campania/58-paupisi/"/>
    <hyperlink ref="C1015" r:id="rId1000" display="https://www.tuttitalia.it/campania/32-molinara/"/>
    <hyperlink ref="C1016" r:id="rId1001" display="https://www.tuttitalia.it/campania/81-tocco-caudio/"/>
    <hyperlink ref="C1017" r:id="rId1002" display="https://www.tuttitalia.it/campania/56-castelpagano/"/>
    <hyperlink ref="C1018" r:id="rId1003" display="https://www.tuttitalia.it/campania/96-montefalcone-di-val-fortore/"/>
    <hyperlink ref="C1019" r:id="rId1004" display="https://www.tuttitalia.it/campania/39-foiano-di-val-fortore/"/>
    <hyperlink ref="C1020" r:id="rId1005" display="https://www.tuttitalia.it/campania/52-bonea/"/>
    <hyperlink ref="C1021" r:id="rId1006" display="https://www.tuttitalia.it/campania/36-puglianello/"/>
    <hyperlink ref="C1022" r:id="rId1007" display="https://www.tuttitalia.it/campania/58-casalduni/"/>
    <hyperlink ref="C1023" r:id="rId1008" display="https://www.tuttitalia.it/campania/45-san-martino-sannita/"/>
    <hyperlink ref="C1024" r:id="rId1009" display="https://www.tuttitalia.it/campania/52-forchia/"/>
    <hyperlink ref="C1025" r:id="rId1010" display="https://www.tuttitalia.it/campania/54-castelpoto/"/>
    <hyperlink ref="C1026" r:id="rId1011" display="https://www.tuttitalia.it/campania/90-reino/"/>
    <hyperlink ref="C1027" r:id="rId1012" display="https://www.tuttitalia.it/campania/49-castelvetere-in-val-fortore/"/>
    <hyperlink ref="C1028" r:id="rId1013" display="https://www.tuttitalia.it/campania/27-campolattaro/"/>
    <hyperlink ref="C1029" r:id="rId1014" display="https://www.tuttitalia.it/campania/14-fragneto-l-abate/"/>
    <hyperlink ref="C1030" r:id="rId1015" display="https://www.tuttitalia.it/campania/61-santa-croce-del-sannio/"/>
    <hyperlink ref="C1031" r:id="rId1016" display="https://www.tuttitalia.it/campania/63-san-nazzaro/"/>
    <hyperlink ref="C1032" r:id="rId1017" display="https://www.tuttitalia.it/campania/97-castelfranco-in-miscano/"/>
    <hyperlink ref="C1033" r:id="rId1018" display="https://www.tuttitalia.it/campania/37-san-lupo/"/>
    <hyperlink ref="C1034" r:id="rId1019" display="https://www.tuttitalia.it/campania/53-arpaise/"/>
    <hyperlink ref="C1035" r:id="rId1020" display="https://www.tuttitalia.it/campania/23-sassinoro/"/>
    <hyperlink ref="C1036" r:id="rId1021" display="https://www.tuttitalia.it/campania/29-pietraroja/"/>
    <hyperlink ref="C1037" r:id="rId1022" display="https://www.tuttitalia.it/campania/96-sant-arcangelo-trimonte/"/>
    <hyperlink ref="C1038" r:id="rId1023" display="https://www.tuttitalia.it/campania/57-ginestra-degli-schiavoni/"/>
    <hyperlink ref="C1039" r:id="rId1024" display="https://www.tuttitalia.it/campania/46-caserta/"/>
    <hyperlink ref="C1040" r:id="rId1025" display="https://www.tuttitalia.it/campania/26-aversa/"/>
    <hyperlink ref="C1041" r:id="rId1026" display="https://www.tuttitalia.it/campania/31-marcianise/"/>
    <hyperlink ref="C1042" r:id="rId1027" display="https://www.tuttitalia.it/campania/43-maddaloni/"/>
    <hyperlink ref="C1043" r:id="rId1028" display="https://www.tuttitalia.it/campania/29-santa-maria-capua-vetere/"/>
    <hyperlink ref="C1044" r:id="rId1029" display="https://www.tuttitalia.it/campania/94-mondragone/"/>
    <hyperlink ref="C1045" r:id="rId1030" display="https://www.tuttitalia.it/campania/44-orta-di-atella/"/>
    <hyperlink ref="C1046" r:id="rId1031" display="https://www.tuttitalia.it/campania/52-castel-volturno/"/>
    <hyperlink ref="C1047" r:id="rId1032" display="https://www.tuttitalia.it/campania/97-san-nicola-la-strada/"/>
    <hyperlink ref="C1048" r:id="rId1033" display="https://www.tuttitalia.it/campania/86-casal-di-principe/"/>
    <hyperlink ref="C1049" r:id="rId1034" display="https://www.tuttitalia.it/campania/25-sessa-aurunca/"/>
    <hyperlink ref="C1050" r:id="rId1035" display="https://www.tuttitalia.it/campania/51-trentola-ducenta/"/>
    <hyperlink ref="C1051" r:id="rId1036" display="https://www.tuttitalia.it/campania/61-capua/"/>
    <hyperlink ref="C1052" r:id="rId1037" display="https://www.tuttitalia.it/campania/77-san-felice-a-cancello/"/>
    <hyperlink ref="C1053" r:id="rId1038" display="https://www.tuttitalia.it/campania/67-lusciano/"/>
    <hyperlink ref="C1054" r:id="rId1039" display="https://www.tuttitalia.it/campania/57-sant-arpino/"/>
    <hyperlink ref="C1055" r:id="rId1040" display="https://www.tuttitalia.it/campania/84-teverola/"/>
    <hyperlink ref="C1056" r:id="rId1041" display="https://www.tuttitalia.it/campania/73-san-marcellino/"/>
    <hyperlink ref="C1057" r:id="rId1042" display="https://www.tuttitalia.it/campania/88-santa-maria-a-vico/"/>
    <hyperlink ref="C1058" r:id="rId1043" display="https://www.tuttitalia.it/campania/80-san-cipriano-d-aversa/"/>
    <hyperlink ref="C1059" r:id="rId1044" display="https://www.tuttitalia.it/campania/85-casagiove/"/>
    <hyperlink ref="C1060" r:id="rId1045" display="https://www.tuttitalia.it/campania/63-gricignano-di-aversa/"/>
    <hyperlink ref="C1061" r:id="rId1046" display="https://www.tuttitalia.it/campania/22-san-prisco/"/>
    <hyperlink ref="C1062" r:id="rId1047" display="https://www.tuttitalia.it/campania/72-villa-literno/"/>
    <hyperlink ref="C1063" r:id="rId1048" display="https://www.tuttitalia.it/campania/22-teano/"/>
    <hyperlink ref="C1064" r:id="rId1049" display="https://www.tuttitalia.it/campania/43-parete/"/>
    <hyperlink ref="C1065" r:id="rId1050" display="https://www.tuttitalia.it/campania/86-piedimonte-matese/"/>
    <hyperlink ref="C1066" r:id="rId1051" display="https://www.tuttitalia.it/campania/20-macerata-campania/"/>
    <hyperlink ref="C1067" r:id="rId1052" display="https://www.tuttitalia.it/campania/96-capodrise/"/>
    <hyperlink ref="C1068" r:id="rId1053" display="https://www.tuttitalia.it/campania/59-casaluce/"/>
    <hyperlink ref="C1069" r:id="rId1054" display="https://www.tuttitalia.it/campania/70-cesa/"/>
    <hyperlink ref="C1070" r:id="rId1055" display="https://www.tuttitalia.it/campania/82-frignano/"/>
    <hyperlink ref="C1071" r:id="rId1056" display="https://www.tuttitalia.it/campania/22-succivo/"/>
    <hyperlink ref="C1072" r:id="rId1057" display="https://www.tuttitalia.it/campania/50-casapulla/"/>
    <hyperlink ref="C1073" r:id="rId1058" display="https://www.tuttitalia.it/campania/32-cellole/"/>
    <hyperlink ref="C1074" r:id="rId1059" display="https://www.tuttitalia.it/campania/32-portico-di-caserta/"/>
    <hyperlink ref="C1075" r:id="rId1060" display="https://www.tuttitalia.it/campania/87-recale/"/>
    <hyperlink ref="C1076" r:id="rId1061" display="https://www.tuttitalia.it/campania/25-alife/"/>
    <hyperlink ref="C1077" r:id="rId1062" display="https://www.tuttitalia.it/campania/20-vitulazio/"/>
    <hyperlink ref="C1078" r:id="rId1063" display="https://www.tuttitalia.it/campania/40-carinola/"/>
    <hyperlink ref="C1079" r:id="rId1064" display="https://www.tuttitalia.it/campania/22-sparanise/"/>
    <hyperlink ref="C1080" r:id="rId1065" display="https://www.tuttitalia.it/campania/52-villa-di-briano/"/>
    <hyperlink ref="C1081" r:id="rId1066" display="https://www.tuttitalia.it/campania/34-carinaro/"/>
    <hyperlink ref="C1082" r:id="rId1067" display="https://www.tuttitalia.it/campania/42-curti/"/>
    <hyperlink ref="C1083" r:id="rId1068" display="https://www.tuttitalia.it/campania/90-casapesenna/"/>
    <hyperlink ref="C1084" r:id="rId1069" display="https://www.tuttitalia.it/campania/12-grazzanise/"/>
    <hyperlink ref="C1085" r:id="rId1070" display="https://www.tuttitalia.it/campania/25-san-marco-evangelista/"/>
    <hyperlink ref="C1086" r:id="rId1071" display="https://www.tuttitalia.it/campania/52-vairano-patenora/"/>
    <hyperlink ref="C1087" r:id="rId1072" display="https://www.tuttitalia.it/campania/39-bellona/"/>
    <hyperlink ref="C1088" r:id="rId1073" display="https://www.tuttitalia.it/campania/58-pignataro-maggiore/"/>
    <hyperlink ref="C1089" r:id="rId1074" display="https://www.tuttitalia.it/campania/33-calvi-risorta/"/>
    <hyperlink ref="C1090" r:id="rId1075" display="https://www.tuttitalia.it/campania/36-cancello-ed-arnone/"/>
    <hyperlink ref="C1091" r:id="rId1076" display="https://www.tuttitalia.it/campania/95-san-tammaro/"/>
    <hyperlink ref="C1092" r:id="rId1077" display="https://www.tuttitalia.it/campania/79-caiazzo/"/>
    <hyperlink ref="C1093" r:id="rId1078" display="https://www.tuttitalia.it/campania/15-arienzo/"/>
    <hyperlink ref="C1094" r:id="rId1079" display="https://www.tuttitalia.it/campania/82-cervino/"/>
    <hyperlink ref="C1095" r:id="rId1080" display="https://www.tuttitalia.it/campania/85-francolise/"/>
    <hyperlink ref="C1096" r:id="rId1081" display="https://www.tuttitalia.it/campania/88-alvignano/"/>
    <hyperlink ref="C1097" r:id="rId1082" display="https://www.tuttitalia.it/campania/77-pietramelara/"/>
    <hyperlink ref="C1098" r:id="rId1083" display="https://www.tuttitalia.it/campania/72-castel-morrone/"/>
    <hyperlink ref="C1099" r:id="rId1084" display="https://www.tuttitalia.it/campania/16-falciano-del-massico/"/>
    <hyperlink ref="C1100" r:id="rId1085" display="https://www.tuttitalia.it/campania/54-gioia-sannitica/"/>
    <hyperlink ref="C1101" r:id="rId1086" display="https://www.tuttitalia.it/campania/37-roccamonfina/"/>
    <hyperlink ref="C1102" r:id="rId1087" display="https://www.tuttitalia.it/campania/23-rocca-d-evandro/"/>
    <hyperlink ref="C1103" r:id="rId1088" display="https://www.tuttitalia.it/campania/90-mignano-monte-lungo/"/>
    <hyperlink ref="C1104" r:id="rId1089" display="https://www.tuttitalia.it/campania/50-pastorano/"/>
    <hyperlink ref="C1105" r:id="rId1090" display="https://www.tuttitalia.it/campania/66-pietravairano/"/>
    <hyperlink ref="C1106" r:id="rId1091" display="https://www.tuttitalia.it/campania/27-valle-di-maddaloni/"/>
    <hyperlink ref="C1107" r:id="rId1092" display="https://www.tuttitalia.it/campania/23-santa-maria-la-fossa/"/>
    <hyperlink ref="C1108" r:id="rId1093" display="https://www.tuttitalia.it/campania/71-riardo/"/>
    <hyperlink ref="C1109" r:id="rId1094" display="https://www.tuttitalia.it/campania/34-piana-di-monte-verna/"/>
    <hyperlink ref="C1110" r:id="rId1095" display="https://www.tuttitalia.it/campania/26-sant-angelo-d-alife/"/>
    <hyperlink ref="C1111" r:id="rId1096" display="https://www.tuttitalia.it/campania/30-marzano-appio/"/>
    <hyperlink ref="C1112" r:id="rId1097" display="https://www.tuttitalia.it/campania/41-baia-latina/"/>
    <hyperlink ref="C1113" r:id="rId1098" display="https://www.tuttitalia.it/campania/34-galluccio/"/>
    <hyperlink ref="C1114" r:id="rId1099" display="https://www.tuttitalia.it/campania/86-dragoni/"/>
    <hyperlink ref="C1115" r:id="rId1100" display="https://www.tuttitalia.it/campania/84-camigliano/"/>
    <hyperlink ref="C1116" r:id="rId1101" display="https://www.tuttitalia.it/campania/57-san-potito-sannitico/"/>
    <hyperlink ref="C1117" r:id="rId1102" display="https://www.tuttitalia.it/campania/21-caianello/"/>
    <hyperlink ref="C1118" r:id="rId1103" display="https://www.tuttitalia.it/campania/41-presenzano/"/>
    <hyperlink ref="C1119" r:id="rId1104" display="https://www.tuttitalia.it/campania/33-pontelatone/"/>
    <hyperlink ref="C1120" r:id="rId1105" display="https://www.tuttitalia.it/campania/84-ruviano/"/>
    <hyperlink ref="C1121" r:id="rId1106" display="https://www.tuttitalia.it/campania/59-capriati-a-volturno/"/>
    <hyperlink ref="C1122" r:id="rId1107" display="https://www.tuttitalia.it/campania/67-pratella/"/>
    <hyperlink ref="C1123" r:id="rId1108" display="https://www.tuttitalia.it/campania/54-castel-campagnano/"/>
    <hyperlink ref="C1124" r:id="rId1109" display="https://www.tuttitalia.it/campania/67-formicola/"/>
    <hyperlink ref="C1125" r:id="rId1110" display="https://www.tuttitalia.it/campania/79-prata-sannita/"/>
    <hyperlink ref="C1126" r:id="rId1111" display="https://www.tuttitalia.it/campania/87-castello-del-matese/"/>
    <hyperlink ref="C1127" r:id="rId1112" display="https://www.tuttitalia.it/campania/53-ailano/"/>
    <hyperlink ref="C1128" r:id="rId1113" display="https://www.tuttitalia.it/campania/58-raviscanina/"/>
    <hyperlink ref="C1129" r:id="rId1114" display="https://www.tuttitalia.it/campania/76-conca-della-campania/"/>
    <hyperlink ref="C1130" r:id="rId1115" display="https://www.tuttitalia.it/campania/73-castel-di-sasso/"/>
    <hyperlink ref="C1131" r:id="rId1116" display="https://www.tuttitalia.it/campania/48-liberi/"/>
    <hyperlink ref="C1132" r:id="rId1117" display="https://www.tuttitalia.it/campania/65-san-gregorio-matese/"/>
    <hyperlink ref="C1133" r:id="rId1118" display="https://www.tuttitalia.it/campania/19-san-pietro-infine/"/>
    <hyperlink ref="C1134" r:id="rId1119" display="https://www.tuttitalia.it/campania/28-tora-piccilli/"/>
    <hyperlink ref="C1135" r:id="rId1120" display="https://www.tuttitalia.it/campania/35-roccaromana/"/>
    <hyperlink ref="C1136" r:id="rId1121" display="https://www.tuttitalia.it/campania/92-valle-agricola/"/>
    <hyperlink ref="C1137" r:id="rId1122" display="https://www.tuttitalia.it/campania/65-fontegreca/"/>
    <hyperlink ref="C1138" r:id="rId1123" display="https://www.tuttitalia.it/campania/63-letino/"/>
    <hyperlink ref="C1139" r:id="rId1124" display="https://www.tuttitalia.it/campania/27-giano-vetusto/"/>
    <hyperlink ref="C1140" r:id="rId1125" display="https://www.tuttitalia.it/campania/76-gallo-matese/"/>
    <hyperlink ref="C1141" r:id="rId1126" display="https://www.tuttitalia.it/campania/22-rocchetta-croce/"/>
    <hyperlink ref="C1142" r:id="rId1127" display="https://www.tuttitalia.it/campania/39-ciorlano/"/>
    <hyperlink ref="C1143" r:id="rId1128" display="https://www.tuttitalia.it/campania/59-napoli/"/>
    <hyperlink ref="C1144" r:id="rId1129" display="https://www.tuttitalia.it/campania/45-giugliano-in-campania/"/>
    <hyperlink ref="C1145" r:id="rId1130" display="https://www.tuttitalia.it/campania/32-torre-del-greco/"/>
    <hyperlink ref="C1146" r:id="rId1131" display="https://www.tuttitalia.it/campania/94-pozzuoli/"/>
    <hyperlink ref="C1147" r:id="rId1132" display="https://www.tuttitalia.it/campania/27-casoria/"/>
    <hyperlink ref="C1148" r:id="rId1133" display="https://www.tuttitalia.it/campania/80-castellammare-di-stabia/"/>
    <hyperlink ref="C1149" r:id="rId1134" display="https://www.tuttitalia.it/campania/89-afragola/"/>
    <hyperlink ref="C1150" r:id="rId1135" display="https://www.tuttitalia.it/campania/59-marano-di-napoli/"/>
    <hyperlink ref="C1151" r:id="rId1136" display="https://www.tuttitalia.it/campania/35-acerra/"/>
    <hyperlink ref="C1152" r:id="rId1137" display="https://www.tuttitalia.it/campania/87-portici/"/>
    <hyperlink ref="C1153" r:id="rId1138" display="https://www.tuttitalia.it/campania/76-ercolano/"/>
    <hyperlink ref="C1154" r:id="rId1139" display="https://www.tuttitalia.it/campania/50-casalnuovo-di-napoli/"/>
    <hyperlink ref="C1155" r:id="rId1140" display="https://www.tuttitalia.it/campania/34-san-giorgio-a-cremano/"/>
    <hyperlink ref="C1156" r:id="rId1141" display="https://www.tuttitalia.it/campania/25-torre-annunziata/"/>
    <hyperlink ref="C1157" r:id="rId1142" display="https://www.tuttitalia.it/campania/96-quarto/"/>
    <hyperlink ref="C1158" r:id="rId1143" display="https://www.tuttitalia.it/campania/14-pomigliano-d-arco/"/>
    <hyperlink ref="C1159" r:id="rId1144" display="https://www.tuttitalia.it/campania/66-melito-di-napoli/"/>
    <hyperlink ref="C1160" r:id="rId1145" display="https://www.tuttitalia.it/campania/98-caivano/"/>
    <hyperlink ref="C1161" r:id="rId1146" display="https://www.tuttitalia.it/campania/42-mugnano-di-napoli/"/>
    <hyperlink ref="C1162" r:id="rId1147" display="https://www.tuttitalia.it/campania/96-somma-vesuviana/"/>
    <hyperlink ref="C1163" r:id="rId1148" display="https://www.tuttitalia.it/campania/71-nola/"/>
    <hyperlink ref="C1164" r:id="rId1149" display="https://www.tuttitalia.it/campania/72-arzano/"/>
    <hyperlink ref="C1165" r:id="rId1150" display="https://www.tuttitalia.it/campania/70-sant-antimo/"/>
    <hyperlink ref="C1166" r:id="rId1151" display="https://www.tuttitalia.it/campania/75-san-giuseppe-vesuviano/"/>
    <hyperlink ref="C1167" r:id="rId1152" display="https://www.tuttitalia.it/campania/42-villaricca/"/>
    <hyperlink ref="C1168" r:id="rId1153" display="https://www.tuttitalia.it/campania/16-frattamaggiore/"/>
    <hyperlink ref="C1169" r:id="rId1154" display="https://www.tuttitalia.it/campania/66-marigliano/"/>
    <hyperlink ref="C1170" r:id="rId1155" display="https://www.tuttitalia.it/campania/95-gragnano/"/>
    <hyperlink ref="C1171" r:id="rId1156" display="https://www.tuttitalia.it/campania/56-boscoreale/"/>
    <hyperlink ref="C1172" r:id="rId1157" display="https://www.tuttitalia.it/campania/52-sant-anastasia/"/>
    <hyperlink ref="C1173" r:id="rId1158" display="https://www.tuttitalia.it/campania/59-bacoli/"/>
    <hyperlink ref="C1174" r:id="rId1159" display="https://www.tuttitalia.it/campania/45-qualiano/"/>
    <hyperlink ref="C1175" r:id="rId1160" display="https://www.tuttitalia.it/campania/56-pompei/"/>
    <hyperlink ref="C1176" r:id="rId1161" display="https://www.tuttitalia.it/campania/19-volla/"/>
    <hyperlink ref="C1177" r:id="rId1162" display="https://www.tuttitalia.it/campania/54-ottaviano/"/>
    <hyperlink ref="C1178" r:id="rId1163" display="https://www.tuttitalia.it/campania/33-cardito/"/>
    <hyperlink ref="C1179" r:id="rId1164" display="https://www.tuttitalia.it/campania/61-poggiomarino/"/>
    <hyperlink ref="C1180" r:id="rId1165" display="https://www.tuttitalia.it/campania/94-vico-equense/"/>
    <hyperlink ref="C1181" r:id="rId1166" display="https://www.tuttitalia.it/campania/48-ischia/"/>
    <hyperlink ref="C1182" r:id="rId1167" display="https://www.tuttitalia.it/campania/86-sant-antonio-abate/"/>
    <hyperlink ref="C1183" r:id="rId1168" display="https://www.tuttitalia.it/campania/59-casavatore/"/>
    <hyperlink ref="C1184" r:id="rId1169" display="https://www.tuttitalia.it/campania/19-terzigno/"/>
    <hyperlink ref="C1185" r:id="rId1170" display="https://www.tuttitalia.it/campania/41-forio/"/>
    <hyperlink ref="C1186" r:id="rId1171" display="https://www.tuttitalia.it/campania/22-cercola/"/>
    <hyperlink ref="C1187" r:id="rId1172" display="https://www.tuttitalia.it/campania/58-grumo-nevano/"/>
    <hyperlink ref="C1188" r:id="rId1173" display="https://www.tuttitalia.it/campania/45-palma-campania/"/>
    <hyperlink ref="C1189" r:id="rId1174" display="https://www.tuttitalia.it/campania/86-sorrento/"/>
    <hyperlink ref="C1190" r:id="rId1175" display="https://www.tuttitalia.it/campania/30-saviano/"/>
    <hyperlink ref="C1191" r:id="rId1176" display="https://www.tuttitalia.it/campania/85-brusciano/"/>
    <hyperlink ref="C1192" r:id="rId1177" display="https://www.tuttitalia.it/campania/63-frattaminore/"/>
    <hyperlink ref="C1193" r:id="rId1178" display="https://www.tuttitalia.it/campania/20-massa-lubrense/"/>
    <hyperlink ref="C1194" r:id="rId1179" display="https://www.tuttitalia.it/campania/20-casandrino/"/>
    <hyperlink ref="C1195" r:id="rId1180" display="https://www.tuttitalia.it/campania/90-pollena-trocchia/"/>
    <hyperlink ref="C1196" r:id="rId1181" display="https://www.tuttitalia.it/campania/86-piano-di-sorrento/"/>
    <hyperlink ref="C1197" r:id="rId1182" display="https://www.tuttitalia.it/campania/30-cicciano/"/>
    <hyperlink ref="C1198" r:id="rId1183" display="https://www.tuttitalia.it/campania/66-monte-di-procida/"/>
    <hyperlink ref="C1199" r:id="rId1184" display="https://www.tuttitalia.it/campania/54-crispano/"/>
    <hyperlink ref="C1200" r:id="rId1185" display="https://www.tuttitalia.it/campania/91-san-gennaro-vesuviano/"/>
    <hyperlink ref="C1201" r:id="rId1186" display="https://www.tuttitalia.it/campania/62-calvizzano/"/>
    <hyperlink ref="C1202" r:id="rId1187" display="https://www.tuttitalia.it/campania/26-santa-maria-la-carita/"/>
    <hyperlink ref="C1203" r:id="rId1188" display="https://www.tuttitalia.it/campania/28-procida/"/>
    <hyperlink ref="C1204" r:id="rId1189" display="https://www.tuttitalia.it/campania/68-boscotrecase/"/>
    <hyperlink ref="C1205" r:id="rId1190" display="https://www.tuttitalia.it/campania/39-barano-d-ischia/"/>
    <hyperlink ref="C1206" r:id="rId1191" display="https://www.tuttitalia.it/campania/78-sant-agnello/"/>
    <hyperlink ref="C1207" r:id="rId1192" display="https://www.tuttitalia.it/campania/93-san-sebastiano-al-vesuvio/"/>
    <hyperlink ref="C1208" r:id="rId1193" display="https://www.tuttitalia.it/campania/50-trecase/"/>
    <hyperlink ref="C1209" r:id="rId1194" display="https://www.tuttitalia.it/campania/76-striano/"/>
    <hyperlink ref="C1210" r:id="rId1195" display="https://www.tuttitalia.it/campania/44-casamicciola-terme/"/>
    <hyperlink ref="C1211" r:id="rId1196" display="https://www.tuttitalia.it/campania/44-castello-di-cisterna/"/>
    <hyperlink ref="C1212" r:id="rId1197" display="https://www.tuttitalia.it/campania/71-meta/"/>
    <hyperlink ref="C1213" r:id="rId1198" display="https://www.tuttitalia.it/campania/98-mariglianella/"/>
    <hyperlink ref="C1214" r:id="rId1199" display="https://www.tuttitalia.it/campania/56-agerola/"/>
    <hyperlink ref="C1215" r:id="rId1200" display="https://www.tuttitalia.it/campania/91-capri/"/>
    <hyperlink ref="C1216" r:id="rId1201" display="https://www.tuttitalia.it/campania/28-cimitile/"/>
    <hyperlink ref="C1217" r:id="rId1202" display="https://www.tuttitalia.it/campania/29-anacapri/"/>
    <hyperlink ref="C1218" r:id="rId1203" display="https://www.tuttitalia.it/campania/83-roccarainola/"/>
    <hyperlink ref="C1219" r:id="rId1204" display="https://www.tuttitalia.it/campania/88-san-vitaliano/"/>
    <hyperlink ref="C1220" r:id="rId1205" display="https://www.tuttitalia.it/campania/43-lettere/"/>
    <hyperlink ref="C1221" r:id="rId1206" display="https://www.tuttitalia.it/campania/44-scisciano/"/>
    <hyperlink ref="C1222" r:id="rId1207" display="https://www.tuttitalia.it/campania/83-pimonte/"/>
    <hyperlink ref="C1223" r:id="rId1208" display="https://www.tuttitalia.it/campania/91-camposano/"/>
    <hyperlink ref="C1224" r:id="rId1209" display="https://www.tuttitalia.it/campania/66-massa-di-somma/"/>
    <hyperlink ref="C1225" r:id="rId1210" display="https://www.tuttitalia.it/campania/56-lacco-ameno/"/>
    <hyperlink ref="C1226" r:id="rId1211" display="https://www.tuttitalia.it/campania/64-visciano/"/>
    <hyperlink ref="C1227" r:id="rId1212" display="https://www.tuttitalia.it/campania/24-casola-di-napoli/"/>
    <hyperlink ref="C1228" r:id="rId1213" display="https://www.tuttitalia.it/campania/66-tufino/"/>
    <hyperlink ref="C1229" r:id="rId1214" display="https://www.tuttitalia.it/campania/55-san-paolo-bel-sito/"/>
    <hyperlink ref="C1230" r:id="rId1215" display="https://www.tuttitalia.it/campania/86-casamarciano/"/>
    <hyperlink ref="C1231" r:id="rId1216" display="https://www.tuttitalia.it/campania/91-serrara-fontana/"/>
    <hyperlink ref="C1232" r:id="rId1217" display="https://www.tuttitalia.it/campania/55-carbonara-di-nola/"/>
    <hyperlink ref="C1233" r:id="rId1218" display="https://www.tuttitalia.it/campania/59-comiziano/"/>
    <hyperlink ref="C1234" r:id="rId1219" display="https://www.tuttitalia.it/campania/62-liveri/"/>
    <hyperlink ref="C1235" r:id="rId1220" display="https://www.tuttitalia.it/campania/29-salerno/"/>
    <hyperlink ref="C1236" r:id="rId1221" display="https://www.tuttitalia.it/campania/15-cava-de-tirreni/"/>
    <hyperlink ref="C1237" r:id="rId1222" display="https://www.tuttitalia.it/campania/74-battipaglia/"/>
    <hyperlink ref="C1238" r:id="rId1223" display="https://www.tuttitalia.it/campania/28-scafati/"/>
    <hyperlink ref="C1239" r:id="rId1224" display="https://www.tuttitalia.it/campania/43-nocera-inferiore/"/>
    <hyperlink ref="C1240" r:id="rId1225" display="https://www.tuttitalia.it/campania/92-eboli/"/>
    <hyperlink ref="C1241" r:id="rId1226" display="https://www.tuttitalia.it/campania/57-pagani/"/>
    <hyperlink ref="C1242" r:id="rId1227" display="https://www.tuttitalia.it/campania/40-angri/"/>
    <hyperlink ref="C1243" r:id="rId1228" display="https://www.tuttitalia.it/campania/24-sarno/"/>
    <hyperlink ref="C1244" r:id="rId1229" display="https://www.tuttitalia.it/campania/25-pontecagnano-faiano/"/>
    <hyperlink ref="C1245" r:id="rId1230" display="https://www.tuttitalia.it/campania/61-nocera-superiore/"/>
    <hyperlink ref="C1246" r:id="rId1231" display="https://www.tuttitalia.it/campania/39-capaccio-paestum/"/>
    <hyperlink ref="C1247" r:id="rId1232" display="https://www.tuttitalia.it/campania/82-mercato-san-severino/"/>
    <hyperlink ref="C1248" r:id="rId1233" display="https://www.tuttitalia.it/campania/51-agropoli/"/>
    <hyperlink ref="C1249" r:id="rId1234" display="https://www.tuttitalia.it/campania/46-campagna/"/>
    <hyperlink ref="C1250" r:id="rId1235" display="https://www.tuttitalia.it/campania/43-baronissi/"/>
    <hyperlink ref="C1251" r:id="rId1236" display="https://www.tuttitalia.it/campania/27-fisciano/"/>
    <hyperlink ref="C1252" r:id="rId1237" display="https://www.tuttitalia.it/campania/71-castel-san-giorgio/"/>
    <hyperlink ref="C1253" r:id="rId1238" display="https://www.tuttitalia.it/campania/71-bellizzi/"/>
    <hyperlink ref="C1254" r:id="rId1239" display="https://www.tuttitalia.it/campania/65-sala-consilina/"/>
    <hyperlink ref="C1255" r:id="rId1240" display="https://www.tuttitalia.it/campania/94-montecorvino-rovella/"/>
    <hyperlink ref="C1256" r:id="rId1241" display="https://www.tuttitalia.it/campania/93-giffoni-valle-piana/"/>
    <hyperlink ref="C1257" r:id="rId1242" display="https://www.tuttitalia.it/campania/20-pellezzano/"/>
    <hyperlink ref="C1258" r:id="rId1243" display="https://www.tuttitalia.it/campania/72-montecorvino-pugliano/"/>
    <hyperlink ref="C1259" r:id="rId1244" display="https://www.tuttitalia.it/campania/59-san-valentino-torio/"/>
    <hyperlink ref="C1260" r:id="rId1245" display="https://www.tuttitalia.it/campania/60-san-marzano-sul-sarno/"/>
    <hyperlink ref="C1261" r:id="rId1246" display="https://www.tuttitalia.it/campania/67-siano/"/>
    <hyperlink ref="C1262" r:id="rId1247" display="https://www.tuttitalia.it/campania/92-castellabate/"/>
    <hyperlink ref="C1263" r:id="rId1248" display="https://www.tuttitalia.it/campania/18-roccapiemonte/"/>
    <hyperlink ref="C1264" r:id="rId1249" display="https://www.tuttitalia.it/campania/21-sant-egidio-del-monte-albino/"/>
    <hyperlink ref="C1265" r:id="rId1250" display="https://www.tuttitalia.it/campania/16-vallo-della-lucania/"/>
    <hyperlink ref="C1266" r:id="rId1251" display="https://www.tuttitalia.it/campania/39-teggiano/"/>
    <hyperlink ref="C1267" r:id="rId1252" display="https://www.tuttitalia.it/campania/67-vietri-sul-mare/"/>
    <hyperlink ref="C1268" r:id="rId1253" display="https://www.tuttitalia.it/campania/92-camerota/"/>
    <hyperlink ref="C1269" r:id="rId1254" display="https://www.tuttitalia.it/campania/28-altavilla-silentina/"/>
    <hyperlink ref="C1270" r:id="rId1255" display="https://www.tuttitalia.it/campania/16-roccadaspide/"/>
    <hyperlink ref="C1271" r:id="rId1256" display="https://www.tuttitalia.it/campania/72-olevano-sul-tusciano/"/>
    <hyperlink ref="C1272" r:id="rId1257" display="https://www.tuttitalia.it/campania/57-sapri/"/>
    <hyperlink ref="C1273" r:id="rId1258" display="https://www.tuttitalia.it/campania/88-san-cipriano-picentino/"/>
    <hyperlink ref="C1274" r:id="rId1259" display="https://www.tuttitalia.it/campania/26-montesano-sulla-marcellana/"/>
    <hyperlink ref="C1275" r:id="rId1260" display="https://www.tuttitalia.it/campania/56-albanella/"/>
    <hyperlink ref="C1276" r:id="rId1261" display="https://www.tuttitalia.it/campania/83-ascea/"/>
    <hyperlink ref="C1277" r:id="rId1262" display="https://www.tuttitalia.it/campania/56-maiori/"/>
    <hyperlink ref="C1278" r:id="rId1263" display="https://www.tuttitalia.it/campania/37-bracigliano/"/>
    <hyperlink ref="C1279" r:id="rId1264" display="https://www.tuttitalia.it/campania/59-padula/"/>
    <hyperlink ref="C1280" r:id="rId1265" display="https://www.tuttitalia.it/campania/28-casal-velino/"/>
    <hyperlink ref="C1281" r:id="rId1266" display="https://www.tuttitalia.it/campania/56-polla/"/>
    <hyperlink ref="C1282" r:id="rId1267" display="https://www.tuttitalia.it/campania/25-centola/"/>
    <hyperlink ref="C1283" r:id="rId1268" display="https://www.tuttitalia.it/campania/88-giffoni-sei-casali/"/>
    <hyperlink ref="C1284" r:id="rId1269" display="https://www.tuttitalia.it/campania/67-amalfi/"/>
    <hyperlink ref="C1285" r:id="rId1270" display="https://www.tuttitalia.it/campania/40-sassano/"/>
    <hyperlink ref="C1286" r:id="rId1271" display="https://www.tuttitalia.it/campania/64-buccino/"/>
    <hyperlink ref="C1287" r:id="rId1272" display="https://www.tuttitalia.it/campania/31-san-gregorio-magno/"/>
    <hyperlink ref="C1288" r:id="rId1273" display="https://www.tuttitalia.it/campania/72-tramonti/"/>
    <hyperlink ref="C1289" r:id="rId1274" display="https://www.tuttitalia.it/campania/15-serre/"/>
    <hyperlink ref="C1290" r:id="rId1275" display="https://www.tuttitalia.it/campania/90-palomonte/"/>
    <hyperlink ref="C1291" r:id="rId1276" display="https://www.tuttitalia.it/campania/39-positano/"/>
    <hyperlink ref="C1292" r:id="rId1277" display="https://www.tuttitalia.it/campania/14-san-giovanni-a-piro/"/>
    <hyperlink ref="C1293" r:id="rId1278" display="https://www.tuttitalia.it/campania/52-oliveto-citra/"/>
    <hyperlink ref="C1294" r:id="rId1279" display="https://www.tuttitalia.it/campania/41-colliano/"/>
    <hyperlink ref="C1295" r:id="rId1280" display="https://www.tuttitalia.it/campania/96-sicignano-degli-alburni/"/>
    <hyperlink ref="C1296" r:id="rId1281" display="https://www.tuttitalia.it/campania/87-contursi-terme/"/>
    <hyperlink ref="C1297" r:id="rId1282" display="https://www.tuttitalia.it/campania/46-vibonati/"/>
    <hyperlink ref="C1298" r:id="rId1283" display="https://www.tuttitalia.it/campania/78-santa-marina/"/>
    <hyperlink ref="C1299" r:id="rId1284" display="https://www.tuttitalia.it/campania/46-castelnuovo-cilento/"/>
    <hyperlink ref="C1300" r:id="rId1285" display="https://www.tuttitalia.it/campania/51-sant-arsenio/"/>
    <hyperlink ref="C1301" r:id="rId1286" display="https://www.tuttitalia.it/campania/34-san-mango-piemonte/"/>
    <hyperlink ref="C1302" r:id="rId1287" display="https://www.tuttitalia.it/campania/72-minori/"/>
    <hyperlink ref="C1303" r:id="rId1288" display="https://www.tuttitalia.it/campania/43-acerno/"/>
    <hyperlink ref="C1304" r:id="rId1289" display="https://www.tuttitalia.it/campania/80-montecorice/"/>
    <hyperlink ref="C1305" r:id="rId1290" display="https://www.tuttitalia.it/campania/54-caggiano/"/>
    <hyperlink ref="C1306" r:id="rId1291" display="https://www.tuttitalia.it/campania/40-pisciotta/"/>
    <hyperlink ref="C1307" r:id="rId1292" display="https://www.tuttitalia.it/campania/16-sanza/"/>
    <hyperlink ref="C1308" r:id="rId1293" display="https://www.tuttitalia.it/campania/58-buonabitacolo/"/>
    <hyperlink ref="C1309" r:id="rId1294" display="https://www.tuttitalia.it/campania/88-corbara/"/>
    <hyperlink ref="C1310" r:id="rId1295" display="https://www.tuttitalia.it/campania/41-ravello/"/>
    <hyperlink ref="C1311" r:id="rId1296" display="https://www.tuttitalia.it/campania/19-atena-lucana/"/>
    <hyperlink ref="C1312" r:id="rId1297" display="https://www.tuttitalia.it/campania/86-castel-san-lorenzo/"/>
    <hyperlink ref="C1313" r:id="rId1298" display="https://www.tuttitalia.it/campania/79-pollica/"/>
    <hyperlink ref="C1314" r:id="rId1299" display="https://www.tuttitalia.it/campania/40-ceraso/"/>
    <hyperlink ref="C1315" r:id="rId1300" display="https://www.tuttitalia.it/campania/37-novi-velia/"/>
    <hyperlink ref="C1316" r:id="rId1301" display="https://www.tuttitalia.it/campania/48-auletta/"/>
    <hyperlink ref="C1317" r:id="rId1302" display="https://www.tuttitalia.it/campania/41-ogliastro-cilento/"/>
    <hyperlink ref="C1318" r:id="rId1303" display="https://www.tuttitalia.it/campania/59-torre-orsaia/"/>
    <hyperlink ref="C1319" r:id="rId1304" display="https://www.tuttitalia.it/campania/61-cetara/"/>
    <hyperlink ref="C1320" r:id="rId1305" display="https://www.tuttitalia.it/campania/71-postiglione/"/>
    <hyperlink ref="C1321" r:id="rId1306" display="https://www.tuttitalia.it/campania/61-praiano/"/>
    <hyperlink ref="C1322" r:id="rId1307" display="https://www.tuttitalia.it/campania/86-montano-antilia/"/>
    <hyperlink ref="C1323" r:id="rId1308" display="https://www.tuttitalia.it/campania/95-salento/"/>
    <hyperlink ref="C1324" r:id="rId1309" display="https://www.tuttitalia.it/campania/93-caselle-in-pittari/"/>
    <hyperlink ref="C1325" r:id="rId1310" display="https://www.tuttitalia.it/campania/43-moio-della-civitella/"/>
    <hyperlink ref="C1326" r:id="rId1311" display="https://www.tuttitalia.it/campania/16-celle-di-bulgheria/"/>
    <hyperlink ref="C1327" r:id="rId1312" display="https://www.tuttitalia.it/campania/82-torchiara/"/>
    <hyperlink ref="C1328" r:id="rId1313" display="https://www.tuttitalia.it/campania/46-perdifumo/"/>
    <hyperlink ref="C1329" r:id="rId1314" display="https://www.tuttitalia.it/campania/54-san-rufo/"/>
    <hyperlink ref="C1330" r:id="rId1315" display="https://www.tuttitalia.it/campania/30-san-pietro-al-tanagro/"/>
    <hyperlink ref="C1331" r:id="rId1316" display="https://www.tuttitalia.it/campania/32-roccagloriosa/"/>
    <hyperlink ref="C1332" r:id="rId1317" display="https://www.tuttitalia.it/campania/46-trentinara/"/>
    <hyperlink ref="C1333" r:id="rId1318" display="https://www.tuttitalia.it/campania/23-castelcivita/"/>
    <hyperlink ref="C1334" r:id="rId1319" display="https://www.tuttitalia.it/campania/94-omignano/"/>
    <hyperlink ref="C1335" r:id="rId1320" display="https://www.tuttitalia.it/campania/44-valva/"/>
    <hyperlink ref="C1336" r:id="rId1321" display="https://www.tuttitalia.it/campania/72-scala/"/>
    <hyperlink ref="C1337" r:id="rId1322" display="https://www.tuttitalia.it/campania/80-monte-san-giacomo/"/>
    <hyperlink ref="C1338" r:id="rId1323" display="https://www.tuttitalia.it/campania/18-rofrano/"/>
    <hyperlink ref="C1339" r:id="rId1324" display="https://www.tuttitalia.it/campania/26-calvanico/"/>
    <hyperlink ref="C1340" r:id="rId1325" display="https://www.tuttitalia.it/campania/97-aquara/"/>
    <hyperlink ref="C1341" r:id="rId1326" display="https://www.tuttitalia.it/campania/75-laurino/"/>
    <hyperlink ref="C1342" r:id="rId1327" display="https://www.tuttitalia.it/campania/51-laviano/"/>
    <hyperlink ref="C1343" r:id="rId1328" display="https://www.tuttitalia.it/campania/83-casaletto-spartano/"/>
    <hyperlink ref="C1344" r:id="rId1329" display="https://www.tuttitalia.it/campania/85-giungano/"/>
    <hyperlink ref="C1345" r:id="rId1330" display="https://www.tuttitalia.it/campania/67-castiglione-del-genovesi/"/>
    <hyperlink ref="C1346" r:id="rId1331" display="https://www.tuttitalia.it/campania/49-piaggine/"/>
    <hyperlink ref="C1347" r:id="rId1332" display="https://www.tuttitalia.it/campania/33-sessa-cilento/"/>
    <hyperlink ref="C1348" r:id="rId1333" display="https://www.tuttitalia.it/campania/63-torraca/"/>
    <hyperlink ref="C1349" r:id="rId1334" display="https://www.tuttitalia.it/campania/26-gioi/"/>
    <hyperlink ref="C1350" r:id="rId1335" display="https://www.tuttitalia.it/campania/97-felitto/"/>
    <hyperlink ref="C1351" r:id="rId1336" display="https://www.tuttitalia.it/campania/59-laureana-cilento/"/>
    <hyperlink ref="C1352" r:id="rId1337" display="https://www.tuttitalia.it/campania/62-cicerale/"/>
    <hyperlink ref="C1353" r:id="rId1338" display="https://www.tuttitalia.it/campania/33-futani/"/>
    <hyperlink ref="C1354" r:id="rId1339" display="https://www.tuttitalia.it/campania/36-casalbuono/"/>
    <hyperlink ref="C1355" r:id="rId1340" display="https://www.tuttitalia.it/campania/20-petina/"/>
    <hyperlink ref="C1356" r:id="rId1341" display="https://www.tuttitalia.it/campania/60-ricigliano/"/>
    <hyperlink ref="C1357" r:id="rId1342" display="https://www.tuttitalia.it/campania/85-prignano-cilento/"/>
    <hyperlink ref="C1358" r:id="rId1343" display="https://www.tuttitalia.it/campania/77-orria/"/>
    <hyperlink ref="C1359" r:id="rId1344" display="https://www.tuttitalia.it/campania/37-lustra/"/>
    <hyperlink ref="C1360" r:id="rId1345" display="https://www.tuttitalia.it/campania/26-cannalonga/"/>
    <hyperlink ref="C1361" r:id="rId1346" display="https://www.tuttitalia.it/campania/70-alfano/"/>
    <hyperlink ref="C1362" r:id="rId1347" display="https://www.tuttitalia.it/campania/87-ispani/"/>
    <hyperlink ref="C1363" r:id="rId1348" display="https://www.tuttitalia.it/campania/34-perito/"/>
    <hyperlink ref="C1364" r:id="rId1349" display="https://www.tuttitalia.it/campania/42-controne/"/>
    <hyperlink ref="C1365" r:id="rId1350" display="https://www.tuttitalia.it/campania/86-san-mauro-cilento/"/>
    <hyperlink ref="C1366" r:id="rId1351" display="https://www.tuttitalia.it/campania/20-atrani/"/>
    <hyperlink ref="C1367" r:id="rId1352" display="https://www.tuttitalia.it/campania/68-stio/"/>
    <hyperlink ref="C1368" r:id="rId1353" display="https://www.tuttitalia.it/campania/91-rutino/"/>
    <hyperlink ref="C1369" r:id="rId1354" display="https://www.tuttitalia.it/campania/56-bellosguardo/"/>
    <hyperlink ref="C1370" r:id="rId1355" display="https://www.tuttitalia.it/campania/33-laurito/"/>
    <hyperlink ref="C1371" r:id="rId1356" display="https://www.tuttitalia.it/campania/64-furore/"/>
    <hyperlink ref="C1372" r:id="rId1357" display="https://www.tuttitalia.it/campania/34-roscigno/"/>
    <hyperlink ref="C1373" r:id="rId1358" display="https://www.tuttitalia.it/campania/82-conca-dei-marini/"/>
    <hyperlink ref="C1374" r:id="rId1359" display="https://www.tuttitalia.it/campania/92-stella-cilento/"/>
    <hyperlink ref="C1375" r:id="rId1360" display="https://www.tuttitalia.it/campania/83-pertosa/"/>
    <hyperlink ref="C1376" r:id="rId1361" display="https://www.tuttitalia.it/campania/33-magliano-vetere/"/>
    <hyperlink ref="C1377" r:id="rId1362" display="https://www.tuttitalia.it/campania/20-morigerati/"/>
    <hyperlink ref="C1378" r:id="rId1363" display="https://www.tuttitalia.it/campania/36-ottati/"/>
    <hyperlink ref="C1379" r:id="rId1364" display="https://www.tuttitalia.it/campania/82-castelnuovo-di-conza/"/>
    <hyperlink ref="C1380" r:id="rId1365" display="https://www.tuttitalia.it/campania/61-san-mauro-la-bruca/"/>
    <hyperlink ref="C1381" r:id="rId1366" display="https://www.tuttitalia.it/campania/77-cuccaro-vetere/"/>
    <hyperlink ref="C1382" r:id="rId1367" display="https://www.tuttitalia.it/campania/20-sant-angelo-a-fasanella/"/>
    <hyperlink ref="C1383" r:id="rId1368" display="https://www.tuttitalia.it/campania/42-monteforte-cilento/"/>
    <hyperlink ref="C1384" r:id="rId1369" display="https://www.tuttitalia.it/campania/46-corleto-monforte/"/>
    <hyperlink ref="C1385" r:id="rId1370" display="https://www.tuttitalia.it/campania/42-salvitelle/"/>
    <hyperlink ref="C1386" r:id="rId1371" display="https://www.tuttitalia.it/campania/16-tortorella/"/>
    <hyperlink ref="C1387" r:id="rId1372" display="https://www.tuttitalia.it/campania/45-sacco/"/>
    <hyperlink ref="C1388" r:id="rId1373" display="https://www.tuttitalia.it/campania/63-santomenna/"/>
    <hyperlink ref="C1389" r:id="rId1374" display="https://www.tuttitalia.it/campania/89-romagnano-al-monte/"/>
    <hyperlink ref="C1390" r:id="rId1375" display="https://www.tuttitalia.it/campania/92-campora/"/>
    <hyperlink ref="C1391" r:id="rId1376" display="https://www.tuttitalia.it/campania/25-serramezzana/"/>
    <hyperlink ref="C1392" r:id="rId1377" display="https://www.tuttitalia.it/campania/59-valle-dell-angelo/"/>
    <hyperlink ref="C1393" r:id="rId1378" display="https://www.tuttitalia.it/emilia-romagna/32-bologna/"/>
    <hyperlink ref="C1394" r:id="rId1379" display="https://www.tuttitalia.it/emilia-romagna/62-imola/"/>
    <hyperlink ref="C1395" r:id="rId1380" display="https://www.tuttitalia.it/emilia-romagna/56-casalecchio-di-reno/"/>
    <hyperlink ref="C1396" r:id="rId1381" display="https://www.tuttitalia.it/emilia-romagna/23-san-lazzaro-di-savena/"/>
    <hyperlink ref="C1397" r:id="rId1382" display="https://www.tuttitalia.it/emilia-romagna/45-valsamoggia/"/>
    <hyperlink ref="C1398" r:id="rId1383" display="https://www.tuttitalia.it/emilia-romagna/83-san-giovanni-in-persiceto/"/>
    <hyperlink ref="C1399" r:id="rId1384" display="https://www.tuttitalia.it/emilia-romagna/79-castel-san-pietro-terme/"/>
    <hyperlink ref="C1400" r:id="rId1385" display="https://www.tuttitalia.it/emilia-romagna/79-zola-predosa/"/>
    <hyperlink ref="C1401" r:id="rId1386" display="https://www.tuttitalia.it/emilia-romagna/24-budrio/"/>
    <hyperlink ref="C1402" r:id="rId1387" display="https://www.tuttitalia.it/emilia-romagna/33-castel-maggiore/"/>
    <hyperlink ref="C1403" r:id="rId1388" display="https://www.tuttitalia.it/emilia-romagna/72-pianoro/"/>
    <hyperlink ref="C1404" r:id="rId1389" display="https://www.tuttitalia.it/emilia-romagna/51-medicina/"/>
    <hyperlink ref="C1405" r:id="rId1390" display="https://www.tuttitalia.it/emilia-romagna/67-molinella/"/>
    <hyperlink ref="C1406" r:id="rId1391" display="https://www.tuttitalia.it/emilia-romagna/27-castenaso/"/>
    <hyperlink ref="C1407" r:id="rId1392" display="https://www.tuttitalia.it/emilia-romagna/16-sasso-marconi/"/>
    <hyperlink ref="C1408" r:id="rId1393" display="https://www.tuttitalia.it/emilia-romagna/64-ozzano-dell-emilia/"/>
    <hyperlink ref="C1409" r:id="rId1394" display="https://www.tuttitalia.it/emilia-romagna/32-crevalcore/"/>
    <hyperlink ref="C1410" r:id="rId1395" display="https://www.tuttitalia.it/emilia-romagna/37-calderara-di-reno/"/>
    <hyperlink ref="C1411" r:id="rId1396" display="https://www.tuttitalia.it/emilia-romagna/41-san-pietro-in-casale/"/>
    <hyperlink ref="C1412" r:id="rId1397" display="https://www.tuttitalia.it/emilia-romagna/43-anzola-dell-emilia/"/>
    <hyperlink ref="C1413" r:id="rId1398" display="https://www.tuttitalia.it/emilia-romagna/79-granarolo-dell-emilia/"/>
    <hyperlink ref="C1414" r:id="rId1399" display="https://www.tuttitalia.it/emilia-romagna/46-monte-san-pietro/"/>
    <hyperlink ref="C1415" r:id="rId1400" display="https://www.tuttitalia.it/emilia-romagna/59-argelato/"/>
    <hyperlink ref="C1416" r:id="rId1401" display="https://www.tuttitalia.it/emilia-romagna/15-malalbergo/"/>
    <hyperlink ref="C1417" r:id="rId1402" display="https://www.tuttitalia.it/emilia-romagna/89-minerbio/"/>
    <hyperlink ref="C1418" r:id="rId1403" display="https://www.tuttitalia.it/emilia-romagna/36-san-giorgio-di-piano/"/>
    <hyperlink ref="C1419" r:id="rId1404" display="https://www.tuttitalia.it/emilia-romagna/97-sala-bolognese/"/>
    <hyperlink ref="C1420" r:id="rId1405" display="https://www.tuttitalia.it/emilia-romagna/38-vergato/"/>
    <hyperlink ref="C1421" r:id="rId1406" display="https://www.tuttitalia.it/emilia-romagna/59-sant-agata-bolognese/"/>
    <hyperlink ref="C1422" r:id="rId1407" display="https://www.tuttitalia.it/emilia-romagna/29-pieve-di-cento/"/>
    <hyperlink ref="C1423" r:id="rId1408" display="https://www.tuttitalia.it/emilia-romagna/94-baricella/"/>
    <hyperlink ref="C1424" r:id="rId1409" display="https://www.tuttitalia.it/emilia-romagna/63-alto-reno-terme/"/>
    <hyperlink ref="C1425" r:id="rId1410" display="https://www.tuttitalia.it/emilia-romagna/89-marzabotto/"/>
    <hyperlink ref="C1426" r:id="rId1411" display="https://www.tuttitalia.it/emilia-romagna/51-dozza/"/>
    <hyperlink ref="C1427" r:id="rId1412" display="https://www.tuttitalia.it/emilia-romagna/34-castello-d-argile/"/>
    <hyperlink ref="C1428" r:id="rId1413" display="https://www.tuttitalia.it/emilia-romagna/62-monzuno/"/>
    <hyperlink ref="C1429" r:id="rId1414" display="https://www.tuttitalia.it/emilia-romagna/92-monterenzio/"/>
    <hyperlink ref="C1430" r:id="rId1415" display="https://www.tuttitalia.it/emilia-romagna/76-bentivoglio/"/>
    <hyperlink ref="C1431" r:id="rId1416" display="https://www.tuttitalia.it/emilia-romagna/32-galliera/"/>
    <hyperlink ref="C1432" r:id="rId1417" display="https://www.tuttitalia.it/emilia-romagna/27-castiglione-dei-pepoli/"/>
    <hyperlink ref="C1433" r:id="rId1418" display="https://www.tuttitalia.it/emilia-romagna/68-gaggio-montano/"/>
    <hyperlink ref="C1434" r:id="rId1419" display="https://www.tuttitalia.it/emilia-romagna/88-mordano/"/>
    <hyperlink ref="C1435" r:id="rId1420" display="https://www.tuttitalia.it/emilia-romagna/81-castel-guelfo-di-bologna/"/>
    <hyperlink ref="C1436" r:id="rId1421" display="https://www.tuttitalia.it/emilia-romagna/28-loiano/"/>
    <hyperlink ref="C1437" r:id="rId1422" display="https://www.tuttitalia.it/emilia-romagna/50-san-benedetto-val-di-sambro/"/>
    <hyperlink ref="C1438" r:id="rId1423" display="https://www.tuttitalia.it/emilia-romagna/15-grizzana-morandi/"/>
    <hyperlink ref="C1439" r:id="rId1424" display="https://www.tuttitalia.it/emilia-romagna/91-monghidoro/"/>
    <hyperlink ref="C1440" r:id="rId1425" display="https://www.tuttitalia.it/emilia-romagna/38-casalfiumanese/"/>
    <hyperlink ref="C1441" r:id="rId1426" display="https://www.tuttitalia.it/emilia-romagna/86-castel-di-casio/"/>
    <hyperlink ref="C1442" r:id="rId1427" display="https://www.tuttitalia.it/emilia-romagna/93-borgo-tossignano/"/>
    <hyperlink ref="C1443" r:id="rId1428" display="https://www.tuttitalia.it/emilia-romagna/98-lizzano-in-belvedere/"/>
    <hyperlink ref="C1444" r:id="rId1429" display="https://www.tuttitalia.it/emilia-romagna/87-fontanelice/"/>
    <hyperlink ref="C1445" r:id="rId1430" display="https://www.tuttitalia.it/emilia-romagna/48-castel-d-aiano/"/>
    <hyperlink ref="C1446" r:id="rId1431" display="https://www.tuttitalia.it/emilia-romagna/89-camugnano/"/>
    <hyperlink ref="C1447" r:id="rId1432" display="https://www.tuttitalia.it/emilia-romagna/24-castel-del-rio/"/>
    <hyperlink ref="C1448" r:id="rId1433" display="https://www.tuttitalia.it/emilia-romagna/67-ferrara/"/>
    <hyperlink ref="C1449" r:id="rId1434" display="https://www.tuttitalia.it/emilia-romagna/95-cento/"/>
    <hyperlink ref="C1450" r:id="rId1435" display="https://www.tuttitalia.it/emilia-romagna/77-comacchio/"/>
    <hyperlink ref="C1451" r:id="rId1436" display="https://www.tuttitalia.it/emilia-romagna/27-argenta/"/>
    <hyperlink ref="C1452" r:id="rId1437" display="https://www.tuttitalia.it/emilia-romagna/73-copparo/"/>
    <hyperlink ref="C1453" r:id="rId1438" display="https://www.tuttitalia.it/emilia-romagna/93-bondeno/"/>
    <hyperlink ref="C1454" r:id="rId1439" display="https://www.tuttitalia.it/emilia-romagna/14-portomaggiore/"/>
    <hyperlink ref="C1455" r:id="rId1440" display="https://www.tuttitalia.it/emilia-romagna/37-codigoro/"/>
    <hyperlink ref="C1456" r:id="rId1441" display="https://www.tuttitalia.it/emilia-romagna/53-terre-del-reno/"/>
    <hyperlink ref="C1457" r:id="rId1442" display="https://www.tuttitalia.it/emilia-romagna/73-poggio-renatico/"/>
    <hyperlink ref="C1458" r:id="rId1443" display="https://www.tuttitalia.it/emilia-romagna/23-fiscaglia/"/>
    <hyperlink ref="C1459" r:id="rId1444" display="https://www.tuttitalia.it/emilia-romagna/47-riva-del-po/"/>
    <hyperlink ref="C1460" r:id="rId1445" display="https://www.tuttitalia.it/emilia-romagna/28-vigarano-mainarda/"/>
    <hyperlink ref="C1461" r:id="rId1446" display="https://www.tuttitalia.it/emilia-romagna/32-tresignana/"/>
    <hyperlink ref="C1462" r:id="rId1447" display="https://www.tuttitalia.it/emilia-romagna/57-mesola/"/>
    <hyperlink ref="C1463" r:id="rId1448" display="https://www.tuttitalia.it/emilia-romagna/93-ostellato/"/>
    <hyperlink ref="C1464" r:id="rId1449" display="https://www.tuttitalia.it/emilia-romagna/60-lagosanto/"/>
    <hyperlink ref="C1465" r:id="rId1450" display="https://www.tuttitalia.it/emilia-romagna/44-goro/"/>
    <hyperlink ref="C1466" r:id="rId1451" display="https://www.tuttitalia.it/emilia-romagna/75-voghiera/"/>
    <hyperlink ref="C1467" r:id="rId1452" display="https://www.tuttitalia.it/emilia-romagna/19-jolanda-di-savoia/"/>
    <hyperlink ref="C1468" r:id="rId1453" display="https://www.tuttitalia.it/emilia-romagna/24-masi-torello/"/>
    <hyperlink ref="C1469" r:id="rId1454" display="https://www.tuttitalia.it/emilia-romagna/98-forli/"/>
    <hyperlink ref="C1470" r:id="rId1455" display="https://www.tuttitalia.it/emilia-romagna/53-cesena/"/>
    <hyperlink ref="C1471" r:id="rId1456" display="https://www.tuttitalia.it/emilia-romagna/94-cesenatico/"/>
    <hyperlink ref="C1472" r:id="rId1457" display="https://www.tuttitalia.it/emilia-romagna/63-savignano-sul-rubicone/"/>
    <hyperlink ref="C1473" r:id="rId1458" display="https://www.tuttitalia.it/emilia-romagna/74-forlimpopoli/"/>
    <hyperlink ref="C1474" r:id="rId1459" display="https://www.tuttitalia.it/emilia-romagna/48-san-mauro-pascoli/"/>
    <hyperlink ref="C1475" r:id="rId1460" display="https://www.tuttitalia.it/emilia-romagna/89-bertinoro/"/>
    <hyperlink ref="C1476" r:id="rId1461" display="https://www.tuttitalia.it/emilia-romagna/60-gambettola/"/>
    <hyperlink ref="C1477" r:id="rId1462" display="https://www.tuttitalia.it/emilia-romagna/94-meldola/"/>
    <hyperlink ref="C1478" r:id="rId1463" display="https://www.tuttitalia.it/emilia-romagna/15-gatteo/"/>
    <hyperlink ref="C1479" r:id="rId1464" display="https://www.tuttitalia.it/emilia-romagna/54-longiano/"/>
    <hyperlink ref="C1480" r:id="rId1465" display="https://www.tuttitalia.it/emilia-romagna/39-mercato-saraceno/"/>
    <hyperlink ref="C1481" r:id="rId1466" display="https://www.tuttitalia.it/emilia-romagna/56-castrocaro-terme-terra-del-sole/"/>
    <hyperlink ref="C1482" r:id="rId1467" display="https://www.tuttitalia.it/emilia-romagna/66-predappio/"/>
    <hyperlink ref="C1483" r:id="rId1468" display="https://www.tuttitalia.it/emilia-romagna/38-bagno-di-romagna/"/>
    <hyperlink ref="C1484" r:id="rId1469" display="https://www.tuttitalia.it/emilia-romagna/77-modigliana/"/>
    <hyperlink ref="C1485" r:id="rId1470" display="https://www.tuttitalia.it/emilia-romagna/71-santa-sofia/"/>
    <hyperlink ref="C1486" r:id="rId1471" display="https://www.tuttitalia.it/emilia-romagna/48-civitella-di-romagna/"/>
    <hyperlink ref="C1487" r:id="rId1472" display="https://www.tuttitalia.it/emilia-romagna/62-roncofreddo/"/>
    <hyperlink ref="C1488" r:id="rId1473" display="https://www.tuttitalia.it/emilia-romagna/41-sarsina/"/>
    <hyperlink ref="C1489" r:id="rId1474" display="https://www.tuttitalia.it/emilia-romagna/67-sogliano-al-rubicone/"/>
    <hyperlink ref="C1490" r:id="rId1475" display="https://www.tuttitalia.it/emilia-romagna/35-borghi/"/>
    <hyperlink ref="C1491" r:id="rId1476" display="https://www.tuttitalia.it/emilia-romagna/40-galeata/"/>
    <hyperlink ref="C1492" r:id="rId1477" display="https://www.tuttitalia.it/emilia-romagna/37-rocca-san-casciano/"/>
    <hyperlink ref="C1493" r:id="rId1478" display="https://www.tuttitalia.it/emilia-romagna/53-verghereto/"/>
    <hyperlink ref="C1494" r:id="rId1479" display="https://www.tuttitalia.it/emilia-romagna/42-montiano/"/>
    <hyperlink ref="C1495" r:id="rId1480" display="https://www.tuttitalia.it/emilia-romagna/39-dovadola/"/>
    <hyperlink ref="C1496" r:id="rId1481" display="https://www.tuttitalia.it/emilia-romagna/68-tredozio/"/>
    <hyperlink ref="C1497" r:id="rId1482" display="https://www.tuttitalia.it/emilia-romagna/38-portico-san-benedetto/"/>
    <hyperlink ref="C1498" r:id="rId1483" display="https://www.tuttitalia.it/emilia-romagna/50-premilcuore/"/>
    <hyperlink ref="C1499" r:id="rId1484" display="https://www.tuttitalia.it/emilia-romagna/61-modena/"/>
    <hyperlink ref="C1500" r:id="rId1485" display="https://www.tuttitalia.it/emilia-romagna/67-carpi/"/>
    <hyperlink ref="C1501" r:id="rId1486" display="https://www.tuttitalia.it/emilia-romagna/90-sassuolo/"/>
    <hyperlink ref="C1502" r:id="rId1487" display="https://www.tuttitalia.it/emilia-romagna/22-formigine/"/>
    <hyperlink ref="C1503" r:id="rId1488" display="https://www.tuttitalia.it/emilia-romagna/89-castelfranco-emilia/"/>
    <hyperlink ref="C1504" r:id="rId1489" display="https://www.tuttitalia.it/emilia-romagna/81-vignola/"/>
    <hyperlink ref="C1505" r:id="rId1490" display="https://www.tuttitalia.it/emilia-romagna/14-mirandola/"/>
    <hyperlink ref="C1506" r:id="rId1491" display="https://www.tuttitalia.it/emilia-romagna/41-maranello/"/>
    <hyperlink ref="C1507" r:id="rId1492" display="https://www.tuttitalia.it/emilia-romagna/81-pavullo-nel-frignano/"/>
    <hyperlink ref="C1508" r:id="rId1493" display="https://www.tuttitalia.it/emilia-romagna/62-fiorano-modenese/"/>
    <hyperlink ref="C1509" r:id="rId1494" display="https://www.tuttitalia.it/emilia-romagna/60-nonantola/"/>
    <hyperlink ref="C1510" r:id="rId1495" display="https://www.tuttitalia.it/emilia-romagna/19-soliera/"/>
    <hyperlink ref="C1511" r:id="rId1496" display="https://www.tuttitalia.it/emilia-romagna/26-finale-emilia/"/>
    <hyperlink ref="C1512" r:id="rId1497" display="https://www.tuttitalia.it/emilia-romagna/67-castelnuovo-rangone/"/>
    <hyperlink ref="C1513" r:id="rId1498" display="https://www.tuttitalia.it/emilia-romagna/15-spilamberto/"/>
    <hyperlink ref="C1514" r:id="rId1499" display="https://www.tuttitalia.it/emilia-romagna/18-castelvetro-di-modena/"/>
    <hyperlink ref="C1515" r:id="rId1500" display="https://www.tuttitalia.it/emilia-romagna/62-san-felice-sul-panaro/"/>
    <hyperlink ref="C1516" r:id="rId1501" display="https://www.tuttitalia.it/emilia-romagna/60-bomporto/"/>
    <hyperlink ref="C1517" r:id="rId1502" display="https://www.tuttitalia.it/emilia-romagna/39-novi-di-modena/"/>
    <hyperlink ref="C1518" r:id="rId1503" display="https://www.tuttitalia.it/emilia-romagna/44-savignano-sul-panaro/"/>
    <hyperlink ref="C1519" r:id="rId1504" display="https://www.tuttitalia.it/emilia-romagna/20-campogalliano/"/>
    <hyperlink ref="C1520" r:id="rId1505" display="https://www.tuttitalia.it/emilia-romagna/66-serramazzoni/"/>
    <hyperlink ref="C1521" r:id="rId1506" display="https://www.tuttitalia.it/emilia-romagna/23-concordia-sulla-secchia/"/>
    <hyperlink ref="C1522" r:id="rId1507" display="https://www.tuttitalia.it/emilia-romagna/39-cavezzo/"/>
    <hyperlink ref="C1523" r:id="rId1508" display="https://www.tuttitalia.it/emilia-romagna/96-san-cesario-sul-panaro/"/>
    <hyperlink ref="C1524" r:id="rId1509" display="https://www.tuttitalia.it/emilia-romagna/21-medolla/"/>
    <hyperlink ref="C1525" r:id="rId1510" display="https://www.tuttitalia.it/emilia-romagna/71-ravarino/"/>
    <hyperlink ref="C1526" r:id="rId1511" display="https://www.tuttitalia.it/emilia-romagna/58-san-prospero/"/>
    <hyperlink ref="C1527" r:id="rId1512" display="https://www.tuttitalia.it/emilia-romagna/27-marano-sul-panaro/"/>
    <hyperlink ref="C1528" r:id="rId1513" display="https://www.tuttitalia.it/emilia-romagna/90-zocca/"/>
    <hyperlink ref="C1529" r:id="rId1514" display="https://www.tuttitalia.it/emilia-romagna/92-bastiglia/"/>
    <hyperlink ref="C1530" r:id="rId1515" display="https://www.tuttitalia.it/emilia-romagna/56-guiglia/"/>
    <hyperlink ref="C1531" r:id="rId1516" display="https://www.tuttitalia.it/emilia-romagna/66-prignano-sulla-secchia/"/>
    <hyperlink ref="C1532" r:id="rId1517" display="https://www.tuttitalia.it/emilia-romagna/63-san-possidonio/"/>
    <hyperlink ref="C1533" r:id="rId1518" display="https://www.tuttitalia.it/emilia-romagna/84-montese/"/>
    <hyperlink ref="C1534" r:id="rId1519" display="https://www.tuttitalia.it/emilia-romagna/59-camposanto/"/>
    <hyperlink ref="C1535" r:id="rId1520" display="https://www.tuttitalia.it/emilia-romagna/31-fanano/"/>
    <hyperlink ref="C1536" r:id="rId1521" display="https://www.tuttitalia.it/emilia-romagna/31-lama-mocogno/"/>
    <hyperlink ref="C1537" r:id="rId1522" display="https://www.tuttitalia.it/emilia-romagna/76-sestola/"/>
    <hyperlink ref="C1538" r:id="rId1523" display="https://www.tuttitalia.it/emilia-romagna/57-pievepelago/"/>
    <hyperlink ref="C1539" r:id="rId1524" display="https://www.tuttitalia.it/emilia-romagna/32-montefiorino/"/>
    <hyperlink ref="C1540" r:id="rId1525" display="https://www.tuttitalia.it/emilia-romagna/45-palagano/"/>
    <hyperlink ref="C1541" r:id="rId1526" display="https://www.tuttitalia.it/emilia-romagna/18-frassinoro/"/>
    <hyperlink ref="C1542" r:id="rId1527" display="https://www.tuttitalia.it/emilia-romagna/20-polinago/"/>
    <hyperlink ref="C1543" r:id="rId1528" display="https://www.tuttitalia.it/emilia-romagna/60-fiumalbo/"/>
    <hyperlink ref="C1544" r:id="rId1529" display="https://www.tuttitalia.it/emilia-romagna/57-montecreto/"/>
    <hyperlink ref="C1545" r:id="rId1530" display="https://www.tuttitalia.it/emilia-romagna/44-riolunato/"/>
    <hyperlink ref="C1546" r:id="rId1531" display="https://www.tuttitalia.it/emilia-romagna/34-parma/"/>
    <hyperlink ref="C1547" r:id="rId1532" display="https://www.tuttitalia.it/emilia-romagna/92-fidenza/"/>
    <hyperlink ref="C1548" r:id="rId1533" display="https://www.tuttitalia.it/emilia-romagna/24-salsomaggiore-terme/"/>
    <hyperlink ref="C1549" r:id="rId1534" display="https://www.tuttitalia.it/emilia-romagna/43-collecchio/"/>
    <hyperlink ref="C1550" r:id="rId1535" display="https://www.tuttitalia.it/emilia-romagna/55-noceto/"/>
    <hyperlink ref="C1551" r:id="rId1536" display="https://www.tuttitalia.it/emilia-romagna/25-sorbolo-mezzani/"/>
    <hyperlink ref="C1552" r:id="rId1537" display="https://www.tuttitalia.it/emilia-romagna/84-montechiarugolo/"/>
    <hyperlink ref="C1553" r:id="rId1538" display="https://www.tuttitalia.it/emilia-romagna/85-medesano/"/>
    <hyperlink ref="C1554" r:id="rId1539" display="https://www.tuttitalia.it/emilia-romagna/58-langhirano/"/>
    <hyperlink ref="C1555" r:id="rId1540" display="https://www.tuttitalia.it/emilia-romagna/23-traversetolo/"/>
    <hyperlink ref="C1556" r:id="rId1541" display="https://www.tuttitalia.it/emilia-romagna/40-colorno/"/>
    <hyperlink ref="C1557" r:id="rId1542" display="https://www.tuttitalia.it/emilia-romagna/65-felino/"/>
    <hyperlink ref="C1558" r:id="rId1543" display="https://www.tuttitalia.it/emilia-romagna/34-sissa-trecasali/"/>
    <hyperlink ref="C1559" r:id="rId1544" display="https://www.tuttitalia.it/emilia-romagna/25-torrile/"/>
    <hyperlink ref="C1560" r:id="rId1545" display="https://www.tuttitalia.it/emilia-romagna/66-fontanellato/"/>
    <hyperlink ref="C1561" r:id="rId1546" display="https://www.tuttitalia.it/emilia-romagna/86-busseto/"/>
    <hyperlink ref="C1562" r:id="rId1547" display="https://www.tuttitalia.it/emilia-romagna/90-borgo-val-di-taro/"/>
    <hyperlink ref="C1563" r:id="rId1548" display="https://www.tuttitalia.it/emilia-romagna/42-fornovo-di-taro/"/>
    <hyperlink ref="C1564" r:id="rId1549" display="https://www.tuttitalia.it/emilia-romagna/32-san-secondo-parmense/"/>
    <hyperlink ref="C1565" r:id="rId1550" display="https://www.tuttitalia.it/emilia-romagna/82-sala-baganza/"/>
    <hyperlink ref="C1566" r:id="rId1551" display="https://www.tuttitalia.it/emilia-romagna/42-fontevivo/"/>
    <hyperlink ref="C1567" r:id="rId1552" display="https://www.tuttitalia.it/emilia-romagna/32-lesignano-de-bagni/"/>
    <hyperlink ref="C1568" r:id="rId1553" display="https://www.tuttitalia.it/emilia-romagna/90-soragna/"/>
    <hyperlink ref="C1569" r:id="rId1554" display="https://www.tuttitalia.it/emilia-romagna/38-neviano-degli-arduini/"/>
    <hyperlink ref="C1570" r:id="rId1555" display="https://www.tuttitalia.it/emilia-romagna/98-bedonia/"/>
    <hyperlink ref="C1571" r:id="rId1556" display="https://www.tuttitalia.it/emilia-romagna/23-polesine-zibello/"/>
    <hyperlink ref="C1572" r:id="rId1557" display="https://www.tuttitalia.it/emilia-romagna/45-roccabianca/"/>
    <hyperlink ref="C1573" r:id="rId1558" display="https://www.tuttitalia.it/emilia-romagna/61-varano-de-melegari/"/>
    <hyperlink ref="C1574" r:id="rId1559" display="https://www.tuttitalia.it/emilia-romagna/30-bardi/"/>
    <hyperlink ref="C1575" r:id="rId1560" display="https://www.tuttitalia.it/emilia-romagna/96-albareto/"/>
    <hyperlink ref="C1576" r:id="rId1561" display="https://www.tuttitalia.it/emilia-romagna/32-calestano/"/>
    <hyperlink ref="C1577" r:id="rId1562" display="https://www.tuttitalia.it/emilia-romagna/63-tizzano-val-parma/"/>
    <hyperlink ref="C1578" r:id="rId1563" display="https://www.tuttitalia.it/emilia-romagna/15-berceto/"/>
    <hyperlink ref="C1579" r:id="rId1564" display="https://www.tuttitalia.it/emilia-romagna/23-corniglio/"/>
    <hyperlink ref="C1580" r:id="rId1565" display="https://www.tuttitalia.it/emilia-romagna/62-solignano/"/>
    <hyperlink ref="C1581" r:id="rId1566" display="https://www.tuttitalia.it/emilia-romagna/84-terenzo/"/>
    <hyperlink ref="C1582" r:id="rId1567" display="https://www.tuttitalia.it/emilia-romagna/19-varsi/"/>
    <hyperlink ref="C1583" r:id="rId1568" display="https://www.tuttitalia.it/emilia-romagna/53-compiano/"/>
    <hyperlink ref="C1584" r:id="rId1569" display="https://www.tuttitalia.it/emilia-romagna/71-palanzano/"/>
    <hyperlink ref="C1585" r:id="rId1570" display="https://www.tuttitalia.it/emilia-romagna/98-pellegrino-parmense/"/>
    <hyperlink ref="C1586" r:id="rId1571" display="https://www.tuttitalia.it/emilia-romagna/16-tornolo/"/>
    <hyperlink ref="C1587" r:id="rId1572" display="https://www.tuttitalia.it/emilia-romagna/43-monchio-delle-corti/"/>
    <hyperlink ref="C1588" r:id="rId1573" display="https://www.tuttitalia.it/emilia-romagna/12-bore/"/>
    <hyperlink ref="C1589" r:id="rId1574" display="https://www.tuttitalia.it/emilia-romagna/38-valmozzola/"/>
    <hyperlink ref="C1590" r:id="rId1575" display="https://www.tuttitalia.it/emilia-romagna/61-piacenza/"/>
    <hyperlink ref="C1591" r:id="rId1576" display="https://www.tuttitalia.it/emilia-romagna/83-fiorenzuola-d-arda/"/>
    <hyperlink ref="C1592" r:id="rId1577" display="https://www.tuttitalia.it/emilia-romagna/78-castel-san-giovanni/"/>
    <hyperlink ref="C1593" r:id="rId1578" display="https://www.tuttitalia.it/emilia-romagna/82-rottofreno/"/>
    <hyperlink ref="C1594" r:id="rId1579" display="https://www.tuttitalia.it/emilia-romagna/97-podenzano/"/>
    <hyperlink ref="C1595" r:id="rId1580" display="https://www.tuttitalia.it/emilia-romagna/67-borgonovo-val-tidone/"/>
    <hyperlink ref="C1596" r:id="rId1581" display="https://www.tuttitalia.it/emilia-romagna/81-carpaneto-piacentino/"/>
    <hyperlink ref="C1597" r:id="rId1582" display="https://www.tuttitalia.it/emilia-romagna/93-rivergaro/"/>
    <hyperlink ref="C1598" r:id="rId1583" display="https://www.tuttitalia.it/emilia-romagna/90-pontenure/"/>
    <hyperlink ref="C1599" r:id="rId1584" display="https://www.tuttitalia.it/emilia-romagna/44-cadeo/"/>
    <hyperlink ref="C1600" r:id="rId1585" display="https://www.tuttitalia.it/emilia-romagna/62-gossolengo/"/>
    <hyperlink ref="C1601" r:id="rId1586" display="https://www.tuttitalia.it/emilia-romagna/60-san-giorgio-piacentino/"/>
    <hyperlink ref="C1602" r:id="rId1587" display="https://www.tuttitalia.it/emilia-romagna/21-castelvetro-piacentino/"/>
    <hyperlink ref="C1603" r:id="rId1588" display="https://www.tuttitalia.it/emilia-romagna/26-monticelli-d-ongina/"/>
    <hyperlink ref="C1604" r:id="rId1589" display="https://www.tuttitalia.it/emilia-romagna/12-caorso/"/>
    <hyperlink ref="C1605" r:id="rId1590" display="https://www.tuttitalia.it/emilia-romagna/65-ponte-dell-olio/"/>
    <hyperlink ref="C1606" r:id="rId1591" display="https://www.tuttitalia.it/emilia-romagna/65-alseno/"/>
    <hyperlink ref="C1607" r:id="rId1592" display="https://www.tuttitalia.it/emilia-romagna/40-cortemaggiore/"/>
    <hyperlink ref="C1608" r:id="rId1593" display="https://www.tuttitalia.it/emilia-romagna/50-castell-arquato/"/>
    <hyperlink ref="C1609" r:id="rId1594" display="https://www.tuttitalia.it/emilia-romagna/71-gragnano-trebbiense/"/>
    <hyperlink ref="C1610" r:id="rId1595" display="https://www.tuttitalia.it/emilia-romagna/71-vigolzone/"/>
    <hyperlink ref="C1611" r:id="rId1596" display="https://www.tuttitalia.it/emilia-romagna/31-lugagnano-val-d-arda/"/>
    <hyperlink ref="C1612" r:id="rId1597" display="https://www.tuttitalia.it/emilia-romagna/16-bobbio/"/>
    <hyperlink ref="C1613" r:id="rId1598" display="https://www.tuttitalia.it/emilia-romagna/94-alta-val-tidone/"/>
    <hyperlink ref="C1614" r:id="rId1599" display="https://www.tuttitalia.it/emilia-romagna/80-sarmato/"/>
    <hyperlink ref="C1615" r:id="rId1600" display="https://www.tuttitalia.it/emilia-romagna/64-bettola/"/>
    <hyperlink ref="C1616" r:id="rId1601" display="https://www.tuttitalia.it/emilia-romagna/53-ziano-piacentino/"/>
    <hyperlink ref="C1617" r:id="rId1602" display="https://www.tuttitalia.it/emilia-romagna/66-calendasco/"/>
    <hyperlink ref="C1618" r:id="rId1603" display="https://www.tuttitalia.it/emilia-romagna/12-gropparello/"/>
    <hyperlink ref="C1619" r:id="rId1604" display="https://www.tuttitalia.it/emilia-romagna/81-pianello-val-tidone/"/>
    <hyperlink ref="C1620" r:id="rId1605" display="https://www.tuttitalia.it/emilia-romagna/26-travo/"/>
    <hyperlink ref="C1621" r:id="rId1606" display="https://www.tuttitalia.it/emilia-romagna/49-gazzola/"/>
    <hyperlink ref="C1622" r:id="rId1607" display="https://www.tuttitalia.it/emilia-romagna/49-vernasca/"/>
    <hyperlink ref="C1623" r:id="rId1608" display="https://www.tuttitalia.it/emilia-romagna/57-agazzano/"/>
    <hyperlink ref="C1624" r:id="rId1609" display="https://www.tuttitalia.it/emilia-romagna/77-villanova-sull-arda/"/>
    <hyperlink ref="C1625" r:id="rId1610" display="https://www.tuttitalia.it/emilia-romagna/78-ferriere/"/>
    <hyperlink ref="C1626" r:id="rId1611" display="https://www.tuttitalia.it/emilia-romagna/74-farini/"/>
    <hyperlink ref="C1627" r:id="rId1612" display="https://www.tuttitalia.it/emilia-romagna/66-besenzone/"/>
    <hyperlink ref="C1628" r:id="rId1613" display="https://www.tuttitalia.it/emilia-romagna/76-morfasso/"/>
    <hyperlink ref="C1629" r:id="rId1614" display="https://www.tuttitalia.it/emilia-romagna/27-coli/"/>
    <hyperlink ref="C1630" r:id="rId1615" display="https://www.tuttitalia.it/emilia-romagna/57-san-pietro-in-cerro/"/>
    <hyperlink ref="C1631" r:id="rId1616" display="https://www.tuttitalia.it/emilia-romagna/58-piozzano/"/>
    <hyperlink ref="C1632" r:id="rId1617" display="https://www.tuttitalia.it/emilia-romagna/19-corte-brugnatella/"/>
    <hyperlink ref="C1633" r:id="rId1618" display="https://www.tuttitalia.it/emilia-romagna/34-ottone/"/>
    <hyperlink ref="C1634" r:id="rId1619" display="https://www.tuttitalia.it/emilia-romagna/20-cerignale/"/>
    <hyperlink ref="C1635" r:id="rId1620" display="https://www.tuttitalia.it/emilia-romagna/29-zerba/"/>
    <hyperlink ref="C1636" r:id="rId1621" display="https://www.tuttitalia.it/emilia-romagna/63-ravenna/"/>
    <hyperlink ref="C1637" r:id="rId1622" display="https://www.tuttitalia.it/emilia-romagna/86-faenza/"/>
    <hyperlink ref="C1638" r:id="rId1623" display="https://www.tuttitalia.it/emilia-romagna/43-lugo/"/>
    <hyperlink ref="C1639" r:id="rId1624" display="https://www.tuttitalia.it/emilia-romagna/79-cervia/"/>
    <hyperlink ref="C1640" r:id="rId1625" display="https://www.tuttitalia.it/emilia-romagna/44-bagnacavallo/"/>
    <hyperlink ref="C1641" r:id="rId1626" display="https://www.tuttitalia.it/emilia-romagna/49-russi/"/>
    <hyperlink ref="C1642" r:id="rId1627" display="https://www.tuttitalia.it/emilia-romagna/88-alfonsine/"/>
    <hyperlink ref="C1643" r:id="rId1628" display="https://www.tuttitalia.it/emilia-romagna/91-massa-lombarda/"/>
    <hyperlink ref="C1644" r:id="rId1629" display="https://www.tuttitalia.it/emilia-romagna/90-conselice/"/>
    <hyperlink ref="C1645" r:id="rId1630" display="https://www.tuttitalia.it/emilia-romagna/29-castel-bolognese/"/>
    <hyperlink ref="C1646" r:id="rId1631" display="https://www.tuttitalia.it/emilia-romagna/26-fusignano/"/>
    <hyperlink ref="C1647" r:id="rId1632" display="https://www.tuttitalia.it/emilia-romagna/85-brisighella/"/>
    <hyperlink ref="C1648" r:id="rId1633" display="https://www.tuttitalia.it/emilia-romagna/20-cotignola/"/>
    <hyperlink ref="C1649" r:id="rId1634" display="https://www.tuttitalia.it/emilia-romagna/30-riolo-terme/"/>
    <hyperlink ref="C1650" r:id="rId1635" display="https://www.tuttitalia.it/emilia-romagna/98-solarolo/"/>
    <hyperlink ref="C1651" r:id="rId1636" display="https://www.tuttitalia.it/emilia-romagna/57-sant-agata-sul-santerno/"/>
    <hyperlink ref="C1652" r:id="rId1637" display="https://www.tuttitalia.it/emilia-romagna/27-casola-valsenio/"/>
    <hyperlink ref="C1653" r:id="rId1638" display="https://www.tuttitalia.it/emilia-romagna/85-bagnara-di-romagna/"/>
    <hyperlink ref="C1654" r:id="rId1639" display="https://www.tuttitalia.it/emilia-romagna/12-reggio-emilia/"/>
    <hyperlink ref="C1655" r:id="rId1640" display="https://www.tuttitalia.it/emilia-romagna/94-scandiano/"/>
    <hyperlink ref="C1656" r:id="rId1641" display="https://www.tuttitalia.it/emilia-romagna/66-correggio/"/>
    <hyperlink ref="C1657" r:id="rId1642" display="https://www.tuttitalia.it/emilia-romagna/33-casalgrande/"/>
    <hyperlink ref="C1658" r:id="rId1643" display="https://www.tuttitalia.it/emilia-romagna/79-castellarano/"/>
    <hyperlink ref="C1659" r:id="rId1644" display="https://www.tuttitalia.it/emilia-romagna/52-guastalla/"/>
    <hyperlink ref="C1660" r:id="rId1645" display="https://www.tuttitalia.it/emilia-romagna/39-rubiera/"/>
    <hyperlink ref="C1661" r:id="rId1646" display="https://www.tuttitalia.it/emilia-romagna/67-novellara/"/>
    <hyperlink ref="C1662" r:id="rId1647" display="https://www.tuttitalia.it/emilia-romagna/77-quattro-castella/"/>
    <hyperlink ref="C1663" r:id="rId1648" display="https://www.tuttitalia.it/emilia-romagna/33-sant-ilario-d-enza/"/>
    <hyperlink ref="C1664" r:id="rId1649" display="https://www.tuttitalia.it/emilia-romagna/64-cadelbosco-di-sopra/"/>
    <hyperlink ref="C1665" r:id="rId1650" display="https://www.tuttitalia.it/emilia-romagna/38-castelnovo-ne-monti/"/>
    <hyperlink ref="C1666" r:id="rId1651" display="https://www.tuttitalia.it/emilia-romagna/67-montecchio-emilia/"/>
    <hyperlink ref="C1667" r:id="rId1652" display="https://www.tuttitalia.it/emilia-romagna/86-bibbiano/"/>
    <hyperlink ref="C1668" r:id="rId1653" display="https://www.tuttitalia.it/emilia-romagna/20-cavriago/"/>
    <hyperlink ref="C1669" r:id="rId1654" display="https://www.tuttitalia.it/emilia-romagna/57-bagnolo-in-piano/"/>
    <hyperlink ref="C1670" r:id="rId1655" display="https://www.tuttitalia.it/emilia-romagna/32-reggiolo/"/>
    <hyperlink ref="C1671" r:id="rId1656" display="https://www.tuttitalia.it/emilia-romagna/49-luzzara/"/>
    <hyperlink ref="C1672" r:id="rId1657" display="https://www.tuttitalia.it/emilia-romagna/89-albinea/"/>
    <hyperlink ref="C1673" r:id="rId1658" display="https://www.tuttitalia.it/emilia-romagna/46-castelnovo-di-sotto/"/>
    <hyperlink ref="C1674" r:id="rId1659" display="https://www.tuttitalia.it/emilia-romagna/90-san-martino-in-rio/"/>
    <hyperlink ref="C1675" r:id="rId1660" display="https://www.tuttitalia.it/emilia-romagna/21-poviglio/"/>
    <hyperlink ref="C1676" r:id="rId1661" display="https://www.tuttitalia.it/emilia-romagna/61-fabbrico/"/>
    <hyperlink ref="C1677" r:id="rId1662" display="https://www.tuttitalia.it/emilia-romagna/98-gualtieri/"/>
    <hyperlink ref="C1678" r:id="rId1663" display="https://www.tuttitalia.it/emilia-romagna/46-san-polo-d-enza/"/>
    <hyperlink ref="C1679" r:id="rId1664" display="https://www.tuttitalia.it/emilia-romagna/67-rio-saliceto/"/>
    <hyperlink ref="C1680" r:id="rId1665" display="https://www.tuttitalia.it/emilia-romagna/84-gattatico/"/>
    <hyperlink ref="C1681" r:id="rId1666" display="https://www.tuttitalia.it/emilia-romagna/83-campagnola-emilia/"/>
    <hyperlink ref="C1682" r:id="rId1667" display="https://www.tuttitalia.it/emilia-romagna/31-brescello/"/>
    <hyperlink ref="C1683" r:id="rId1668" display="https://www.tuttitalia.it/emilia-romagna/97-boretto/"/>
    <hyperlink ref="C1684" r:id="rId1669" display="https://www.tuttitalia.it/emilia-romagna/74-campegine/"/>
    <hyperlink ref="C1685" r:id="rId1670" display="https://www.tuttitalia.it/emilia-romagna/21-casina/"/>
    <hyperlink ref="C1686" r:id="rId1671" display="https://www.tuttitalia.it/emilia-romagna/31-toano/"/>
    <hyperlink ref="C1687" r:id="rId1672" display="https://www.tuttitalia.it/emilia-romagna/21-vezzano-sul-crostolo/"/>
    <hyperlink ref="C1688" r:id="rId1673" display="https://www.tuttitalia.it/emilia-romagna/36-ventasso/"/>
    <hyperlink ref="C1689" r:id="rId1674" display="https://www.tuttitalia.it/emilia-romagna/54-rolo/"/>
    <hyperlink ref="C1690" r:id="rId1675" display="https://www.tuttitalia.it/emilia-romagna/92-carpineti/"/>
    <hyperlink ref="C1691" r:id="rId1676" display="https://www.tuttitalia.it/emilia-romagna/76-canossa/"/>
    <hyperlink ref="C1692" r:id="rId1677" display="https://www.tuttitalia.it/emilia-romagna/15-villa-minozzo/"/>
    <hyperlink ref="C1693" r:id="rId1678" display="https://www.tuttitalia.it/emilia-romagna/90-viano/"/>
    <hyperlink ref="C1694" r:id="rId1679" display="https://www.tuttitalia.it/emilia-romagna/41-baiso/"/>
    <hyperlink ref="C1695" r:id="rId1680" display="https://www.tuttitalia.it/emilia-romagna/16-vetto/"/>
    <hyperlink ref="C1696" r:id="rId1681" display="https://www.tuttitalia.it/emilia-romagna/61-rimini/"/>
    <hyperlink ref="C1697" r:id="rId1682" display="https://www.tuttitalia.it/emilia-romagna/62-riccione/"/>
    <hyperlink ref="C1698" r:id="rId1683" display="https://www.tuttitalia.it/emilia-romagna/84-santarcangelo-di-romagna/"/>
    <hyperlink ref="C1699" r:id="rId1684" display="https://www.tuttitalia.it/emilia-romagna/95-bellaria-igea-marina/"/>
    <hyperlink ref="C1700" r:id="rId1685" display="https://www.tuttitalia.it/emilia-romagna/75-cattolica/"/>
    <hyperlink ref="C1701" r:id="rId1686" display="https://www.tuttitalia.it/emilia-romagna/33-misano-adriatico/"/>
    <hyperlink ref="C1702" r:id="rId1687" display="https://www.tuttitalia.it/emilia-romagna/42-coriano/"/>
    <hyperlink ref="C1703" r:id="rId1688" display="https://www.tuttitalia.it/emilia-romagna/41-verucchio/"/>
    <hyperlink ref="C1704" r:id="rId1689" display="https://www.tuttitalia.it/emilia-romagna/31-san-giovanni-in-marignano/"/>
    <hyperlink ref="C1705" r:id="rId1690" display="https://www.tuttitalia.it/emilia-romagna/63-novafeltria/"/>
    <hyperlink ref="C1706" r:id="rId1691" display="https://www.tuttitalia.it/emilia-romagna/54-morciano-di-romagna/"/>
    <hyperlink ref="C1707" r:id="rId1692" display="https://www.tuttitalia.it/emilia-romagna/53-montescudo-monte-colombo/"/>
    <hyperlink ref="C1708" r:id="rId1693" display="https://www.tuttitalia.it/emilia-romagna/24-san-clemente/"/>
    <hyperlink ref="C1709" r:id="rId1694" display="https://www.tuttitalia.it/emilia-romagna/34-poggio-torriana/"/>
    <hyperlink ref="C1710" r:id="rId1695" display="https://www.tuttitalia.it/emilia-romagna/51-saludecio/"/>
    <hyperlink ref="C1711" r:id="rId1696" display="https://www.tuttitalia.it/emilia-romagna/33-san-leo/"/>
    <hyperlink ref="C1712" r:id="rId1697" display="https://www.tuttitalia.it/emilia-romagna/62-pennabilli/"/>
    <hyperlink ref="C1713" r:id="rId1698" display="https://www.tuttitalia.it/emilia-romagna/68-montefiore-conca/"/>
    <hyperlink ref="C1714" r:id="rId1699" display="https://www.tuttitalia.it/emilia-romagna/89-sant-agata-feltria/"/>
    <hyperlink ref="C1715" r:id="rId1700" display="https://www.tuttitalia.it/emilia-romagna/19-mondaino/"/>
    <hyperlink ref="C1716" r:id="rId1701" display="https://www.tuttitalia.it/emilia-romagna/15-gemmano/"/>
    <hyperlink ref="C1717" r:id="rId1702" display="https://www.tuttitalia.it/emilia-romagna/66-talamello/"/>
    <hyperlink ref="C1718" r:id="rId1703" display="https://www.tuttitalia.it/emilia-romagna/70-montegridolfo/"/>
    <hyperlink ref="C1719" r:id="rId1704" display="https://www.tuttitalia.it/emilia-romagna/76-maiolo/"/>
    <hyperlink ref="C1720" r:id="rId1705" display="https://www.tuttitalia.it/emilia-romagna/41-casteldelci/"/>
    <hyperlink ref="C1721" r:id="rId1706" display="https://www.tuttitalia.it/friuli-venezia-giulia/29-gorizia/"/>
    <hyperlink ref="C1722" r:id="rId1707" display="https://www.tuttitalia.it/friuli-venezia-giulia/98-monfalcone/"/>
    <hyperlink ref="C1723" r:id="rId1708" display="https://www.tuttitalia.it/friuli-venezia-giulia/31-ronchi-dei-legionari/"/>
    <hyperlink ref="C1724" r:id="rId1709" display="https://www.tuttitalia.it/friuli-venezia-giulia/22-grado/"/>
    <hyperlink ref="C1725" r:id="rId1710" display="https://www.tuttitalia.it/friuli-venezia-giulia/74-cormons/"/>
    <hyperlink ref="C1726" r:id="rId1711" display="https://www.tuttitalia.it/friuli-venezia-giulia/46-staranzano/"/>
    <hyperlink ref="C1727" r:id="rId1712" display="https://www.tuttitalia.it/friuli-venezia-giulia/40-gradisca-d-isonzo/"/>
    <hyperlink ref="C1728" r:id="rId1713" display="https://www.tuttitalia.it/friuli-venezia-giulia/77-san-canzian-d-isonzo/"/>
    <hyperlink ref="C1729" r:id="rId1714" display="https://www.tuttitalia.it/friuli-venezia-giulia/78-romans-d-isonzo/"/>
    <hyperlink ref="C1730" r:id="rId1715" display="https://www.tuttitalia.it/friuli-venezia-giulia/98-fogliano-redipuglia/"/>
    <hyperlink ref="C1731" r:id="rId1716" display="https://www.tuttitalia.it/friuli-venezia-giulia/67-turriaco/"/>
    <hyperlink ref="C1732" r:id="rId1717" display="https://www.tuttitalia.it/friuli-venezia-giulia/35-sagrado/"/>
    <hyperlink ref="C1733" r:id="rId1718" display="https://www.tuttitalia.it/friuli-venezia-giulia/65-san-pier-d-isonzo/"/>
    <hyperlink ref="C1734" r:id="rId1719" display="https://www.tuttitalia.it/friuli-venezia-giulia/75-capriva-del-friuli/"/>
    <hyperlink ref="C1735" r:id="rId1720" display="https://www.tuttitalia.it/friuli-venezia-giulia/68-villesse/"/>
    <hyperlink ref="C1736" r:id="rId1721" display="https://www.tuttitalia.it/friuli-venezia-giulia/84-savogna-d-isonzo/"/>
    <hyperlink ref="C1737" r:id="rId1722" display="https://www.tuttitalia.it/friuli-venezia-giulia/39-farra-d-isonzo/"/>
    <hyperlink ref="C1738" r:id="rId1723" display="https://www.tuttitalia.it/friuli-venezia-giulia/88-san-lorenzo-isontino/"/>
    <hyperlink ref="C1739" r:id="rId1724" display="https://www.tuttitalia.it/friuli-venezia-giulia/35-mossa/"/>
    <hyperlink ref="C1740" r:id="rId1725" display="https://www.tuttitalia.it/friuli-venezia-giulia/72-mariano-del-friuli/"/>
    <hyperlink ref="C1741" r:id="rId1726" display="https://www.tuttitalia.it/friuli-venezia-giulia/51-doberdo-del-lago/"/>
    <hyperlink ref="C1742" r:id="rId1727" display="https://www.tuttitalia.it/friuli-venezia-giulia/31-medea/"/>
    <hyperlink ref="C1743" r:id="rId1728" display="https://www.tuttitalia.it/friuli-venezia-giulia/40-san-floriano-del-collio/"/>
    <hyperlink ref="C1744" r:id="rId1729" display="https://www.tuttitalia.it/friuli-venezia-giulia/83-moraro/"/>
    <hyperlink ref="C1745" r:id="rId1730" display="https://www.tuttitalia.it/friuli-venezia-giulia/40-dolegna-del-collio/"/>
    <hyperlink ref="C1746" r:id="rId1731" display="https://www.tuttitalia.it/friuli-venezia-giulia/53-pordenone/"/>
    <hyperlink ref="C1747" r:id="rId1732" display="https://www.tuttitalia.it/friuli-venezia-giulia/28-sacile/"/>
    <hyperlink ref="C1748" r:id="rId1733" display="https://www.tuttitalia.it/friuli-venezia-giulia/87-cordenons/"/>
    <hyperlink ref="C1749" r:id="rId1734" display="https://www.tuttitalia.it/friuli-venezia-giulia/62-azzano-decimo/"/>
    <hyperlink ref="C1750" r:id="rId1735" display="https://www.tuttitalia.it/friuli-venezia-giulia/89-porcia/"/>
    <hyperlink ref="C1751" r:id="rId1736" display="https://www.tuttitalia.it/friuli-venezia-giulia/31-san-vito-al-tagliamento/"/>
    <hyperlink ref="C1752" r:id="rId1737" display="https://www.tuttitalia.it/friuli-venezia-giulia/33-fontanafredda/"/>
    <hyperlink ref="C1753" r:id="rId1738" display="https://www.tuttitalia.it/friuli-venezia-giulia/33-spilimbergo/"/>
    <hyperlink ref="C1754" r:id="rId1739" display="https://www.tuttitalia.it/friuli-venezia-giulia/82-maniago/"/>
    <hyperlink ref="C1755" r:id="rId1740" display="https://www.tuttitalia.it/friuli-venezia-giulia/79-fiume-veneto/"/>
    <hyperlink ref="C1756" r:id="rId1741" display="https://www.tuttitalia.it/friuli-venezia-giulia/79-brugnera/"/>
    <hyperlink ref="C1757" r:id="rId1742" display="https://www.tuttitalia.it/friuli-venezia-giulia/66-aviano/"/>
    <hyperlink ref="C1758" r:id="rId1743" display="https://www.tuttitalia.it/friuli-venezia-giulia/43-zoppola/"/>
    <hyperlink ref="C1759" r:id="rId1744" display="https://www.tuttitalia.it/friuli-venezia-giulia/44-prata-di-pordenone/"/>
    <hyperlink ref="C1760" r:id="rId1745" display="https://www.tuttitalia.it/friuli-venezia-giulia/31-casarsa-della-delizia/"/>
    <hyperlink ref="C1761" r:id="rId1746" display="https://www.tuttitalia.it/friuli-venezia-giulia/65-pasiano-di-pordenone/"/>
    <hyperlink ref="C1762" r:id="rId1747" display="https://www.tuttitalia.it/friuli-venezia-giulia/40-sesto-al-reghena/"/>
    <hyperlink ref="C1763" r:id="rId1748" display="https://www.tuttitalia.it/friuli-venezia-giulia/42-caneva/"/>
    <hyperlink ref="C1764" r:id="rId1749" display="https://www.tuttitalia.it/friuli-venezia-giulia/28-roveredo-in-piano/"/>
    <hyperlink ref="C1765" r:id="rId1750" display="https://www.tuttitalia.it/friuli-venezia-giulia/86-chions/"/>
    <hyperlink ref="C1766" r:id="rId1751" display="https://www.tuttitalia.it/friuli-venezia-giulia/33-san-giorgio-della-richinvelda/"/>
    <hyperlink ref="C1767" r:id="rId1752" display="https://www.tuttitalia.it/friuli-venezia-giulia/54-montereale-valcellina/"/>
    <hyperlink ref="C1768" r:id="rId1753" display="https://www.tuttitalia.it/friuli-venezia-giulia/48-san-quirino/"/>
    <hyperlink ref="C1769" r:id="rId1754" display="https://www.tuttitalia.it/friuli-venezia-giulia/28-valvasone-arzene/"/>
    <hyperlink ref="C1770" r:id="rId1755" display="https://www.tuttitalia.it/friuli-venezia-giulia/53-pravisdomini/"/>
    <hyperlink ref="C1771" r:id="rId1756" display="https://www.tuttitalia.it/friuli-venezia-giulia/14-polcenigo/"/>
    <hyperlink ref="C1772" r:id="rId1757" display="https://www.tuttitalia.it/friuli-venezia-giulia/91-morsano-al-tagliamento/"/>
    <hyperlink ref="C1773" r:id="rId1758" display="https://www.tuttitalia.it/friuli-venezia-giulia/96-cordovado/"/>
    <hyperlink ref="C1774" r:id="rId1759" display="https://www.tuttitalia.it/friuli-venezia-giulia/26-budoia/"/>
    <hyperlink ref="C1775" r:id="rId1760" display="https://www.tuttitalia.it/friuli-venezia-giulia/36-sequals/"/>
    <hyperlink ref="C1776" r:id="rId1761" display="https://www.tuttitalia.it/friuli-venezia-giulia/65-travesio/"/>
    <hyperlink ref="C1777" r:id="rId1762" display="https://www.tuttitalia.it/friuli-venezia-giulia/87-vajont/"/>
    <hyperlink ref="C1778" r:id="rId1763" display="https://www.tuttitalia.it/friuli-venezia-giulia/25-fanna/"/>
    <hyperlink ref="C1779" r:id="rId1764" display="https://www.tuttitalia.it/friuli-venezia-giulia/81-meduno/"/>
    <hyperlink ref="C1780" r:id="rId1765" display="https://www.tuttitalia.it/friuli-venezia-giulia/62-cavasso-nuovo/"/>
    <hyperlink ref="C1781" r:id="rId1766" display="https://www.tuttitalia.it/friuli-venezia-giulia/51-pinzano-al-tagliamento/"/>
    <hyperlink ref="C1782" r:id="rId1767" display="https://www.tuttitalia.it/friuli-venezia-giulia/90-san-martino-al-tagliamento/"/>
    <hyperlink ref="C1783" r:id="rId1768" display="https://www.tuttitalia.it/friuli-venezia-giulia/34-vivaro/"/>
    <hyperlink ref="C1784" r:id="rId1769" display="https://www.tuttitalia.it/friuli-venezia-giulia/71-arba/"/>
    <hyperlink ref="C1785" r:id="rId1770" display="https://www.tuttitalia.it/friuli-venezia-giulia/28-claut/"/>
    <hyperlink ref="C1786" r:id="rId1771" display="https://www.tuttitalia.it/friuli-venezia-giulia/72-castelnovo-del-friuli/"/>
    <hyperlink ref="C1787" r:id="rId1772" display="https://www.tuttitalia.it/friuli-venezia-giulia/77-vito-d-asio/"/>
    <hyperlink ref="C1788" r:id="rId1773" display="https://www.tuttitalia.it/friuli-venezia-giulia/34-frisanco/"/>
    <hyperlink ref="C1789" r:id="rId1774" display="https://www.tuttitalia.it/friuli-venezia-giulia/81-clauzetto/"/>
    <hyperlink ref="C1790" r:id="rId1775" display="https://www.tuttitalia.it/friuli-venezia-giulia/43-erto-casso/"/>
    <hyperlink ref="C1791" r:id="rId1776" display="https://www.tuttitalia.it/friuli-venezia-giulia/79-tramonti-di-sotto/"/>
    <hyperlink ref="C1792" r:id="rId1777" display="https://www.tuttitalia.it/friuli-venezia-giulia/33-cimolais/"/>
    <hyperlink ref="C1793" r:id="rId1778" display="https://www.tuttitalia.it/friuli-venezia-giulia/78-tramonti-di-sopra/"/>
    <hyperlink ref="C1794" r:id="rId1779" display="https://www.tuttitalia.it/friuli-venezia-giulia/72-andreis/"/>
    <hyperlink ref="C1795" r:id="rId1780" display="https://www.tuttitalia.it/friuli-venezia-giulia/96-barcis/"/>
    <hyperlink ref="C1796" r:id="rId1781" display="https://www.tuttitalia.it/friuli-venezia-giulia/14-trieste/"/>
    <hyperlink ref="C1797" r:id="rId1782" display="https://www.tuttitalia.it/friuli-venezia-giulia/67-muggia/"/>
    <hyperlink ref="C1798" r:id="rId1783" display="https://www.tuttitalia.it/friuli-venezia-giulia/60-duino-aurisina/"/>
    <hyperlink ref="C1799" r:id="rId1784" display="https://www.tuttitalia.it/friuli-venezia-giulia/77-san-dorligo-della-valle-dolina/"/>
    <hyperlink ref="C1800" r:id="rId1785" display="https://www.tuttitalia.it/friuli-venezia-giulia/92-sgonico/"/>
    <hyperlink ref="C1801" r:id="rId1786" display="https://www.tuttitalia.it/friuli-venezia-giulia/70-monrupino/"/>
    <hyperlink ref="C1802" r:id="rId1787" display="https://www.tuttitalia.it/friuli-venezia-giulia/86-udine/"/>
    <hyperlink ref="C1803" r:id="rId1788" display="https://www.tuttitalia.it/friuli-venezia-giulia/43-codroipo/"/>
    <hyperlink ref="C1804" r:id="rId1789" display="https://www.tuttitalia.it/friuli-venezia-giulia/57-tavagnacco/"/>
    <hyperlink ref="C1805" r:id="rId1790" display="https://www.tuttitalia.it/friuli-venezia-giulia/28-cervignano-del-friuli/"/>
    <hyperlink ref="C1806" r:id="rId1791" display="https://www.tuttitalia.it/friuli-venezia-giulia/79-latisana/"/>
    <hyperlink ref="C1807" r:id="rId1792" display="https://www.tuttitalia.it/friuli-venezia-giulia/66-cividale-del-friuli/"/>
    <hyperlink ref="C1808" r:id="rId1793" display="https://www.tuttitalia.it/friuli-venezia-giulia/30-gemona-del-friuli/"/>
    <hyperlink ref="C1809" r:id="rId1794" display="https://www.tuttitalia.it/friuli-venezia-giulia/89-tolmezzo/"/>
    <hyperlink ref="C1810" r:id="rId1795" display="https://www.tuttitalia.it/friuli-venezia-giulia/20-pasian-di-prato/"/>
    <hyperlink ref="C1811" r:id="rId1796" display="https://www.tuttitalia.it/friuli-venezia-giulia/46-tarcento/"/>
    <hyperlink ref="C1812" r:id="rId1797" display="https://www.tuttitalia.it/friuli-venezia-giulia/16-san-daniele-del-friuli/"/>
    <hyperlink ref="C1813" r:id="rId1798" display="https://www.tuttitalia.it/friuli-venezia-giulia/82-campoformido/"/>
    <hyperlink ref="C1814" r:id="rId1799" display="https://www.tuttitalia.it/friuli-venezia-giulia/77-tricesimo/"/>
    <hyperlink ref="C1815" r:id="rId1800" display="https://www.tuttitalia.it/friuli-venezia-giulia/43-san-giorgio-di-nogaro/"/>
    <hyperlink ref="C1816" r:id="rId1801" display="https://www.tuttitalia.it/friuli-venezia-giulia/38-pozzuolo-del-friuli/"/>
    <hyperlink ref="C1817" r:id="rId1802" display="https://www.tuttitalia.it/friuli-venezia-giulia/66-lignano-sabbiadoro/"/>
    <hyperlink ref="C1818" r:id="rId1803" display="https://www.tuttitalia.it/friuli-venezia-giulia/42-martignacco/"/>
    <hyperlink ref="C1819" r:id="rId1804" display="https://www.tuttitalia.it/friuli-venezia-giulia/66-buja/"/>
    <hyperlink ref="C1820" r:id="rId1805" display="https://www.tuttitalia.it/friuli-venezia-giulia/52-manzano/"/>
    <hyperlink ref="C1821" r:id="rId1806" display="https://www.tuttitalia.it/friuli-venezia-giulia/42-fiumicello-villa-vicentina/"/>
    <hyperlink ref="C1822" r:id="rId1807" display="https://www.tuttitalia.it/friuli-venezia-giulia/93-fagagna/"/>
    <hyperlink ref="C1823" r:id="rId1808" display="https://www.tuttitalia.it/friuli-venezia-giulia/23-rivignano-teor/"/>
    <hyperlink ref="C1824" r:id="rId1809" display="https://www.tuttitalia.it/friuli-venezia-giulia/33-san-giovanni-al-natisone/"/>
    <hyperlink ref="C1825" r:id="rId1810" display="https://www.tuttitalia.it/friuli-venezia-giulia/61-remanzacco/"/>
    <hyperlink ref="C1826" r:id="rId1811" display="https://www.tuttitalia.it/friuli-venezia-giulia/93-majano/"/>
    <hyperlink ref="C1827" r:id="rId1812" display="https://www.tuttitalia.it/friuli-venezia-giulia/27-pavia-di-udine/"/>
    <hyperlink ref="C1828" r:id="rId1813" display="https://www.tuttitalia.it/friuli-venezia-giulia/29-povoletto/"/>
    <hyperlink ref="C1829" r:id="rId1814" display="https://www.tuttitalia.it/friuli-venezia-giulia/20-palmanova/"/>
    <hyperlink ref="C1830" r:id="rId1815" display="https://www.tuttitalia.it/friuli-venezia-giulia/37-basiliano/"/>
    <hyperlink ref="C1831" r:id="rId1816" display="https://www.tuttitalia.it/friuli-venezia-giulia/78-pagnacco/"/>
    <hyperlink ref="C1832" r:id="rId1817" display="https://www.tuttitalia.it/friuli-venezia-giulia/32-mortegliano/"/>
    <hyperlink ref="C1833" r:id="rId1818" display="https://www.tuttitalia.it/friuli-venezia-giulia/27-reana-del-rojale/"/>
    <hyperlink ref="C1834" r:id="rId1819" display="https://www.tuttitalia.it/friuli-venezia-giulia/33-gonars/"/>
    <hyperlink ref="C1835" r:id="rId1820" display="https://www.tuttitalia.it/friuli-venezia-giulia/63-tarvisio/"/>
    <hyperlink ref="C1836" r:id="rId1821" display="https://www.tuttitalia.it/friuli-venezia-giulia/71-premariacco/"/>
    <hyperlink ref="C1837" r:id="rId1822" display="https://www.tuttitalia.it/friuli-venezia-giulia/34-talmassons/"/>
    <hyperlink ref="C1838" r:id="rId1823" display="https://www.tuttitalia.it/friuli-venezia-giulia/24-buttrio/"/>
    <hyperlink ref="C1839" r:id="rId1824" display="https://www.tuttitalia.it/friuli-venezia-giulia/68-sedegliano/"/>
    <hyperlink ref="C1840" r:id="rId1825" display="https://www.tuttitalia.it/friuli-venezia-giulia/12-lestizza/"/>
    <hyperlink ref="C1841" r:id="rId1826" display="https://www.tuttitalia.it/friuli-venezia-giulia/64-castions-di-strada/"/>
    <hyperlink ref="C1842" r:id="rId1827" display="https://www.tuttitalia.it/friuli-venezia-giulia/36-pradamano/"/>
    <hyperlink ref="C1843" r:id="rId1828" display="https://www.tuttitalia.it/friuli-venezia-giulia/68-bagnaria-arsa/"/>
    <hyperlink ref="C1844" r:id="rId1829" display="https://www.tuttitalia.it/friuli-venezia-giulia/34-aquileia/"/>
    <hyperlink ref="C1845" r:id="rId1830" display="https://www.tuttitalia.it/friuli-venezia-giulia/74-corno-di-rosazzo/"/>
    <hyperlink ref="C1846" r:id="rId1831" display="https://www.tuttitalia.it/friuli-venezia-giulia/56-palazzolo-dello-stella/"/>
    <hyperlink ref="C1847" r:id="rId1832" display="https://www.tuttitalia.it/friuli-venezia-giulia/73-cassacco/"/>
    <hyperlink ref="C1848" r:id="rId1833" display="https://www.tuttitalia.it/friuli-venezia-giulia/93-ruda/"/>
    <hyperlink ref="C1849" r:id="rId1834" display="https://www.tuttitalia.it/friuli-venezia-giulia/57-artegna/"/>
    <hyperlink ref="C1850" r:id="rId1835" display="https://www.tuttitalia.it/friuli-venezia-giulia/30-faedis/"/>
    <hyperlink ref="C1851" r:id="rId1836" display="https://www.tuttitalia.it/friuli-venezia-giulia/15-osoppo/"/>
    <hyperlink ref="C1852" r:id="rId1837" display="https://www.tuttitalia.it/friuli-venezia-giulia/55-ragogna/"/>
    <hyperlink ref="C1853" r:id="rId1838" display="https://www.tuttitalia.it/friuli-venezia-giulia/98-terzo-d-aquileia/"/>
    <hyperlink ref="C1854" r:id="rId1839" display="https://www.tuttitalia.it/friuli-venezia-giulia/52-carlino/"/>
    <hyperlink ref="C1855" r:id="rId1840" display="https://www.tuttitalia.it/friuli-venezia-giulia/66-torviscosa/"/>
    <hyperlink ref="C1856" r:id="rId1841" display="https://www.tuttitalia.it/friuli-venezia-giulia/25-nimis/"/>
    <hyperlink ref="C1857" r:id="rId1842" display="https://www.tuttitalia.it/friuli-venezia-giulia/39-varmo/"/>
    <hyperlink ref="C1858" r:id="rId1843" display="https://www.tuttitalia.it/friuli-venezia-giulia/57-mereto-di-tomba/"/>
    <hyperlink ref="C1859" r:id="rId1844" display="https://www.tuttitalia.it/friuli-venezia-giulia/15-porpetto/"/>
    <hyperlink ref="C1860" r:id="rId1845" display="https://www.tuttitalia.it/friuli-venezia-giulia/43-paularo/"/>
    <hyperlink ref="C1861" r:id="rId1846" display="https://www.tuttitalia.it/friuli-venezia-giulia/30-moruzzo/"/>
    <hyperlink ref="C1862" r:id="rId1847" display="https://www.tuttitalia.it/friuli-venezia-giulia/80-muzzana-del-turgnano/"/>
    <hyperlink ref="C1863" r:id="rId1848" display="https://www.tuttitalia.it/friuli-venezia-giulia/26-pocenia/"/>
    <hyperlink ref="C1864" r:id="rId1849" display="https://www.tuttitalia.it/friuli-venezia-giulia/89-rive-d-arcano/"/>
    <hyperlink ref="C1865" r:id="rId1850" display="https://www.tuttitalia.it/friuli-venezia-giulia/34-bertiolo/"/>
    <hyperlink ref="C1866" r:id="rId1851" display="https://www.tuttitalia.it/friuli-venezia-giulia/81-magnano-in-riviera/"/>
    <hyperlink ref="C1867" r:id="rId1852" display="https://www.tuttitalia.it/friuli-venezia-giulia/39-santa-maria-la-longa/"/>
    <hyperlink ref="C1868" r:id="rId1853" display="https://www.tuttitalia.it/friuli-venezia-giulia/73-dignano/"/>
    <hyperlink ref="C1869" r:id="rId1854" display="https://www.tuttitalia.it/friuli-venezia-giulia/54-aiello-del-friuli/"/>
    <hyperlink ref="C1870" r:id="rId1855" display="https://www.tuttitalia.it/friuli-venezia-giulia/86-trasaghis/"/>
    <hyperlink ref="C1871" r:id="rId1856" display="https://www.tuttitalia.it/friuli-venezia-giulia/15-villa-santina/"/>
    <hyperlink ref="C1872" r:id="rId1857" display="https://www.tuttitalia.it/friuli-venezia-giulia/73-colloredo-di-monte-albano/"/>
    <hyperlink ref="C1873" r:id="rId1858" display="https://www.tuttitalia.it/friuli-venezia-giulia/85-coseano/"/>
    <hyperlink ref="C1874" r:id="rId1859" display="https://www.tuttitalia.it/friuli-venezia-giulia/16-san-pietro-al-natisone/"/>
    <hyperlink ref="C1875" r:id="rId1860" display="https://www.tuttitalia.it/friuli-venezia-giulia/59-paluzza/"/>
    <hyperlink ref="C1876" r:id="rId1861" display="https://www.tuttitalia.it/friuli-venezia-giulia/64-torreano/"/>
    <hyperlink ref="C1877" r:id="rId1862" display="https://www.tuttitalia.it/friuli-venezia-giulia/42-arta-terme/"/>
    <hyperlink ref="C1878" r:id="rId1863" display="https://www.tuttitalia.it/friuli-venezia-giulia/59-ronchis/"/>
    <hyperlink ref="C1879" r:id="rId1864" display="https://www.tuttitalia.it/friuli-venezia-giulia/23-venzone/"/>
    <hyperlink ref="C1880" r:id="rId1865" display="https://www.tuttitalia.it/friuli-venezia-giulia/33-ovaro/"/>
    <hyperlink ref="C1881" r:id="rId1866" display="https://www.tuttitalia.it/friuli-venezia-giulia/31-bicinicco/"/>
    <hyperlink ref="C1882" r:id="rId1867" display="https://www.tuttitalia.it/friuli-venezia-giulia/85-marano-lagunare/"/>
    <hyperlink ref="C1883" r:id="rId1868" display="https://www.tuttitalia.it/friuli-venezia-giulia/21-forgaria-nel-friuli/"/>
    <hyperlink ref="C1884" r:id="rId1869" display="https://www.tuttitalia.it/friuli-venezia-giulia/81-attimis/"/>
    <hyperlink ref="C1885" r:id="rId1870" display="https://www.tuttitalia.it/friuli-venezia-giulia/53-treppo-grande/"/>
    <hyperlink ref="C1886" r:id="rId1871" display="https://www.tuttitalia.it/friuli-venezia-giulia/87-moggio-udinese/"/>
    <hyperlink ref="C1887" r:id="rId1872" display="https://www.tuttitalia.it/friuli-venezia-giulia/50-san-vito-di-fagagna/"/>
    <hyperlink ref="C1888" r:id="rId1873" display="https://www.tuttitalia.it/friuli-venezia-giulia/54-moimacco/"/>
    <hyperlink ref="C1889" r:id="rId1874" display="https://www.tuttitalia.it/friuli-venezia-giulia/80-trivignano-udinese/"/>
    <hyperlink ref="C1890" r:id="rId1875" display="https://www.tuttitalia.it/friuli-venezia-giulia/93-camino-al-tagliamento/"/>
    <hyperlink ref="C1891" r:id="rId1876" display="https://www.tuttitalia.it/friuli-venezia-giulia/38-precenicco/"/>
    <hyperlink ref="C1892" r:id="rId1877" display="https://www.tuttitalia.it/friuli-venezia-giulia/91-pontebba/"/>
    <hyperlink ref="C1893" r:id="rId1878" display="https://www.tuttitalia.it/friuli-venezia-giulia/48-enemonzo/"/>
    <hyperlink ref="C1894" r:id="rId1879" display="https://www.tuttitalia.it/friuli-venezia-giulia/23-sappada/"/>
    <hyperlink ref="C1895" r:id="rId1880" display="https://www.tuttitalia.it/friuli-venezia-giulia/79-sutrio/"/>
    <hyperlink ref="C1896" r:id="rId1881" display="https://www.tuttitalia.it/friuli-venezia-giulia/84-san-vito-al-torre/"/>
    <hyperlink ref="C1897" r:id="rId1882" display="https://www.tuttitalia.it/friuli-venezia-giulia/56-campolongo-tapogliano/"/>
    <hyperlink ref="C1898" r:id="rId1883" display="https://www.tuttitalia.it/friuli-venezia-giulia/12-flaibano/"/>
    <hyperlink ref="C1899" r:id="rId1884" display="https://www.tuttitalia.it/friuli-venezia-giulia/26-san-leonardo/"/>
    <hyperlink ref="C1900" r:id="rId1885" display="https://www.tuttitalia.it/friuli-venezia-giulia/97-cavazzo-carnico/"/>
    <hyperlink ref="C1901" r:id="rId1886" display="https://www.tuttitalia.it/friuli-venezia-giulia/32-ampezzo/"/>
    <hyperlink ref="C1902" r:id="rId1887" display="https://www.tuttitalia.it/friuli-venezia-giulia/80-resia/"/>
    <hyperlink ref="C1903" r:id="rId1888" display="https://www.tuttitalia.it/friuli-venezia-giulia/58-malborghetto-valbruna/"/>
    <hyperlink ref="C1904" r:id="rId1889" display="https://www.tuttitalia.it/friuli-venezia-giulia/63-forni-di-sopra/"/>
    <hyperlink ref="C1905" r:id="rId1890" display="https://www.tuttitalia.it/friuli-venezia-giulia/18-pulfero/"/>
    <hyperlink ref="C1906" r:id="rId1891" display="https://www.tuttitalia.it/friuli-venezia-giulia/32-prato-carnico/"/>
    <hyperlink ref="C1907" r:id="rId1892" display="https://www.tuttitalia.it/friuli-venezia-giulia/90-socchieve/"/>
    <hyperlink ref="C1908" r:id="rId1893" display="https://www.tuttitalia.it/friuli-venezia-giulia/98-verzegnis/"/>
    <hyperlink ref="C1909" r:id="rId1894" display="https://www.tuttitalia.it/friuli-venezia-giulia/56-amaro/"/>
    <hyperlink ref="C1910" r:id="rId1895" display="https://www.tuttitalia.it/friuli-venezia-giulia/44-visco/"/>
    <hyperlink ref="C1911" r:id="rId1896" display="https://www.tuttitalia.it/friuli-venezia-giulia/75-prepotto/"/>
    <hyperlink ref="C1912" r:id="rId1897" display="https://www.tuttitalia.it/friuli-venezia-giulia/58-bordano/"/>
    <hyperlink ref="C1913" r:id="rId1898" display="https://www.tuttitalia.it/friuli-venezia-giulia/37-treppo-ligosullo/"/>
    <hyperlink ref="C1914" r:id="rId1899" display="https://www.tuttitalia.it/friuli-venezia-giulia/68-lauco/"/>
    <hyperlink ref="C1915" r:id="rId1900" display="https://www.tuttitalia.it/friuli-venezia-giulia/68-cercivento/"/>
    <hyperlink ref="C1916" r:id="rId1901" display="https://www.tuttitalia.it/friuli-venezia-giulia/21-chiopris-viscone/"/>
    <hyperlink ref="C1917" r:id="rId1902" display="https://www.tuttitalia.it/friuli-venezia-giulia/24-chiusaforte/"/>
    <hyperlink ref="C1918" r:id="rId1903" display="https://www.tuttitalia.it/friuli-venezia-giulia/33-lusevera/"/>
    <hyperlink ref="C1919" r:id="rId1904" display="https://www.tuttitalia.it/friuli-venezia-giulia/14-taipana/"/>
    <hyperlink ref="C1920" r:id="rId1905" display="https://www.tuttitalia.it/friuli-venezia-giulia/14-forni-di-sotto/"/>
    <hyperlink ref="C1921" r:id="rId1906" display="https://www.tuttitalia.it/friuli-venezia-giulia/97-zuglio/"/>
    <hyperlink ref="C1922" r:id="rId1907" display="https://www.tuttitalia.it/friuli-venezia-giulia/32-forni-avoltri/"/>
    <hyperlink ref="C1923" r:id="rId1908" display="https://www.tuttitalia.it/friuli-venezia-giulia/54-montenars/"/>
    <hyperlink ref="C1924" r:id="rId1909" display="https://www.tuttitalia.it/friuli-venezia-giulia/74-ravascletto/"/>
    <hyperlink ref="C1925" r:id="rId1910" display="https://www.tuttitalia.it/friuli-venezia-giulia/37-comeglians/"/>
    <hyperlink ref="C1926" r:id="rId1911" display="https://www.tuttitalia.it/friuli-venezia-giulia/27-raveo/"/>
    <hyperlink ref="C1927" r:id="rId1912" display="https://www.tuttitalia.it/friuli-venezia-giulia/22-rigolato/"/>
    <hyperlink ref="C1928" r:id="rId1913" display="https://www.tuttitalia.it/friuli-venezia-giulia/54-sauris/"/>
    <hyperlink ref="C1929" r:id="rId1914" display="https://www.tuttitalia.it/friuli-venezia-giulia/80-savogna/"/>
    <hyperlink ref="C1930" r:id="rId1915" display="https://www.tuttitalia.it/friuli-venezia-giulia/14-stregna/"/>
    <hyperlink ref="C1931" r:id="rId1916" display="https://www.tuttitalia.it/friuli-venezia-giulia/71-grimacco/"/>
    <hyperlink ref="C1932" r:id="rId1917" display="https://www.tuttitalia.it/friuli-venezia-giulia/65-resiutta/"/>
    <hyperlink ref="C1933" r:id="rId1918" display="https://www.tuttitalia.it/friuli-venezia-giulia/24-preone/"/>
    <hyperlink ref="C1934" r:id="rId1919" display="https://www.tuttitalia.it/friuli-venezia-giulia/96-dogna/"/>
    <hyperlink ref="C1935" r:id="rId1920" display="https://www.tuttitalia.it/friuli-venezia-giulia/33-drenchia/"/>
    <hyperlink ref="C1936" r:id="rId1921" display="https://www.tuttitalia.it/lazio/67-frosinone/"/>
    <hyperlink ref="C1937" r:id="rId1922" display="https://www.tuttitalia.it/lazio/24-cassino/"/>
    <hyperlink ref="C1938" r:id="rId1923" display="https://www.tuttitalia.it/lazio/44-alatri/"/>
    <hyperlink ref="C1939" r:id="rId1924" display="https://www.tuttitalia.it/lazio/40-sora/"/>
    <hyperlink ref="C1940" r:id="rId1925" display="https://www.tuttitalia.it/lazio/75-ceccano/"/>
    <hyperlink ref="C1941" r:id="rId1926" display="https://www.tuttitalia.it/lazio/25-anagni/"/>
    <hyperlink ref="C1942" r:id="rId1927" display="https://www.tuttitalia.it/lazio/35-ferentino/"/>
    <hyperlink ref="C1943" r:id="rId1928" display="https://www.tuttitalia.it/lazio/58-veroli/"/>
    <hyperlink ref="C1944" r:id="rId1929" display="https://www.tuttitalia.it/lazio/61-pontecorvo/"/>
    <hyperlink ref="C1945" r:id="rId1930" display="https://www.tuttitalia.it/lazio/34-monte-san-giovanni-campano/"/>
    <hyperlink ref="C1946" r:id="rId1931" display="https://www.tuttitalia.it/lazio/37-isola-del-liri/"/>
    <hyperlink ref="C1947" r:id="rId1932" display="https://www.tuttitalia.it/lazio/79-fiuggi/"/>
    <hyperlink ref="C1948" r:id="rId1933" display="https://www.tuttitalia.it/lazio/90-ceprano/"/>
    <hyperlink ref="C1949" r:id="rId1934" display="https://www.tuttitalia.it/lazio/68-boville-ernica/"/>
    <hyperlink ref="C1950" r:id="rId1935" display="https://www.tuttitalia.it/lazio/74-paliano/"/>
    <hyperlink ref="C1951" r:id="rId1936" display="https://www.tuttitalia.it/lazio/19-cervaro/"/>
    <hyperlink ref="C1952" r:id="rId1937" display="https://www.tuttitalia.it/lazio/53-roccasecca/"/>
    <hyperlink ref="C1953" r:id="rId1938" display="https://www.tuttitalia.it/lazio/75-arpino/"/>
    <hyperlink ref="C1954" r:id="rId1939" display="https://www.tuttitalia.it/lazio/87-piedimonte-san-germano/"/>
    <hyperlink ref="C1955" r:id="rId1940" display="https://www.tuttitalia.it/lazio/65-sant-elia-fiumerapido/"/>
    <hyperlink ref="C1956" r:id="rId1941" display="https://www.tuttitalia.it/lazio/92-arce/"/>
    <hyperlink ref="C1957" r:id="rId1942" display="https://www.tuttitalia.it/lazio/18-ripi/"/>
    <hyperlink ref="C1958" r:id="rId1943" display="https://www.tuttitalia.it/lazio/66-aquino/"/>
    <hyperlink ref="C1959" r:id="rId1944" display="https://www.tuttitalia.it/lazio/35-torrice/"/>
    <hyperlink ref="C1960" r:id="rId1945" display="https://www.tuttitalia.it/lazio/41-supino/"/>
    <hyperlink ref="C1961" r:id="rId1946" display="https://www.tuttitalia.it/lazio/24-castro-dei-volsci/"/>
    <hyperlink ref="C1962" r:id="rId1947" display="https://www.tuttitalia.it/lazio/81-piglio/"/>
    <hyperlink ref="C1963" r:id="rId1948" display="https://www.tuttitalia.it/lazio/43-amaseno/"/>
    <hyperlink ref="C1964" r:id="rId1949" display="https://www.tuttitalia.it/lazio/48-atina/"/>
    <hyperlink ref="C1965" r:id="rId1950" display="https://www.tuttitalia.it/lazio/18-pofi/"/>
    <hyperlink ref="C1966" r:id="rId1951" display="https://www.tuttitalia.it/lazio/85-castrocielo/"/>
    <hyperlink ref="C1967" r:id="rId1952" display="https://www.tuttitalia.it/lazio/52-esperia/"/>
    <hyperlink ref="C1968" r:id="rId1953" display="https://www.tuttitalia.it/lazio/75-castelliri/"/>
    <hyperlink ref="C1969" r:id="rId1954" display="https://www.tuttitalia.it/lazio/78-san-giovanni-incarico/"/>
    <hyperlink ref="C1970" r:id="rId1955" display="https://www.tuttitalia.it/lazio/22-morolo/"/>
    <hyperlink ref="C1971" r:id="rId1956" display="https://www.tuttitalia.it/lazio/84-patrica/"/>
    <hyperlink ref="C1972" r:id="rId1957" display="https://www.tuttitalia.it/lazio/29-san-giorgio-a-liri/"/>
    <hyperlink ref="C1973" r:id="rId1958" display="https://www.tuttitalia.it/lazio/46-serrone/"/>
    <hyperlink ref="C1974" r:id="rId1959" display="https://www.tuttitalia.it/lazio/86-fontana-liri/"/>
    <hyperlink ref="C1975" r:id="rId1960" display="https://www.tuttitalia.it/lazio/74-pico/"/>
    <hyperlink ref="C1976" r:id="rId1961" display="https://www.tuttitalia.it/lazio/98-broccostella/"/>
    <hyperlink ref="C1977" r:id="rId1962" display="https://www.tuttitalia.it/lazio/65-alvito/"/>
    <hyperlink ref="C1978" r:id="rId1963" display="https://www.tuttitalia.it/lazio/74-casalvieri/"/>
    <hyperlink ref="C1979" r:id="rId1964" display="https://www.tuttitalia.it/lazio/59-villa-santa-lucia/"/>
    <hyperlink ref="C1980" r:id="rId1965" display="https://www.tuttitalia.it/lazio/78-sgurgola/"/>
    <hyperlink ref="C1981" r:id="rId1966" display="https://www.tuttitalia.it/lazio/60-ausonia/"/>
    <hyperlink ref="C1982" r:id="rId1967" display="https://www.tuttitalia.it/lazio/29-san-vittore-del-lazio/"/>
    <hyperlink ref="C1983" r:id="rId1968" display="https://www.tuttitalia.it/lazio/87-vallecorsa/"/>
    <hyperlink ref="C1984" r:id="rId1969" display="https://www.tuttitalia.it/lazio/97-pignataro-interamna/"/>
    <hyperlink ref="C1985" r:id="rId1970" display="https://www.tuttitalia.it/lazio/45-giuliano-di-roma/"/>
    <hyperlink ref="C1986" r:id="rId1971" display="https://www.tuttitalia.it/lazio/95-strangolagalli/"/>
    <hyperlink ref="C1987" r:id="rId1972" display="https://www.tuttitalia.it/lazio/79-arnara/"/>
    <hyperlink ref="C1988" r:id="rId1973" display="https://www.tuttitalia.it/lazio/30-vico-nel-lazio/"/>
    <hyperlink ref="C1989" r:id="rId1974" display="https://www.tuttitalia.it/lazio/65-fumone/"/>
    <hyperlink ref="C1990" r:id="rId1975" display="https://www.tuttitalia.it/lazio/57-san-donato-val-di-comino/"/>
    <hyperlink ref="C1991" r:id="rId1976" display="https://www.tuttitalia.it/lazio/66-colfelice/"/>
    <hyperlink ref="C1992" r:id="rId1977" display="https://www.tuttitalia.it/lazio/73-sant-apollinare/"/>
    <hyperlink ref="C1993" r:id="rId1978" display="https://www.tuttitalia.it/lazio/90-acuto/"/>
    <hyperlink ref="C1994" r:id="rId1979" display="https://www.tuttitalia.it/lazio/67-trevi-nel-lazio/"/>
    <hyperlink ref="C1995" r:id="rId1980" display="https://www.tuttitalia.it/lazio/79-villa-santo-stefano/"/>
    <hyperlink ref="C1996" r:id="rId1981" display="https://www.tuttitalia.it/lazio/62-campoli-appennino/"/>
    <hyperlink ref="C1997" r:id="rId1982" display="https://www.tuttitalia.it/lazio/90-trivigliano/"/>
    <hyperlink ref="C1998" r:id="rId1983" display="https://www.tuttitalia.it/lazio/36-coreno-ausonio/"/>
    <hyperlink ref="C1999" r:id="rId1984" display="https://www.tuttitalia.it/lazio/67-guarcino/"/>
    <hyperlink ref="C2000" r:id="rId1985" display="https://www.tuttitalia.it/lazio/58-vallerotonda/"/>
    <hyperlink ref="C2001" r:id="rId1986" display="https://www.tuttitalia.it/lazio/72-pescosolido/"/>
    <hyperlink ref="C2002" r:id="rId1987" display="https://www.tuttitalia.it/lazio/96-sant-andrea-del-garigliano/"/>
    <hyperlink ref="C2003" r:id="rId1988" display="https://www.tuttitalia.it/lazio/89-pastena/"/>
    <hyperlink ref="C2004" r:id="rId1989" display="https://www.tuttitalia.it/lazio/38-torre-cajetani/"/>
    <hyperlink ref="C2005" r:id="rId1990" display="https://www.tuttitalia.it/lazio/39-santopadre/"/>
    <hyperlink ref="C2006" r:id="rId1991" display="https://www.tuttitalia.it/lazio/85-fontechiari/"/>
    <hyperlink ref="C2007" r:id="rId1992" display="https://www.tuttitalia.it/lazio/72-gallinaro/"/>
    <hyperlink ref="C2008" r:id="rId1993" display="https://www.tuttitalia.it/lazio/78-villa-latina/"/>
    <hyperlink ref="C2009" r:id="rId1994" display="https://www.tuttitalia.it/lazio/46-picinisco/"/>
    <hyperlink ref="C2010" r:id="rId1995" display="https://www.tuttitalia.it/lazio/76-posta-fibreno/"/>
    <hyperlink ref="C2011" r:id="rId1996" display="https://www.tuttitalia.it/lazio/38-sant-ambrogio-sul-garigliano/"/>
    <hyperlink ref="C2012" r:id="rId1997" display="https://www.tuttitalia.it/lazio/74-rocca-d-arce/"/>
    <hyperlink ref="C2013" r:id="rId1998" display="https://www.tuttitalia.it/lazio/94-collepardo/"/>
    <hyperlink ref="C2014" r:id="rId1999" display="https://www.tuttitalia.it/lazio/95-vallemaio/"/>
    <hyperlink ref="C2015" r:id="rId2000" display="https://www.tuttitalia.it/lazio/72-castelnuovo-parano/"/>
    <hyperlink ref="C2016" r:id="rId2001" display="https://www.tuttitalia.it/lazio/51-vicalvi/"/>
    <hyperlink ref="C2017" r:id="rId2002" display="https://www.tuttitalia.it/lazio/52-settefrati/"/>
    <hyperlink ref="C2018" r:id="rId2003" display="https://www.tuttitalia.it/lazio/80-belmonte-castello/"/>
    <hyperlink ref="C2019" r:id="rId2004" display="https://www.tuttitalia.it/lazio/88-colle-san-magno/"/>
    <hyperlink ref="C2020" r:id="rId2005" display="https://www.tuttitalia.it/lazio/56-casalattico/"/>
    <hyperlink ref="C2021" r:id="rId2006" display="https://www.tuttitalia.it/lazio/42-falvaterra/"/>
    <hyperlink ref="C2022" r:id="rId2007" display="https://www.tuttitalia.it/lazio/63-filettino/"/>
    <hyperlink ref="C2023" r:id="rId2008" display="https://www.tuttitalia.it/lazio/21-terelle/"/>
    <hyperlink ref="C2024" r:id="rId2009" display="https://www.tuttitalia.it/lazio/97-san-biagio-saracinisco/"/>
    <hyperlink ref="C2025" r:id="rId2010" display="https://www.tuttitalia.it/lazio/38-viticuso/"/>
    <hyperlink ref="C2026" r:id="rId2011" display="https://www.tuttitalia.it/lazio/68-acquafondata/"/>
    <hyperlink ref="C2027" r:id="rId2012" display="https://www.tuttitalia.it/lazio/70-latina/"/>
    <hyperlink ref="C2028" r:id="rId2013" display="https://www.tuttitalia.it/lazio/84-aprilia/"/>
    <hyperlink ref="C2029" r:id="rId2014" display="https://www.tuttitalia.it/lazio/93-terracina/"/>
    <hyperlink ref="C2030" r:id="rId2015" display="https://www.tuttitalia.it/lazio/27-fondi/"/>
    <hyperlink ref="C2031" r:id="rId2016" display="https://www.tuttitalia.it/lazio/78-formia/"/>
    <hyperlink ref="C2032" r:id="rId2017" display="https://www.tuttitalia.it/lazio/20-cisterna-di-latina/"/>
    <hyperlink ref="C2033" r:id="rId2018" display="https://www.tuttitalia.it/lazio/93-sezze/"/>
    <hyperlink ref="C2034" r:id="rId2019" display="https://www.tuttitalia.it/lazio/60-sabaudia/"/>
    <hyperlink ref="C2035" r:id="rId2020" display="https://www.tuttitalia.it/lazio/81-gaeta/"/>
    <hyperlink ref="C2036" r:id="rId2021" display="https://www.tuttitalia.it/lazio/75-minturno/"/>
    <hyperlink ref="C2037" r:id="rId2022" display="https://www.tuttitalia.it/lazio/22-pontinia/"/>
    <hyperlink ref="C2038" r:id="rId2023" display="https://www.tuttitalia.it/lazio/41-priverno/"/>
    <hyperlink ref="C2039" r:id="rId2024" display="https://www.tuttitalia.it/lazio/29-cori/"/>
    <hyperlink ref="C2040" r:id="rId2025" display="https://www.tuttitalia.it/lazio/30-itri/"/>
    <hyperlink ref="C2041" r:id="rId2026" display="https://www.tuttitalia.it/lazio/39-sermoneta/"/>
    <hyperlink ref="C2042" r:id="rId2027" display="https://www.tuttitalia.it/lazio/62-san-felice-circeo/"/>
    <hyperlink ref="C2043" r:id="rId2028" display="https://www.tuttitalia.it/lazio/29-sonnino/"/>
    <hyperlink ref="C2044" r:id="rId2029" display="https://www.tuttitalia.it/lazio/30-santi-cosma-damiano/"/>
    <hyperlink ref="C2045" r:id="rId2030" display="https://www.tuttitalia.it/lazio/62-monte-san-biagio/"/>
    <hyperlink ref="C2046" r:id="rId2031" display="https://www.tuttitalia.it/lazio/89-roccagorga/"/>
    <hyperlink ref="C2047" r:id="rId2032" display="https://www.tuttitalia.it/lazio/26-castelforte/"/>
    <hyperlink ref="C2048" r:id="rId2033" display="https://www.tuttitalia.it/lazio/57-lenola/"/>
    <hyperlink ref="C2049" r:id="rId2034" display="https://www.tuttitalia.it/lazio/12-norma/"/>
    <hyperlink ref="C2050" r:id="rId2035" display="https://www.tuttitalia.it/lazio/21-ponza/"/>
    <hyperlink ref="C2051" r:id="rId2036" display="https://www.tuttitalia.it/lazio/58-sperlonga/"/>
    <hyperlink ref="C2052" r:id="rId2037" display="https://www.tuttitalia.it/lazio/82-maenza/"/>
    <hyperlink ref="C2053" r:id="rId2038" display="https://www.tuttitalia.it/lazio/95-spigno-saturnia/"/>
    <hyperlink ref="C2054" r:id="rId2039" display="https://www.tuttitalia.it/lazio/19-bassiano/"/>
    <hyperlink ref="C2055" r:id="rId2040" display="https://www.tuttitalia.it/lazio/97-prossedi/"/>
    <hyperlink ref="C2056" r:id="rId2041" display="https://www.tuttitalia.it/lazio/27-roccasecca-dei-volsci/"/>
    <hyperlink ref="C2057" r:id="rId2042" display="https://www.tuttitalia.it/lazio/15-rocca-massima/"/>
    <hyperlink ref="C2058" r:id="rId2043" display="https://www.tuttitalia.it/lazio/46-ventotene/"/>
    <hyperlink ref="C2059" r:id="rId2044" display="https://www.tuttitalia.it/lazio/81-campodimele/"/>
    <hyperlink ref="C2060" r:id="rId2045" display="https://www.tuttitalia.it/lazio/93-rieti/"/>
    <hyperlink ref="C2061" r:id="rId2046" display="https://www.tuttitalia.it/lazio/28-fara-in-sabina/"/>
    <hyperlink ref="C2062" r:id="rId2047" display="https://www.tuttitalia.it/lazio/77-cittaducale/"/>
    <hyperlink ref="C2063" r:id="rId2048" display="https://www.tuttitalia.it/lazio/29-poggio-mirteto/"/>
    <hyperlink ref="C2064" r:id="rId2049" display="https://www.tuttitalia.it/lazio/75-borgorose/"/>
    <hyperlink ref="C2065" r:id="rId2050" display="https://www.tuttitalia.it/lazio/20-montopoli-di-sabina/"/>
    <hyperlink ref="C2066" r:id="rId2051" display="https://www.tuttitalia.it/lazio/97-contigliano/"/>
    <hyperlink ref="C2067" r:id="rId2052" display="https://www.tuttitalia.it/lazio/98-magliano-sabina/"/>
    <hyperlink ref="C2068" r:id="rId2053" display="https://www.tuttitalia.it/lazio/76-forano/"/>
    <hyperlink ref="C2069" r:id="rId2054" display="https://www.tuttitalia.it/lazio/21-scandriglia/"/>
    <hyperlink ref="C2070" r:id="rId2055" display="https://www.tuttitalia.it/lazio/27-poggio-moiano/"/>
    <hyperlink ref="C2071" r:id="rId2056" display="https://www.tuttitalia.it/lazio/36-cantalice/"/>
    <hyperlink ref="C2072" r:id="rId2057" display="https://www.tuttitalia.it/lazio/65-poggio-nativo/"/>
    <hyperlink ref="C2073" r:id="rId2058" display="https://www.tuttitalia.it/lazio/82-amatrice/"/>
    <hyperlink ref="C2074" r:id="rId2059" display="https://www.tuttitalia.it/lazio/42-antrodoco/"/>
    <hyperlink ref="C2075" r:id="rId2060" display="https://www.tuttitalia.it/lazio/25-leonessa/"/>
    <hyperlink ref="C2076" r:id="rId2061" display="https://www.tuttitalia.it/lazio/51-stimigliano/"/>
    <hyperlink ref="C2077" r:id="rId2062" display="https://www.tuttitalia.it/lazio/45-pescorocchiano/"/>
    <hyperlink ref="C2078" r:id="rId2063" display="https://www.tuttitalia.it/lazio/92-poggio-bustone/"/>
    <hyperlink ref="C2079" r:id="rId2064" display="https://www.tuttitalia.it/lazio/35-cantalupo-in-sabina/"/>
    <hyperlink ref="C2080" r:id="rId2065" display="https://www.tuttitalia.it/lazio/45-greccio/"/>
    <hyperlink ref="C2081" r:id="rId2066" display="https://www.tuttitalia.it/lazio/26-collevecchio/"/>
    <hyperlink ref="C2082" r:id="rId2067" display="https://www.tuttitalia.it/lazio/48-tarano/"/>
    <hyperlink ref="C2083" r:id="rId2068" display="https://www.tuttitalia.it/lazio/75-torricella-in-sabina/"/>
    <hyperlink ref="C2084" r:id="rId2069" display="https://www.tuttitalia.it/lazio/40-castel-sant-angelo/"/>
    <hyperlink ref="C2085" r:id="rId2070" display="https://www.tuttitalia.it/lazio/62-fiamignano/"/>
    <hyperlink ref="C2086" r:id="rId2071" display="https://www.tuttitalia.it/lazio/64-poggio-catino/"/>
    <hyperlink ref="C2087" r:id="rId2072" display="https://www.tuttitalia.it/lazio/24-casperia/"/>
    <hyperlink ref="C2088" r:id="rId2073" display="https://www.tuttitalia.it/lazio/97-torri-in-sabina/"/>
    <hyperlink ref="C2089" r:id="rId2074" display="https://www.tuttitalia.it/lazio/64-rivodutri/"/>
    <hyperlink ref="C2090" r:id="rId2075" display="https://www.tuttitalia.it/lazio/42-monteleone-sabino/"/>
    <hyperlink ref="C2091" r:id="rId2076" display="https://www.tuttitalia.it/lazio/42-petrella-salto/"/>
    <hyperlink ref="C2092" r:id="rId2077" display="https://www.tuttitalia.it/lazio/64-selci/"/>
    <hyperlink ref="C2093" r:id="rId2078" display="https://www.tuttitalia.it/lazio/70-castelnuovo-di-farfa/"/>
    <hyperlink ref="C2094" r:id="rId2079" display="https://www.tuttitalia.it/lazio/25-toffia/"/>
    <hyperlink ref="C2095" r:id="rId2080" display="https://www.tuttitalia.it/lazio/21-borgo-velino/"/>
    <hyperlink ref="C2096" r:id="rId2081" display="https://www.tuttitalia.it/lazio/74-montebuono/"/>
    <hyperlink ref="C2097" r:id="rId2082" display="https://www.tuttitalia.it/lazio/34-rocca-sinibalda/"/>
    <hyperlink ref="C2098" r:id="rId2083" display="https://www.tuttitalia.it/lazio/86-casaprota/"/>
    <hyperlink ref="C2099" r:id="rId2084" display="https://www.tuttitalia.it/lazio/67-frasso-sabino/"/>
    <hyperlink ref="C2100" r:id="rId2085" display="https://www.tuttitalia.it/lazio/46-monte-san-giovanni-in-sabina/"/>
    <hyperlink ref="C2101" r:id="rId2086" display="https://www.tuttitalia.it/lazio/42-posta/"/>
    <hyperlink ref="C2102" r:id="rId2087" display="https://www.tuttitalia.it/lazio/38-belmonte-in-sabina/"/>
    <hyperlink ref="C2103" r:id="rId2088" display="https://www.tuttitalia.it/lazio/83-accumoli/"/>
    <hyperlink ref="C2104" r:id="rId2089" display="https://www.tuttitalia.it/lazio/37-borbona/"/>
    <hyperlink ref="C2105" r:id="rId2090" display="https://www.tuttitalia.it/lazio/71-configni/"/>
    <hyperlink ref="C2106" r:id="rId2091" display="https://www.tuttitalia.it/lazio/64-longone-sabino/"/>
    <hyperlink ref="C2107" r:id="rId2092" display="https://www.tuttitalia.it/lazio/18-roccantica/"/>
    <hyperlink ref="C2108" r:id="rId2093" display="https://www.tuttitalia.it/lazio/14-salisano/"/>
    <hyperlink ref="C2109" r:id="rId2094" display="https://www.tuttitalia.it/lazio/85-poggio-san-lorenzo/"/>
    <hyperlink ref="C2110" r:id="rId2095" display="https://www.tuttitalia.it/lazio/23-cottanello/"/>
    <hyperlink ref="C2111" r:id="rId2096" display="https://www.tuttitalia.it/lazio/44-mompeo/"/>
    <hyperlink ref="C2112" r:id="rId2097" display="https://www.tuttitalia.it/lazio/68-colli-sul-velino/"/>
    <hyperlink ref="C2113" r:id="rId2098" display="https://www.tuttitalia.it/lazio/81-cittareale/"/>
    <hyperlink ref="C2114" r:id="rId2099" display="https://www.tuttitalia.it/lazio/25-collalto-sabino/"/>
    <hyperlink ref="C2115" r:id="rId2100" display="https://www.tuttitalia.it/lazio/29-montasola/"/>
    <hyperlink ref="C2116" r:id="rId2101" display="https://www.tuttitalia.it/lazio/52-orvinio/"/>
    <hyperlink ref="C2117" r:id="rId2102" display="https://www.tuttitalia.it/lazio/24-labro/"/>
    <hyperlink ref="C2118" r:id="rId2103" display="https://www.tuttitalia.it/lazio/41-colle-di-tora/"/>
    <hyperlink ref="C2119" r:id="rId2104" display="https://www.tuttitalia.it/lazio/19-morro-reatino/"/>
    <hyperlink ref="C2120" r:id="rId2105" display="https://www.tuttitalia.it/lazio/61-pozzaglia-sabina/"/>
    <hyperlink ref="C2121" r:id="rId2106" display="https://www.tuttitalia.it/lazio/57-montenero-sabino/"/>
    <hyperlink ref="C2122" r:id="rId2107" display="https://www.tuttitalia.it/lazio/59-castel-di-tora/"/>
    <hyperlink ref="C2123" r:id="rId2108" display="https://www.tuttitalia.it/lazio/56-concerviano/"/>
    <hyperlink ref="C2124" r:id="rId2109" display="https://www.tuttitalia.it/lazio/58-ascrea/"/>
    <hyperlink ref="C2125" r:id="rId2110" display="https://www.tuttitalia.it/lazio/44-vacone/"/>
    <hyperlink ref="C2126" r:id="rId2111" display="https://www.tuttitalia.it/lazio/22-turania/"/>
    <hyperlink ref="C2127" r:id="rId2112" display="https://www.tuttitalia.it/lazio/96-nespolo/"/>
    <hyperlink ref="C2128" r:id="rId2113" display="https://www.tuttitalia.it/lazio/39-varco-sabino/"/>
    <hyperlink ref="C2129" r:id="rId2114" display="https://www.tuttitalia.it/lazio/60-paganico-sabino/"/>
    <hyperlink ref="C2130" r:id="rId2115" display="https://www.tuttitalia.it/lazio/81-collegiove/"/>
    <hyperlink ref="C2131" r:id="rId2116" display="https://www.tuttitalia.it/lazio/75-micigliano/"/>
    <hyperlink ref="C2132" r:id="rId2117" display="https://www.tuttitalia.it/lazio/76-marcetelli/"/>
    <hyperlink ref="C2133" r:id="rId2118" display="https://www.tuttitalia.it/lazio/33-roma/"/>
    <hyperlink ref="C2134" r:id="rId2119" display="https://www.tuttitalia.it/lazio/48-guidonia-montecelio/"/>
    <hyperlink ref="C2135" r:id="rId2120" display="https://www.tuttitalia.it/lazio/65-fiumicino/"/>
    <hyperlink ref="C2136" r:id="rId2121" display="https://www.tuttitalia.it/lazio/56-pomezia/"/>
    <hyperlink ref="C2137" r:id="rId2122" display="https://www.tuttitalia.it/lazio/82-tivoli/"/>
    <hyperlink ref="C2138" r:id="rId2123" display="https://www.tuttitalia.it/lazio/15-anzio/"/>
    <hyperlink ref="C2139" r:id="rId2124" display="https://www.tuttitalia.it/lazio/29-velletri/"/>
    <hyperlink ref="C2140" r:id="rId2125" display="https://www.tuttitalia.it/lazio/54-civitavecchia/"/>
    <hyperlink ref="C2141" r:id="rId2126" display="https://www.tuttitalia.it/lazio/28-nettuno/"/>
    <hyperlink ref="C2142" r:id="rId2127" display="https://www.tuttitalia.it/lazio/68-ardea/"/>
    <hyperlink ref="C2143" r:id="rId2128" display="https://www.tuttitalia.it/lazio/23-marino/"/>
    <hyperlink ref="C2144" r:id="rId2129" display="https://www.tuttitalia.it/lazio/62-ladispoli/"/>
    <hyperlink ref="C2145" r:id="rId2130" display="https://www.tuttitalia.it/lazio/20-monterotondo/"/>
    <hyperlink ref="C2146" r:id="rId2131" display="https://www.tuttitalia.it/lazio/77-albano-laziale/"/>
    <hyperlink ref="C2147" r:id="rId2132" display="https://www.tuttitalia.it/lazio/62-ciampino/"/>
    <hyperlink ref="C2148" r:id="rId2133" display="https://www.tuttitalia.it/lazio/52-cerveteri/"/>
    <hyperlink ref="C2149" r:id="rId2134" display="https://www.tuttitalia.it/lazio/64-fonte-nuova/"/>
    <hyperlink ref="C2150" r:id="rId2135" display="https://www.tuttitalia.it/lazio/67-genzano-di-roma/"/>
    <hyperlink ref="C2151" r:id="rId2136" display="https://www.tuttitalia.it/lazio/67-mentana/"/>
    <hyperlink ref="C2152" r:id="rId2137" display="https://www.tuttitalia.it/lazio/27-frascati/"/>
    <hyperlink ref="C2153" r:id="rId2138" display="https://www.tuttitalia.it/lazio/93-palestrina/"/>
    <hyperlink ref="C2154" r:id="rId2139" display="https://www.tuttitalia.it/lazio/41-colleferro/"/>
    <hyperlink ref="C2155" r:id="rId2140" display="https://www.tuttitalia.it/lazio/48-grottaferrata/"/>
    <hyperlink ref="C2156" r:id="rId2141" display="https://www.tuttitalia.it/lazio/21-anguillara-sabazia/"/>
    <hyperlink ref="C2157" r:id="rId2142" display="https://www.tuttitalia.it/lazio/34-bracciano/"/>
    <hyperlink ref="C2158" r:id="rId2143" display="https://www.tuttitalia.it/lazio/19-santa-marinella/"/>
    <hyperlink ref="C2159" r:id="rId2144" display="https://www.tuttitalia.it/lazio/97-ariccia/"/>
    <hyperlink ref="C2160" r:id="rId2145" display="https://www.tuttitalia.it/lazio/31-zagarolo/"/>
    <hyperlink ref="C2161" r:id="rId2146" display="https://www.tuttitalia.it/lazio/38-rocca-di-papa/"/>
    <hyperlink ref="C2162" r:id="rId2147" display="https://www.tuttitalia.it/lazio/12-valmontone/"/>
    <hyperlink ref="C2163" r:id="rId2148" display="https://www.tuttitalia.it/lazio/58-fiano-romano/"/>
    <hyperlink ref="C2164" r:id="rId2149" display="https://www.tuttitalia.it/lazio/19-san-cesareo/"/>
    <hyperlink ref="C2165" r:id="rId2150" display="https://www.tuttitalia.it/lazio/36-artena/"/>
    <hyperlink ref="C2166" r:id="rId2151" display="https://www.tuttitalia.it/lazio/26-lanuvio/"/>
    <hyperlink ref="C2167" r:id="rId2152" display="https://www.tuttitalia.it/lazio/65-lariano/"/>
    <hyperlink ref="C2168" r:id="rId2153" display="https://www.tuttitalia.it/lazio/80-palombara-sabina/"/>
    <hyperlink ref="C2169" r:id="rId2154" display="https://www.tuttitalia.it/lazio/82-formello/"/>
    <hyperlink ref="C2170" r:id="rId2155" display="https://www.tuttitalia.it/lazio/81-monte-compatri/"/>
    <hyperlink ref="C2171" r:id="rId2156" display="https://www.tuttitalia.it/lazio/26-rocca-priora/"/>
    <hyperlink ref="C2172" r:id="rId2157" display="https://www.tuttitalia.it/lazio/71-campagnano-di-roma/"/>
    <hyperlink ref="C2173" r:id="rId2158" display="https://www.tuttitalia.it/lazio/78-cave/"/>
    <hyperlink ref="C2174" r:id="rId2159" display="https://www.tuttitalia.it/lazio/71-capena/"/>
    <hyperlink ref="C2175" r:id="rId2160" display="https://www.tuttitalia.it/lazio/97-riano/"/>
    <hyperlink ref="C2176" r:id="rId2161" display="https://www.tuttitalia.it/lazio/19-rignano-flaminio/"/>
    <hyperlink ref="C2177" r:id="rId2162" display="https://www.tuttitalia.it/lazio/90-segni/"/>
    <hyperlink ref="C2178" r:id="rId2163" display="https://www.tuttitalia.it/lazio/71-castel-gandolfo/"/>
    <hyperlink ref="C2179" r:id="rId2164" display="https://www.tuttitalia.it/lazio/27-subiaco/"/>
    <hyperlink ref="C2180" r:id="rId2165" display="https://www.tuttitalia.it/lazio/37-monte-porzio-catone/"/>
    <hyperlink ref="C2181" r:id="rId2166" display="https://www.tuttitalia.it/lazio/81-castelnuovo-di-porto/"/>
    <hyperlink ref="C2182" r:id="rId2167" display="https://www.tuttitalia.it/lazio/84-morlupo/"/>
    <hyperlink ref="C2183" r:id="rId2168" display="https://www.tuttitalia.it/lazio/76-sacrofano/"/>
    <hyperlink ref="C2184" r:id="rId2169" display="https://www.tuttitalia.it/lazio/12-manziana/"/>
    <hyperlink ref="C2185" r:id="rId2170" display="https://www.tuttitalia.it/lazio/29-castel-madama/"/>
    <hyperlink ref="C2186" r:id="rId2171" display="https://www.tuttitalia.it/lazio/49-marcellina/"/>
    <hyperlink ref="C2187" r:id="rId2172" display="https://www.tuttitalia.it/lazio/14-olevano-romano/"/>
    <hyperlink ref="C2188" r:id="rId2173" display="https://www.tuttitalia.it/lazio/42-labico/"/>
    <hyperlink ref="C2189" r:id="rId2174" display="https://www.tuttitalia.it/lazio/58-gallicano-nel-lazio/"/>
    <hyperlink ref="C2190" r:id="rId2175" display="https://www.tuttitalia.it/lazio/95-genazzano/"/>
    <hyperlink ref="C2191" r:id="rId2176" display="https://www.tuttitalia.it/lazio/62-trevignano-romano/"/>
    <hyperlink ref="C2192" r:id="rId2177" display="https://www.tuttitalia.it/lazio/41-montelibretti/"/>
    <hyperlink ref="C2193" r:id="rId2178" display="https://www.tuttitalia.it/lazio/90-sant-angelo-romano/"/>
    <hyperlink ref="C2194" r:id="rId2179" display="https://www.tuttitalia.it/lazio/97-tolfa/"/>
    <hyperlink ref="C2195" r:id="rId2180" display="https://www.tuttitalia.it/lazio/54-colonna/"/>
    <hyperlink ref="C2196" r:id="rId2181" display="https://www.tuttitalia.it/lazio/44-carpineto-romano/"/>
    <hyperlink ref="C2197" r:id="rId2182" display="https://www.tuttitalia.it/lazio/42-canale-monterano/"/>
    <hyperlink ref="C2198" r:id="rId2183" display="https://www.tuttitalia.it/lazio/65-allumiere/"/>
    <hyperlink ref="C2199" r:id="rId2184" display="https://www.tuttitalia.it/lazio/46-vicovaro/"/>
    <hyperlink ref="C2200" r:id="rId2185" display="https://www.tuttitalia.it/lazio/24-sant-oreste/"/>
    <hyperlink ref="C2201" r:id="rId2186" display="https://www.tuttitalia.it/lazio/26-san-vito-romano/"/>
    <hyperlink ref="C2202" r:id="rId2187" display="https://www.tuttitalia.it/lazio/55-mazzano-romano/"/>
    <hyperlink ref="C2203" r:id="rId2188" display="https://www.tuttitalia.it/lazio/76-san-polo-dei-cavalieri/"/>
    <hyperlink ref="C2204" r:id="rId2189" display="https://www.tuttitalia.it/lazio/59-bellegra/"/>
    <hyperlink ref="C2205" r:id="rId2190" display="https://www.tuttitalia.it/lazio/50-moricone/"/>
    <hyperlink ref="C2206" r:id="rId2191" display="https://www.tuttitalia.it/lazio/73-poli/"/>
    <hyperlink ref="C2207" r:id="rId2192" display="https://www.tuttitalia.it/lazio/75-montelanico/"/>
    <hyperlink ref="C2208" r:id="rId2193" display="https://www.tuttitalia.it/lazio/35-civitella-san-paolo/"/>
    <hyperlink ref="C2209" r:id="rId2194" display="https://www.tuttitalia.it/lazio/95-nerola/"/>
    <hyperlink ref="C2210" r:id="rId2195" display="https://www.tuttitalia.it/lazio/24-nemi/"/>
    <hyperlink ref="C2211" r:id="rId2196" display="https://www.tuttitalia.it/lazio/30-gavignano/"/>
    <hyperlink ref="C2212" r:id="rId2197" display="https://www.tuttitalia.it/lazio/57-montorio-romano/"/>
    <hyperlink ref="C2213" r:id="rId2198" display="https://www.tuttitalia.it/lazio/43-agosta/"/>
    <hyperlink ref="C2214" r:id="rId2199" display="https://www.tuttitalia.it/lazio/77-san-gregorio-da-sassola/"/>
    <hyperlink ref="C2215" r:id="rId2200" display="https://www.tuttitalia.it/lazio/87-arsoli/"/>
    <hyperlink ref="C2216" r:id="rId2201" display="https://www.tuttitalia.it/lazio/88-affile/"/>
    <hyperlink ref="C2217" r:id="rId2202" display="https://www.tuttitalia.it/lazio/78-magliano-romano/"/>
    <hyperlink ref="C2218" r:id="rId2203" display="https://www.tuttitalia.it/lazio/68-nazzano/"/>
    <hyperlink ref="C2219" r:id="rId2204" display="https://www.tuttitalia.it/lazio/82-roviano/"/>
    <hyperlink ref="C2220" r:id="rId2205" display="https://www.tuttitalia.it/lazio/37-arcinazzo-romano/"/>
    <hyperlink ref="C2221" r:id="rId2206" display="https://www.tuttitalia.it/lazio/81-ciciliano/"/>
    <hyperlink ref="C2222" r:id="rId2207" display="https://www.tuttitalia.it/lazio/91-monteflavio/"/>
    <hyperlink ref="C2223" r:id="rId2208" display="https://www.tuttitalia.it/lazio/61-gerano/"/>
    <hyperlink ref="C2224" r:id="rId2209" display="https://www.tuttitalia.it/lazio/20-ponzano-romano/"/>
    <hyperlink ref="C2225" r:id="rId2210" display="https://www.tuttitalia.it/lazio/68-cerreto-laziale/"/>
    <hyperlink ref="C2226" r:id="rId2211" display="https://www.tuttitalia.it/lazio/26-torrita-tiberina/"/>
    <hyperlink ref="C2227" r:id="rId2212" display="https://www.tuttitalia.it/lazio/91-rocca-santo-stefano/"/>
    <hyperlink ref="C2228" r:id="rId2213" display="https://www.tuttitalia.it/lazio/64-licenza/"/>
    <hyperlink ref="C2229" r:id="rId2214" display="https://www.tuttitalia.it/lazio/77-mandela/"/>
    <hyperlink ref="C2230" r:id="rId2215" display="https://www.tuttitalia.it/lazio/19-sambuci/"/>
    <hyperlink ref="C2231" r:id="rId2216" display="https://www.tuttitalia.it/lazio/77-anticoli-corrado/"/>
    <hyperlink ref="C2232" r:id="rId2217" display="https://www.tuttitalia.it/lazio/82-castel-san-pietro-romano/"/>
    <hyperlink ref="C2233" r:id="rId2218" display="https://www.tuttitalia.it/lazio/22-marano-equo/"/>
    <hyperlink ref="C2234" r:id="rId2219" display="https://www.tuttitalia.it/lazio/59-pisoniano/"/>
    <hyperlink ref="C2235" r:id="rId2220" display="https://www.tuttitalia.it/lazio/38-riofreddo/"/>
    <hyperlink ref="C2236" r:id="rId2221" display="https://www.tuttitalia.it/lazio/55-gorga/"/>
    <hyperlink ref="C2237" r:id="rId2222" display="https://www.tuttitalia.it/lazio/23-roiate/"/>
    <hyperlink ref="C2238" r:id="rId2223" display="https://www.tuttitalia.it/lazio/62-casape/"/>
    <hyperlink ref="C2239" r:id="rId2224" display="https://www.tuttitalia.it/lazio/79-cineto-romano/"/>
    <hyperlink ref="C2240" r:id="rId2225" display="https://www.tuttitalia.it/lazio/50-filacciano/"/>
    <hyperlink ref="C2241" r:id="rId2226" display="https://www.tuttitalia.it/lazio/80-camerata-nuova/"/>
    <hyperlink ref="C2242" r:id="rId2227" display="https://www.tuttitalia.it/lazio/87-cervara-di-roma/"/>
    <hyperlink ref="C2243" r:id="rId2228" display="https://www.tuttitalia.it/lazio/23-rocca-di-cave/"/>
    <hyperlink ref="C2244" r:id="rId2229" display="https://www.tuttitalia.it/lazio/62-jenne/"/>
    <hyperlink ref="C2245" r:id="rId2230" display="https://www.tuttitalia.it/lazio/50-capranica-prenestina/"/>
    <hyperlink ref="C2246" r:id="rId2231" display="https://www.tuttitalia.it/lazio/88-canterano/"/>
    <hyperlink ref="C2247" r:id="rId2232" display="https://www.tuttitalia.it/lazio/70-vallinfreda/"/>
    <hyperlink ref="C2248" r:id="rId2233" display="https://www.tuttitalia.it/lazio/85-vallepietra/"/>
    <hyperlink ref="C2249" r:id="rId2234" display="https://www.tuttitalia.it/lazio/15-roccagiovine/"/>
    <hyperlink ref="C2250" r:id="rId2235" display="https://www.tuttitalia.it/lazio/61-percile/"/>
    <hyperlink ref="C2251" r:id="rId2236" display="https://www.tuttitalia.it/lazio/38-rocca-canterano/"/>
    <hyperlink ref="C2252" r:id="rId2237" display="https://www.tuttitalia.it/lazio/84-saracinesco/"/>
    <hyperlink ref="C2253" r:id="rId2238" display="https://www.tuttitalia.it/lazio/40-vivaro-romano/"/>
    <hyperlink ref="C2254" r:id="rId2239" display="https://www.tuttitalia.it/lazio/71-viterbo/"/>
    <hyperlink ref="C2255" r:id="rId2240" display="https://www.tuttitalia.it/lazio/59-tarquinia/"/>
    <hyperlink ref="C2256" r:id="rId2241" display="https://www.tuttitalia.it/lazio/76-civita-castellana/"/>
    <hyperlink ref="C2257" r:id="rId2242" display="https://www.tuttitalia.it/lazio/30-vetralla/"/>
    <hyperlink ref="C2258" r:id="rId2243" display="https://www.tuttitalia.it/lazio/18-montefiascone/"/>
    <hyperlink ref="C2259" r:id="rId2244" display="https://www.tuttitalia.it/lazio/56-nepi/"/>
    <hyperlink ref="C2260" r:id="rId2245" display="https://www.tuttitalia.it/lazio/80-montalto-di-castro/"/>
    <hyperlink ref="C2261" r:id="rId2246" display="https://www.tuttitalia.it/lazio/88-orte/"/>
    <hyperlink ref="C2262" r:id="rId2247" display="https://www.tuttitalia.it/lazio/57-ronciglione/"/>
    <hyperlink ref="C2263" r:id="rId2248" display="https://www.tuttitalia.it/lazio/55-tuscania/"/>
    <hyperlink ref="C2264" r:id="rId2249" display="https://www.tuttitalia.it/lazio/16-fabrica-di-roma/"/>
    <hyperlink ref="C2265" r:id="rId2250" display="https://www.tuttitalia.it/lazio/66-soriano-nel-cimino/"/>
    <hyperlink ref="C2266" r:id="rId2251" display="https://www.tuttitalia.it/lazio/67-sutri/"/>
    <hyperlink ref="C2267" r:id="rId2252" display="https://www.tuttitalia.it/lazio/46-capranica/"/>
    <hyperlink ref="C2268" r:id="rId2253" display="https://www.tuttitalia.it/lazio/59-acquapendente/"/>
    <hyperlink ref="C2269" r:id="rId2254" display="https://www.tuttitalia.it/lazio/77-caprarola/"/>
    <hyperlink ref="C2270" r:id="rId2255" display="https://www.tuttitalia.it/lazio/14-canino/"/>
    <hyperlink ref="C2271" r:id="rId2256" display="https://www.tuttitalia.it/lazio/71-vitorchiano/"/>
    <hyperlink ref="C2272" r:id="rId2257" display="https://www.tuttitalia.it/lazio/18-bassano-romano/"/>
    <hyperlink ref="C2273" r:id="rId2258" display="https://www.tuttitalia.it/lazio/57-monterosi/"/>
    <hyperlink ref="C2274" r:id="rId2259" display="https://www.tuttitalia.it/lazio/60-vignanello/"/>
    <hyperlink ref="C2275" r:id="rId2260" display="https://www.tuttitalia.it/lazio/35-vasanello/"/>
    <hyperlink ref="C2276" r:id="rId2261" display="https://www.tuttitalia.it/lazio/24-bolsena/"/>
    <hyperlink ref="C2277" r:id="rId2262" display="https://www.tuttitalia.it/lazio/20-oriolo-romano/"/>
    <hyperlink ref="C2278" r:id="rId2263" display="https://www.tuttitalia.it/lazio/43-corchiano/"/>
    <hyperlink ref="C2279" r:id="rId2264" display="https://www.tuttitalia.it/lazio/82-bagnoregio/"/>
    <hyperlink ref="C2280" r:id="rId2265" display="https://www.tuttitalia.it/lazio/25-marta/"/>
    <hyperlink ref="C2281" r:id="rId2266" display="https://www.tuttitalia.it/lazio/36-blera/"/>
    <hyperlink ref="C2282" r:id="rId2267" display="https://www.tuttitalia.it/lazio/40-canepina/"/>
    <hyperlink ref="C2283" r:id="rId2268" display="https://www.tuttitalia.it/lazio/27-valentano/"/>
    <hyperlink ref="C2284" r:id="rId2269" display="https://www.tuttitalia.it/lazio/50-gallese/"/>
    <hyperlink ref="C2285" r:id="rId2270" display="https://www.tuttitalia.it/lazio/37-grotte-di-castro/"/>
    <hyperlink ref="C2286" r:id="rId2271" display="https://www.tuttitalia.it/lazio/68-castel-sant-elia/"/>
    <hyperlink ref="C2287" r:id="rId2272" display="https://www.tuttitalia.it/lazio/26-vallerano/"/>
    <hyperlink ref="C2288" r:id="rId2273" display="https://www.tuttitalia.it/lazio/82-castiglione-in-teverina/"/>
    <hyperlink ref="C2289" r:id="rId2274" display="https://www.tuttitalia.it/lazio/32-ischia-di-castro/"/>
    <hyperlink ref="C2290" r:id="rId2275" display="https://www.tuttitalia.it/lazio/93-vejano/"/>
    <hyperlink ref="C2291" r:id="rId2276" display="https://www.tuttitalia.it/lazio/45-graffignano/"/>
    <hyperlink ref="C2292" r:id="rId2277" display="https://www.tuttitalia.it/lazio/96-faleria/"/>
    <hyperlink ref="C2293" r:id="rId2278" display="https://www.tuttitalia.it/lazio/53-san-lorenzo-nuovo/"/>
    <hyperlink ref="C2294" r:id="rId2279" display="https://www.tuttitalia.it/lazio/78-piansano/"/>
    <hyperlink ref="C2295" r:id="rId2280" display="https://www.tuttitalia.it/lazio/72-carbognano/"/>
    <hyperlink ref="C2296" r:id="rId2281" display="https://www.tuttitalia.it/lazio/38-monte-romano/"/>
    <hyperlink ref="C2297" r:id="rId2282" display="https://www.tuttitalia.it/lazio/83-bomarzo/"/>
    <hyperlink ref="C2298" r:id="rId2283" display="https://www.tuttitalia.it/lazio/66-capodimonte/"/>
    <hyperlink ref="C2299" r:id="rId2284" display="https://www.tuttitalia.it/lazio/18-civitella-d-agliano/"/>
    <hyperlink ref="C2300" r:id="rId2285" display="https://www.tuttitalia.it/lazio/72-farnese/"/>
    <hyperlink ref="C2301" r:id="rId2286" display="https://www.tuttitalia.it/lazio/85-gradoli/"/>
    <hyperlink ref="C2302" r:id="rId2287" display="https://www.tuttitalia.it/lazio/71-celleno/"/>
    <hyperlink ref="C2303" r:id="rId2288" display="https://www.tuttitalia.it/lazio/92-bassano-in-teverina/"/>
    <hyperlink ref="C2304" r:id="rId2289" display="https://www.tuttitalia.it/lazio/52-villa-san-giovanni-in-tuscia/"/>
    <hyperlink ref="C2305" r:id="rId2290" display="https://www.tuttitalia.it/lazio/33-cellere/"/>
    <hyperlink ref="C2306" r:id="rId2291" display="https://www.tuttitalia.it/lazio/60-barbarano-romano/"/>
    <hyperlink ref="C2307" r:id="rId2292" display="https://www.tuttitalia.it/lazio/37-onano/"/>
    <hyperlink ref="C2308" r:id="rId2293" display="https://www.tuttitalia.it/lazio/95-calcata/"/>
    <hyperlink ref="C2309" r:id="rId2294" display="https://www.tuttitalia.it/lazio/90-lubriano/"/>
    <hyperlink ref="C2310" r:id="rId2295" display="https://www.tuttitalia.it/lazio/39-arlena-di-castro/"/>
    <hyperlink ref="C2311" r:id="rId2296" display="https://www.tuttitalia.it/lazio/92-latera/"/>
    <hyperlink ref="C2312" r:id="rId2297" display="https://www.tuttitalia.it/lazio/93-proceno/"/>
    <hyperlink ref="C2313" r:id="rId2298" display="https://www.tuttitalia.it/lazio/97-tessennano/"/>
    <hyperlink ref="C2314" r:id="rId2299" display="https://www.tuttitalia.it/liguria/45-genova/"/>
    <hyperlink ref="C2315" r:id="rId2300" display="https://www.tuttitalia.it/liguria/30-rapallo/"/>
    <hyperlink ref="C2316" r:id="rId2301" display="https://www.tuttitalia.it/liguria/68-chiavari/"/>
    <hyperlink ref="C2317" r:id="rId2302" display="https://www.tuttitalia.it/liguria/45-sestri-levante/"/>
    <hyperlink ref="C2318" r:id="rId2303" display="https://www.tuttitalia.it/liguria/91-lavagna/"/>
    <hyperlink ref="C2319" r:id="rId2304" display="https://www.tuttitalia.it/liguria/60-arenzano/"/>
    <hyperlink ref="C2320" r:id="rId2305" display="https://www.tuttitalia.it/liguria/75-recco/"/>
    <hyperlink ref="C2321" r:id="rId2306" display="https://www.tuttitalia.it/liguria/40-santa-margherita-ligure/"/>
    <hyperlink ref="C2322" r:id="rId2307" display="https://www.tuttitalia.it/liguria/56-cogoleto/"/>
    <hyperlink ref="C2323" r:id="rId2308" display="https://www.tuttitalia.it/liguria/64-serra-ricco/"/>
    <hyperlink ref="C2324" r:id="rId2309" display="https://www.tuttitalia.it/liguria/57-casarza-ligure/"/>
    <hyperlink ref="C2325" r:id="rId2310" display="https://www.tuttitalia.it/liguria/32-campomorone/"/>
    <hyperlink ref="C2326" r:id="rId2311" display="https://www.tuttitalia.it/liguria/93-sant-olcese/"/>
    <hyperlink ref="C2327" r:id="rId2312" display="https://www.tuttitalia.it/liguria/46-cogorno/"/>
    <hyperlink ref="C2328" r:id="rId2313" display="https://www.tuttitalia.it/liguria/12-busalla/"/>
    <hyperlink ref="C2329" r:id="rId2314" display="https://www.tuttitalia.it/liguria/18-camogli/"/>
    <hyperlink ref="C2330" r:id="rId2315" display="https://www.tuttitalia.it/liguria/58-bogliasco/"/>
    <hyperlink ref="C2331" r:id="rId2316" display="https://www.tuttitalia.it/liguria/31-ronco-scrivia/"/>
    <hyperlink ref="C2332" r:id="rId2317" display="https://www.tuttitalia.it/liguria/49-sori/"/>
    <hyperlink ref="C2333" r:id="rId2318" display="https://www.tuttitalia.it/liguria/93-ceranesi/"/>
    <hyperlink ref="C2334" r:id="rId2319" display="https://www.tuttitalia.it/liguria/64-carasco/"/>
    <hyperlink ref="C2335" r:id="rId2320" display="https://www.tuttitalia.it/liguria/64-masone/"/>
    <hyperlink ref="C2336" r:id="rId2321" display="https://www.tuttitalia.it/liguria/33-mignanego/"/>
    <hyperlink ref="C2337" r:id="rId2322" display="https://www.tuttitalia.it/liguria/45-casella/"/>
    <hyperlink ref="C2338" r:id="rId2323" display="https://www.tuttitalia.it/liguria/53-savignone/"/>
    <hyperlink ref="C2339" r:id="rId2324" display="https://www.tuttitalia.it/liguria/40-campo-ligure/"/>
    <hyperlink ref="C2340" r:id="rId2325" display="https://www.tuttitalia.it/liguria/51-moneglia/"/>
    <hyperlink ref="C2341" r:id="rId2326" display="https://www.tuttitalia.it/liguria/94-mele/"/>
    <hyperlink ref="C2342" r:id="rId2327" display="https://www.tuttitalia.it/liguria/23-bargagli/"/>
    <hyperlink ref="C2343" r:id="rId2328" display="https://www.tuttitalia.it/liguria/97-rossiglione/"/>
    <hyperlink ref="C2344" r:id="rId2329" display="https://www.tuttitalia.it/liguria/71-san-colombano-certenoli/"/>
    <hyperlink ref="C2345" r:id="rId2330" display="https://www.tuttitalia.it/liguria/52-avegno/"/>
    <hyperlink ref="C2346" r:id="rId2331" display="https://www.tuttitalia.it/liguria/29-pieve-ligure/"/>
    <hyperlink ref="C2347" r:id="rId2332" display="https://www.tuttitalia.it/liguria/35-moconesi/"/>
    <hyperlink ref="C2348" r:id="rId2333" display="https://www.tuttitalia.it/liguria/24-cicagna/"/>
    <hyperlink ref="C2349" r:id="rId2334" display="https://www.tuttitalia.it/liguria/36-leivi/"/>
    <hyperlink ref="C2350" r:id="rId2335" display="https://www.tuttitalia.it/liguria/90-zoagli/"/>
    <hyperlink ref="C2351" r:id="rId2336" display="https://www.tuttitalia.it/liguria/28-ne/"/>
    <hyperlink ref="C2352" r:id="rId2337" display="https://www.tuttitalia.it/liguria/66-torriglia/"/>
    <hyperlink ref="C2353" r:id="rId2338" display="https://www.tuttitalia.it/liguria/83-uscio/"/>
    <hyperlink ref="C2354" r:id="rId2339" display="https://www.tuttitalia.it/liguria/62-borzonasca/"/>
    <hyperlink ref="C2355" r:id="rId2340" display="https://www.tuttitalia.it/liguria/97-montoggio/"/>
    <hyperlink ref="C2356" r:id="rId2341" display="https://www.tuttitalia.it/liguria/94-davagna/"/>
    <hyperlink ref="C2357" r:id="rId2342" display="https://www.tuttitalia.it/liguria/84-castiglione-chiavarese/"/>
    <hyperlink ref="C2358" r:id="rId2343" display="https://www.tuttitalia.it/liguria/54-lumarzo/"/>
    <hyperlink ref="C2359" r:id="rId2344" display="https://www.tuttitalia.it/liguria/28-mezzanego/"/>
    <hyperlink ref="C2360" r:id="rId2345" display="https://www.tuttitalia.it/liguria/54-isola-del-cantone/"/>
    <hyperlink ref="C2361" r:id="rId2346" display="https://www.tuttitalia.it/liguria/29-santo-stefano-d-aveto/"/>
    <hyperlink ref="C2362" r:id="rId2347" display="https://www.tuttitalia.it/liguria/43-rezzoaglio/"/>
    <hyperlink ref="C2363" r:id="rId2348" display="https://www.tuttitalia.it/liguria/50-neirone/"/>
    <hyperlink ref="C2364" r:id="rId2349" display="https://www.tuttitalia.it/liguria/62-valbrevenna/"/>
    <hyperlink ref="C2365" r:id="rId2350" display="https://www.tuttitalia.it/liguria/46-tribogna/"/>
    <hyperlink ref="C2366" r:id="rId2351" display="https://www.tuttitalia.it/liguria/95-orero/"/>
    <hyperlink ref="C2367" r:id="rId2352" display="https://www.tuttitalia.it/liguria/46-crocefieschi/"/>
    <hyperlink ref="C2368" r:id="rId2353" display="https://www.tuttitalia.it/liguria/34-tiglieto/"/>
    <hyperlink ref="C2369" r:id="rId2354" display="https://www.tuttitalia.it/liguria/32-rovegno/"/>
    <hyperlink ref="C2370" r:id="rId2355" display="https://www.tuttitalia.it/liguria/88-favale-di-malvaro/"/>
    <hyperlink ref="C2371" r:id="rId2356" display="https://www.tuttitalia.it/liguria/72-lorsica/"/>
    <hyperlink ref="C2372" r:id="rId2357" display="https://www.tuttitalia.it/liguria/75-portofino/"/>
    <hyperlink ref="C2373" r:id="rId2358" display="https://www.tuttitalia.it/liguria/90-vobbia/"/>
    <hyperlink ref="C2374" r:id="rId2359" display="https://www.tuttitalia.it/liguria/40-fontanigorda/"/>
    <hyperlink ref="C2375" r:id="rId2360" display="https://www.tuttitalia.it/liguria/93-coreglia-ligure/"/>
    <hyperlink ref="C2376" r:id="rId2361" display="https://www.tuttitalia.it/liguria/68-montebruno/"/>
    <hyperlink ref="C2377" r:id="rId2362" display="https://www.tuttitalia.it/liguria/85-propata/"/>
    <hyperlink ref="C2378" r:id="rId2363" display="https://www.tuttitalia.it/liguria/93-gorreto/"/>
    <hyperlink ref="C2379" r:id="rId2364" display="https://www.tuttitalia.it/liguria/38-fascia/"/>
    <hyperlink ref="C2380" r:id="rId2365" display="https://www.tuttitalia.it/liguria/41-rondanina/"/>
    <hyperlink ref="C2381" r:id="rId2366" display="https://www.tuttitalia.it/liguria/39-sanremo/"/>
    <hyperlink ref="C2382" r:id="rId2367" display="https://www.tuttitalia.it/liguria/14-imperia/"/>
    <hyperlink ref="C2383" r:id="rId2368" display="https://www.tuttitalia.it/liguria/92-ventimiglia/"/>
    <hyperlink ref="C2384" r:id="rId2369" display="https://www.tuttitalia.it/liguria/14-taggia/"/>
    <hyperlink ref="C2385" r:id="rId2370" display="https://www.tuttitalia.it/liguria/85-bordighera/"/>
    <hyperlink ref="C2386" r:id="rId2371" display="https://www.tuttitalia.it/liguria/60-vallecrosia/"/>
    <hyperlink ref="C2387" r:id="rId2372" display="https://www.tuttitalia.it/liguria/26-diano-marina/"/>
    <hyperlink ref="C2388" r:id="rId2373" display="https://www.tuttitalia.it/liguria/52-camporosso/"/>
    <hyperlink ref="C2389" r:id="rId2374" display="https://www.tuttitalia.it/liguria/64-ospedaletti/"/>
    <hyperlink ref="C2390" r:id="rId2375" display="https://www.tuttitalia.it/liguria/34-san-bartolomeo-al-mare/"/>
    <hyperlink ref="C2391" r:id="rId2376" display="https://www.tuttitalia.it/liguria/78-riva-ligure/"/>
    <hyperlink ref="C2392" r:id="rId2377" display="https://www.tuttitalia.it/liguria/87-pontedassio/"/>
    <hyperlink ref="C2393" r:id="rId2378" display="https://www.tuttitalia.it/liguria/60-diano-castello/"/>
    <hyperlink ref="C2394" r:id="rId2379" display="https://www.tuttitalia.it/liguria/48-santo-stefano-al-mare/"/>
    <hyperlink ref="C2395" r:id="rId2380" display="https://www.tuttitalia.it/liguria/82-dolceacqua/"/>
    <hyperlink ref="C2396" r:id="rId2381" display="https://www.tuttitalia.it/liguria/76-pieve-di-teco/"/>
    <hyperlink ref="C2397" r:id="rId2382" display="https://www.tuttitalia.it/liguria/19-dolcedo/"/>
    <hyperlink ref="C2398" r:id="rId2383" display="https://www.tuttitalia.it/liguria/60-vallebona/"/>
    <hyperlink ref="C2399" r:id="rId2384" display="https://www.tuttitalia.it/liguria/34-san-biagio-della-cima/"/>
    <hyperlink ref="C2400" r:id="rId2385" display="https://www.tuttitalia.it/liguria/55-san-lorenzo-al-mare/"/>
    <hyperlink ref="C2401" r:id="rId2386" display="https://www.tuttitalia.it/liguria/62-cipressa/"/>
    <hyperlink ref="C2402" r:id="rId2387" display="https://www.tuttitalia.it/liguria/71-castellaro/"/>
    <hyperlink ref="C2403" r:id="rId2388" display="https://www.tuttitalia.it/liguria/56-ceriana/"/>
    <hyperlink ref="C2404" r:id="rId2389" display="https://www.tuttitalia.it/liguria/73-cervo/"/>
    <hyperlink ref="C2405" r:id="rId2390" display="https://www.tuttitalia.it/liguria/14-diano-san-pietro/"/>
    <hyperlink ref="C2406" r:id="rId2391" display="https://www.tuttitalia.it/liguria/46-badalucco/"/>
    <hyperlink ref="C2407" r:id="rId2392" display="https://www.tuttitalia.it/liguria/98-soldano/"/>
    <hyperlink ref="C2408" r:id="rId2393" display="https://www.tuttitalia.it/liguria/67-pompeiana/"/>
    <hyperlink ref="C2409" r:id="rId2394" display="https://www.tuttitalia.it/liguria/42-perinaldo/"/>
    <hyperlink ref="C2410" r:id="rId2395" display="https://www.tuttitalia.it/liguria/81-borgomaro/"/>
    <hyperlink ref="C2411" r:id="rId2396" display="https://www.tuttitalia.it/liguria/38-pigna/"/>
    <hyperlink ref="C2412" r:id="rId2397" display="https://www.tuttitalia.it/liguria/32-costarainera/"/>
    <hyperlink ref="C2413" r:id="rId2398" display="https://www.tuttitalia.it/liguria/55-diano-arentino/"/>
    <hyperlink ref="C2414" r:id="rId2399" display="https://www.tuttitalia.it/liguria/75-pornassio/"/>
    <hyperlink ref="C2415" r:id="rId2400" display="https://www.tuttitalia.it/liguria/32-isolabona/"/>
    <hyperlink ref="C2416" r:id="rId2401" display="https://www.tuttitalia.it/liguria/61-apricale/"/>
    <hyperlink ref="C2417" r:id="rId2402" display="https://www.tuttitalia.it/liguria/24-molini-di-triora/"/>
    <hyperlink ref="C2418" r:id="rId2403" display="https://www.tuttitalia.it/liguria/18-civezza/"/>
    <hyperlink ref="C2419" r:id="rId2404" display="https://www.tuttitalia.it/liguria/26-chiusanico/"/>
    <hyperlink ref="C2420" r:id="rId2405" display="https://www.tuttitalia.it/liguria/82-ranzo/"/>
    <hyperlink ref="C2421" r:id="rId2406" display="https://www.tuttitalia.it/liguria/77-chiusavecchia/"/>
    <hyperlink ref="C2422" r:id="rId2407" display="https://www.tuttitalia.it/liguria/59-montalto-carpasio/"/>
    <hyperlink ref="C2423" r:id="rId2408" display="https://www.tuttitalia.it/liguria/76-prela/"/>
    <hyperlink ref="C2424" r:id="rId2409" display="https://www.tuttitalia.it/liguria/81-villa-faraldi/"/>
    <hyperlink ref="C2425" r:id="rId2410" display="https://www.tuttitalia.it/liguria/71-pietrabruna/"/>
    <hyperlink ref="C2426" r:id="rId2411" display="https://www.tuttitalia.it/liguria/38-borghetto-d-arroscia/"/>
    <hyperlink ref="C2427" r:id="rId2412" display="https://www.tuttitalia.it/liguria/39-vasia/"/>
    <hyperlink ref="C2428" r:id="rId2413" display="https://www.tuttitalia.it/liguria/25-airole/"/>
    <hyperlink ref="C2429" r:id="rId2414" display="https://www.tuttitalia.it/liguria/42-triora/"/>
    <hyperlink ref="C2430" r:id="rId2415" display="https://www.tuttitalia.it/liguria/61-bajardo/"/>
    <hyperlink ref="C2431" r:id="rId2416" display="https://www.tuttitalia.it/liguria/64-aurigo/"/>
    <hyperlink ref="C2432" r:id="rId2417" display="https://www.tuttitalia.it/liguria/15-rezzo/"/>
    <hyperlink ref="C2433" r:id="rId2418" display="https://www.tuttitalia.it/liguria/65-seborga/"/>
    <hyperlink ref="C2434" r:id="rId2419" display="https://www.tuttitalia.it/liguria/55-rocchetta-nervina/"/>
    <hyperlink ref="C2435" r:id="rId2420" display="https://www.tuttitalia.it/liguria/42-lucinasco/"/>
    <hyperlink ref="C2436" r:id="rId2421" display="https://www.tuttitalia.it/liguria/64-castel-vittorio/"/>
    <hyperlink ref="C2437" r:id="rId2422" display="https://www.tuttitalia.it/liguria/74-cesio/"/>
    <hyperlink ref="C2438" r:id="rId2423" display="https://www.tuttitalia.it/liguria/18-caravonica/"/>
    <hyperlink ref="C2439" r:id="rId2424" display="https://www.tuttitalia.it/liguria/40-vessalico/"/>
    <hyperlink ref="C2440" r:id="rId2425" display="https://www.tuttitalia.it/liguria/62-terzorio/"/>
    <hyperlink ref="C2441" r:id="rId2426" display="https://www.tuttitalia.it/liguria/63-olivetta-san-michele/"/>
    <hyperlink ref="C2442" r:id="rId2427" display="https://www.tuttitalia.it/liguria/90-cosio-d-arroscia/"/>
    <hyperlink ref="C2443" r:id="rId2428" display="https://www.tuttitalia.it/liguria/87-mendatica/"/>
    <hyperlink ref="C2444" r:id="rId2429" display="https://www.tuttitalia.it/liguria/25-aquila-d-arroscia/"/>
    <hyperlink ref="C2445" r:id="rId2430" display="https://www.tuttitalia.it/liguria/91-montegrosso-pian-latte/"/>
    <hyperlink ref="C2446" r:id="rId2431" display="https://www.tuttitalia.it/liguria/54-armo/"/>
    <hyperlink ref="C2447" r:id="rId2432" display="https://www.tuttitalia.it/liguria/38-la-spezia/"/>
    <hyperlink ref="C2448" r:id="rId2433" display="https://www.tuttitalia.it/liguria/22-sarzana/"/>
    <hyperlink ref="C2449" r:id="rId2434" display="https://www.tuttitalia.it/liguria/93-arcola/"/>
    <hyperlink ref="C2450" r:id="rId2435" display="https://www.tuttitalia.it/liguria/82-lerici/"/>
    <hyperlink ref="C2451" r:id="rId2436" display="https://www.tuttitalia.it/liguria/80-santo-stefano-di-magra/"/>
    <hyperlink ref="C2452" r:id="rId2437" display="https://www.tuttitalia.it/liguria/58-luni/"/>
    <hyperlink ref="C2453" r:id="rId2438" display="https://www.tuttitalia.it/liguria/15-castelnuovo-magra/"/>
    <hyperlink ref="C2454" r:id="rId2439" display="https://www.tuttitalia.it/liguria/60-bolano/"/>
    <hyperlink ref="C2455" r:id="rId2440" display="https://www.tuttitalia.it/liguria/98-vezzano-ligure/"/>
    <hyperlink ref="C2456" r:id="rId2441" display="https://www.tuttitalia.it/liguria/40-follo/"/>
    <hyperlink ref="C2457" r:id="rId2442" display="https://www.tuttitalia.it/liguria/81-levanto/"/>
    <hyperlink ref="C2458" r:id="rId2443" display="https://www.tuttitalia.it/liguria/45-ameglia/"/>
    <hyperlink ref="C2459" r:id="rId2444" display="https://www.tuttitalia.it/liguria/54-ricco-del-golfo-di-spezia/"/>
    <hyperlink ref="C2460" r:id="rId2445" display="https://www.tuttitalia.it/liguria/76-portovenere/"/>
    <hyperlink ref="C2461" r:id="rId2446" display="https://www.tuttitalia.it/liguria/64-beverino/"/>
    <hyperlink ref="C2462" r:id="rId2447" display="https://www.tuttitalia.it/liguria/66-varese-ligure/"/>
    <hyperlink ref="C2463" r:id="rId2448" display="https://www.tuttitalia.it/liguria/79-riomaggiore/"/>
    <hyperlink ref="C2464" r:id="rId2449" display="https://www.tuttitalia.it/liguria/74-monterosso-al-mare/"/>
    <hyperlink ref="C2465" r:id="rId2450" display="https://www.tuttitalia.it/liguria/25-sesta-godano/"/>
    <hyperlink ref="C2466" r:id="rId2451" display="https://www.tuttitalia.it/liguria/43-deiva-marina/"/>
    <hyperlink ref="C2467" r:id="rId2452" display="https://www.tuttitalia.it/liguria/33-brugnato/"/>
    <hyperlink ref="C2468" r:id="rId2453" display="https://www.tuttitalia.it/liguria/96-calice-al-cornoviglio/"/>
    <hyperlink ref="C2469" r:id="rId2454" display="https://www.tuttitalia.it/liguria/57-borghetto-di-vara/"/>
    <hyperlink ref="C2470" r:id="rId2455" display="https://www.tuttitalia.it/liguria/22-bonassola/"/>
    <hyperlink ref="C2471" r:id="rId2456" display="https://www.tuttitalia.it/liguria/95-vernazza/"/>
    <hyperlink ref="C2472" r:id="rId2457" display="https://www.tuttitalia.it/liguria/55-rocchetta-di-vara/"/>
    <hyperlink ref="C2473" r:id="rId2458" display="https://www.tuttitalia.it/liguria/42-framura/"/>
    <hyperlink ref="C2474" r:id="rId2459" display="https://www.tuttitalia.it/liguria/78-maissana/"/>
    <hyperlink ref="C2475" r:id="rId2460" display="https://www.tuttitalia.it/liguria/43-pignone/"/>
    <hyperlink ref="C2476" r:id="rId2461" display="https://www.tuttitalia.it/liguria/22-carro/"/>
    <hyperlink ref="C2477" r:id="rId2462" display="https://www.tuttitalia.it/liguria/68-zignago/"/>
    <hyperlink ref="C2478" r:id="rId2463" display="https://www.tuttitalia.it/liguria/97-carrodano/"/>
    <hyperlink ref="C2479" r:id="rId2464" display="https://www.tuttitalia.it/liguria/45-savona/"/>
    <hyperlink ref="C2480" r:id="rId2465" display="https://www.tuttitalia.it/liguria/35-albenga/"/>
    <hyperlink ref="C2481" r:id="rId2466" display="https://www.tuttitalia.it/liguria/46-cairo-montenotte/"/>
    <hyperlink ref="C2482" r:id="rId2467" display="https://www.tuttitalia.it/liguria/84-varazze/"/>
    <hyperlink ref="C2483" r:id="rId2468" display="https://www.tuttitalia.it/liguria/63-finale-ligure/"/>
    <hyperlink ref="C2484" r:id="rId2469" display="https://www.tuttitalia.it/liguria/12-loano/"/>
    <hyperlink ref="C2485" r:id="rId2470" display="https://www.tuttitalia.it/liguria/85-alassio/"/>
    <hyperlink ref="C2486" r:id="rId2471" display="https://www.tuttitalia.it/liguria/89-albisola-superiore/"/>
    <hyperlink ref="C2487" r:id="rId2472" display="https://www.tuttitalia.it/liguria/78-pietra-ligure/"/>
    <hyperlink ref="C2488" r:id="rId2473" display="https://www.tuttitalia.it/liguria/34-vado-ligure/"/>
    <hyperlink ref="C2489" r:id="rId2474" display="https://www.tuttitalia.it/liguria/96-andora/"/>
    <hyperlink ref="C2490" r:id="rId2475" display="https://www.tuttitalia.it/liguria/52-quiliano/"/>
    <hyperlink ref="C2491" r:id="rId2476" display="https://www.tuttitalia.it/liguria/38-ceriale/"/>
    <hyperlink ref="C2492" r:id="rId2477" display="https://www.tuttitalia.it/liguria/89-carcare/"/>
    <hyperlink ref="C2493" r:id="rId2478" display="https://www.tuttitalia.it/liguria/34-albissola-marina/"/>
    <hyperlink ref="C2494" r:id="rId2479" display="https://www.tuttitalia.it/liguria/78-celle-ligure/"/>
    <hyperlink ref="C2495" r:id="rId2480" display="https://www.tuttitalia.it/liguria/33-borghetto-santo-spirito/"/>
    <hyperlink ref="C2496" r:id="rId2481" display="https://www.tuttitalia.it/liguria/96-spotorno/"/>
    <hyperlink ref="C2497" r:id="rId2482" display="https://www.tuttitalia.it/liguria/48-cengio/"/>
    <hyperlink ref="C2498" r:id="rId2483" display="https://www.tuttitalia.it/liguria/54-millesimo/"/>
    <hyperlink ref="C2499" r:id="rId2484" display="https://www.tuttitalia.it/liguria/26-stella/"/>
    <hyperlink ref="C2500" r:id="rId2485" display="https://www.tuttitalia.it/liguria/27-villanova-d-albenga/"/>
    <hyperlink ref="C2501" r:id="rId2486" display="https://www.tuttitalia.it/liguria/78-toirano/"/>
    <hyperlink ref="C2502" r:id="rId2487" display="https://www.tuttitalia.it/liguria/38-noli/"/>
    <hyperlink ref="C2503" r:id="rId2488" display="https://www.tuttitalia.it/liguria/72-tovo-san-giacomo/"/>
    <hyperlink ref="C2504" r:id="rId2489" display="https://www.tuttitalia.it/liguria/45-boissano/"/>
    <hyperlink ref="C2505" r:id="rId2490" display="https://www.tuttitalia.it/liguria/84-borgio-verezzi/"/>
    <hyperlink ref="C2506" r:id="rId2491" display="https://www.tuttitalia.it/liguria/44-cisano-sul-neva/"/>
    <hyperlink ref="C2507" r:id="rId2492" display="https://www.tuttitalia.it/liguria/50-altare/"/>
    <hyperlink ref="C2508" r:id="rId2493" display="https://www.tuttitalia.it/liguria/64-dego/"/>
    <hyperlink ref="C2509" r:id="rId2494" display="https://www.tuttitalia.it/liguria/71-laigueglia/"/>
    <hyperlink ref="C2510" r:id="rId2495" display="https://www.tuttitalia.it/liguria/82-sassello/"/>
    <hyperlink ref="C2511" r:id="rId2496" display="https://www.tuttitalia.it/liguria/34-calice-ligure/"/>
    <hyperlink ref="C2512" r:id="rId2497" display="https://www.tuttitalia.it/liguria/80-ortovero/"/>
    <hyperlink ref="C2513" r:id="rId2498" display="https://www.tuttitalia.it/liguria/86-calizzano/"/>
    <hyperlink ref="C2514" r:id="rId2499" display="https://www.tuttitalia.it/liguria/26-garlenda/"/>
    <hyperlink ref="C2515" r:id="rId2500" display="https://www.tuttitalia.it/liguria/59-mallare/"/>
    <hyperlink ref="C2516" r:id="rId2501" display="https://www.tuttitalia.it/liguria/88-bergeggi/"/>
    <hyperlink ref="C2517" r:id="rId2502" display="https://www.tuttitalia.it/liguria/59-cosseria/"/>
    <hyperlink ref="C2518" r:id="rId2503" display="https://www.tuttitalia.it/liguria/72-giustenice/"/>
    <hyperlink ref="C2519" r:id="rId2504" display="https://www.tuttitalia.it/liguria/46-magliolo/"/>
    <hyperlink ref="C2520" r:id="rId2505" display="https://www.tuttitalia.it/liguria/41-pallare/"/>
    <hyperlink ref="C2521" r:id="rId2506" display="https://www.tuttitalia.it/liguria/81-orco-feglino/"/>
    <hyperlink ref="C2522" r:id="rId2507" display="https://www.tuttitalia.it/liguria/64-vezzi-portio/"/>
    <hyperlink ref="C2523" r:id="rId2508" display="https://www.tuttitalia.it/liguria/85-murialdo/"/>
    <hyperlink ref="C2524" r:id="rId2509" display="https://www.tuttitalia.it/liguria/27-pontinvrea/"/>
    <hyperlink ref="C2525" r:id="rId2510" display="https://www.tuttitalia.it/liguria/79-stellanello/"/>
    <hyperlink ref="C2526" r:id="rId2511" display="https://www.tuttitalia.it/liguria/14-piana-crixia/"/>
    <hyperlink ref="C2527" r:id="rId2512" display="https://www.tuttitalia.it/liguria/33-roccavignale/"/>
    <hyperlink ref="C2528" r:id="rId2513" display="https://www.tuttitalia.it/liguria/43-bardineto/"/>
    <hyperlink ref="C2529" r:id="rId2514" display="https://www.tuttitalia.it/liguria/60-casanova-lerrone/"/>
    <hyperlink ref="C2530" r:id="rId2515" display="https://www.tuttitalia.it/liguria/75-urbe/"/>
    <hyperlink ref="C2531" r:id="rId2516" display="https://www.tuttitalia.it/liguria/66-plodio/"/>
    <hyperlink ref="C2532" r:id="rId2517" display="https://www.tuttitalia.it/liguria/32-arnasco/"/>
    <hyperlink ref="C2533" r:id="rId2518" display="https://www.tuttitalia.it/liguria/91-rialto/"/>
    <hyperlink ref="C2534" r:id="rId2519" display="https://www.tuttitalia.it/liguria/42-balestrino/"/>
    <hyperlink ref="C2535" r:id="rId2520" display="https://www.tuttitalia.it/liguria/36-mioglia/"/>
    <hyperlink ref="C2536" r:id="rId2521" display="https://www.tuttitalia.it/liguria/19-osiglia/"/>
    <hyperlink ref="C2537" r:id="rId2522" display="https://www.tuttitalia.it/liguria/55-giusvalla/"/>
    <hyperlink ref="C2538" r:id="rId2523" display="https://www.tuttitalia.it/liguria/90-vendone/"/>
    <hyperlink ref="C2539" r:id="rId2524" display="https://www.tuttitalia.it/liguria/44-bormida/"/>
    <hyperlink ref="C2540" r:id="rId2525" display="https://www.tuttitalia.it/liguria/78-castelbianco/"/>
    <hyperlink ref="C2541" r:id="rId2526" display="https://www.tuttitalia.it/liguria/50-zuccarello/"/>
    <hyperlink ref="C2542" r:id="rId2527" display="https://www.tuttitalia.it/liguria/55-erli/"/>
    <hyperlink ref="C2543" r:id="rId2528" display="https://www.tuttitalia.it/liguria/83-onzo/"/>
    <hyperlink ref="C2544" r:id="rId2529" display="https://www.tuttitalia.it/liguria/68-nasino/"/>
    <hyperlink ref="C2545" r:id="rId2530" display="https://www.tuttitalia.it/liguria/14-testico/"/>
    <hyperlink ref="C2546" r:id="rId2531" display="https://www.tuttitalia.it/liguria/98-castelvecchio-di-rocca-barbena/"/>
    <hyperlink ref="C2547" r:id="rId2532" display="https://www.tuttitalia.it/liguria/34-massimino/"/>
    <hyperlink ref="C2548" r:id="rId2533" display="https://www.tuttitalia.it/lombardia/48-bergamo/"/>
    <hyperlink ref="C2549" r:id="rId2534" display="https://www.tuttitalia.it/lombardia/85-treviglio/"/>
    <hyperlink ref="C2550" r:id="rId2535" display="https://www.tuttitalia.it/lombardia/94-seriate/"/>
    <hyperlink ref="C2551" r:id="rId2536" display="https://www.tuttitalia.it/lombardia/27-dalmine/"/>
    <hyperlink ref="C2552" r:id="rId2537" display="https://www.tuttitalia.it/lombardia/14-romano-di-lombardia/"/>
    <hyperlink ref="C2553" r:id="rId2538" display="https://www.tuttitalia.it/lombardia/65-albino/"/>
    <hyperlink ref="C2554" r:id="rId2539" display="https://www.tuttitalia.it/lombardia/37-caravaggio/"/>
    <hyperlink ref="C2555" r:id="rId2540" display="https://www.tuttitalia.it/lombardia/46-alzano-lombardo/"/>
    <hyperlink ref="C2556" r:id="rId2541" display="https://www.tuttitalia.it/lombardia/71-stezzano/"/>
    <hyperlink ref="C2557" r:id="rId2542" display="https://www.tuttitalia.it/lombardia/40-osio-sotto/"/>
    <hyperlink ref="C2558" r:id="rId2543" display="https://www.tuttitalia.it/lombardia/41-ponte-san-pietro/"/>
    <hyperlink ref="C2559" r:id="rId2544" display="https://www.tuttitalia.it/lombardia/79-nembro/"/>
    <hyperlink ref="C2560" r:id="rId2545" display="https://www.tuttitalia.it/lombardia/24-cologno-al-serio/"/>
    <hyperlink ref="C2561" r:id="rId2546" display="https://www.tuttitalia.it/lombardia/25-treviolo/"/>
    <hyperlink ref="C2562" r:id="rId2547" display="https://www.tuttitalia.it/lombardia/91-martinengo/"/>
    <hyperlink ref="C2563" r:id="rId2548" display="https://www.tuttitalia.it/lombardia/80-castelli-calepio/"/>
    <hyperlink ref="C2564" r:id="rId2549" display="https://www.tuttitalia.it/lombardia/33-bonate-sopra/"/>
    <hyperlink ref="C2565" r:id="rId2550" display="https://www.tuttitalia.it/lombardia/27-scanzorosciate/"/>
    <hyperlink ref="C2566" r:id="rId2551" display="https://www.tuttitalia.it/lombardia/14-urgnano/"/>
    <hyperlink ref="C2567" r:id="rId2552" display="https://www.tuttitalia.it/lombardia/57-trescore-balneario/"/>
    <hyperlink ref="C2568" r:id="rId2553" display="https://www.tuttitalia.it/lombardia/50-sorisole/"/>
    <hyperlink ref="C2569" r:id="rId2554" display="https://www.tuttitalia.it/lombardia/26-costa-volpino/"/>
    <hyperlink ref="C2570" r:id="rId2555" display="https://www.tuttitalia.it/lombardia/16-zogno/"/>
    <hyperlink ref="C2571" r:id="rId2556" display="https://www.tuttitalia.it/lombardia/29-torre-boldone/"/>
    <hyperlink ref="C2572" r:id="rId2557" display="https://www.tuttitalia.it/lombardia/39-zanica/"/>
    <hyperlink ref="C2573" r:id="rId2558" display="https://www.tuttitalia.it/lombardia/42-clusone/"/>
    <hyperlink ref="C2574" r:id="rId2559" display="https://www.tuttitalia.it/lombardia/15-brembate/"/>
    <hyperlink ref="C2575" r:id="rId2560" display="https://www.tuttitalia.it/lombardia/49-calusco-d-adda/"/>
    <hyperlink ref="C2576" r:id="rId2561" display="https://www.tuttitalia.it/lombardia/21-albano-sant-alessandro/"/>
    <hyperlink ref="C2577" r:id="rId2562" display="https://www.tuttitalia.it/lombardia/22-villongo/"/>
    <hyperlink ref="C2578" r:id="rId2563" display="https://www.tuttitalia.it/lombardia/55-capriate-san-gervasio/"/>
    <hyperlink ref="C2579" r:id="rId2564" display="https://www.tuttitalia.it/lombardia/83-verdello/"/>
    <hyperlink ref="C2580" r:id="rId2565" display="https://www.tuttitalia.it/lombardia/84-terno-d-isola/"/>
    <hyperlink ref="C2581" r:id="rId2566" display="https://www.tuttitalia.it/lombardia/48-fara-gera-d-adda/"/>
    <hyperlink ref="C2582" r:id="rId2567" display="https://www.tuttitalia.it/lombardia/48-brembate-di-sopra/"/>
    <hyperlink ref="C2583" r:id="rId2568" display="https://www.tuttitalia.it/lombardia/61-azzano-san-paolo/"/>
    <hyperlink ref="C2584" r:id="rId2569" display="https://www.tuttitalia.it/lombardia/44-verdellino/"/>
    <hyperlink ref="C2585" r:id="rId2570" display="https://www.tuttitalia.it/lombardia/20-curno/"/>
    <hyperlink ref="C2586" r:id="rId2571" display="https://www.tuttitalia.it/lombardia/66-mozzo/"/>
    <hyperlink ref="C2587" r:id="rId2572" display="https://www.tuttitalia.it/lombardia/28-grumello-del-monte/"/>
    <hyperlink ref="C2588" r:id="rId2573" display="https://www.tuttitalia.it/lombardia/16-mapello/"/>
    <hyperlink ref="C2589" r:id="rId2574" display="https://www.tuttitalia.it/lombardia/73-ponteranica/"/>
    <hyperlink ref="C2590" r:id="rId2575" display="https://www.tuttitalia.it/lombardia/14-villa-di-serio/"/>
    <hyperlink ref="C2591" r:id="rId2576" display="https://www.tuttitalia.it/lombardia/44-sarnico/"/>
    <hyperlink ref="C2592" r:id="rId2577" display="https://www.tuttitalia.it/lombardia/82-bonate-sotto/"/>
    <hyperlink ref="C2593" r:id="rId2578" display="https://www.tuttitalia.it/lombardia/52-villa-d-alme/"/>
    <hyperlink ref="C2594" r:id="rId2579" display="https://www.tuttitalia.it/lombardia/78-gorle/"/>
    <hyperlink ref="C2595" r:id="rId2580" display="https://www.tuttitalia.it/lombardia/60-grassobbio/"/>
    <hyperlink ref="C2596" r:id="rId2581" display="https://www.tuttitalia.it/lombardia/37-cisano-bergamasco/"/>
    <hyperlink ref="C2597" r:id="rId2582" display="https://www.tuttitalia.it/lombardia/72-bolgare/"/>
    <hyperlink ref="C2598" r:id="rId2583" display="https://www.tuttitalia.it/lombardia/79-almenno-san-bartolomeo/"/>
    <hyperlink ref="C2599" r:id="rId2584" display="https://www.tuttitalia.it/lombardia/33-boltiere/"/>
    <hyperlink ref="C2600" r:id="rId2585" display="https://www.tuttitalia.it/lombardia/92-ghisalba/"/>
    <hyperlink ref="C2601" r:id="rId2586" display="https://www.tuttitalia.it/lombardia/56-chiuduno/"/>
    <hyperlink ref="C2602" r:id="rId2587" display="https://www.tuttitalia.it/lombardia/41-pedrengo/"/>
    <hyperlink ref="C2603" r:id="rId2588" display="https://www.tuttitalia.it/lombardia/91-calcinate/"/>
    <hyperlink ref="C2604" r:id="rId2589" display="https://www.tuttitalia.it/lombardia/37-brignano-gera-d-adda/"/>
    <hyperlink ref="C2605" r:id="rId2590" display="https://www.tuttitalia.it/lombardia/23-ranica/"/>
    <hyperlink ref="C2606" r:id="rId2591" display="https://www.tuttitalia.it/lombardia/63-san-paolo-d-argon/"/>
    <hyperlink ref="C2607" r:id="rId2592" display="https://www.tuttitalia.it/lombardia/16-spirano/"/>
    <hyperlink ref="C2608" r:id="rId2593" display="https://www.tuttitalia.it/lombardia/51-palosco/"/>
    <hyperlink ref="C2609" r:id="rId2594" display="https://www.tuttitalia.it/lombardia/96-almenno-san-salvatore/"/>
    <hyperlink ref="C2610" r:id="rId2595" display="https://www.tuttitalia.it/lombardia/75-brusaporto/"/>
    <hyperlink ref="C2611" r:id="rId2596" display="https://www.tuttitalia.it/lombardia/85-ciserano/"/>
    <hyperlink ref="C2612" r:id="rId2597" display="https://www.tuttitalia.it/lombardia/52-alme/"/>
    <hyperlink ref="C2613" r:id="rId2598" display="https://www.tuttitalia.it/lombardia/18-gandino/"/>
    <hyperlink ref="C2614" r:id="rId2599" display="https://www.tuttitalia.it/lombardia/25-calcio/"/>
    <hyperlink ref="C2615" r:id="rId2600" display="https://www.tuttitalia.it/lombardia/93-sovere/"/>
    <hyperlink ref="C2616" r:id="rId2601" display="https://www.tuttitalia.it/lombardia/49-osio-sopra/"/>
    <hyperlink ref="C2617" r:id="rId2602" display="https://www.tuttitalia.it/lombardia/92-lovere/"/>
    <hyperlink ref="C2618" r:id="rId2603" display="https://www.tuttitalia.it/lombardia/29-cividate-al-piano/"/>
    <hyperlink ref="C2619" r:id="rId2604" display="https://www.tuttitalia.it/lombardia/50-gorlago/"/>
    <hyperlink ref="C2620" r:id="rId2605" display="https://www.tuttitalia.it/lombardia/93-bottanuco/"/>
    <hyperlink ref="C2621" r:id="rId2606" display="https://www.tuttitalia.it/lombardia/54-telgate/"/>
    <hyperlink ref="C2622" r:id="rId2607" display="https://www.tuttitalia.it/lombardia/35-gazzaniga/"/>
    <hyperlink ref="C2623" r:id="rId2608" display="https://www.tuttitalia.it/lombardia/67-pontirolo-nuovo/"/>
    <hyperlink ref="C2624" r:id="rId2609" display="https://www.tuttitalia.it/lombardia/49-presezzo/"/>
    <hyperlink ref="C2625" r:id="rId2610" display="https://www.tuttitalia.it/lombardia/86-arcene/"/>
    <hyperlink ref="C2626" r:id="rId2611" display="https://www.tuttitalia.it/lombardia/86-san-pellegrino-terme/"/>
    <hyperlink ref="C2627" r:id="rId2612" display="https://www.tuttitalia.it/lombardia/73-san-giovanni-bianco/"/>
    <hyperlink ref="C2628" r:id="rId2613" display="https://www.tuttitalia.it/lombardia/76-carobbio-degli-angeli/"/>
    <hyperlink ref="C2629" r:id="rId2614" display="https://www.tuttitalia.it/lombardia/26-carvico/"/>
    <hyperlink ref="C2630" r:id="rId2615" display="https://www.tuttitalia.it/lombardia/21-villa-d-adda/"/>
    <hyperlink ref="C2631" r:id="rId2616" display="https://www.tuttitalia.it/lombardia/41-pradalunga/"/>
    <hyperlink ref="C2632" r:id="rId2617" display="https://www.tuttitalia.it/lombardia/49-vertova/"/>
    <hyperlink ref="C2633" r:id="rId2618" display="https://www.tuttitalia.it/lombardia/66-mozzanica/"/>
    <hyperlink ref="C2634" r:id="rId2619" display="https://www.tuttitalia.it/lombardia/35-sotto-il-monte-giovanni-xxiii/"/>
    <hyperlink ref="C2635" r:id="rId2620" display="https://www.tuttitalia.it/lombardia/40-fontanella/"/>
    <hyperlink ref="C2636" r:id="rId2621" display="https://www.tuttitalia.it/lombardia/91-palazzago/"/>
    <hyperlink ref="C2637" r:id="rId2622" display="https://www.tuttitalia.it/lombardia/52-canonica-d-adda/"/>
    <hyperlink ref="C2638" r:id="rId2623" display="https://www.tuttitalia.it/lombardia/72-leffe/"/>
    <hyperlink ref="C2639" r:id="rId2624" display="https://www.tuttitalia.it/lombardia/92-comun-nuovo/"/>
    <hyperlink ref="C2640" r:id="rId2625" display="https://www.tuttitalia.it/lombardia/44-bagnatica/"/>
    <hyperlink ref="C2641" r:id="rId2626" display="https://www.tuttitalia.it/lombardia/80-valbrembo/"/>
    <hyperlink ref="C2642" r:id="rId2627" display="https://www.tuttitalia.it/lombardia/63-val-brembilla/"/>
    <hyperlink ref="C2643" r:id="rId2628" display="https://www.tuttitalia.it/lombardia/41-cene/"/>
    <hyperlink ref="C2644" r:id="rId2629" display="https://www.tuttitalia.it/lombardia/80-calvenzano/"/>
    <hyperlink ref="C2645" r:id="rId2630" display="https://www.tuttitalia.it/lombardia/73-bariano/"/>
    <hyperlink ref="C2646" r:id="rId2631" display="https://www.tuttitalia.it/lombardia/64-rovetta/"/>
    <hyperlink ref="C2647" r:id="rId2632" display="https://www.tuttitalia.it/lombardia/49-casirate-d-adda/"/>
    <hyperlink ref="C2648" r:id="rId2633" display="https://www.tuttitalia.it/lombardia/82-covo/"/>
    <hyperlink ref="C2649" r:id="rId2634" display="https://www.tuttitalia.it/lombardia/55-lallio/"/>
    <hyperlink ref="C2650" r:id="rId2635" display="https://www.tuttitalia.it/lombardia/43-paladina/"/>
    <hyperlink ref="C2651" r:id="rId2636" display="https://www.tuttitalia.it/lombardia/61-casazza/"/>
    <hyperlink ref="C2652" r:id="rId2637" display="https://www.tuttitalia.it/lombardia/16-madone/"/>
    <hyperlink ref="C2653" r:id="rId2638" display="https://www.tuttitalia.it/lombardia/26-sant-omobono-terme/"/>
    <hyperlink ref="C2654" r:id="rId2639" display="https://www.tuttitalia.it/lombardia/87-cenate-sotto/"/>
    <hyperlink ref="C2655" r:id="rId2640" display="https://www.tuttitalia.it/lombardia/54-rogno/"/>
    <hyperlink ref="C2656" r:id="rId2641" display="https://www.tuttitalia.it/lombardia/63-suisio/"/>
    <hyperlink ref="C2657" r:id="rId2642" display="https://www.tuttitalia.it/lombardia/42-levate/"/>
    <hyperlink ref="C2658" r:id="rId2643" display="https://www.tuttitalia.it/lombardia/88-credaro/"/>
    <hyperlink ref="C2659" r:id="rId2644" display="https://www.tuttitalia.it/lombardia/25-chignolo-d-isola/"/>
    <hyperlink ref="C2660" r:id="rId2645" display="https://www.tuttitalia.it/lombardia/30-ardesio/"/>
    <hyperlink ref="C2661" r:id="rId2646" display="https://www.tuttitalia.it/lombardia/61-fornovo-san-giovanni/"/>
    <hyperlink ref="C2662" r:id="rId2647" display="https://www.tuttitalia.it/lombardia/62-endine-gaiano/"/>
    <hyperlink ref="C2663" r:id="rId2648" display="https://www.tuttitalia.it/lombardia/38-castione-della-presolana/"/>
    <hyperlink ref="C2664" r:id="rId2649" display="https://www.tuttitalia.it/lombardia/48-costa-di-mezzate/"/>
    <hyperlink ref="C2665" r:id="rId2650" display="https://www.tuttitalia.it/lombardia/33-pontida/"/>
    <hyperlink ref="C2666" r:id="rId2651" display="https://www.tuttitalia.it/lombardia/72-montello/"/>
    <hyperlink ref="C2667" r:id="rId2652" display="https://www.tuttitalia.it/lombardia/21-antegnate/"/>
    <hyperlink ref="C2668" r:id="rId2653" display="https://www.tuttitalia.it/lombardia/77-casnigo/"/>
    <hyperlink ref="C2669" r:id="rId2654" display="https://www.tuttitalia.it/lombardia/88-filago/"/>
    <hyperlink ref="C2670" r:id="rId2655" display="https://www.tuttitalia.it/lombardia/16-foresto-sparso/"/>
    <hyperlink ref="C2671" r:id="rId2656" display="https://www.tuttitalia.it/lombardia/34-caprino-bergamasco/"/>
    <hyperlink ref="C2672" r:id="rId2657" display="https://www.tuttitalia.it/lombardia/18-misano-di-gera-d-adda/"/>
    <hyperlink ref="C2673" r:id="rId2658" display="https://www.tuttitalia.it/lombardia/60-fiorano-al-serio/"/>
    <hyperlink ref="C2674" r:id="rId2659" display="https://www.tuttitalia.it/lombardia/60-mornico-al-serio/"/>
    <hyperlink ref="C2675" r:id="rId2660" display="https://www.tuttitalia.it/lombardia/88-lurano/"/>
    <hyperlink ref="C2676" r:id="rId2661" display="https://www.tuttitalia.it/lombardia/98-castel-rozzone/"/>
    <hyperlink ref="C2677" r:id="rId2662" display="https://www.tuttitalia.it/lombardia/50-zandobbio/"/>
    <hyperlink ref="C2678" r:id="rId2663" display="https://www.tuttitalia.it/lombardia/52-parre/"/>
    <hyperlink ref="C2679" r:id="rId2664" display="https://www.tuttitalia.it/lombardia/59-arzago-d-adda/"/>
    <hyperlink ref="C2680" r:id="rId2665" display="https://www.tuttitalia.it/lombardia/82-cavernago/"/>
    <hyperlink ref="C2681" r:id="rId2666" display="https://www.tuttitalia.it/lombardia/52-cenate-sopra/"/>
    <hyperlink ref="C2682" r:id="rId2667" display="https://www.tuttitalia.it/lombardia/27-morengo/"/>
    <hyperlink ref="C2683" r:id="rId2668" display="https://www.tuttitalia.it/lombardia/65-sedrina/"/>
    <hyperlink ref="C2684" r:id="rId2669" display="https://www.tuttitalia.it/lombardia/57-torre-de-roveri/"/>
    <hyperlink ref="C2685" r:id="rId2670" display="https://www.tuttitalia.it/lombardia/73-medolago/"/>
    <hyperlink ref="C2686" r:id="rId2671" display="https://www.tuttitalia.it/lombardia/86-berbenno/"/>
    <hyperlink ref="C2687" r:id="rId2672" display="https://www.tuttitalia.it/lombardia/66-ambivere/"/>
    <hyperlink ref="C2688" r:id="rId2673" display="https://www.tuttitalia.it/lombardia/86-adrara-san-martino/"/>
    <hyperlink ref="C2689" r:id="rId2674" display="https://www.tuttitalia.it/lombardia/42-torre-de-busi/"/>
    <hyperlink ref="C2690" r:id="rId2675" display="https://www.tuttitalia.it/lombardia/45-pagazzano/"/>
    <hyperlink ref="C2691" r:id="rId2676" display="https://www.tuttitalia.it/lombardia/50-serina/"/>
    <hyperlink ref="C2692" r:id="rId2677" display="https://www.tuttitalia.it/lombardia/87-solza/"/>
    <hyperlink ref="C2693" r:id="rId2678" display="https://www.tuttitalia.it/lombardia/25-selvino/"/>
    <hyperlink ref="C2694" r:id="rId2679" display="https://www.tuttitalia.it/lombardia/93-tavernola-bergamasca/"/>
    <hyperlink ref="C2695" r:id="rId2680" display="https://www.tuttitalia.it/lombardia/32-entratico/"/>
    <hyperlink ref="C2696" r:id="rId2681" display="https://www.tuttitalia.it/lombardia/68-barzana/"/>
    <hyperlink ref="C2697" r:id="rId2682" display="https://www.tuttitalia.it/lombardia/88-cortenuova/"/>
    <hyperlink ref="C2698" r:id="rId2683" display="https://www.tuttitalia.it/lombardia/42-predore/"/>
    <hyperlink ref="C2699" r:id="rId2684" display="https://www.tuttitalia.it/lombardia/33-villa-d-ogna/"/>
    <hyperlink ref="C2700" r:id="rId2685" display="https://www.tuttitalia.it/lombardia/51-ponte-nossa/"/>
    <hyperlink ref="C2701" r:id="rId2686" display="https://www.tuttitalia.it/lombardia/34-solto-collina/"/>
    <hyperlink ref="C2702" r:id="rId2687" display="https://www.tuttitalia.it/lombardia/54-peia/"/>
    <hyperlink ref="C2703" r:id="rId2688" display="https://www.tuttitalia.it/lombardia/72-orio-al-serio/"/>
    <hyperlink ref="C2704" r:id="rId2689" display="https://www.tuttitalia.it/lombardia/87-pumenengo/"/>
    <hyperlink ref="C2705" r:id="rId2690" display="https://www.tuttitalia.it/lombardia/67-colzate/"/>
    <hyperlink ref="C2706" r:id="rId2691" display="https://www.tuttitalia.it/lombardia/29-cazzano-sant-andrea/"/>
    <hyperlink ref="C2707" r:id="rId2692" display="https://www.tuttitalia.it/lombardia/18-pognano/"/>
    <hyperlink ref="C2708" r:id="rId2693" display="https://www.tuttitalia.it/lombardia/18-cerete/"/>
    <hyperlink ref="C2709" r:id="rId2694" display="https://www.tuttitalia.it/lombardia/38-gorno/"/>
    <hyperlink ref="C2710" r:id="rId2695" display="https://www.tuttitalia.it/lombardia/72-vilminore-di-scalve/"/>
    <hyperlink ref="C2711" r:id="rId2696" display="https://www.tuttitalia.it/lombardia/50-gandosso/"/>
    <hyperlink ref="C2712" r:id="rId2697" display="https://www.tuttitalia.it/lombardia/61-pianico/"/>
    <hyperlink ref="C2713" r:id="rId2698" display="https://www.tuttitalia.it/lombardia/41-berzo-san-fermo/"/>
    <hyperlink ref="C2714" r:id="rId2699" display="https://www.tuttitalia.it/lombardia/96-ubiale-clanezzo/"/>
    <hyperlink ref="C2715" r:id="rId2700" display="https://www.tuttitalia.it/lombardia/84-vigano-san-martino/"/>
    <hyperlink ref="C2716" r:id="rId2701" display="https://www.tuttitalia.it/lombardia/61-castro/"/>
    <hyperlink ref="C2717" r:id="rId2702" display="https://www.tuttitalia.it/lombardia/64-fara-olivana-con-sola/"/>
    <hyperlink ref="C2718" r:id="rId2703" display="https://www.tuttitalia.it/lombardia/31-capizzone/"/>
    <hyperlink ref="C2719" r:id="rId2704" display="https://www.tuttitalia.it/lombardia/33-ranzanico/"/>
    <hyperlink ref="C2720" r:id="rId2705" display="https://www.tuttitalia.it/lombardia/41-piazza-brembana/"/>
    <hyperlink ref="C2721" r:id="rId2706" display="https://www.tuttitalia.it/lombardia/85-gromo/"/>
    <hyperlink ref="C2722" r:id="rId2707" display="https://www.tuttitalia.it/lombardia/71-borgo-di-terzo/"/>
    <hyperlink ref="C2723" r:id="rId2708" display="https://www.tuttitalia.it/lombardia/73-schilpario/"/>
    <hyperlink ref="C2724" r:id="rId2709" display="https://www.tuttitalia.it/lombardia/97-monasterolo-del-castello/"/>
    <hyperlink ref="C2725" r:id="rId2710" display="https://www.tuttitalia.it/lombardia/25-viadanica/"/>
    <hyperlink ref="C2726" r:id="rId2711" display="https://www.tuttitalia.it/lombardia/15-fino-del-monte/"/>
    <hyperlink ref="C2727" r:id="rId2712" display="https://www.tuttitalia.it/lombardia/93-colere/"/>
    <hyperlink ref="C2728" r:id="rId2713" display="https://www.tuttitalia.it/lombardia/38-premolo/"/>
    <hyperlink ref="C2729" r:id="rId2714" display="https://www.tuttitalia.it/lombardia/59-torre-pallavicina/"/>
    <hyperlink ref="C2730" r:id="rId2715" display="https://www.tuttitalia.it/lombardia/72-strozza/"/>
    <hyperlink ref="C2731" r:id="rId2716" display="https://www.tuttitalia.it/lombardia/25-piario/"/>
    <hyperlink ref="C2732" r:id="rId2717" display="https://www.tuttitalia.it/lombardia/15-valbondione/"/>
    <hyperlink ref="C2733" r:id="rId2718" display="https://www.tuttitalia.it/lombardia/16-spinone-al-lago/"/>
    <hyperlink ref="C2734" r:id="rId2719" display="https://www.tuttitalia.it/lombardia/54-oltre-il-colle/"/>
    <hyperlink ref="C2735" r:id="rId2720" display="https://www.tuttitalia.it/lombardia/58-gandellino/"/>
    <hyperlink ref="C2736" r:id="rId2721" display="https://www.tuttitalia.it/lombardia/96-bossico/"/>
    <hyperlink ref="C2737" r:id="rId2722" display="https://www.tuttitalia.it/lombardia/12-corna-imagna/"/>
    <hyperlink ref="C2738" r:id="rId2723" display="https://www.tuttitalia.it/lombardia/60-riva-di-solto/"/>
    <hyperlink ref="C2739" r:id="rId2724" display="https://www.tuttitalia.it/lombardia/33-rota-d-imagna/"/>
    <hyperlink ref="C2740" r:id="rId2725" display="https://www.tuttitalia.it/lombardia/91-grone/"/>
    <hyperlink ref="C2741" r:id="rId2726" display="https://www.tuttitalia.it/lombardia/60-onore/"/>
    <hyperlink ref="C2742" r:id="rId2727" display="https://www.tuttitalia.it/lombardia/14-dossena/"/>
    <hyperlink ref="C2743" r:id="rId2728" display="https://www.tuttitalia.it/lombardia/45-costa-serina/"/>
    <hyperlink ref="C2744" r:id="rId2729" display="https://www.tuttitalia.it/lombardia/45-luzzana/"/>
    <hyperlink ref="C2745" r:id="rId2730" display="https://www.tuttitalia.it/lombardia/62-gaverina-terme/"/>
    <hyperlink ref="C2746" r:id="rId2731" display="https://www.tuttitalia.it/lombardia/70-adrara-san-rocco/"/>
    <hyperlink ref="C2747" r:id="rId2732" display="https://www.tuttitalia.it/lombardia/27-locatello/"/>
    <hyperlink ref="C2748" r:id="rId2733" display="https://www.tuttitalia.it/lombardia/30-roncola/"/>
    <hyperlink ref="C2749" r:id="rId2734" display="https://www.tuttitalia.it/lombardia/52-bedulita/"/>
    <hyperlink ref="C2750" r:id="rId2735" display="https://www.tuttitalia.it/lombardia/55-songavazzo/"/>
    <hyperlink ref="C2751" r:id="rId2736" display="https://www.tuttitalia.it/lombardia/62-branzi/"/>
    <hyperlink ref="C2752" r:id="rId2737" display="https://www.tuttitalia.it/lombardia/28-barbata/"/>
    <hyperlink ref="C2753" r:id="rId2738" display="https://www.tuttitalia.it/lombardia/94-bracca/"/>
    <hyperlink ref="C2754" r:id="rId2739" display="https://www.tuttitalia.it/lombardia/64-algua/"/>
    <hyperlink ref="C2755" r:id="rId2740" display="https://www.tuttitalia.it/lombardia/64-isso/"/>
    <hyperlink ref="C2756" r:id="rId2741" display="https://www.tuttitalia.it/lombardia/78-camerata-cornello/"/>
    <hyperlink ref="C2757" r:id="rId2742" display="https://www.tuttitalia.it/lombardia/93-bianzano/"/>
    <hyperlink ref="C2758" r:id="rId2743" display="https://www.tuttitalia.it/lombardia/76-valgoglio/"/>
    <hyperlink ref="C2759" r:id="rId2744" display="https://www.tuttitalia.it/lombardia/60-lenna/"/>
    <hyperlink ref="C2760" r:id="rId2745" display="https://www.tuttitalia.it/lombardia/78-oneta/"/>
    <hyperlink ref="C2761" r:id="rId2746" display="https://www.tuttitalia.it/lombardia/94-fonteno/"/>
    <hyperlink ref="C2762" r:id="rId2747" display="https://www.tuttitalia.it/lombardia/26-vigolo/"/>
    <hyperlink ref="C2763" r:id="rId2748" display="https://www.tuttitalia.it/lombardia/79-costa-valle-imagna/"/>
    <hyperlink ref="C2764" r:id="rId2749" display="https://www.tuttitalia.it/lombardia/27-aviatico/"/>
    <hyperlink ref="C2765" r:id="rId2750" display="https://www.tuttitalia.it/lombardia/62-taleggio/"/>
    <hyperlink ref="C2766" r:id="rId2751" display="https://www.tuttitalia.it/lombardia/72-santa-brigida/"/>
    <hyperlink ref="C2767" r:id="rId2752" display="https://www.tuttitalia.it/lombardia/55-olmo-al-brembo/"/>
    <hyperlink ref="C2768" r:id="rId2753" display="https://www.tuttitalia.it/lombardia/49-roncobello/"/>
    <hyperlink ref="C2769" r:id="rId2754" display="https://www.tuttitalia.it/lombardia/52-azzone/"/>
    <hyperlink ref="C2770" r:id="rId2755" display="https://www.tuttitalia.it/lombardia/41-piazzatorre/"/>
    <hyperlink ref="C2771" r:id="rId2756" display="https://www.tuttitalia.it/lombardia/16-parzanica/"/>
    <hyperlink ref="C2772" r:id="rId2757" display="https://www.tuttitalia.it/lombardia/61-carona/"/>
    <hyperlink ref="C2773" r:id="rId2758" display="https://www.tuttitalia.it/lombardia/53-cornalba/"/>
    <hyperlink ref="C2774" r:id="rId2759" display="https://www.tuttitalia.it/lombardia/82-valtorta/"/>
    <hyperlink ref="C2775" r:id="rId2760" display="https://www.tuttitalia.it/lombardia/23-cusio/"/>
    <hyperlink ref="C2776" r:id="rId2761" display="https://www.tuttitalia.it/lombardia/78-valnegra/"/>
    <hyperlink ref="C2777" r:id="rId2762" display="https://www.tuttitalia.it/lombardia/98-fuipiano-valle-imagna/"/>
    <hyperlink ref="C2778" r:id="rId2763" display="https://www.tuttitalia.it/lombardia/23-vedeseta/"/>
    <hyperlink ref="C2779" r:id="rId2764" display="https://www.tuttitalia.it/lombardia/21-moio-de-calvi/"/>
    <hyperlink ref="C2780" r:id="rId2765" display="https://www.tuttitalia.it/lombardia/49-foppolo/"/>
    <hyperlink ref="C2781" r:id="rId2766" display="https://www.tuttitalia.it/lombardia/65-averara/"/>
    <hyperlink ref="C2782" r:id="rId2767" display="https://www.tuttitalia.it/lombardia/53-isola-di-fondra/"/>
    <hyperlink ref="C2783" r:id="rId2768" display="https://www.tuttitalia.it/lombardia/75-mezzoldo/"/>
    <hyperlink ref="C2784" r:id="rId2769" display="https://www.tuttitalia.it/lombardia/39-oltressenda-alta/"/>
    <hyperlink ref="C2785" r:id="rId2770" display="https://www.tuttitalia.it/lombardia/72-ornica/"/>
    <hyperlink ref="C2786" r:id="rId2771" display="https://www.tuttitalia.it/lombardia/71-valleve/"/>
    <hyperlink ref="C2787" r:id="rId2772" display="https://www.tuttitalia.it/lombardia/77-brumano/"/>
    <hyperlink ref="C2788" r:id="rId2773" display="https://www.tuttitalia.it/lombardia/57-cassiglio/"/>
    <hyperlink ref="C2789" r:id="rId2774" display="https://www.tuttitalia.it/lombardia/63-piazzolo/"/>
    <hyperlink ref="C2790" r:id="rId2775" display="https://www.tuttitalia.it/lombardia/64-blello/"/>
    <hyperlink ref="C2791" r:id="rId2776" display="https://www.tuttitalia.it/lombardia/65-brescia/"/>
    <hyperlink ref="C2792" r:id="rId2777" display="https://www.tuttitalia.it/lombardia/82-desenzano-del-garda/"/>
    <hyperlink ref="C2793" r:id="rId2778" display="https://www.tuttitalia.it/lombardia/86-montichiari/"/>
    <hyperlink ref="C2794" r:id="rId2779" display="https://www.tuttitalia.it/lombardia/90-lumezzane/"/>
    <hyperlink ref="C2795" r:id="rId2780" display="https://www.tuttitalia.it/lombardia/75-palazzolo-sull-oglio/"/>
    <hyperlink ref="C2796" r:id="rId2781" display="https://www.tuttitalia.it/lombardia/60-rovato/"/>
    <hyperlink ref="C2797" r:id="rId2782" display="https://www.tuttitalia.it/lombardia/67-chiari/"/>
    <hyperlink ref="C2798" r:id="rId2783" display="https://www.tuttitalia.it/lombardia/94-ghedi/"/>
    <hyperlink ref="C2799" r:id="rId2784" display="https://www.tuttitalia.it/lombardia/36-gussago/"/>
    <hyperlink ref="C2800" r:id="rId2785" display="https://www.tuttitalia.it/lombardia/50-lonato-del-garda/"/>
    <hyperlink ref="C2801" r:id="rId2786" display="https://www.tuttitalia.it/lombardia/89-concesio/"/>
    <hyperlink ref="C2802" r:id="rId2787" display="https://www.tuttitalia.it/lombardia/56-darfo-boario-terme/"/>
    <hyperlink ref="C2803" r:id="rId2788" display="https://www.tuttitalia.it/lombardia/96-ospitaletto/"/>
    <hyperlink ref="C2804" r:id="rId2789" display="https://www.tuttitalia.it/lombardia/91-leno/"/>
    <hyperlink ref="C2805" r:id="rId2790" display="https://www.tuttitalia.it/lombardia/71-travagliato/"/>
    <hyperlink ref="C2806" r:id="rId2791" display="https://www.tuttitalia.it/lombardia/94-rezzato/"/>
    <hyperlink ref="C2807" r:id="rId2792" display="https://www.tuttitalia.it/lombardia/15-sarezzo/"/>
    <hyperlink ref="C2808" r:id="rId2793" display="https://www.tuttitalia.it/lombardia/23-manerbio/"/>
    <hyperlink ref="C2809" r:id="rId2794" display="https://www.tuttitalia.it/lombardia/24-carpenedolo/"/>
    <hyperlink ref="C2810" r:id="rId2795" display="https://www.tuttitalia.it/lombardia/65-calcinato/"/>
    <hyperlink ref="C2811" r:id="rId2796" display="https://www.tuttitalia.it/lombardia/24-bagnolo-mella/"/>
    <hyperlink ref="C2812" r:id="rId2797" display="https://www.tuttitalia.it/lombardia/16-orzinuovi/"/>
    <hyperlink ref="C2813" r:id="rId2798" display="https://www.tuttitalia.it/lombardia/72-mazzano/"/>
    <hyperlink ref="C2814" r:id="rId2799" display="https://www.tuttitalia.it/lombardia/72-bedizzole/"/>
    <hyperlink ref="C2815" r:id="rId2800" display="https://www.tuttitalia.it/lombardia/44-gavardo/"/>
    <hyperlink ref="C2816" r:id="rId2801" display="https://www.tuttitalia.it/lombardia/37-gardone-val-trompia/"/>
    <hyperlink ref="C2817" r:id="rId2802" display="https://www.tuttitalia.it/lombardia/39-castenedolo/"/>
    <hyperlink ref="C2818" r:id="rId2803" display="https://www.tuttitalia.it/lombardia/25-castel-mella/"/>
    <hyperlink ref="C2819" r:id="rId2804" display="https://www.tuttitalia.it/lombardia/16-cazzago-san-martino/"/>
    <hyperlink ref="C2820" r:id="rId2805" display="https://www.tuttitalia.it/lombardia/70-botticino/"/>
    <hyperlink ref="C2821" r:id="rId2806" display="https://www.tuttitalia.it/lombardia/66-villa-carcina/"/>
    <hyperlink ref="C2822" r:id="rId2807" display="https://www.tuttitalia.it/lombardia/22-nave/"/>
    <hyperlink ref="C2823" r:id="rId2808" display="https://www.tuttitalia.it/lombardia/97-salo/"/>
    <hyperlink ref="C2824" r:id="rId2809" display="https://www.tuttitalia.it/lombardia/81-rodengo-saiano/"/>
    <hyperlink ref="C2825" r:id="rId2810" display="https://www.tuttitalia.it/lombardia/90-capriolo/"/>
    <hyperlink ref="C2826" r:id="rId2811" display="https://www.tuttitalia.it/lombardia/72-roncadelle/"/>
    <hyperlink ref="C2827" r:id="rId2812" display="https://www.tuttitalia.it/lombardia/80-borgosatollo/"/>
    <hyperlink ref="C2828" r:id="rId2813" display="https://www.tuttitalia.it/lombardia/28-iseo/"/>
    <hyperlink ref="C2829" r:id="rId2814" display="https://www.tuttitalia.it/lombardia/89-flero/"/>
    <hyperlink ref="C2830" r:id="rId2815" display="https://www.tuttitalia.it/lombardia/97-erbusco/"/>
    <hyperlink ref="C2831" r:id="rId2816" display="https://www.tuttitalia.it/lombardia/67-coccaglio/"/>
    <hyperlink ref="C2832" r:id="rId2817" display="https://www.tuttitalia.it/lombardia/45-castegnato/"/>
    <hyperlink ref="C2833" r:id="rId2818" display="https://www.tuttitalia.it/lombardia/26-calvisano/"/>
    <hyperlink ref="C2834" r:id="rId2819" display="https://www.tuttitalia.it/lombardia/40-sirmione/"/>
    <hyperlink ref="C2835" r:id="rId2820" display="https://www.tuttitalia.it/lombardia/66-verolanuova/"/>
    <hyperlink ref="C2836" r:id="rId2821" display="https://www.tuttitalia.it/lombardia/78-vobarno/"/>
    <hyperlink ref="C2837" r:id="rId2822" display="https://www.tuttitalia.it/lombardia/54-pisogne/"/>
    <hyperlink ref="C2838" r:id="rId2823" display="https://www.tuttitalia.it/lombardia/77-toscolano-maderno/"/>
    <hyperlink ref="C2839" r:id="rId2824" display="https://www.tuttitalia.it/lombardia/26-cologne/"/>
    <hyperlink ref="C2840" r:id="rId2825" display="https://www.tuttitalia.it/lombardia/79-bovezzo/"/>
    <hyperlink ref="C2841" r:id="rId2826" display="https://www.tuttitalia.it/lombardia/16-provaglio-d-iseo/"/>
    <hyperlink ref="C2842" r:id="rId2827" display="https://www.tuttitalia.it/lombardia/38-castrezzato/"/>
    <hyperlink ref="C2843" r:id="rId2828" display="https://www.tuttitalia.it/lombardia/24-adro/"/>
    <hyperlink ref="C2844" r:id="rId2829" display="https://www.tuttitalia.it/lombardia/23-corte-franca/"/>
    <hyperlink ref="C2845" r:id="rId2830" display="https://www.tuttitalia.it/lombardia/48-pontevico/"/>
    <hyperlink ref="C2846" r:id="rId2831" display="https://www.tuttitalia.it/lombardia/35-passirano/"/>
    <hyperlink ref="C2847" r:id="rId2832" display="https://www.tuttitalia.it/lombardia/55-prevalle/"/>
    <hyperlink ref="C2848" r:id="rId2833" display="https://www.tuttitalia.it/lombardia/28-pontoglio/"/>
    <hyperlink ref="C2849" r:id="rId2834" display="https://www.tuttitalia.it/lombardia/23-castelcovati/"/>
    <hyperlink ref="C2850" r:id="rId2835" display="https://www.tuttitalia.it/lombardia/64-torbole-casaglia/"/>
    <hyperlink ref="C2851" r:id="rId2836" display="https://www.tuttitalia.it/lombardia/52-quinzano-d-oglio/"/>
    <hyperlink ref="C2852" r:id="rId2837" display="https://www.tuttitalia.it/lombardia/32-villanuova-sul-clisi/"/>
    <hyperlink ref="C2853" r:id="rId2838" display="https://www.tuttitalia.it/lombardia/57-rudiano/"/>
    <hyperlink ref="C2854" r:id="rId2839" display="https://www.tuttitalia.it/lombardia/23-dello/"/>
    <hyperlink ref="C2855" r:id="rId2840" display="https://www.tuttitalia.it/lombardia/72-trenzano/"/>
    <hyperlink ref="C2856" r:id="rId2841" display="https://www.tuttitalia.it/lombardia/42-borgo-san-giacomo/"/>
    <hyperlink ref="C2857" r:id="rId2842" display="https://www.tuttitalia.it/lombardia/57-manerba-del-garda/"/>
    <hyperlink ref="C2858" r:id="rId2843" display="https://www.tuttitalia.it/lombardia/16-esine/"/>
    <hyperlink ref="C2859" r:id="rId2844" display="https://www.tuttitalia.it/lombardia/30-poncarale/"/>
    <hyperlink ref="C2860" r:id="rId2845" display="https://www.tuttitalia.it/lombardia/49-gottolengo/"/>
    <hyperlink ref="C2861" r:id="rId2846" display="https://www.tuttitalia.it/lombardia/60-montirone/"/>
    <hyperlink ref="C2862" r:id="rId2847" display="https://www.tuttitalia.it/lombardia/28-cellatica/"/>
    <hyperlink ref="C2863" r:id="rId2848" display="https://www.tuttitalia.it/lombardia/45-paratico/"/>
    <hyperlink ref="C2864" r:id="rId2849" display="https://www.tuttitalia.it/lombardia/34-breno/"/>
    <hyperlink ref="C2865" r:id="rId2850" display="https://www.tuttitalia.it/lombardia/21-nuvolera/"/>
    <hyperlink ref="C2866" r:id="rId2851" display="https://www.tuttitalia.it/lombardia/86-san-zeno-naviglio/"/>
    <hyperlink ref="C2867" r:id="rId2852" display="https://www.tuttitalia.it/lombardia/83-pian-camuno/"/>
    <hyperlink ref="C2868" r:id="rId2853" display="https://www.tuttitalia.it/lombardia/97-roccafranca/"/>
    <hyperlink ref="C2869" r:id="rId2854" display="https://www.tuttitalia.it/lombardia/55-piancogno/"/>
    <hyperlink ref="C2870" r:id="rId2855" display="https://www.tuttitalia.it/lombardia/52-padenghe-sul-garda/"/>
    <hyperlink ref="C2871" r:id="rId2856" display="https://www.tuttitalia.it/lombardia/56-gambara/"/>
    <hyperlink ref="C2872" r:id="rId2857" display="https://www.tuttitalia.it/lombardia/21-capriano-del-colle/"/>
    <hyperlink ref="C2873" r:id="rId2858" display="https://www.tuttitalia.it/lombardia/66-collebeato/"/>
    <hyperlink ref="C2874" r:id="rId2859" display="https://www.tuttitalia.it/lombardia/35-monticelli-brusati/"/>
    <hyperlink ref="C2875" r:id="rId2860" display="https://www.tuttitalia.it/lombardia/12-edolo/"/>
    <hyperlink ref="C2876" r:id="rId2861" display="https://www.tuttitalia.it/lombardia/15-roe-volciano/"/>
    <hyperlink ref="C2877" r:id="rId2862" display="https://www.tuttitalia.it/lombardia/55-san-paolo/"/>
    <hyperlink ref="C2878" r:id="rId2863" display="https://www.tuttitalia.it/lombardia/59-vestone/"/>
    <hyperlink ref="C2879" r:id="rId2864" display="https://www.tuttitalia.it/lombardia/95-marcheno/"/>
    <hyperlink ref="C2880" r:id="rId2865" display="https://www.tuttitalia.it/lombardia/35-isorella/"/>
    <hyperlink ref="C2881" r:id="rId2866" display="https://www.tuttitalia.it/lombardia/55-offlaga/"/>
    <hyperlink ref="C2882" r:id="rId2867" display="https://www.tuttitalia.it/lombardia/94-comezzano-cizzago/"/>
    <hyperlink ref="C2883" r:id="rId2868" display="https://www.tuttitalia.it/lombardia/60-nuvolento/"/>
    <hyperlink ref="C2884" r:id="rId2869" display="https://www.tuttitalia.it/lombardia/41-sabbio-chiese/"/>
    <hyperlink ref="C2885" r:id="rId2870" display="https://www.tuttitalia.it/lombardia/74-bagolino/"/>
    <hyperlink ref="C2886" r:id="rId2871" display="https://www.tuttitalia.it/lombardia/62-bienno/"/>
    <hyperlink ref="C2887" r:id="rId2872" display="https://www.tuttitalia.it/lombardia/56-lograto/"/>
    <hyperlink ref="C2888" r:id="rId2873" display="https://www.tuttitalia.it/lombardia/28-pompiano/"/>
    <hyperlink ref="C2889" r:id="rId2874" display="https://www.tuttitalia.it/lombardia/15-verolavecchia/"/>
    <hyperlink ref="C2890" r:id="rId2875" display="https://www.tuttitalia.it/lombardia/59-urago-d-oglio/"/>
    <hyperlink ref="C2891" r:id="rId2876" display="https://www.tuttitalia.it/lombardia/14-paderno-franciacorta/"/>
    <hyperlink ref="C2892" r:id="rId2877" display="https://www.tuttitalia.it/lombardia/29-artogne/"/>
    <hyperlink ref="C2893" r:id="rId2878" display="https://www.tuttitalia.it/lombardia/76-calvagese-della-riviera/"/>
    <hyperlink ref="C2894" r:id="rId2879" display="https://www.tuttitalia.it/lombardia/64-pozzolengo/"/>
    <hyperlink ref="C2895" r:id="rId2880" display="https://www.tuttitalia.it/lombardia/84-mairano/"/>
    <hyperlink ref="C2896" r:id="rId2881" display="https://www.tuttitalia.it/lombardia/85-puegnago-sul-garda/"/>
    <hyperlink ref="C2897" r:id="rId2882" display="https://www.tuttitalia.it/lombardia/54-san-felice-del-benaco/"/>
    <hyperlink ref="C2898" r:id="rId2883" display="https://www.tuttitalia.it/lombardia/97-azzano-mella/"/>
    <hyperlink ref="C2899" r:id="rId2884" display="https://www.tuttitalia.it/lombardia/56-remedello/"/>
    <hyperlink ref="C2900" r:id="rId2885" display="https://www.tuttitalia.it/lombardia/21-sale-marasino/"/>
    <hyperlink ref="C2901" r:id="rId2886" display="https://www.tuttitalia.it/lombardia/87-ome/"/>
    <hyperlink ref="C2902" r:id="rId2887" display="https://www.tuttitalia.it/lombardia/28-marone/"/>
    <hyperlink ref="C2903" r:id="rId2888" display="https://www.tuttitalia.it/lombardia/82-malonno/"/>
    <hyperlink ref="C2904" r:id="rId2889" display="https://www.tuttitalia.it/lombardia/98-serle/"/>
    <hyperlink ref="C2905" r:id="rId2890" display="https://www.tuttitalia.it/lombardia/50-pralboino/"/>
    <hyperlink ref="C2906" r:id="rId2891" display="https://www.tuttitalia.it/lombardia/56-gargnano/"/>
    <hyperlink ref="C2907" r:id="rId2892" display="https://www.tuttitalia.it/lombardia/97-berlingo/"/>
    <hyperlink ref="C2908" r:id="rId2893" display="https://www.tuttitalia.it/lombardia/46-pavone-del-mella/"/>
    <hyperlink ref="C2909" r:id="rId2894" display="https://www.tuttitalia.it/lombardia/16-cividate-camuno/"/>
    <hyperlink ref="C2910" r:id="rId2895" display="https://www.tuttitalia.it/lombardia/65-polpenazze-del-garda/"/>
    <hyperlink ref="C2911" r:id="rId2896" display="https://www.tuttitalia.it/lombardia/45-muscoline/"/>
    <hyperlink ref="C2912" r:id="rId2897" display="https://www.tuttitalia.it/lombardia/40-gardone-riviera/"/>
    <hyperlink ref="C2913" r:id="rId2898" display="https://www.tuttitalia.it/lombardia/77-san-gervasio-bresciano/"/>
    <hyperlink ref="C2914" r:id="rId2899" display="https://www.tuttitalia.it/lombardia/27-borno/"/>
    <hyperlink ref="C2915" r:id="rId2900" display="https://www.tuttitalia.it/lombardia/23-moniga-del-garda/"/>
    <hyperlink ref="C2916" r:id="rId2901" display="https://www.tuttitalia.it/lombardia/22-polaveno/"/>
    <hyperlink ref="C2917" r:id="rId2902" display="https://www.tuttitalia.it/lombardia/97-berzo-inferiore/"/>
    <hyperlink ref="C2918" r:id="rId2903" display="https://www.tuttitalia.it/lombardia/95-orzivecchi/"/>
    <hyperlink ref="C2919" r:id="rId2904" display="https://www.tuttitalia.it/lombardia/43-alfianello/"/>
    <hyperlink ref="C2920" r:id="rId2905" display="https://www.tuttitalia.it/lombardia/36-capo-di-ponte/"/>
    <hyperlink ref="C2921" r:id="rId2906" display="https://www.tuttitalia.it/lombardia/82-angolo-terme/"/>
    <hyperlink ref="C2922" r:id="rId2907" display="https://www.tuttitalia.it/lombardia/43-bassano-bresciano/"/>
    <hyperlink ref="C2923" r:id="rId2908" display="https://www.tuttitalia.it/lombardia/15-barbariga/"/>
    <hyperlink ref="C2924" r:id="rId2909" display="https://www.tuttitalia.it/lombardia/46-gianico/"/>
    <hyperlink ref="C2925" r:id="rId2910" display="https://www.tuttitalia.it/lombardia/33-caino/"/>
    <hyperlink ref="C2926" r:id="rId2911" display="https://www.tuttitalia.it/lombardia/98-bovegno/"/>
    <hyperlink ref="C2927" r:id="rId2912" display="https://www.tuttitalia.it/lombardia/14-paitone/"/>
    <hyperlink ref="C2928" r:id="rId2913" display="https://www.tuttitalia.it/lombardia/43-tremosine-sul-garda/"/>
    <hyperlink ref="C2929" r:id="rId2914" display="https://www.tuttitalia.it/lombardia/85-collio/"/>
    <hyperlink ref="C2930" r:id="rId2915" display="https://www.tuttitalia.it/lombardia/19-fiesse/"/>
    <hyperlink ref="C2931" r:id="rId2916" display="https://www.tuttitalia.it/lombardia/85-niardo/"/>
    <hyperlink ref="C2932" r:id="rId2917" display="https://www.tuttitalia.it/lombardia/66-malegno/"/>
    <hyperlink ref="C2933" r:id="rId2918" display="https://www.tuttitalia.it/lombardia/57-visano/"/>
    <hyperlink ref="C2934" r:id="rId2919" display="https://www.tuttitalia.it/lombardia/19-corteno-golgi/"/>
    <hyperlink ref="C2935" r:id="rId2920" display="https://www.tuttitalia.it/lombardia/41-sulzano/"/>
    <hyperlink ref="C2936" r:id="rId2921" display="https://www.tuttitalia.it/lombardia/63-odolo/"/>
    <hyperlink ref="C2937" r:id="rId2922" display="https://www.tuttitalia.it/lombardia/18-soiano-del-lago/"/>
    <hyperlink ref="C2938" r:id="rId2923" display="https://www.tuttitalia.it/lombardia/38-ceto/"/>
    <hyperlink ref="C2939" r:id="rId2924" display="https://www.tuttitalia.it/lombardia/15-idro/"/>
    <hyperlink ref="C2940" r:id="rId2925" display="https://www.tuttitalia.it/lombardia/90-ponte-di-legno/"/>
    <hyperlink ref="C2941" r:id="rId2926" display="https://www.tuttitalia.it/lombardia/81-milzano/"/>
    <hyperlink ref="C2942" r:id="rId2927" display="https://www.tuttitalia.it/lombardia/84-monte-isola/"/>
    <hyperlink ref="C2943" r:id="rId2928" display="https://www.tuttitalia.it/lombardia/75-brandico/"/>
    <hyperlink ref="C2944" r:id="rId2929" display="https://www.tuttitalia.it/lombardia/59-casto/"/>
    <hyperlink ref="C2945" r:id="rId2930" display="https://www.tuttitalia.it/lombardia/38-agnosine/"/>
    <hyperlink ref="C2946" r:id="rId2931" display="https://www.tuttitalia.it/lombardia/58-lodrino/"/>
    <hyperlink ref="C2947" r:id="rId2932" display="https://www.tuttitalia.it/lombardia/71-berzo-demo/"/>
    <hyperlink ref="C2948" r:id="rId2933" display="https://www.tuttitalia.it/lombardia/80-cigole/"/>
    <hyperlink ref="C2949" r:id="rId2934" display="https://www.tuttitalia.it/lombardia/39-preseglie/"/>
    <hyperlink ref="C2950" r:id="rId2935" display="https://www.tuttitalia.it/lombardia/87-acquafredda/"/>
    <hyperlink ref="C2951" r:id="rId2936" display="https://www.tuttitalia.it/lombardia/78-pezzaze/"/>
    <hyperlink ref="C2952" r:id="rId2937" display="https://www.tuttitalia.it/lombardia/64-maclodio/"/>
    <hyperlink ref="C2953" r:id="rId2938" display="https://www.tuttitalia.it/lombardia/37-vezza-d-oglio/"/>
    <hyperlink ref="C2954" r:id="rId2939" display="https://www.tuttitalia.it/lombardia/42-ossimo/"/>
    <hyperlink ref="C2955" r:id="rId2940" display="https://www.tuttitalia.it/lombardia/81-vallio-terme/"/>
    <hyperlink ref="C2956" r:id="rId2941" display="https://www.tuttitalia.it/lombardia/81-sellero/"/>
    <hyperlink ref="C2957" r:id="rId2942" display="https://www.tuttitalia.it/lombardia/95-corzano/"/>
    <hyperlink ref="C2958" r:id="rId2943" display="https://www.tuttitalia.it/lombardia/90-seniga/"/>
    <hyperlink ref="C2959" r:id="rId2944" display="https://www.tuttitalia.it/lombardia/52-villachiara/"/>
    <hyperlink ref="C2960" r:id="rId2945" display="https://www.tuttitalia.it/lombardia/43-bione/"/>
    <hyperlink ref="C2961" r:id="rId2946" display="https://www.tuttitalia.it/lombardia/68-sonico/"/>
    <hyperlink ref="C2962" r:id="rId2947" display="https://www.tuttitalia.it/lombardia/97-tavernole-sul-mella/"/>
    <hyperlink ref="C2963" r:id="rId2948" display="https://www.tuttitalia.it/lombardia/84-tignale/"/>
    <hyperlink ref="C2964" r:id="rId2949" display="https://www.tuttitalia.it/lombardia/30-barghe/"/>
    <hyperlink ref="C2965" r:id="rId2950" display="https://www.tuttitalia.it/lombardia/29-limone-sul-garda/"/>
    <hyperlink ref="C2966" r:id="rId2951" display="https://www.tuttitalia.it/lombardia/62-cedegolo/"/>
    <hyperlink ref="C2967" r:id="rId2952" display="https://www.tuttitalia.it/lombardia/27-temu/"/>
    <hyperlink ref="C2968" r:id="rId2953" display="https://www.tuttitalia.it/lombardia/18-zone/"/>
    <hyperlink ref="C2969" r:id="rId2954" display="https://www.tuttitalia.it/lombardia/92-ono-san-pietro/"/>
    <hyperlink ref="C2970" r:id="rId2955" display="https://www.tuttitalia.it/lombardia/81-provaglio-val-sabbia/"/>
    <hyperlink ref="C2971" r:id="rId2956" display="https://www.tuttitalia.it/lombardia/32-saviore-dell-adamello/"/>
    <hyperlink ref="C2972" r:id="rId2957" display="https://www.tuttitalia.it/lombardia/49-cevo/"/>
    <hyperlink ref="C2973" r:id="rId2958" display="https://www.tuttitalia.it/lombardia/62-mura/"/>
    <hyperlink ref="C2974" r:id="rId2959" display="https://www.tuttitalia.it/lombardia/12-brione/"/>
    <hyperlink ref="C2975" r:id="rId2960" display="https://www.tuttitalia.it/lombardia/40-braone/"/>
    <hyperlink ref="C2976" r:id="rId2961" display="https://www.tuttitalia.it/lombardia/78-cerveno/"/>
    <hyperlink ref="C2977" r:id="rId2962" display="https://www.tuttitalia.it/lombardia/14-vione/"/>
    <hyperlink ref="C2978" r:id="rId2963" display="https://www.tuttitalia.it/lombardia/22-marmentino/"/>
    <hyperlink ref="C2979" r:id="rId2964" display="https://www.tuttitalia.it/lombardia/66-pertica-bassa/"/>
    <hyperlink ref="C2980" r:id="rId2965" display="https://www.tuttitalia.it/lombardia/92-losine/"/>
    <hyperlink ref="C2981" r:id="rId2966" display="https://www.tuttitalia.it/lombardia/39-paspardo/"/>
    <hyperlink ref="C2982" r:id="rId2967" display="https://www.tuttitalia.it/lombardia/96-longhena/"/>
    <hyperlink ref="C2983" r:id="rId2968" display="https://www.tuttitalia.it/lombardia/93-pertica-alta/"/>
    <hyperlink ref="C2984" r:id="rId2969" display="https://www.tuttitalia.it/lombardia/80-cimbergo/"/>
    <hyperlink ref="C2985" r:id="rId2970" display="https://www.tuttitalia.it/lombardia/78-monno/"/>
    <hyperlink ref="C2986" r:id="rId2971" display="https://www.tuttitalia.it/lombardia/38-treviso-bresciano/"/>
    <hyperlink ref="C2987" r:id="rId2972" display="https://www.tuttitalia.it/lombardia/60-lavenone/"/>
    <hyperlink ref="C2988" r:id="rId2973" display="https://www.tuttitalia.it/lombardia/97-anfo/"/>
    <hyperlink ref="C2989" r:id="rId2974" display="https://www.tuttitalia.it/lombardia/20-lozio/"/>
    <hyperlink ref="C2990" r:id="rId2975" display="https://www.tuttitalia.it/lombardia/40-incudine/"/>
    <hyperlink ref="C2991" r:id="rId2976" display="https://www.tuttitalia.it/lombardia/95-capovalle/"/>
    <hyperlink ref="C2992" r:id="rId2977" display="https://www.tuttitalia.it/lombardia/49-paisco-loveno/"/>
    <hyperlink ref="C2993" r:id="rId2978" display="https://www.tuttitalia.it/lombardia/25-valvestino/"/>
    <hyperlink ref="C2994" r:id="rId2979" display="https://www.tuttitalia.it/lombardia/83-irma/"/>
    <hyperlink ref="C2995" r:id="rId2980" display="https://www.tuttitalia.it/lombardia/68-magasa/"/>
    <hyperlink ref="C2996" r:id="rId2981" display="https://www.tuttitalia.it/lombardia/18-como/"/>
    <hyperlink ref="C2997" r:id="rId2982" display="https://www.tuttitalia.it/lombardia/30-cantu/"/>
    <hyperlink ref="C2998" r:id="rId2983" display="https://www.tuttitalia.it/lombardia/43-mariano-comense/"/>
    <hyperlink ref="C2999" r:id="rId2984" display="https://www.tuttitalia.it/lombardia/75-erba/"/>
    <hyperlink ref="C3000" r:id="rId2985" display="https://www.tuttitalia.it/lombardia/64-olgiate-comasco/"/>
    <hyperlink ref="C3001" r:id="rId2986" display="https://www.tuttitalia.it/lombardia/52-lomazzo/"/>
    <hyperlink ref="C3002" r:id="rId2987" display="https://www.tuttitalia.it/lombardia/76-fino-mornasco/"/>
    <hyperlink ref="C3003" r:id="rId2988" display="https://www.tuttitalia.it/lombardia/19-lurate-caccivio/"/>
    <hyperlink ref="C3004" r:id="rId2989" display="https://www.tuttitalia.it/lombardia/64-turate/"/>
    <hyperlink ref="C3005" r:id="rId2990" display="https://www.tuttitalia.it/lombardia/90-cermenate/"/>
    <hyperlink ref="C3006" r:id="rId2991" display="https://www.tuttitalia.it/lombardia/18-inverigo/"/>
    <hyperlink ref="C3007" r:id="rId2992" display="https://www.tuttitalia.it/lombardia/24-mozzate/"/>
    <hyperlink ref="C3008" r:id="rId2993" display="https://www.tuttitalia.it/lombardia/43-villa-guardia/"/>
    <hyperlink ref="C3009" r:id="rId2994" display="https://www.tuttitalia.it/lombardia/62-cadorago/"/>
    <hyperlink ref="C3010" r:id="rId2995" display="https://www.tuttitalia.it/lombardia/46-san-fermo-della-battaglia/"/>
    <hyperlink ref="C3011" r:id="rId2996" display="https://www.tuttitalia.it/lombardia/87-rovellasca/"/>
    <hyperlink ref="C3012" r:id="rId2997" display="https://www.tuttitalia.it/lombardia/53-appiano-gentile/"/>
    <hyperlink ref="C3013" r:id="rId2998" display="https://www.tuttitalia.it/lombardia/19-cabiate/"/>
    <hyperlink ref="C3014" r:id="rId2999" display="https://www.tuttitalia.it/lombardia/68-cernobbio/"/>
    <hyperlink ref="C3015" r:id="rId3000" display="https://www.tuttitalia.it/lombardia/67-carugo/"/>
    <hyperlink ref="C3016" r:id="rId3001" display="https://www.tuttitalia.it/lombardia/65-bregnano/"/>
    <hyperlink ref="C3017" r:id="rId3002" display="https://www.tuttitalia.it/lombardia/68-albavilla/"/>
    <hyperlink ref="C3018" r:id="rId3003" display="https://www.tuttitalia.it/lombardia/74-rovello-porro/"/>
    <hyperlink ref="C3019" r:id="rId3004" display="https://www.tuttitalia.it/lombardia/40-lipomo/"/>
    <hyperlink ref="C3020" r:id="rId3005" display="https://www.tuttitalia.it/lombardia/65-tavernerio/"/>
    <hyperlink ref="C3021" r:id="rId3006" display="https://www.tuttitalia.it/lombardia/78-guanzate/"/>
    <hyperlink ref="C3022" r:id="rId3007" display="https://www.tuttitalia.it/lombardia/37-capiago-intimiano/"/>
    <hyperlink ref="C3023" r:id="rId3008" display="https://www.tuttitalia.it/lombardia/67-colverde/"/>
    <hyperlink ref="C3024" r:id="rId3009" display="https://www.tuttitalia.it/lombardia/44-lurago-d-erba/"/>
    <hyperlink ref="C3025" r:id="rId3010" display="https://www.tuttitalia.it/lombardia/73-montano-lucino/"/>
    <hyperlink ref="C3026" r:id="rId3011" display="https://www.tuttitalia.it/lombardia/62-canzo/"/>
    <hyperlink ref="C3027" r:id="rId3012" display="https://www.tuttitalia.it/lombardia/41-figino-serenza/"/>
    <hyperlink ref="C3028" r:id="rId3013" display="https://www.tuttitalia.it/lombardia/41-tremezzina/"/>
    <hyperlink ref="C3029" r:id="rId3014" display="https://www.tuttitalia.it/lombardia/96-arosio/"/>
    <hyperlink ref="C3030" r:id="rId3015" display="https://www.tuttitalia.it/lombardia/24-casnate-con-bernate/"/>
    <hyperlink ref="C3031" r:id="rId3016" display="https://www.tuttitalia.it/lombardia/41-porlezza/"/>
    <hyperlink ref="C3032" r:id="rId3017" display="https://www.tuttitalia.it/lombardia/81-uggiate-trevano/"/>
    <hyperlink ref="C3033" r:id="rId3018" display="https://www.tuttitalia.it/lombardia/31-alzate-brianza/"/>
    <hyperlink ref="C3034" r:id="rId3019" display="https://www.tuttitalia.it/lombardia/40-binago/"/>
    <hyperlink ref="C3035" r:id="rId3020" display="https://www.tuttitalia.it/lombardia/31-faloppio/"/>
    <hyperlink ref="C3036" r:id="rId3021" display="https://www.tuttitalia.it/lombardia/37-solbiate-con-cagno/"/>
    <hyperlink ref="C3037" r:id="rId3022" display="https://www.tuttitalia.it/lombardia/32-carimate/"/>
    <hyperlink ref="C3038" r:id="rId3023" display="https://www.tuttitalia.it/lombardia/38-locate-varesino/"/>
    <hyperlink ref="C3039" r:id="rId3024" display="https://www.tuttitalia.it/lombardia/71-ponte-lambro/"/>
    <hyperlink ref="C3040" r:id="rId3025" display="https://www.tuttitalia.it/lombardia/80-albese-con-cassano/"/>
    <hyperlink ref="C3041" r:id="rId3026" display="https://www.tuttitalia.it/lombardia/65-gravedona-ed-uniti/"/>
    <hyperlink ref="C3042" r:id="rId3027" display="https://www.tuttitalia.it/lombardia/93-vertemate-con-minoprio/"/>
    <hyperlink ref="C3043" r:id="rId3028" display="https://www.tuttitalia.it/lombardia/95-merone/"/>
    <hyperlink ref="C3044" r:id="rId3029" display="https://www.tuttitalia.it/lombardia/63-bulgarograsso/"/>
    <hyperlink ref="C3045" r:id="rId3030" display="https://www.tuttitalia.it/lombardia/77-limido-comasco/"/>
    <hyperlink ref="C3046" r:id="rId3031" display="https://www.tuttitalia.it/lombardia/12-bellagio/"/>
    <hyperlink ref="C3047" r:id="rId3032" display="https://www.tuttitalia.it/lombardia/54-asso/"/>
    <hyperlink ref="C3048" r:id="rId3033" display="https://www.tuttitalia.it/lombardia/94-centro-valle-intelvi/"/>
    <hyperlink ref="C3049" r:id="rId3034" display="https://www.tuttitalia.it/lombardia/62-cucciago/"/>
    <hyperlink ref="C3050" r:id="rId3035" display="https://www.tuttitalia.it/lombardia/93-dongo/"/>
    <hyperlink ref="C3051" r:id="rId3036" display="https://www.tuttitalia.it/lombardia/85-cassina-rizzardi/"/>
    <hyperlink ref="C3052" r:id="rId3037" display="https://www.tuttitalia.it/lombardia/59-maslianico/"/>
    <hyperlink ref="C3053" r:id="rId3038" display="https://www.tuttitalia.it/lombardia/30-fenegro/"/>
    <hyperlink ref="C3054" r:id="rId3039" display="https://www.tuttitalia.it/lombardia/21-senna-comasco/"/>
    <hyperlink ref="C3055" r:id="rId3040" display="https://www.tuttitalia.it/lombardia/51-carlazzo/"/>
    <hyperlink ref="C3056" r:id="rId3041" display="https://www.tuttitalia.it/lombardia/72-menaggio/"/>
    <hyperlink ref="C3057" r:id="rId3042" display="https://www.tuttitalia.it/lombardia/54-veniano/"/>
    <hyperlink ref="C3058" r:id="rId3043" display="https://www.tuttitalia.it/lombardia/29-carbonate/"/>
    <hyperlink ref="C3059" r:id="rId3044" display="https://www.tuttitalia.it/lombardia/60-alta-valle-intelvi/"/>
    <hyperlink ref="C3060" r:id="rId3045" display="https://www.tuttitalia.it/lombardia/35-novedrate/"/>
    <hyperlink ref="C3061" r:id="rId3046" display="https://www.tuttitalia.it/lombardia/22-grandate/"/>
    <hyperlink ref="C3062" r:id="rId3047" display="https://www.tuttitalia.it/lombardia/15-beregazzo-con-figliaro/"/>
    <hyperlink ref="C3063" r:id="rId3048" display="https://www.tuttitalia.it/lombardia/64-albiolo/"/>
    <hyperlink ref="C3064" r:id="rId3049" display="https://www.tuttitalia.it/lombardia/75-orsenigo/"/>
    <hyperlink ref="C3065" r:id="rId3050" display="https://www.tuttitalia.it/lombardia/51-luisago/"/>
    <hyperlink ref="C3066" r:id="rId3051" display="https://www.tuttitalia.it/lombardia/71-valmorea/"/>
    <hyperlink ref="C3067" r:id="rId3052" display="https://www.tuttitalia.it/lombardia/56-valbrona/"/>
    <hyperlink ref="C3068" r:id="rId3053" display="https://www.tuttitalia.it/lombardia/43-lurago-marinone/"/>
    <hyperlink ref="C3069" r:id="rId3054" display="https://www.tuttitalia.it/lombardia/73-eupilio/"/>
    <hyperlink ref="C3070" r:id="rId3055" display="https://www.tuttitalia.it/lombardia/35-montorfano/"/>
    <hyperlink ref="C3071" r:id="rId3056" display="https://www.tuttitalia.it/lombardia/63-lambrugo/"/>
    <hyperlink ref="C3072" r:id="rId3057" display="https://www.tuttitalia.it/lombardia/33-oltrona-di-san-mamette/"/>
    <hyperlink ref="C3073" r:id="rId3058" display="https://www.tuttitalia.it/lombardia/91-monguzzo/"/>
    <hyperlink ref="C3074" r:id="rId3059" display="https://www.tuttitalia.it/lombardia/55-brenna/"/>
    <hyperlink ref="C3075" r:id="rId3060" display="https://www.tuttitalia.it/lombardia/30-cirimido/"/>
    <hyperlink ref="C3076" r:id="rId3061" display="https://www.tuttitalia.it/lombardia/33-lezzeno/"/>
    <hyperlink ref="C3077" r:id="rId3062" display="https://www.tuttitalia.it/lombardia/21-campione-d-italia/"/>
    <hyperlink ref="C3078" r:id="rId3063" display="https://www.tuttitalia.it/lombardia/56-longone-al-segrino/"/>
    <hyperlink ref="C3079" r:id="rId3064" display="https://www.tuttitalia.it/lombardia/21-anzano-del-parco/"/>
    <hyperlink ref="C3080" r:id="rId3065" display="https://www.tuttitalia.it/lombardia/90-san-siro/"/>
    <hyperlink ref="C3081" r:id="rId3066" display="https://www.tuttitalia.it/lombardia/52-ronago/"/>
    <hyperlink ref="C3082" r:id="rId3067" display="https://www.tuttitalia.it/lombardia/32-brunate/"/>
    <hyperlink ref="C3083" r:id="rId3068" display="https://www.tuttitalia.it/lombardia/71-bizzarone/"/>
    <hyperlink ref="C3084" r:id="rId3069" display="https://www.tuttitalia.it/lombardia/36-caslino-d-erba/"/>
    <hyperlink ref="C3085" r:id="rId3070" display="https://www.tuttitalia.it/lombardia/92-moltrasio/"/>
    <hyperlink ref="C3086" r:id="rId3071" display="https://www.tuttitalia.it/lombardia/32-valsolda/"/>
    <hyperlink ref="C3087" r:id="rId3072" display="https://www.tuttitalia.it/lombardia/67-domaso/"/>
    <hyperlink ref="C3088" r:id="rId3073" display="https://www.tuttitalia.it/lombardia/50-pusiano/"/>
    <hyperlink ref="C3089" r:id="rId3074" display="https://www.tuttitalia.it/lombardia/12-rodero/"/>
    <hyperlink ref="C3090" r:id="rId3075" display="https://www.tuttitalia.it/lombardia/35-grandola-ed-uniti/"/>
    <hyperlink ref="C3091" r:id="rId3076" display="https://www.tuttitalia.it/lombardia/37-castelmarte/"/>
    <hyperlink ref="C3092" r:id="rId3077" display="https://www.tuttitalia.it/lombardia/23-alserio/"/>
    <hyperlink ref="C3093" r:id="rId3078" display="https://www.tuttitalia.it/lombardia/92-sorico/"/>
    <hyperlink ref="C3094" r:id="rId3079" display="https://www.tuttitalia.it/lombardia/82-nesso/"/>
    <hyperlink ref="C3095" r:id="rId3080" display="https://www.tuttitalia.it/lombardia/79-faggeto-lario/"/>
    <hyperlink ref="C3096" r:id="rId3081" display="https://www.tuttitalia.it/lombardia/89-blevio/"/>
    <hyperlink ref="C3097" r:id="rId3082" display="https://www.tuttitalia.it/lombardia/92-carate-urio/"/>
    <hyperlink ref="C3098" r:id="rId3083" display="https://www.tuttitalia.it/lombardia/87-torno/"/>
    <hyperlink ref="C3099" r:id="rId3084" display="https://www.tuttitalia.it/lombardia/85-pianello-del-lario/"/>
    <hyperlink ref="C3100" r:id="rId3085" display="https://www.tuttitalia.it/lombardia/83-gera-lario/"/>
    <hyperlink ref="C3101" r:id="rId3086" display="https://www.tuttitalia.it/lombardia/38-san-bartolomeo-val-cavargna/"/>
    <hyperlink ref="C3102" r:id="rId3087" display="https://www.tuttitalia.it/lombardia/59-musso/"/>
    <hyperlink ref="C3103" r:id="rId3088" display="https://www.tuttitalia.it/lombardia/72-proserpio/"/>
    <hyperlink ref="C3104" r:id="rId3089" display="https://www.tuttitalia.it/lombardia/42-laglio/"/>
    <hyperlink ref="C3105" r:id="rId3090" display="https://www.tuttitalia.it/lombardia/27-castelnuovo-bozzente/"/>
    <hyperlink ref="C3106" r:id="rId3091" display="https://www.tuttitalia.it/lombardia/87-schignano/"/>
    <hyperlink ref="C3107" r:id="rId3092" display="https://www.tuttitalia.it/lombardia/28-plesio/"/>
    <hyperlink ref="C3108" r:id="rId3093" display="https://www.tuttitalia.it/lombardia/64-corrido/"/>
    <hyperlink ref="C3109" r:id="rId3094" display="https://www.tuttitalia.it/lombardia/58-vercana/"/>
    <hyperlink ref="C3110" r:id="rId3095" display="https://www.tuttitalia.it/lombardia/33-garzeno/"/>
    <hyperlink ref="C3111" r:id="rId3096" display="https://www.tuttitalia.it/lombardia/77-pognana-lario/"/>
    <hyperlink ref="C3112" r:id="rId3097" display="https://www.tuttitalia.it/lombardia/75-cremia/"/>
    <hyperlink ref="C3113" r:id="rId3098" display="https://www.tuttitalia.it/lombardia/25-magreglio/"/>
    <hyperlink ref="C3114" r:id="rId3099" display="https://www.tuttitalia.it/lombardia/36-argegno/"/>
    <hyperlink ref="C3115" r:id="rId3100" display="https://www.tuttitalia.it/lombardia/91-sormano/"/>
    <hyperlink ref="C3116" r:id="rId3101" display="https://www.tuttitalia.it/lombardia/21-griante/"/>
    <hyperlink ref="C3117" r:id="rId3102" display="https://www.tuttitalia.it/lombardia/18-dizzasco/"/>
    <hyperlink ref="C3118" r:id="rId3103" display="https://www.tuttitalia.it/lombardia/94-stazzona/"/>
    <hyperlink ref="C3119" r:id="rId3104" display="https://www.tuttitalia.it/lombardia/37-barni/"/>
    <hyperlink ref="C3120" r:id="rId3105" display="https://www.tuttitalia.it/lombardia/22-claino-con-osteno/"/>
    <hyperlink ref="C3121" r:id="rId3106" display="https://www.tuttitalia.it/lombardia/78-cerano-d-intelvi/"/>
    <hyperlink ref="C3122" r:id="rId3107" display="https://www.tuttitalia.it/lombardia/51-laino/"/>
    <hyperlink ref="C3123" r:id="rId3108" display="https://www.tuttitalia.it/lombardia/56-sala-comacina/"/>
    <hyperlink ref="C3124" r:id="rId3109" display="https://www.tuttitalia.it/lombardia/18-colonno/"/>
    <hyperlink ref="C3125" r:id="rId3110" display="https://www.tuttitalia.it/lombardia/44-caglio/"/>
    <hyperlink ref="C3126" r:id="rId3111" display="https://www.tuttitalia.it/lombardia/97-lasnigo/"/>
    <hyperlink ref="C3127" r:id="rId3112" display="https://www.tuttitalia.it/lombardia/90-bene-lario/"/>
    <hyperlink ref="C3128" r:id="rId3113" display="https://www.tuttitalia.it/lombardia/86-brienno/"/>
    <hyperlink ref="C3129" r:id="rId3114" display="https://www.tuttitalia.it/lombardia/94-san-nazzaro-val-cavargna/"/>
    <hyperlink ref="C3130" r:id="rId3115" display="https://www.tuttitalia.it/lombardia/91-rezzago/"/>
    <hyperlink ref="C3131" r:id="rId3116" display="https://www.tuttitalia.it/lombardia/52-blessagno/"/>
    <hyperlink ref="C3132" r:id="rId3117" display="https://www.tuttitalia.it/lombardia/59-dosso-del-liro/"/>
    <hyperlink ref="C3133" r:id="rId3118" display="https://www.tuttitalia.it/lombardia/21-ponna/"/>
    <hyperlink ref="C3134" r:id="rId3119" display="https://www.tuttitalia.it/lombardia/21-pigra/"/>
    <hyperlink ref="C3135" r:id="rId3120" display="https://www.tuttitalia.it/lombardia/65-trezzone/"/>
    <hyperlink ref="C3136" r:id="rId3121" display="https://www.tuttitalia.it/lombardia/36-montemezzo/"/>
    <hyperlink ref="C3137" r:id="rId3122" display="https://www.tuttitalia.it/lombardia/32-cusino/"/>
    <hyperlink ref="C3138" r:id="rId3123" display="https://www.tuttitalia.it/lombardia/89-veleso/"/>
    <hyperlink ref="C3139" r:id="rId3124" display="https://www.tuttitalia.it/lombardia/70-cavargna/"/>
    <hyperlink ref="C3140" r:id="rId3125" display="https://www.tuttitalia.it/lombardia/60-zelbio/"/>
    <hyperlink ref="C3141" r:id="rId3126" display="https://www.tuttitalia.it/lombardia/38-peglio/"/>
    <hyperlink ref="C3142" r:id="rId3127" display="https://www.tuttitalia.it/lombardia/80-livo/"/>
    <hyperlink ref="C3143" r:id="rId3128" display="https://www.tuttitalia.it/lombardia/88-val-rezzo/"/>
    <hyperlink ref="C3144" r:id="rId3129" display="https://www.tuttitalia.it/lombardia/26-cremona/"/>
    <hyperlink ref="C3145" r:id="rId3130" display="https://www.tuttitalia.it/lombardia/88-crema/"/>
    <hyperlink ref="C3146" r:id="rId3131" display="https://www.tuttitalia.it/lombardia/90-casalmaggiore/"/>
    <hyperlink ref="C3147" r:id="rId3132" display="https://www.tuttitalia.it/lombardia/71-castelleone/"/>
    <hyperlink ref="C3148" r:id="rId3133" display="https://www.tuttitalia.it/lombardia/43-pandino/"/>
    <hyperlink ref="C3149" r:id="rId3134" display="https://www.tuttitalia.it/lombardia/96-soresina/"/>
    <hyperlink ref="C3150" r:id="rId3135" display="https://www.tuttitalia.it/lombardia/76-rivolta-d-adda/"/>
    <hyperlink ref="C3151" r:id="rId3136" display="https://www.tuttitalia.it/lombardia/95-soncino/"/>
    <hyperlink ref="C3152" r:id="rId3137" display="https://www.tuttitalia.it/lombardia/83-spino-d-adda/"/>
    <hyperlink ref="C3153" r:id="rId3138" display="https://www.tuttitalia.it/lombardia/74-pizzighettone/"/>
    <hyperlink ref="C3154" r:id="rId3139" display="https://www.tuttitalia.it/lombardia/83-offanengo/"/>
    <hyperlink ref="C3155" r:id="rId3140" display="https://www.tuttitalia.it/lombardia/85-castelverde/"/>
    <hyperlink ref="C3156" r:id="rId3141" display="https://www.tuttitalia.it/lombardia/52-bagnolo-cremasco/"/>
    <hyperlink ref="C3157" r:id="rId3142" display="https://www.tuttitalia.it/lombardia/84-vailate/"/>
    <hyperlink ref="C3158" r:id="rId3143" display="https://www.tuttitalia.it/lombardia/44-piadena-drizzona/"/>
    <hyperlink ref="C3159" r:id="rId3144" display="https://www.tuttitalia.it/lombardia/51-vescovato/"/>
    <hyperlink ref="C3160" r:id="rId3145" display="https://www.tuttitalia.it/lombardia/94-agnadello/"/>
    <hyperlink ref="C3161" r:id="rId3146" display="https://www.tuttitalia.it/lombardia/86-dovera/"/>
    <hyperlink ref="C3162" r:id="rId3147" display="https://www.tuttitalia.it/lombardia/82-palazzo-pignano/"/>
    <hyperlink ref="C3163" r:id="rId3148" display="https://www.tuttitalia.it/lombardia/21-casalbuttano-ed-uniti/"/>
    <hyperlink ref="C3164" r:id="rId3149" display="https://www.tuttitalia.it/lombardia/67-vaiano-cremasco/"/>
    <hyperlink ref="C3165" r:id="rId3150" display="https://www.tuttitalia.it/lombardia/93-sergnano/"/>
    <hyperlink ref="C3166" r:id="rId3151" display="https://www.tuttitalia.it/lombardia/56-ripalta-cremasca/"/>
    <hyperlink ref="C3167" r:id="rId3152" display="https://www.tuttitalia.it/lombardia/67-persico-dosimo/"/>
    <hyperlink ref="C3168" r:id="rId3153" display="https://www.tuttitalia.it/lombardia/88-sesto-ed-uniti/"/>
    <hyperlink ref="C3169" r:id="rId3154" display="https://www.tuttitalia.it/lombardia/93-romanengo/"/>
    <hyperlink ref="C3170" r:id="rId3155" display="https://www.tuttitalia.it/lombardia/81-sospiro/"/>
    <hyperlink ref="C3171" r:id="rId3156" display="https://www.tuttitalia.it/lombardia/57-ostiano/"/>
    <hyperlink ref="C3172" r:id="rId3157" display="https://www.tuttitalia.it/lombardia/30-madignano/"/>
    <hyperlink ref="C3173" r:id="rId3158" display="https://www.tuttitalia.it/lombardia/92-trescore-cremasco/"/>
    <hyperlink ref="C3174" r:id="rId3159" display="https://www.tuttitalia.it/lombardia/85-gussola/"/>
    <hyperlink ref="C3175" r:id="rId3160" display="https://www.tuttitalia.it/lombardia/68-pianengo/"/>
    <hyperlink ref="C3176" r:id="rId3161" display="https://www.tuttitalia.it/lombardia/34-montodine/"/>
    <hyperlink ref="C3177" r:id="rId3162" display="https://www.tuttitalia.it/lombardia/73-robecco-d-oglio/"/>
    <hyperlink ref="C3178" r:id="rId3163" display="https://www.tuttitalia.it/lombardia/37-capralba/"/>
    <hyperlink ref="C3179" r:id="rId3164" display="https://www.tuttitalia.it/lombardia/19-monte-cremasco/"/>
    <hyperlink ref="C3180" r:id="rId3165" display="https://www.tuttitalia.it/lombardia/72-chieve/"/>
    <hyperlink ref="C3181" r:id="rId3166" display="https://www.tuttitalia.it/lombardia/96-san-bassano/"/>
    <hyperlink ref="C3182" r:id="rId3167" display="https://www.tuttitalia.it/lombardia/38-capergnanica/"/>
    <hyperlink ref="C3183" r:id="rId3168" display="https://www.tuttitalia.it/lombardia/95-torre-de-picenardi/"/>
    <hyperlink ref="C3184" r:id="rId3169" display="https://www.tuttitalia.it/lombardia/38-martignana-di-po/"/>
    <hyperlink ref="C3185" r:id="rId3170" display="https://www.tuttitalia.it/lombardia/75-annicco/"/>
    <hyperlink ref="C3186" r:id="rId3171" display="https://www.tuttitalia.it/lombardia/16-izano/"/>
    <hyperlink ref="C3187" r:id="rId3172" display="https://www.tuttitalia.it/lombardia/78-gadesco-pieve-delmona/"/>
    <hyperlink ref="C3188" r:id="rId3173" display="https://www.tuttitalia.it/lombardia/20-rivarolo-del-re-ed-uniti/"/>
    <hyperlink ref="C3189" r:id="rId3174" display="https://www.tuttitalia.it/lombardia/75-san-giovanni-in-croce/"/>
    <hyperlink ref="C3190" r:id="rId3175" display="https://www.tuttitalia.it/lombardia/28-casale-cremasco-vidolasco/"/>
    <hyperlink ref="C3191" r:id="rId3176" display="https://www.tuttitalia.it/lombardia/92-casaletto-vaprio/"/>
    <hyperlink ref="C3192" r:id="rId3177" display="https://www.tuttitalia.it/lombardia/34-cremosano/"/>
    <hyperlink ref="C3193" r:id="rId3178" display="https://www.tuttitalia.it/lombardia/23-grumello-cremonese-ed-uniti/"/>
    <hyperlink ref="C3194" r:id="rId3179" display="https://www.tuttitalia.it/lombardia/32-ricengo/"/>
    <hyperlink ref="C3195" r:id="rId3180" display="https://www.tuttitalia.it/lombardia/98-malagnino/"/>
    <hyperlink ref="C3196" r:id="rId3181" display="https://www.tuttitalia.it/lombardia/38-trigolo/"/>
    <hyperlink ref="C3197" r:id="rId3182" display="https://www.tuttitalia.it/lombardia/82-casalmorano/"/>
    <hyperlink ref="C3198" r:id="rId3183" display="https://www.tuttitalia.it/lombardia/89-pieve-san-giacomo/"/>
    <hyperlink ref="C3199" r:id="rId3184" display="https://www.tuttitalia.it/lombardia/71-credera-rubbiano/"/>
    <hyperlink ref="C3200" r:id="rId3185" display="https://www.tuttitalia.it/lombardia/27-stagno-lombardo/"/>
    <hyperlink ref="C3201" r:id="rId3186" display="https://www.tuttitalia.it/lombardia/75-pescarolo-ed-uniti/"/>
    <hyperlink ref="C3202" r:id="rId3187" display="https://www.tuttitalia.it/lombardia/49-bonemerse/"/>
    <hyperlink ref="C3203" r:id="rId3188" display="https://www.tuttitalia.it/lombardia/53-grontardo/"/>
    <hyperlink ref="C3204" r:id="rId3189" display="https://www.tuttitalia.it/lombardia/98-spinadesco/"/>
    <hyperlink ref="C3205" r:id="rId3190" display="https://www.tuttitalia.it/lombardia/18-pozzaglio-ed-uniti/"/>
    <hyperlink ref="C3206" r:id="rId3191" display="https://www.tuttitalia.it/lombardia/21-paderno-ponchielli/"/>
    <hyperlink ref="C3207" r:id="rId3192" display="https://www.tuttitalia.it/lombardia/79-corte-de-frati/"/>
    <hyperlink ref="C3208" r:id="rId3193" display="https://www.tuttitalia.it/lombardia/15-san-daniele-po/"/>
    <hyperlink ref="C3209" r:id="rId3194" display="https://www.tuttitalia.it/lombardia/32-scandolara-ravara/"/>
    <hyperlink ref="C3210" r:id="rId3195" display="https://www.tuttitalia.it/lombardia/40-gerre-de-caprioli/"/>
    <hyperlink ref="C3211" r:id="rId3196" display="https://www.tuttitalia.it/lombardia/82-pieve-d-olmi/"/>
    <hyperlink ref="C3212" r:id="rId3197" display="https://www.tuttitalia.it/lombardia/54-camisano/"/>
    <hyperlink ref="C3213" r:id="rId3198" display="https://www.tuttitalia.it/lombardia/71-cingia-de-botti/"/>
    <hyperlink ref="C3214" r:id="rId3199" display="https://www.tuttitalia.it/lombardia/79-fiesco/"/>
    <hyperlink ref="C3215" r:id="rId3200" display="https://www.tuttitalia.it/lombardia/39-calvatone/"/>
    <hyperlink ref="C3216" r:id="rId3201" display="https://www.tuttitalia.it/lombardia/14-genivolta/"/>
    <hyperlink ref="C3217" r:id="rId3202" display="https://www.tuttitalia.it/lombardia/24-acquanegra-cremonese/"/>
    <hyperlink ref="C3218" r:id="rId3203" display="https://www.tuttitalia.it/lombardia/80-isola-dovarese/"/>
    <hyperlink ref="C3219" r:id="rId3204" display="https://www.tuttitalia.it/lombardia/74-salvirola/"/>
    <hyperlink ref="C3220" r:id="rId3205" display="https://www.tuttitalia.it/lombardia/57-casaletto-ceredano/"/>
    <hyperlink ref="C3221" r:id="rId3206" display="https://www.tuttitalia.it/lombardia/70-pieranica/"/>
    <hyperlink ref="C3222" r:id="rId3207" display="https://www.tuttitalia.it/lombardia/65-corte-de-cortesi-con-cignone/"/>
    <hyperlink ref="C3223" r:id="rId3208" display="https://www.tuttitalia.it/lombardia/24-formigara/"/>
    <hyperlink ref="C3224" r:id="rId3209" display="https://www.tuttitalia.it/lombardia/97-ripalta-arpina/"/>
    <hyperlink ref="C3225" r:id="rId3210" display="https://www.tuttitalia.it/lombardia/76-olmeneta/"/>
    <hyperlink ref="C3226" r:id="rId3211" display="https://www.tuttitalia.it/lombardia/73-solarolo-rainerio/"/>
    <hyperlink ref="C3227" r:id="rId3212" display="https://www.tuttitalia.it/lombardia/54-cicognolo/"/>
    <hyperlink ref="C3228" r:id="rId3213" display="https://www.tuttitalia.it/lombardia/72-quintano/"/>
    <hyperlink ref="C3229" r:id="rId3214" display="https://www.tuttitalia.it/lombardia/20-motta-baluffi/"/>
    <hyperlink ref="C3230" r:id="rId3215" display="https://www.tuttitalia.it/lombardia/51-gabbioneta-binanuova/"/>
    <hyperlink ref="C3231" r:id="rId3216" display="https://www.tuttitalia.it/lombardia/86-moscazzano/"/>
    <hyperlink ref="C3232" r:id="rId3217" display="https://www.tuttitalia.it/lombardia/64-campagnola-cremasca/"/>
    <hyperlink ref="C3233" r:id="rId3218" display="https://www.tuttitalia.it/lombardia/90-crotta-d-adda/"/>
    <hyperlink ref="C3234" r:id="rId3219" display="https://www.tuttitalia.it/lombardia/66-pessina-cremonese/"/>
    <hyperlink ref="C3235" r:id="rId3220" display="https://www.tuttitalia.it/lombardia/48-azzanello/"/>
    <hyperlink ref="C3236" r:id="rId3221" display="https://www.tuttitalia.it/lombardia/65-gombito/"/>
    <hyperlink ref="C3237" r:id="rId3222" display="https://www.tuttitalia.it/lombardia/95-spineda/"/>
    <hyperlink ref="C3238" r:id="rId3223" display="https://www.tuttitalia.it/lombardia/77-bordolano/"/>
    <hyperlink ref="C3239" r:id="rId3224" display="https://www.tuttitalia.it/lombardia/76-torricella-del-pizzo/"/>
    <hyperlink ref="C3240" r:id="rId3225" display="https://www.tuttitalia.it/lombardia/95-casteldidone/"/>
    <hyperlink ref="C3241" r:id="rId3226" display="https://www.tuttitalia.it/lombardia/28-cappella-cantone/"/>
    <hyperlink ref="C3242" r:id="rId3227" display="https://www.tuttitalia.it/lombardia/63-casaletto-di-sopra/"/>
    <hyperlink ref="C3243" r:id="rId3228" display="https://www.tuttitalia.it/lombardia/96-ripalta-guerina/"/>
    <hyperlink ref="C3244" r:id="rId3229" display="https://www.tuttitalia.it/lombardia/73-scandolara-ripa-d-oglio/"/>
    <hyperlink ref="C3245" r:id="rId3230" display="https://www.tuttitalia.it/lombardia/82-cella-dati/"/>
    <hyperlink ref="C3246" r:id="rId3231" display="https://www.tuttitalia.it/lombardia/85-volongo/"/>
    <hyperlink ref="C3247" r:id="rId3232" display="https://www.tuttitalia.it/lombardia/40-torlino-vimercati/"/>
    <hyperlink ref="C3248" r:id="rId3233" display="https://www.tuttitalia.it/lombardia/54-tornata/"/>
    <hyperlink ref="C3249" r:id="rId3234" display="https://www.tuttitalia.it/lombardia/71-castel-gabbiano/"/>
    <hyperlink ref="C3250" r:id="rId3235" display="https://www.tuttitalia.it/lombardia/75-cumignano-sul-naviglio/"/>
    <hyperlink ref="C3251" r:id="rId3236" display="https://www.tuttitalia.it/lombardia/74-ticengo/"/>
    <hyperlink ref="C3252" r:id="rId3237" display="https://www.tuttitalia.it/lombardia/27-cappella-de-picenardi/"/>
    <hyperlink ref="C3253" r:id="rId3238" display="https://www.tuttitalia.it/lombardia/62-san-martino-del-lago/"/>
    <hyperlink ref="C3254" r:id="rId3239" display="https://www.tuttitalia.it/lombardia/59-voltido/"/>
    <hyperlink ref="C3255" r:id="rId3240" display="https://www.tuttitalia.it/lombardia/79-derovere/"/>
    <hyperlink ref="C3256" r:id="rId3241" display="https://www.tuttitalia.it/lombardia/35-castelvisconti/"/>
    <hyperlink ref="C3257" r:id="rId3242" display="https://www.tuttitalia.it/lombardia/53-lecco/"/>
    <hyperlink ref="C3258" r:id="rId3243" display="https://www.tuttitalia.it/lombardia/12-merate/"/>
    <hyperlink ref="C3259" r:id="rId3244" display="https://www.tuttitalia.it/lombardia/34-calolziocorte/"/>
    <hyperlink ref="C3260" r:id="rId3245" display="https://www.tuttitalia.it/lombardia/33-casatenovo/"/>
    <hyperlink ref="C3261" r:id="rId3246" display="https://www.tuttitalia.it/lombardia/15-valmadrera/"/>
    <hyperlink ref="C3262" r:id="rId3247" display="https://www.tuttitalia.it/lombardia/45-mandello-del-lario/"/>
    <hyperlink ref="C3263" r:id="rId3248" display="https://www.tuttitalia.it/lombardia/57-oggiono/"/>
    <hyperlink ref="C3264" r:id="rId3249" display="https://www.tuttitalia.it/lombardia/93-missaglia/"/>
    <hyperlink ref="C3265" r:id="rId3250" display="https://www.tuttitalia.it/lombardia/36-galbiate/"/>
    <hyperlink ref="C3266" r:id="rId3251" display="https://www.tuttitalia.it/lombardia/40-colico/"/>
    <hyperlink ref="C3267" r:id="rId3252" display="https://www.tuttitalia.it/lombardia/21-olginate/"/>
    <hyperlink ref="C3268" r:id="rId3253" display="https://www.tuttitalia.it/lombardia/90-olgiate-molgora/"/>
    <hyperlink ref="C3269" r:id="rId3254" display="https://www.tuttitalia.it/lombardia/67-robbiate/"/>
    <hyperlink ref="C3270" r:id="rId3255" display="https://www.tuttitalia.it/lombardia/53-verderio/"/>
    <hyperlink ref="C3271" r:id="rId3256" display="https://www.tuttitalia.it/lombardia/25-calco/"/>
    <hyperlink ref="C3272" r:id="rId3257" display="https://www.tuttitalia.it/lombardia/86-barzano/"/>
    <hyperlink ref="C3273" r:id="rId3258" display="https://www.tuttitalia.it/lombardia/27-lomagna/"/>
    <hyperlink ref="C3274" r:id="rId3259" display="https://www.tuttitalia.it/lombardia/41-costa-masnaga/"/>
    <hyperlink ref="C3275" r:id="rId3260" display="https://www.tuttitalia.it/lombardia/71-osnago/"/>
    <hyperlink ref="C3276" r:id="rId3261" display="https://www.tuttitalia.it/lombardia/35-la-valletta-brianza/"/>
    <hyperlink ref="C3277" r:id="rId3262" display="https://www.tuttitalia.it/lombardia/80-brivio/"/>
    <hyperlink ref="C3278" r:id="rId3263" display="https://www.tuttitalia.it/lombardia/64-malgrate/"/>
    <hyperlink ref="C3279" r:id="rId3264" display="https://www.tuttitalia.it/lombardia/46-cassago-brianza/"/>
    <hyperlink ref="C3280" r:id="rId3265" display="https://www.tuttitalia.it/lombardia/90-monticello-brianza/"/>
    <hyperlink ref="C3281" r:id="rId3266" display="https://www.tuttitalia.it/lombardia/30-ballabio/"/>
    <hyperlink ref="C3282" r:id="rId3267" display="https://www.tuttitalia.it/lombardia/85-cernusco-lombardone/"/>
    <hyperlink ref="C3283" r:id="rId3268" display="https://www.tuttitalia.it/lombardia/42-paderno-d-adda/"/>
    <hyperlink ref="C3284" r:id="rId3269" display="https://www.tuttitalia.it/lombardia/12-civate/"/>
    <hyperlink ref="C3285" r:id="rId3270" display="https://www.tuttitalia.it/lombardia/85-nibionno/"/>
    <hyperlink ref="C3286" r:id="rId3271" display="https://www.tuttitalia.it/lombardia/65-molteno/"/>
    <hyperlink ref="C3287" r:id="rId3272" display="https://www.tuttitalia.it/lombardia/82-valgreghentino/"/>
    <hyperlink ref="C3288" r:id="rId3273" display="https://www.tuttitalia.it/lombardia/74-bosisio-parini/"/>
    <hyperlink ref="C3289" r:id="rId3274" display="https://www.tuttitalia.it/lombardia/98-abbadia-lariana/"/>
    <hyperlink ref="C3290" r:id="rId3275" display="https://www.tuttitalia.it/lombardia/59-bellano/"/>
    <hyperlink ref="C3291" r:id="rId3276" display="https://www.tuttitalia.it/lombardia/20-rogeno/"/>
    <hyperlink ref="C3292" r:id="rId3277" display="https://www.tuttitalia.it/lombardia/37-bulciago/"/>
    <hyperlink ref="C3293" r:id="rId3278" display="https://www.tuttitalia.it/lombardia/29-airuno/"/>
    <hyperlink ref="C3294" r:id="rId3279" display="https://www.tuttitalia.it/lombardia/89-sirtori/"/>
    <hyperlink ref="C3295" r:id="rId3280" display="https://www.tuttitalia.it/lombardia/64-vercurago/"/>
    <hyperlink ref="C3296" r:id="rId3281" display="https://www.tuttitalia.it/lombardia/28-garlate/"/>
    <hyperlink ref="C3297" r:id="rId3282" display="https://www.tuttitalia.it/lombardia/87-montevecchia/"/>
    <hyperlink ref="C3298" r:id="rId3283" display="https://www.tuttitalia.it/lombardia/67-castello-di-brianza/"/>
    <hyperlink ref="C3299" r:id="rId3284" display="https://www.tuttitalia.it/lombardia/30-dervio/"/>
    <hyperlink ref="C3300" r:id="rId3285" display="https://www.tuttitalia.it/lombardia/36-dolzago/"/>
    <hyperlink ref="C3301" r:id="rId3286" display="https://www.tuttitalia.it/lombardia/84-garbagnate-monastero/"/>
    <hyperlink ref="C3302" r:id="rId3287" display="https://www.tuttitalia.it/lombardia/66-imbersago/"/>
    <hyperlink ref="C3303" r:id="rId3288" display="https://www.tuttitalia.it/lombardia/41-barzago/"/>
    <hyperlink ref="C3304" r:id="rId3289" display="https://www.tuttitalia.it/lombardia/71-cesana-brianza/"/>
    <hyperlink ref="C3305" r:id="rId3290" display="https://www.tuttitalia.it/lombardia/19-sirone/"/>
    <hyperlink ref="C3306" r:id="rId3291" display="https://www.tuttitalia.it/lombardia/21-annone-di-brianza/"/>
    <hyperlink ref="C3307" r:id="rId3292" display="https://www.tuttitalia.it/lombardia/52-primaluna/"/>
    <hyperlink ref="C3308" r:id="rId3293" display="https://www.tuttitalia.it/lombardia/74-premana/"/>
    <hyperlink ref="C3309" r:id="rId3294" display="https://www.tuttitalia.it/lombardia/36-pescate/"/>
    <hyperlink ref="C3310" r:id="rId3295" display="https://www.tuttitalia.it/lombardia/76-santa-maria-hoe/"/>
    <hyperlink ref="C3311" r:id="rId3296" display="https://www.tuttitalia.it/lombardia/87-lierna/"/>
    <hyperlink ref="C3312" r:id="rId3297" display="https://www.tuttitalia.it/lombardia/79-vigano/"/>
    <hyperlink ref="C3313" r:id="rId3298" display="https://www.tuttitalia.it/lombardia/56-introbio/"/>
    <hyperlink ref="C3314" r:id="rId3299" display="https://www.tuttitalia.it/lombardia/85-pasturo/"/>
    <hyperlink ref="C3315" r:id="rId3300" display="https://www.tuttitalia.it/lombardia/33-monte-marenzo/"/>
    <hyperlink ref="C3316" r:id="rId3301" display="https://www.tuttitalia.it/lombardia/24-suello/"/>
    <hyperlink ref="C3317" r:id="rId3302" display="https://www.tuttitalia.it/lombardia/63-colle-brianza/"/>
    <hyperlink ref="C3318" r:id="rId3303" display="https://www.tuttitalia.it/lombardia/58-cremella/"/>
    <hyperlink ref="C3319" r:id="rId3304" display="https://www.tuttitalia.it/lombardia/14-cremeno/"/>
    <hyperlink ref="C3320" r:id="rId3305" display="https://www.tuttitalia.it/lombardia/39-carenno/"/>
    <hyperlink ref="C3321" r:id="rId3306" display="https://www.tuttitalia.it/lombardia/95-barzio/"/>
    <hyperlink ref="C3322" r:id="rId3307" display="https://www.tuttitalia.it/lombardia/94-oliveto-lario/"/>
    <hyperlink ref="C3323" r:id="rId3308" display="https://www.tuttitalia.it/lombardia/74-ello/"/>
    <hyperlink ref="C3324" r:id="rId3309" display="https://www.tuttitalia.it/lombardia/27-cortenova/"/>
    <hyperlink ref="C3325" r:id="rId3310" display="https://www.tuttitalia.it/lombardia/16-perledo/"/>
    <hyperlink ref="C3326" r:id="rId3311" display="https://www.tuttitalia.it/lombardia/73-casargo/"/>
    <hyperlink ref="C3327" r:id="rId3312" display="https://www.tuttitalia.it/lombardia/65-esino-lario/"/>
    <hyperlink ref="C3328" r:id="rId3313" display="https://www.tuttitalia.it/lombardia/27-varenna/"/>
    <hyperlink ref="C3329" r:id="rId3314" display="https://www.tuttitalia.it/lombardia/44-erve/"/>
    <hyperlink ref="C3330" r:id="rId3315" display="https://www.tuttitalia.it/lombardia/24-valvarrone/"/>
    <hyperlink ref="C3331" r:id="rId3316" display="https://www.tuttitalia.it/lombardia/49-taceno/"/>
    <hyperlink ref="C3332" r:id="rId3317" display="https://www.tuttitalia.it/lombardia/72-cassina-valsassina/"/>
    <hyperlink ref="C3333" r:id="rId3318" display="https://www.tuttitalia.it/lombardia/89-moggio/"/>
    <hyperlink ref="C3334" r:id="rId3319" display="https://www.tuttitalia.it/lombardia/96-margno/"/>
    <hyperlink ref="C3335" r:id="rId3320" display="https://www.tuttitalia.it/lombardia/14-pagnona/"/>
    <hyperlink ref="C3336" r:id="rId3321" display="https://www.tuttitalia.it/lombardia/76-dorio/"/>
    <hyperlink ref="C3337" r:id="rId3322" display="https://www.tuttitalia.it/lombardia/27-vendrogno/"/>
    <hyperlink ref="C3338" r:id="rId3323" display="https://www.tuttitalia.it/lombardia/31-crandola-valsassina/"/>
    <hyperlink ref="C3339" r:id="rId3324" display="https://www.tuttitalia.it/lombardia/92-sueglio/"/>
    <hyperlink ref="C3340" r:id="rId3325" display="https://www.tuttitalia.it/lombardia/75-parlasco/"/>
    <hyperlink ref="C3341" r:id="rId3326" display="https://www.tuttitalia.it/lombardia/85-morterone/"/>
    <hyperlink ref="C3342" r:id="rId3327" display="https://www.tuttitalia.it/lombardia/26-lodi/"/>
    <hyperlink ref="C3343" r:id="rId3328" display="https://www.tuttitalia.it/lombardia/20-codogno/"/>
    <hyperlink ref="C3344" r:id="rId3329" display="https://www.tuttitalia.it/lombardia/81-casalpusterlengo/"/>
    <hyperlink ref="C3345" r:id="rId3330" display="https://www.tuttitalia.it/lombardia/24-sant-angelo-lodigiano/"/>
    <hyperlink ref="C3346" r:id="rId3331" display="https://www.tuttitalia.it/lombardia/87-lodi-vecchio/"/>
    <hyperlink ref="C3347" r:id="rId3332" display="https://www.tuttitalia.it/lombardia/30-zelo-buon-persico/"/>
    <hyperlink ref="C3348" r:id="rId3333" display="https://www.tuttitalia.it/lombardia/27-tavazzano-con-villavesco/"/>
    <hyperlink ref="C3349" r:id="rId3334" display="https://www.tuttitalia.it/lombardia/48-mulazzano/"/>
    <hyperlink ref="C3350" r:id="rId3335" display="https://www.tuttitalia.it/lombardia/20-castiglione-d-adda/"/>
    <hyperlink ref="C3351" r:id="rId3336" display="https://www.tuttitalia.it/lombardia/95-massalengo/"/>
    <hyperlink ref="C3352" r:id="rId3337" display="https://www.tuttitalia.it/lombardia/88-borghetto-lodigiano/"/>
    <hyperlink ref="C3353" r:id="rId3338" display="https://www.tuttitalia.it/lombardia/48-somaglia/"/>
    <hyperlink ref="C3354" r:id="rId3339" display="https://www.tuttitalia.it/lombardia/93-san-martino-in-strada/"/>
    <hyperlink ref="C3355" r:id="rId3340" display="https://www.tuttitalia.it/lombardia/61-sordio/"/>
    <hyperlink ref="C3356" r:id="rId3341" display="https://www.tuttitalia.it/lombardia/76-san-rocco-al-porto/"/>
    <hyperlink ref="C3357" r:id="rId3342" display="https://www.tuttitalia.it/lombardia/22-casalmaiocco/"/>
    <hyperlink ref="C3358" r:id="rId3343" display="https://www.tuttitalia.it/lombardia/23-maleo/"/>
    <hyperlink ref="C3359" r:id="rId3344" display="https://www.tuttitalia.it/lombardia/86-caselle-lurani/"/>
    <hyperlink ref="C3360" r:id="rId3345" display="https://www.tuttitalia.it/lombardia/73-casaletto-lodigiano/"/>
    <hyperlink ref="C3361" r:id="rId3346" display="https://www.tuttitalia.it/lombardia/50-cornegliano-laudense/"/>
    <hyperlink ref="C3362" r:id="rId3347" display="https://www.tuttitalia.it/lombardia/87-castiraga-vidardo/"/>
    <hyperlink ref="C3363" r:id="rId3348" display="https://www.tuttitalia.it/lombardia/50-brembio/"/>
    <hyperlink ref="C3364" r:id="rId3349" display="https://www.tuttitalia.it/lombardia/28-guardamiglio/"/>
    <hyperlink ref="C3365" r:id="rId3350" display="https://www.tuttitalia.it/lombardia/97-salerano-sul-lambro/"/>
    <hyperlink ref="C3366" r:id="rId3351" display="https://www.tuttitalia.it/lombardia/50-graffignana/"/>
    <hyperlink ref="C3367" r:id="rId3352" display="https://www.tuttitalia.it/lombardia/62-livraga/"/>
    <hyperlink ref="C3368" r:id="rId3353" display="https://www.tuttitalia.it/lombardia/14-borgo-san-giovanni/"/>
    <hyperlink ref="C3369" r:id="rId3354" display="https://www.tuttitalia.it/lombardia/62-comazzo/"/>
    <hyperlink ref="C3370" r:id="rId3355" display="https://www.tuttitalia.it/lombardia/14-fombio/"/>
    <hyperlink ref="C3371" r:id="rId3356" display="https://www.tuttitalia.it/lombardia/71-crespiatica/"/>
    <hyperlink ref="C3372" r:id="rId3357" display="https://www.tuttitalia.it/lombardia/74-montanaso-lombardo/"/>
    <hyperlink ref="C3373" r:id="rId3358" display="https://www.tuttitalia.it/lombardia/32-cervignano-d-adda/"/>
    <hyperlink ref="C3374" r:id="rId3359" display="https://www.tuttitalia.it/lombardia/85-cavenago-d-adda/"/>
    <hyperlink ref="C3375" r:id="rId3360" display="https://www.tuttitalia.it/lombardia/64-orio-litta/"/>
    <hyperlink ref="C3376" r:id="rId3361" display="https://www.tuttitalia.it/lombardia/87-secugnago/"/>
    <hyperlink ref="C3377" r:id="rId3362" display="https://www.tuttitalia.it/lombardia/79-santo-stefano-lodigiano/"/>
    <hyperlink ref="C3378" r:id="rId3363" display="https://www.tuttitalia.it/lombardia/54-villanova-del-sillaro/"/>
    <hyperlink ref="C3379" r:id="rId3364" display="https://www.tuttitalia.it/lombardia/91-senna-lodigiana/"/>
    <hyperlink ref="C3380" r:id="rId3365" display="https://www.tuttitalia.it/lombardia/62-san-fiorano/"/>
    <hyperlink ref="C3381" r:id="rId3366" display="https://www.tuttitalia.it/lombardia/54-boffalora-d-adda/"/>
    <hyperlink ref="C3382" r:id="rId3367" display="https://www.tuttitalia.it/lombardia/63-pieve-fissiraga/"/>
    <hyperlink ref="C3383" r:id="rId3368" display="https://www.tuttitalia.it/lombardia/83-merlino/"/>
    <hyperlink ref="C3384" r:id="rId3369" display="https://www.tuttitalia.it/lombardia/55-marudo/"/>
    <hyperlink ref="C3385" r:id="rId3370" display="https://www.tuttitalia.it/lombardia/86-valera-fratta/"/>
    <hyperlink ref="C3386" r:id="rId3371" display="https://www.tuttitalia.it/lombardia/79-ospedaletto-lodigiano/"/>
    <hyperlink ref="C3387" r:id="rId3372" display="https://www.tuttitalia.it/lombardia/94-castelnuovo-bocca-d-adda/"/>
    <hyperlink ref="C3388" r:id="rId3373" display="https://www.tuttitalia.it/lombardia/25-caselle-landi/"/>
    <hyperlink ref="C3389" r:id="rId3374" display="https://www.tuttitalia.it/lombardia/22-turano-lodigiano/"/>
    <hyperlink ref="C3390" r:id="rId3375" display="https://www.tuttitalia.it/lombardia/81-corte-palasio/"/>
    <hyperlink ref="C3391" r:id="rId3376" display="https://www.tuttitalia.it/lombardia/54-castelgerundo/"/>
    <hyperlink ref="C3392" r:id="rId3377" display="https://www.tuttitalia.it/lombardia/42-ossago-lodigiano/"/>
    <hyperlink ref="C3393" r:id="rId3378" display="https://www.tuttitalia.it/lombardia/84-mairago/"/>
    <hyperlink ref="C3394" r:id="rId3379" display="https://www.tuttitalia.it/lombardia/65-galgagnano/"/>
    <hyperlink ref="C3395" r:id="rId3380" display="https://www.tuttitalia.it/lombardia/72-corno-giovine/"/>
    <hyperlink ref="C3396" r:id="rId3381" display="https://www.tuttitalia.it/lombardia/19-bertonico/"/>
    <hyperlink ref="C3397" r:id="rId3382" display="https://www.tuttitalia.it/lombardia/59-terranova-dei-passerini/"/>
    <hyperlink ref="C3398" r:id="rId3383" display="https://www.tuttitalia.it/lombardia/31-meleti/"/>
    <hyperlink ref="C3399" r:id="rId3384" display="https://www.tuttitalia.it/lombardia/41-abbadia-cerreto/"/>
    <hyperlink ref="C3400" r:id="rId3385" display="https://www.tuttitalia.it/lombardia/84-cornovecchio/"/>
    <hyperlink ref="C3401" r:id="rId3386" display="https://www.tuttitalia.it/lombardia/48-maccastorna/"/>
    <hyperlink ref="C3402" r:id="rId3387" display="https://www.tuttitalia.it/lombardia/32-mantova/"/>
    <hyperlink ref="C3403" r:id="rId3388" display="https://www.tuttitalia.it/lombardia/73-castiglione-delle-stiviere/"/>
    <hyperlink ref="C3404" r:id="rId3389" display="https://www.tuttitalia.it/lombardia/65-suzzara/"/>
    <hyperlink ref="C3405" r:id="rId3390" display="https://www.tuttitalia.it/lombardia/21-viadana/"/>
    <hyperlink ref="C3406" r:id="rId3391" display="https://www.tuttitalia.it/lombardia/61-porto-mantovano/"/>
    <hyperlink ref="C3407" r:id="rId3392" display="https://www.tuttitalia.it/lombardia/58-curtatone/"/>
    <hyperlink ref="C3408" r:id="rId3393" display="https://www.tuttitalia.it/lombardia/36-borgo-virgilio/"/>
    <hyperlink ref="C3409" r:id="rId3394" display="https://www.tuttitalia.it/lombardia/37-castel-goffredo/"/>
    <hyperlink ref="C3410" r:id="rId3395" display="https://www.tuttitalia.it/lombardia/37-san-giorgio-bigarello/"/>
    <hyperlink ref="C3411" r:id="rId3396" display="https://www.tuttitalia.it/lombardia/56-goito/"/>
    <hyperlink ref="C3412" r:id="rId3397" display="https://www.tuttitalia.it/lombardia/90-asola/"/>
    <hyperlink ref="C3413" r:id="rId3398" display="https://www.tuttitalia.it/lombardia/21-gonzaga/"/>
    <hyperlink ref="C3414" r:id="rId3399" display="https://www.tuttitalia.it/lombardia/95-roverbella/"/>
    <hyperlink ref="C3415" r:id="rId3400" display="https://www.tuttitalia.it/lombardia/61-marmirolo/"/>
    <hyperlink ref="C3416" r:id="rId3401" display="https://www.tuttitalia.it/lombardia/38-volta-mantovana/"/>
    <hyperlink ref="C3417" r:id="rId3402" display="https://www.tuttitalia.it/lombardia/28-sermide-felonica/"/>
    <hyperlink ref="C3418" r:id="rId3403" display="https://www.tuttitalia.it/lombardia/42-pegognaga/"/>
    <hyperlink ref="C3419" r:id="rId3404" display="https://www.tuttitalia.it/lombardia/44-roncoferraro/"/>
    <hyperlink ref="C3420" r:id="rId3405" display="https://www.tuttitalia.it/lombardia/73-san-benedetto-po/"/>
    <hyperlink ref="C3421" r:id="rId3406" display="https://www.tuttitalia.it/lombardia/92-poggio-rusco/"/>
    <hyperlink ref="C3422" r:id="rId3407" display="https://www.tuttitalia.it/lombardia/58-ostiglia/"/>
    <hyperlink ref="C3423" r:id="rId3408" display="https://www.tuttitalia.it/lombardia/82-marcaria/"/>
    <hyperlink ref="C3424" r:id="rId3409" display="https://www.tuttitalia.it/lombardia/90-guidizzolo/"/>
    <hyperlink ref="C3425" r:id="rId3410" display="https://www.tuttitalia.it/lombardia/55-bagnolo-san-vito/"/>
    <hyperlink ref="C3426" r:id="rId3411" display="https://www.tuttitalia.it/lombardia/91-borgo-mantovano/"/>
    <hyperlink ref="C3427" r:id="rId3412" display="https://www.tuttitalia.it/lombardia/43-quistello/"/>
    <hyperlink ref="C3428" r:id="rId3413" display="https://www.tuttitalia.it/lombardia/94-moglia/"/>
    <hyperlink ref="C3429" r:id="rId3414" display="https://www.tuttitalia.it/lombardia/75-rodigo/"/>
    <hyperlink ref="C3430" r:id="rId3415" display="https://www.tuttitalia.it/lombardia/44-castellucchio/"/>
    <hyperlink ref="C3431" r:id="rId3416" display="https://www.tuttitalia.it/lombardia/97-monzambano/"/>
    <hyperlink ref="C3432" r:id="rId3417" display="https://www.tuttitalia.it/lombardia/67-castel-d-ario/"/>
    <hyperlink ref="C3433" r:id="rId3418" display="https://www.tuttitalia.it/lombardia/52-canneto-sull-oglio/"/>
    <hyperlink ref="C3434" r:id="rId3419" display="https://www.tuttitalia.it/lombardia/39-bozzolo/"/>
    <hyperlink ref="C3435" r:id="rId3420" display="https://www.tuttitalia.it/lombardia/92-sabbioneta/"/>
    <hyperlink ref="C3436" r:id="rId3421" display="https://www.tuttitalia.it/lombardia/45-medole/"/>
    <hyperlink ref="C3437" r:id="rId3422" display="https://www.tuttitalia.it/lombardia/75-cavriana/"/>
    <hyperlink ref="C3438" r:id="rId3423" display="https://www.tuttitalia.it/lombardia/43-dosolo/"/>
    <hyperlink ref="C3439" r:id="rId3424" display="https://www.tuttitalia.it/lombardia/50-castelbelforte/"/>
    <hyperlink ref="C3440" r:id="rId3425" display="https://www.tuttitalia.it/lombardia/41-gazoldo-degli-ippoliti/"/>
    <hyperlink ref="C3441" r:id="rId3426" display="https://www.tuttitalia.it/lombardia/16-acquanegra-sul-chiese/"/>
    <hyperlink ref="C3442" r:id="rId3427" display="https://www.tuttitalia.it/lombardia/73-casaloldo/"/>
    <hyperlink ref="C3443" r:id="rId3428" display="https://www.tuttitalia.it/lombardia/25-solferino/"/>
    <hyperlink ref="C3444" r:id="rId3429" display="https://www.tuttitalia.it/lombardia/44-ceresara/"/>
    <hyperlink ref="C3445" r:id="rId3430" display="https://www.tuttitalia.it/lombardia/72-motteggiana/"/>
    <hyperlink ref="C3446" r:id="rId3431" display="https://www.tuttitalia.it/lombardia/78-rivarolo-mantovano/"/>
    <hyperlink ref="C3447" r:id="rId3432" display="https://www.tuttitalia.it/lombardia/60-ponti-sul-mincio/"/>
    <hyperlink ref="C3448" r:id="rId3433" display="https://www.tuttitalia.it/lombardia/30-casalmoro/"/>
    <hyperlink ref="C3449" r:id="rId3434" display="https://www.tuttitalia.it/lombardia/98-gazzuolo/"/>
    <hyperlink ref="C3450" r:id="rId3435" display="https://www.tuttitalia.it/lombardia/43-villimpenta/"/>
    <hyperlink ref="C3451" r:id="rId3436" display="https://www.tuttitalia.it/lombardia/42-sustinente/"/>
    <hyperlink ref="C3452" r:id="rId3437" display="https://www.tuttitalia.it/lombardia/44-borgocarbonara/"/>
    <hyperlink ref="C3453" r:id="rId3438" display="https://www.tuttitalia.it/lombardia/35-san-martino-dall-argine/"/>
    <hyperlink ref="C3454" r:id="rId3439" display="https://www.tuttitalia.it/lombardia/95-pomponesco/"/>
    <hyperlink ref="C3455" r:id="rId3440" display="https://www.tuttitalia.it/lombardia/40-piubega/"/>
    <hyperlink ref="C3456" r:id="rId3441" display="https://www.tuttitalia.it/lombardia/62-san-giacomo-delle-segnate/"/>
    <hyperlink ref="C3457" r:id="rId3442" display="https://www.tuttitalia.it/lombardia/74-casalromano/"/>
    <hyperlink ref="C3458" r:id="rId3443" display="https://www.tuttitalia.it/lombardia/84-magnacavallo/"/>
    <hyperlink ref="C3459" r:id="rId3444" display="https://www.tuttitalia.it/lombardia/21-serravalle-a-po/"/>
    <hyperlink ref="C3460" r:id="rId3445" display="https://www.tuttitalia.it/lombardia/39-redondesco/"/>
    <hyperlink ref="C3461" r:id="rId3446" display="https://www.tuttitalia.it/lombardia/91-san-giovanni-del-dosso/"/>
    <hyperlink ref="C3462" r:id="rId3447" display="https://www.tuttitalia.it/lombardia/58-quingentole/"/>
    <hyperlink ref="C3463" r:id="rId3448" display="https://www.tuttitalia.it/lombardia/34-schivenoglia/"/>
    <hyperlink ref="C3464" r:id="rId3449" display="https://www.tuttitalia.it/lombardia/71-commessaggio/"/>
    <hyperlink ref="C3465" r:id="rId3450" display="https://www.tuttitalia.it/lombardia/91-mariana-mantovana/"/>
    <hyperlink ref="C3466" r:id="rId3451" display="https://www.tuttitalia.it/lombardia/18-milano/"/>
    <hyperlink ref="C3467" r:id="rId3452" display="https://www.tuttitalia.it/lombardia/68-sesto-san-giovanni/"/>
    <hyperlink ref="C3468" r:id="rId3453" display="https://www.tuttitalia.it/lombardia/54-cinisello-balsamo/"/>
    <hyperlink ref="C3469" r:id="rId3454" display="https://www.tuttitalia.it/lombardia/22-legnano/"/>
    <hyperlink ref="C3470" r:id="rId3455" display="https://www.tuttitalia.it/lombardia/50-rho/"/>
    <hyperlink ref="C3471" r:id="rId3456" display="https://www.tuttitalia.it/lombardia/86-cologno-monzese/"/>
    <hyperlink ref="C3472" r:id="rId3457" display="https://www.tuttitalia.it/lombardia/14-paderno-dugnano/"/>
    <hyperlink ref="C3473" r:id="rId3458" display="https://www.tuttitalia.it/lombardia/25-rozzano/"/>
    <hyperlink ref="C3474" r:id="rId3459" display="https://www.tuttitalia.it/lombardia/34-san-giuliano-milanese/"/>
    <hyperlink ref="C3475" r:id="rId3460" display="https://www.tuttitalia.it/lombardia/30-pioltello/"/>
    <hyperlink ref="C3476" r:id="rId3461" display="https://www.tuttitalia.it/lombardia/16-bollate/"/>
    <hyperlink ref="C3477" r:id="rId3462" display="https://www.tuttitalia.it/lombardia/51-segrate/"/>
    <hyperlink ref="C3478" r:id="rId3463" display="https://www.tuttitalia.it/lombardia/32-corsico/"/>
    <hyperlink ref="C3479" r:id="rId3464" display="https://www.tuttitalia.it/lombardia/94-cernusco-sul-naviglio/"/>
    <hyperlink ref="C3480" r:id="rId3465" display="https://www.tuttitalia.it/lombardia/66-san-donato-milanese/"/>
    <hyperlink ref="C3481" r:id="rId3466" display="https://www.tuttitalia.it/lombardia/27-abbiategrasso/"/>
    <hyperlink ref="C3482" r:id="rId3467" display="https://www.tuttitalia.it/lombardia/28-parabiago/"/>
    <hyperlink ref="C3483" r:id="rId3468" display="https://www.tuttitalia.it/lombardia/62-garbagnate-milanese/"/>
    <hyperlink ref="C3484" r:id="rId3469" display="https://www.tuttitalia.it/lombardia/46-buccinasco/"/>
    <hyperlink ref="C3485" r:id="rId3470" display="https://www.tuttitalia.it/lombardia/58-bresso/"/>
    <hyperlink ref="C3486" r:id="rId3471" display="https://www.tuttitalia.it/lombardia/90-lainate/"/>
    <hyperlink ref="C3487" r:id="rId3472" display="https://www.tuttitalia.it/lombardia/24-magenta/"/>
    <hyperlink ref="C3488" r:id="rId3473" display="https://www.tuttitalia.it/lombardia/95-cesano-boscone/"/>
    <hyperlink ref="C3489" r:id="rId3474" display="https://www.tuttitalia.it/lombardia/52-peschiera-borromeo/"/>
    <hyperlink ref="C3490" r:id="rId3475" display="https://www.tuttitalia.it/lombardia/28-senago/"/>
    <hyperlink ref="C3491" r:id="rId3476" display="https://www.tuttitalia.it/lombardia/85-trezzano-sul-naviglio/"/>
    <hyperlink ref="C3492" r:id="rId3477" display="https://www.tuttitalia.it/lombardia/23-gorgonzola/"/>
    <hyperlink ref="C3493" r:id="rId3478" display="https://www.tuttitalia.it/lombardia/51-cornaredo/"/>
    <hyperlink ref="C3494" r:id="rId3479" display="https://www.tuttitalia.it/lombardia/89-cormano/"/>
    <hyperlink ref="C3495" r:id="rId3480" display="https://www.tuttitalia.it/lombardia/56-settimo-milanese/"/>
    <hyperlink ref="C3496" r:id="rId3481" display="https://www.tuttitalia.it/lombardia/85-novate-milanese/"/>
    <hyperlink ref="C3497" r:id="rId3482" display="https://www.tuttitalia.it/lombardia/16-arese/"/>
    <hyperlink ref="C3498" r:id="rId3483" display="https://www.tuttitalia.it/lombardia/30-cassano-d-adda/"/>
    <hyperlink ref="C3499" r:id="rId3484" display="https://www.tuttitalia.it/lombardia/19-cusano-milanino/"/>
    <hyperlink ref="C3500" r:id="rId3485" display="https://www.tuttitalia.it/lombardia/97-corbetta/"/>
    <hyperlink ref="C3501" r:id="rId3486" display="https://www.tuttitalia.it/lombardia/16-melzo/"/>
    <hyperlink ref="C3502" r:id="rId3487" display="https://www.tuttitalia.it/lombardia/35-melegnano/"/>
    <hyperlink ref="C3503" r:id="rId3488" display="https://www.tuttitalia.it/lombardia/96-bareggio/"/>
    <hyperlink ref="C3504" r:id="rId3489" display="https://www.tuttitalia.it/lombardia/24-nerviano/"/>
    <hyperlink ref="C3505" r:id="rId3490" display="https://www.tuttitalia.it/lombardia/72-vimodrone/"/>
    <hyperlink ref="C3506" r:id="rId3491" display="https://www.tuttitalia.it/lombardia/27-pieve-emanuele/"/>
    <hyperlink ref="C3507" r:id="rId3492" display="https://www.tuttitalia.it/lombardia/52-carugate/"/>
    <hyperlink ref="C3508" r:id="rId3493" display="https://www.tuttitalia.it/lombardia/83-cerro-maggiore/"/>
    <hyperlink ref="C3509" r:id="rId3494" display="https://www.tuttitalia.it/lombardia/54-cesate/"/>
    <hyperlink ref="C3510" r:id="rId3495" display="https://www.tuttitalia.it/lombardia/66-rescaldina/"/>
    <hyperlink ref="C3511" r:id="rId3496" display="https://www.tuttitalia.it/lombardia/19-solaro/"/>
    <hyperlink ref="C3512" r:id="rId3497" display="https://www.tuttitalia.it/lombardia/37-opera/"/>
    <hyperlink ref="C3513" r:id="rId3498" display="https://www.tuttitalia.it/lombardia/81-cassina-de-pecchi/"/>
    <hyperlink ref="C3514" r:id="rId3499" display="https://www.tuttitalia.it/lombardia/27-busto-garolfo/"/>
    <hyperlink ref="C3515" r:id="rId3500" display="https://www.tuttitalia.it/lombardia/35-canegrate/"/>
    <hyperlink ref="C3516" r:id="rId3501" display="https://www.tuttitalia.it/lombardia/51-sedriano/"/>
    <hyperlink ref="C3517" r:id="rId3502" display="https://www.tuttitalia.it/lombardia/72-mediglia/"/>
    <hyperlink ref="C3518" r:id="rId3503" display="https://www.tuttitalia.it/lombardia/87-trezzo-sull-adda/"/>
    <hyperlink ref="C3519" r:id="rId3504" display="https://www.tuttitalia.it/lombardia/19-arluno/"/>
    <hyperlink ref="C3520" r:id="rId3505" display="https://www.tuttitalia.it/lombardia/33-baranzate/"/>
    <hyperlink ref="C3521" r:id="rId3506" display="https://www.tuttitalia.it/lombardia/73-pero/"/>
    <hyperlink ref="C3522" r:id="rId3507" display="https://www.tuttitalia.it/lombardia/60-paullo/"/>
    <hyperlink ref="C3523" r:id="rId3508" display="https://www.tuttitalia.it/lombardia/28-castano-primo/"/>
    <hyperlink ref="C3524" r:id="rId3509" display="https://www.tuttitalia.it/lombardia/50-inzago/"/>
    <hyperlink ref="C3525" r:id="rId3510" display="https://www.tuttitalia.it/lombardia/64-locate-di-triulzi/"/>
    <hyperlink ref="C3526" r:id="rId3511" display="https://www.tuttitalia.it/lombardia/12-vignate/"/>
    <hyperlink ref="C3527" r:id="rId3512" display="https://www.tuttitalia.it/lombardia/65-magnago/"/>
    <hyperlink ref="C3528" r:id="rId3513" display="https://www.tuttitalia.it/lombardia/51-vanzago/"/>
    <hyperlink ref="C3529" r:id="rId3514" display="https://www.tuttitalia.it/lombardia/23-vittuone/"/>
    <hyperlink ref="C3530" r:id="rId3515" display="https://www.tuttitalia.it/lombardia/22-gaggiano/"/>
    <hyperlink ref="C3531" r:id="rId3516" display="https://www.tuttitalia.it/lombardia/34-vaprio-d-adda/"/>
    <hyperlink ref="C3532" r:id="rId3517" display="https://www.tuttitalia.it/lombardia/87-assago/"/>
    <hyperlink ref="C3533" r:id="rId3518" display="https://www.tuttitalia.it/lombardia/58-pessano-con-bornago/"/>
    <hyperlink ref="C3534" r:id="rId3519" display="https://www.tuttitalia.it/lombardia/64-lacchiarella/"/>
    <hyperlink ref="C3535" r:id="rId3520" display="https://www.tuttitalia.it/lombardia/87-gessate/"/>
    <hyperlink ref="C3536" r:id="rId3521" display="https://www.tuttitalia.it/lombardia/62-inveruno/"/>
    <hyperlink ref="C3537" r:id="rId3522" display="https://www.tuttitalia.it/lombardia/70-pozzuolo-martesana/"/>
    <hyperlink ref="C3538" r:id="rId3523" display="https://www.tuttitalia.it/lombardia/23-bussero/"/>
    <hyperlink ref="C3539" r:id="rId3524" display="https://www.tuttitalia.it/lombardia/33-pogliano-milanese/"/>
    <hyperlink ref="C3540" r:id="rId3525" display="https://www.tuttitalia.it/lombardia/27-san-vittore-olona/"/>
    <hyperlink ref="C3541" r:id="rId3526" display="https://www.tuttitalia.it/lombardia/37-cuggiono/"/>
    <hyperlink ref="C3542" r:id="rId3527" display="https://www.tuttitalia.it/lombardia/83-motta-visconti/"/>
    <hyperlink ref="C3543" r:id="rId3528" display="https://www.tuttitalia.it/lombardia/43-basiglio/"/>
    <hyperlink ref="C3544" r:id="rId3529" display="https://www.tuttitalia.it/lombardia/57-san-colombano-al-lambro/"/>
    <hyperlink ref="C3545" r:id="rId3530" display="https://www.tuttitalia.it/lombardia/74-pregnana-milanese/"/>
    <hyperlink ref="C3546" r:id="rId3531" display="https://www.tuttitalia.it/lombardia/65-settala/"/>
    <hyperlink ref="C3547" r:id="rId3532" display="https://www.tuttitalia.it/lombardia/80-binasco/"/>
    <hyperlink ref="C3548" r:id="rId3533" display="https://www.tuttitalia.it/lombardia/85-turbigo/"/>
    <hyperlink ref="C3549" r:id="rId3534" display="https://www.tuttitalia.it/lombardia/63-cambiago/"/>
    <hyperlink ref="C3550" r:id="rId3535" display="https://www.tuttitalia.it/lombardia/74-zibido-san-giacomo/"/>
    <hyperlink ref="C3551" r:id="rId3536" display="https://www.tuttitalia.it/lombardia/39-robecco-sul-naviglio/"/>
    <hyperlink ref="C3552" r:id="rId3537" display="https://www.tuttitalia.it/lombardia/20-san-giorgio-su-legnano/"/>
    <hyperlink ref="C3553" r:id="rId3538" display="https://www.tuttitalia.it/lombardia/34-arconate/"/>
    <hyperlink ref="C3554" r:id="rId3539" display="https://www.tuttitalia.it/lombardia/56-dairago/"/>
    <hyperlink ref="C3555" r:id="rId3540" display="https://www.tuttitalia.it/lombardia/70-pozzo-d-adda/"/>
    <hyperlink ref="C3556" r:id="rId3541" display="https://www.tuttitalia.it/lombardia/76-marcallo-con-casone/"/>
    <hyperlink ref="C3557" r:id="rId3542" display="https://www.tuttitalia.it/lombardia/76-villa-cortese/"/>
    <hyperlink ref="C3558" r:id="rId3543" display="https://www.tuttitalia.it/lombardia/86-pantigliate/"/>
    <hyperlink ref="C3559" r:id="rId3544" display="https://www.tuttitalia.it/lombardia/55-truccazzano/"/>
    <hyperlink ref="C3560" r:id="rId3545" display="https://www.tuttitalia.it/lombardia/59-rosate/"/>
    <hyperlink ref="C3561" r:id="rId3546" display="https://www.tuttitalia.it/lombardia/15-vermezzo-con-zelo/"/>
    <hyperlink ref="C3562" r:id="rId3547" display="https://www.tuttitalia.it/lombardia/88-casorezzo/"/>
    <hyperlink ref="C3563" r:id="rId3548" display="https://www.tuttitalia.it/lombardia/55-vanzaghello/"/>
    <hyperlink ref="C3564" r:id="rId3549" display="https://www.tuttitalia.it/lombardia/59-trezzano-rosa/"/>
    <hyperlink ref="C3565" r:id="rId3550" display="https://www.tuttitalia.it/lombardia/71-cerro-al-lambro/"/>
    <hyperlink ref="C3566" r:id="rId3551" display="https://www.tuttitalia.it/lombardia/92-santo-stefano-ticino/"/>
    <hyperlink ref="C3567" r:id="rId3552" display="https://www.tuttitalia.it/lombardia/98-cisliano/"/>
    <hyperlink ref="C3568" r:id="rId3553" display="https://www.tuttitalia.it/lombardia/39-robecchetto-con-induno/"/>
    <hyperlink ref="C3569" r:id="rId3554" display="https://www.tuttitalia.it/lombardia/61-albairate/"/>
    <hyperlink ref="C3570" r:id="rId3555" display="https://www.tuttitalia.it/lombardia/93-buscate/"/>
    <hyperlink ref="C3571" r:id="rId3556" display="https://www.tuttitalia.it/lombardia/19-noviglio/"/>
    <hyperlink ref="C3572" r:id="rId3557" display="https://www.tuttitalia.it/lombardia/64-rodano/"/>
    <hyperlink ref="C3573" r:id="rId3558" display="https://www.tuttitalia.it/lombardia/94-san-zenone-al-lambro/"/>
    <hyperlink ref="C3574" r:id="rId3559" display="https://www.tuttitalia.it/lombardia/25-ossona/"/>
    <hyperlink ref="C3575" r:id="rId3560" display="https://www.tuttitalia.it/lombardia/91-carpiano/"/>
    <hyperlink ref="C3576" r:id="rId3561" display="https://www.tuttitalia.it/lombardia/45-mesero/"/>
    <hyperlink ref="C3577" r:id="rId3562" display="https://www.tuttitalia.it/lombardia/58-boffalora-sopra-ticino/"/>
    <hyperlink ref="C3578" r:id="rId3563" display="https://www.tuttitalia.it/lombardia/88-cusago/"/>
    <hyperlink ref="C3579" r:id="rId3564" display="https://www.tuttitalia.it/lombardia/77-liscate/"/>
    <hyperlink ref="C3580" r:id="rId3565" display="https://www.tuttitalia.it/lombardia/23-casarile/"/>
    <hyperlink ref="C3581" r:id="rId3566" display="https://www.tuttitalia.it/lombardia/74-vizzolo-predabissi/"/>
    <hyperlink ref="C3582" r:id="rId3567" display="https://www.tuttitalia.it/lombardia/82-bellinzago-lombardo/"/>
    <hyperlink ref="C3583" r:id="rId3568" display="https://www.tuttitalia.it/lombardia/80-basiano/"/>
    <hyperlink ref="C3584" r:id="rId3569" display="https://www.tuttitalia.it/lombardia/88-masate/"/>
    <hyperlink ref="C3585" r:id="rId3570" display="https://www.tuttitalia.it/lombardia/48-tribiano/"/>
    <hyperlink ref="C3586" r:id="rId3571" display="https://www.tuttitalia.it/lombardia/62-vernate/"/>
    <hyperlink ref="C3587" r:id="rId3572" display="https://www.tuttitalia.it/lombardia/19-dresano/"/>
    <hyperlink ref="C3588" r:id="rId3573" display="https://www.tuttitalia.it/lombardia/70-bernate-ticino/"/>
    <hyperlink ref="C3589" r:id="rId3574" display="https://www.tuttitalia.it/lombardia/50-grezzago/"/>
    <hyperlink ref="C3590" r:id="rId3575" display="https://www.tuttitalia.it/lombardia/39-bubbiano/"/>
    <hyperlink ref="C3591" r:id="rId3576" display="https://www.tuttitalia.it/lombardia/29-colturano/"/>
    <hyperlink ref="C3592" r:id="rId3577" display="https://www.tuttitalia.it/lombardia/19-besate/"/>
    <hyperlink ref="C3593" r:id="rId3578" display="https://www.tuttitalia.it/lombardia/68-cassinetta-di-lugagnano/"/>
    <hyperlink ref="C3594" r:id="rId3579" display="https://www.tuttitalia.it/lombardia/53-gudo-visconti/"/>
    <hyperlink ref="C3595" r:id="rId3580" display="https://www.tuttitalia.it/lombardia/66-ozzero/"/>
    <hyperlink ref="C3596" r:id="rId3581" display="https://www.tuttitalia.it/lombardia/64-calvignasco/"/>
    <hyperlink ref="C3597" r:id="rId3582" display="https://www.tuttitalia.it/lombardia/39-morimondo/"/>
    <hyperlink ref="C3598" r:id="rId3583" display="https://www.tuttitalia.it/lombardia/67-nosate/"/>
    <hyperlink ref="C3599" r:id="rId3584" display="https://www.tuttitalia.it/lombardia/87-monza/"/>
    <hyperlink ref="C3600" r:id="rId3585" display="https://www.tuttitalia.it/lombardia/65-lissone/"/>
    <hyperlink ref="C3601" r:id="rId3586" display="https://www.tuttitalia.it/lombardia/28-seregno/"/>
    <hyperlink ref="C3602" r:id="rId3587" display="https://www.tuttitalia.it/lombardia/77-desio/"/>
    <hyperlink ref="C3603" r:id="rId3588" display="https://www.tuttitalia.it/lombardia/26-cesano-maderno/"/>
    <hyperlink ref="C3604" r:id="rId3589" display="https://www.tuttitalia.it/lombardia/86-brugherio/"/>
    <hyperlink ref="C3605" r:id="rId3590" display="https://www.tuttitalia.it/lombardia/53-limbiate/"/>
    <hyperlink ref="C3606" r:id="rId3591" display="https://www.tuttitalia.it/lombardia/33-vimercate/"/>
    <hyperlink ref="C3607" r:id="rId3592" display="https://www.tuttitalia.it/lombardia/86-giussano/"/>
    <hyperlink ref="C3608" r:id="rId3593" display="https://www.tuttitalia.it/lombardia/77-seveso/"/>
    <hyperlink ref="C3609" r:id="rId3594" display="https://www.tuttitalia.it/lombardia/46-muggio/"/>
    <hyperlink ref="C3610" r:id="rId3595" display="https://www.tuttitalia.it/lombardia/46-nova-milanese/"/>
    <hyperlink ref="C3611" r:id="rId3596" display="https://www.tuttitalia.it/lombardia/31-meda/"/>
    <hyperlink ref="C3612" r:id="rId3597" display="https://www.tuttitalia.it/lombardia/41-carate-brianza/"/>
    <hyperlink ref="C3613" r:id="rId3598" display="https://www.tuttitalia.it/lombardia/85-arcore/"/>
    <hyperlink ref="C3614" r:id="rId3599" display="https://www.tuttitalia.it/lombardia/74-bovisio-masciago/"/>
    <hyperlink ref="C3615" r:id="rId3600" display="https://www.tuttitalia.it/lombardia/51-lentate-sul-seveso/"/>
    <hyperlink ref="C3616" r:id="rId3601" display="https://www.tuttitalia.it/lombardia/92-concorezzo/"/>
    <hyperlink ref="C3617" r:id="rId3602" display="https://www.tuttitalia.it/lombardia/28-agrate-brianza/"/>
    <hyperlink ref="C3618" r:id="rId3603" display="https://www.tuttitalia.it/lombardia/12-besana-in-brianza/"/>
    <hyperlink ref="C3619" r:id="rId3604" display="https://www.tuttitalia.it/lombardia/29-villasanta/"/>
    <hyperlink ref="C3620" r:id="rId3605" display="https://www.tuttitalia.it/lombardia/42-varedo/"/>
    <hyperlink ref="C3621" r:id="rId3606" display="https://www.tuttitalia.it/lombardia/56-biassono/"/>
    <hyperlink ref="C3622" r:id="rId3607" display="https://www.tuttitalia.it/lombardia/33-bernareggio/"/>
    <hyperlink ref="C3623" r:id="rId3608" display="https://www.tuttitalia.it/lombardia/37-cornate-d-adda/"/>
    <hyperlink ref="C3624" r:id="rId3609" display="https://www.tuttitalia.it/lombardia/57-usmate-velate/"/>
    <hyperlink ref="C3625" r:id="rId3610" display="https://www.tuttitalia.it/lombardia/72-verano-brianza/"/>
    <hyperlink ref="C3626" r:id="rId3611" display="https://www.tuttitalia.it/lombardia/32-triuggio/"/>
    <hyperlink ref="C3627" r:id="rId3612" display="https://www.tuttitalia.it/lombardia/61-lesmo/"/>
    <hyperlink ref="C3628" r:id="rId3613" display="https://www.tuttitalia.it/lombardia/70-cogliate/"/>
    <hyperlink ref="C3629" r:id="rId3614" display="https://www.tuttitalia.it/lombardia/12-sovico/"/>
    <hyperlink ref="C3630" r:id="rId3615" display="https://www.tuttitalia.it/lombardia/41-lazzate/"/>
    <hyperlink ref="C3631" r:id="rId3616" display="https://www.tuttitalia.it/lombardia/77-vedano-al-lambro/"/>
    <hyperlink ref="C3632" r:id="rId3617" display="https://www.tuttitalia.it/lombardia/88-macherio/"/>
    <hyperlink ref="C3633" r:id="rId3618" display="https://www.tuttitalia.it/lombardia/52-bellusco/"/>
    <hyperlink ref="C3634" r:id="rId3619" display="https://www.tuttitalia.it/lombardia/36-cavenago-di-brianza/"/>
    <hyperlink ref="C3635" r:id="rId3620" display="https://www.tuttitalia.it/lombardia/45-carnate/"/>
    <hyperlink ref="C3636" r:id="rId3621" display="https://www.tuttitalia.it/lombardia/28-barlassina/"/>
    <hyperlink ref="C3637" r:id="rId3622" display="https://www.tuttitalia.it/lombardia/64-busnago/"/>
    <hyperlink ref="C3638" r:id="rId3623" display="https://www.tuttitalia.it/lombardia/85-ceriano-laghetto/"/>
    <hyperlink ref="C3639" r:id="rId3624" display="https://www.tuttitalia.it/lombardia/73-albiate/"/>
    <hyperlink ref="C3640" r:id="rId3625" display="https://www.tuttitalia.it/lombardia/70-briosco/"/>
    <hyperlink ref="C3641" r:id="rId3626" display="https://www.tuttitalia.it/lombardia/75-misinto/"/>
    <hyperlink ref="C3642" r:id="rId3627" display="https://www.tuttitalia.it/lombardia/97-caponago/"/>
    <hyperlink ref="C3643" r:id="rId3628" display="https://www.tuttitalia.it/lombardia/94-ornago/"/>
    <hyperlink ref="C3644" r:id="rId3629" display="https://www.tuttitalia.it/lombardia/91-roncello/"/>
    <hyperlink ref="C3645" r:id="rId3630" display="https://www.tuttitalia.it/lombardia/36-mezzago/"/>
    <hyperlink ref="C3646" r:id="rId3631" display="https://www.tuttitalia.it/lombardia/79-sulbiate/"/>
    <hyperlink ref="C3647" r:id="rId3632" display="https://www.tuttitalia.it/lombardia/77-veduggio-con-colzano/"/>
    <hyperlink ref="C3648" r:id="rId3633" display="https://www.tuttitalia.it/lombardia/89-burago-di-molgora/"/>
    <hyperlink ref="C3649" r:id="rId3634" display="https://www.tuttitalia.it/lombardia/49-renate/"/>
    <hyperlink ref="C3650" r:id="rId3635" display="https://www.tuttitalia.it/lombardia/81-ronco-briantino/"/>
    <hyperlink ref="C3651" r:id="rId3636" display="https://www.tuttitalia.it/lombardia/44-correzzana/"/>
    <hyperlink ref="C3652" r:id="rId3637" display="https://www.tuttitalia.it/lombardia/91-camparada/"/>
    <hyperlink ref="C3653" r:id="rId3638" display="https://www.tuttitalia.it/lombardia/31-aicurzio/"/>
    <hyperlink ref="C3654" r:id="rId3639" display="https://www.tuttitalia.it/lombardia/56-pavia/"/>
    <hyperlink ref="C3655" r:id="rId3640" display="https://www.tuttitalia.it/lombardia/83-vigevano/"/>
    <hyperlink ref="C3656" r:id="rId3641" display="https://www.tuttitalia.it/lombardia/73-voghera/"/>
    <hyperlink ref="C3657" r:id="rId3642" display="https://www.tuttitalia.it/lombardia/20-mortara/"/>
    <hyperlink ref="C3658" r:id="rId3643" display="https://www.tuttitalia.it/lombardia/33-stradella/"/>
    <hyperlink ref="C3659" r:id="rId3644" display="https://www.tuttitalia.it/lombardia/68-gambolo/"/>
    <hyperlink ref="C3660" r:id="rId3645" display="https://www.tuttitalia.it/lombardia/77-garlasco/"/>
    <hyperlink ref="C3661" r:id="rId3646" display="https://www.tuttitalia.it/lombardia/88-broni/"/>
    <hyperlink ref="C3662" r:id="rId3647" display="https://www.tuttitalia.it/lombardia/45-casorate-primo/"/>
    <hyperlink ref="C3663" r:id="rId3648" display="https://www.tuttitalia.it/lombardia/68-cassolnovo/"/>
    <hyperlink ref="C3664" r:id="rId3649" display="https://www.tuttitalia.it/lombardia/98-cava-manara/"/>
    <hyperlink ref="C3665" r:id="rId3650" display="https://www.tuttitalia.it/lombardia/56-casteggio/"/>
    <hyperlink ref="C3666" r:id="rId3651" display="https://www.tuttitalia.it/lombardia/38-mede/"/>
    <hyperlink ref="C3667" r:id="rId3652" display="https://www.tuttitalia.it/lombardia/95-vidigulfo/"/>
    <hyperlink ref="C3668" r:id="rId3653" display="https://www.tuttitalia.it/lombardia/27-san-martino-siccomario/"/>
    <hyperlink ref="C3669" r:id="rId3654" display="https://www.tuttitalia.it/lombardia/60-landriano/"/>
    <hyperlink ref="C3670" r:id="rId3655" display="https://www.tuttitalia.it/lombardia/71-belgioioso/"/>
    <hyperlink ref="C3671" r:id="rId3656" display="https://www.tuttitalia.it/lombardia/59-siziano/"/>
    <hyperlink ref="C3672" r:id="rId3657" display="https://www.tuttitalia.it/lombardia/19-robbio/"/>
    <hyperlink ref="C3673" r:id="rId3658" display="https://www.tuttitalia.it/lombardia/22-certosa-di-pavia/"/>
    <hyperlink ref="C3674" r:id="rId3659" display="https://www.tuttitalia.it/lombardia/84-cilavegna/"/>
    <hyperlink ref="C3675" r:id="rId3660" display="https://www.tuttitalia.it/lombardia/25-sannazzaro-de-burgondi/"/>
    <hyperlink ref="C3676" r:id="rId3661" display="https://www.tuttitalia.it/lombardia/70-rivanazzano-terme/"/>
    <hyperlink ref="C3677" r:id="rId3662" display="https://www.tuttitalia.it/lombardia/19-giussago/"/>
    <hyperlink ref="C3678" r:id="rId3663" display="https://www.tuttitalia.it/lombardia/56-cura-carpignano/"/>
    <hyperlink ref="C3679" r:id="rId3664" display="https://www.tuttitalia.it/lombardia/42-dorno/"/>
    <hyperlink ref="C3680" r:id="rId3665" display="https://www.tuttitalia.it/lombardia/64-gropello-cairoli/"/>
    <hyperlink ref="C3681" r:id="rId3666" display="https://www.tuttitalia.it/lombardia/62-travaco-siccomario/"/>
    <hyperlink ref="C3682" r:id="rId3667" display="https://www.tuttitalia.it/lombardia/33-chignolo-po/"/>
    <hyperlink ref="C3683" r:id="rId3668" display="https://www.tuttitalia.it/lombardia/81-san-genesio-ed-uniti/"/>
    <hyperlink ref="C3684" r:id="rId3669" display="https://www.tuttitalia.it/lombardia/68-tromello/"/>
    <hyperlink ref="C3685" r:id="rId3670" display="https://www.tuttitalia.it/lombardia/72-miradolo-terme/"/>
    <hyperlink ref="C3686" r:id="rId3671" display="https://www.tuttitalia.it/lombardia/16-albuzzano/"/>
    <hyperlink ref="C3687" r:id="rId3672" display="https://www.tuttitalia.it/lombardia/94-torrevecchia-pia/"/>
    <hyperlink ref="C3688" r:id="rId3673" display="https://www.tuttitalia.it/lombardia/90-bressana-bottarone/"/>
    <hyperlink ref="C3689" r:id="rId3674" display="https://www.tuttitalia.it/lombardia/89-vellezzo-bellini/"/>
    <hyperlink ref="C3690" r:id="rId3675" display="https://www.tuttitalia.it/lombardia/84-godiasco-salice-terme/"/>
    <hyperlink ref="C3691" r:id="rId3676" display="https://www.tuttitalia.it/lombardia/76-zinasco/"/>
    <hyperlink ref="C3692" r:id="rId3677" display="https://www.tuttitalia.it/lombardia/43-varzi/"/>
    <hyperlink ref="C3693" r:id="rId3678" display="https://www.tuttitalia.it/lombardia/68-villanterio/"/>
    <hyperlink ref="C3694" r:id="rId3679" display="https://www.tuttitalia.it/lombardia/83-linarolo/"/>
    <hyperlink ref="C3695" r:id="rId3680" display="https://www.tuttitalia.it/lombardia/58-gravellona-lomellina/"/>
    <hyperlink ref="C3696" r:id="rId3681" display="https://www.tuttitalia.it/lombardia/41-bornasco/"/>
    <hyperlink ref="C3697" r:id="rId3682" display="https://www.tuttitalia.it/lombardia/25-borgarello/"/>
    <hyperlink ref="C3698" r:id="rId3683" display="https://www.tuttitalia.it/lombardia/15-bereguardo/"/>
    <hyperlink ref="C3699" r:id="rId3684" display="https://www.tuttitalia.it/lombardia/56-pieve-porto-morone/"/>
    <hyperlink ref="C3700" r:id="rId3685" display="https://www.tuttitalia.it/lombardia/38-corteolona-genzone/"/>
    <hyperlink ref="C3701" r:id="rId3686" display="https://www.tuttitalia.it/lombardia/14-marcignago/"/>
    <hyperlink ref="C3702" r:id="rId3687" display="https://www.tuttitalia.it/lombardia/95-casei-gerola/"/>
    <hyperlink ref="C3703" r:id="rId3688" display="https://www.tuttitalia.it/lombardia/95-lungavilla/"/>
    <hyperlink ref="C3704" r:id="rId3689" display="https://www.tuttitalia.it/lombardia/15-torre-d-isola/"/>
    <hyperlink ref="C3705" r:id="rId3690" display="https://www.tuttitalia.it/lombardia/29-santa-maria-della-versa/"/>
    <hyperlink ref="C3706" r:id="rId3691" display="https://www.tuttitalia.it/lombardia/49-trivolzio/"/>
    <hyperlink ref="C3707" r:id="rId3692" display="https://www.tuttitalia.it/lombardia/71-ceranova/"/>
    <hyperlink ref="C3708" r:id="rId3693" display="https://www.tuttitalia.it/lombardia/71-valle-lomellina/"/>
    <hyperlink ref="C3709" r:id="rId3694" display="https://www.tuttitalia.it/lombardia/63-lomello/"/>
    <hyperlink ref="C3710" r:id="rId3695" display="https://www.tuttitalia.it/lombardia/85-santa-cristina-bissone/"/>
    <hyperlink ref="C3711" r:id="rId3696" display="https://www.tuttitalia.it/lombardia/98-pieve-del-cairo/"/>
    <hyperlink ref="C3712" r:id="rId3697" display="https://www.tuttitalia.it/lombardia/91-parona/"/>
    <hyperlink ref="C3713" r:id="rId3698" display="https://www.tuttitalia.it/lombardia/90-palestro/"/>
    <hyperlink ref="C3714" r:id="rId3699" display="https://www.tuttitalia.it/lombardia/62-zerbolo/"/>
    <hyperlink ref="C3715" r:id="rId3700" display="https://www.tuttitalia.it/lombardia/23-bascape/"/>
    <hyperlink ref="C3716" r:id="rId3701" display="https://www.tuttitalia.it/lombardia/30-magherno/"/>
    <hyperlink ref="C3717" r:id="rId3702" display="https://www.tuttitalia.it/lombardia/62-zeccone/"/>
    <hyperlink ref="C3718" r:id="rId3703" display="https://www.tuttitalia.it/lombardia/64-pinarolo-po/"/>
    <hyperlink ref="C3719" r:id="rId3704" display="https://www.tuttitalia.it/lombardia/81-copiano/"/>
    <hyperlink ref="C3720" r:id="rId3705" display="https://www.tuttitalia.it/lombardia/48-marzano/"/>
    <hyperlink ref="C3721" r:id="rId3706" display="https://www.tuttitalia.it/lombardia/30-montu-beccaria/"/>
    <hyperlink ref="C3722" r:id="rId3707" display="https://www.tuttitalia.it/lombardia/16-torrazza-coste/"/>
    <hyperlink ref="C3723" r:id="rId3708" display="https://www.tuttitalia.it/lombardia/18-santa-giuletta/"/>
    <hyperlink ref="C3724" r:id="rId3709" display="https://www.tuttitalia.it/lombardia/92-confienza/"/>
    <hyperlink ref="C3725" r:id="rId3710" display="https://www.tuttitalia.it/lombardia/45-sartirana-lomellina/"/>
    <hyperlink ref="C3726" r:id="rId3711" display="https://www.tuttitalia.it/lombardia/89-montebello-della-battaglia/"/>
    <hyperlink ref="C3727" r:id="rId3712" display="https://www.tuttitalia.it/lombardia/21-retorbido/"/>
    <hyperlink ref="C3728" r:id="rId3713" display="https://www.tuttitalia.it/lombardia/31-roncaro/"/>
    <hyperlink ref="C3729" r:id="rId3714" display="https://www.tuttitalia.it/lombardia/16-candia-lomellina/"/>
    <hyperlink ref="C3730" r:id="rId3715" display="https://www.tuttitalia.it/lombardia/78-arena-po/"/>
    <hyperlink ref="C3731" r:id="rId3716" display="https://www.tuttitalia.it/lombardia/16-vistarino/"/>
    <hyperlink ref="C3732" r:id="rId3717" display="https://www.tuttitalia.it/lombardia/24-valle-salimbene/"/>
    <hyperlink ref="C3733" r:id="rId3718" display="https://www.tuttitalia.it/lombardia/27-inverno-monteleone/"/>
    <hyperlink ref="C3734" r:id="rId3719" display="https://www.tuttitalia.it/lombardia/89-portalbera/"/>
    <hyperlink ref="C3735" r:id="rId3720" display="https://www.tuttitalia.it/lombardia/75-carbonara-al-ticino/"/>
    <hyperlink ref="C3736" r:id="rId3721" display="https://www.tuttitalia.it/lombardia/94-borgo-priolo/"/>
    <hyperlink ref="C3737" r:id="rId3722" display="https://www.tuttitalia.it/lombardia/68-gerenzago/"/>
    <hyperlink ref="C3738" r:id="rId3723" display="https://www.tuttitalia.it/lombardia/24-canneto-pavese/"/>
    <hyperlink ref="C3739" r:id="rId3724" display="https://www.tuttitalia.it/lombardia/89-mezzanino/"/>
    <hyperlink ref="C3740" r:id="rId3725" display="https://www.tuttitalia.it/lombardia/54-cigognola/"/>
    <hyperlink ref="C3741" r:id="rId3726" display="https://www.tuttitalia.it/lombardia/77-verrua-po/"/>
    <hyperlink ref="C3742" r:id="rId3727" display="https://www.tuttitalia.it/lombardia/15-cervesina/"/>
    <hyperlink ref="C3743" r:id="rId3728" display="https://www.tuttitalia.it/lombardia/74-frascarolo/"/>
    <hyperlink ref="C3744" r:id="rId3729" display="https://www.tuttitalia.it/lombardia/21-sommo/"/>
    <hyperlink ref="C3745" r:id="rId3730" display="https://www.tuttitalia.it/lombardia/56-castello-d-agogna/"/>
    <hyperlink ref="C3746" r:id="rId3731" display="https://www.tuttitalia.it/lombardia/42-lardirago/"/>
    <hyperlink ref="C3747" r:id="rId3732" display="https://www.tuttitalia.it/lombardia/67-ferrera-erbognone/"/>
    <hyperlink ref="C3748" r:id="rId3733" display="https://www.tuttitalia.it/lombardia/83-ottobiano/"/>
    <hyperlink ref="C3749" r:id="rId3734" display="https://www.tuttitalia.it/lombardia/78-campospinoso/"/>
    <hyperlink ref="C3750" r:id="rId3735" display="https://www.tuttitalia.it/lombardia/35-colli-verdi/"/>
    <hyperlink ref="C3751" r:id="rId3736" display="https://www.tuttitalia.it/lombardia/71-mezzana-bigli/"/>
    <hyperlink ref="C3752" r:id="rId3737" display="https://www.tuttitalia.it/lombardia/45-castelletto-di-branduzzo/"/>
    <hyperlink ref="C3753" r:id="rId3738" display="https://www.tuttitalia.it/lombardia/60-san-giorgio-di-lomellina/"/>
    <hyperlink ref="C3754" r:id="rId3739" display="https://www.tuttitalia.it/lombardia/91-redavalle/"/>
    <hyperlink ref="C3755" r:id="rId3740" display="https://www.tuttitalia.it/lombardia/41-corvino-san-quirico/"/>
    <hyperlink ref="C3756" r:id="rId3741" display="https://www.tuttitalia.it/lombardia/62-trovo/"/>
    <hyperlink ref="C3757" r:id="rId3742" display="https://www.tuttitalia.it/lombardia/52-zeme/"/>
    <hyperlink ref="C3758" r:id="rId3743" display="https://www.tuttitalia.it/lombardia/16-zavattarello/"/>
    <hyperlink ref="C3759" r:id="rId3744" display="https://www.tuttitalia.it/lombardia/27-bastida-pancarana/"/>
    <hyperlink ref="C3760" r:id="rId3745" display="https://www.tuttitalia.it/lombardia/60-codevilla/"/>
    <hyperlink ref="C3761" r:id="rId3746" display="https://www.tuttitalia.it/lombardia/56-borgo-san-siro/"/>
    <hyperlink ref="C3762" r:id="rId3747" display="https://www.tuttitalia.it/lombardia/79-sant-alessio-con-vialone/"/>
    <hyperlink ref="C3763" r:id="rId3748" display="https://www.tuttitalia.it/lombardia/15-torre-d-arese/"/>
    <hyperlink ref="C3764" r:id="rId3749" display="https://www.tuttitalia.it/lombardia/19-scaldasole/"/>
    <hyperlink ref="C3765" r:id="rId3750" display="https://www.tuttitalia.it/lombardia/96-montalto-pavese/"/>
    <hyperlink ref="C3766" r:id="rId3751" display="https://www.tuttitalia.it/lombardia/86-rovescala/"/>
    <hyperlink ref="C3767" r:id="rId3752" display="https://www.tuttitalia.it/lombardia/55-casatisma/"/>
    <hyperlink ref="C3768" r:id="rId3753" display="https://www.tuttitalia.it/lombardia/68-pieve-albignola/"/>
    <hyperlink ref="C3769" r:id="rId3754" display="https://www.tuttitalia.it/lombardia/63-cornale-bastida/"/>
    <hyperlink ref="C3770" r:id="rId3755" display="https://www.tuttitalia.it/lombardia/73-barbianello/"/>
    <hyperlink ref="C3771" r:id="rId3756" display="https://www.tuttitalia.it/lombardia/28-alagna/"/>
    <hyperlink ref="C3772" r:id="rId3757" display="https://www.tuttitalia.it/lombardia/96-pietra-de-giorgi/"/>
    <hyperlink ref="C3773" r:id="rId3758" display="https://www.tuttitalia.it/lombardia/29-torricella-verzate/"/>
    <hyperlink ref="C3774" r:id="rId3759" display="https://www.tuttitalia.it/lombardia/77-filighera/"/>
    <hyperlink ref="C3775" r:id="rId3760" display="https://www.tuttitalia.it/lombardia/23-corana/"/>
    <hyperlink ref="C3776" r:id="rId3761" display="https://www.tuttitalia.it/lombardia/67-sant-angelo-lomellina/"/>
    <hyperlink ref="C3777" r:id="rId3762" display="https://www.tuttitalia.it/lombardia/74-ponte-nizza/"/>
    <hyperlink ref="C3778" r:id="rId3763" display="https://www.tuttitalia.it/lombardia/97-villanova-d-ardenghi/"/>
    <hyperlink ref="C3779" r:id="rId3764" display="https://www.tuttitalia.it/lombardia/57-breme/"/>
    <hyperlink ref="C3780" r:id="rId3765" display="https://www.tuttitalia.it/lombardia/26-castana/"/>
    <hyperlink ref="C3781" r:id="rId3766" display="https://www.tuttitalia.it/lombardia/19-monticelli-pavese/"/>
    <hyperlink ref="C3782" r:id="rId3767" display="https://www.tuttitalia.it/lombardia/32-cergnago/"/>
    <hyperlink ref="C3783" r:id="rId3768" display="https://www.tuttitalia.it/lombardia/54-olevano-di-lomellina/"/>
    <hyperlink ref="C3784" r:id="rId3769" display="https://www.tuttitalia.it/lombardia/42-pizzale/"/>
    <hyperlink ref="C3785" r:id="rId3770" display="https://www.tuttitalia.it/lombardia/74-romagnese/"/>
    <hyperlink ref="C3786" r:id="rId3771" display="https://www.tuttitalia.it/lombardia/50-silvano-pietra/"/>
    <hyperlink ref="C3787" r:id="rId3772" display="https://www.tuttitalia.it/lombardia/34-bagnaria/"/>
    <hyperlink ref="C3788" r:id="rId3773" display="https://www.tuttitalia.it/lombardia/84-battuda/"/>
    <hyperlink ref="C3789" r:id="rId3774" display="https://www.tuttitalia.it/lombardia/85-rognano/"/>
    <hyperlink ref="C3790" r:id="rId3775" display="https://www.tuttitalia.it/lombardia/73-san-damiano-al-colle/"/>
    <hyperlink ref="C3791" r:id="rId3776" display="https://www.tuttitalia.it/lombardia/39-val-di-nizza/"/>
    <hyperlink ref="C3792" r:id="rId3777" display="https://www.tuttitalia.it/lombardia/52-bosnasco/"/>
    <hyperlink ref="C3793" r:id="rId3778" display="https://www.tuttitalia.it/lombardia/57-mornico-losana/"/>
    <hyperlink ref="C3794" r:id="rId3779" display="https://www.tuttitalia.it/lombardia/38-suardi/"/>
    <hyperlink ref="C3795" r:id="rId3780" display="https://www.tuttitalia.it/lombardia/51-torre-beretti-castellaro/"/>
    <hyperlink ref="C3796" r:id="rId3781" display="https://www.tuttitalia.it/lombardia/41-rosasco/"/>
    <hyperlink ref="C3797" r:id="rId3782" display="https://www.tuttitalia.it/lombardia/61-spessa/"/>
    <hyperlink ref="C3798" r:id="rId3783" display="https://www.tuttitalia.it/lombardia/38-san-zenone-al-po/"/>
    <hyperlink ref="C3799" r:id="rId3784" display="https://www.tuttitalia.it/lombardia/31-castelnovetto/"/>
    <hyperlink ref="C3800" r:id="rId3785" display="https://www.tuttitalia.it/lombardia/40-brallo-di-pregola/"/>
    <hyperlink ref="C3801" r:id="rId3786" display="https://www.tuttitalia.it/lombardia/95-robecco-pavese/"/>
    <hyperlink ref="C3802" r:id="rId3787" display="https://www.tuttitalia.it/lombardia/82-montecalvo-versiggia/"/>
    <hyperlink ref="C3803" r:id="rId3788" display="https://www.tuttitalia.it/lombardia/21-albonese/"/>
    <hyperlink ref="C3804" r:id="rId3789" display="https://www.tuttitalia.it/lombardia/28-mezzana-rabattone/"/>
    <hyperlink ref="C3805" r:id="rId3790" display="https://www.tuttitalia.it/lombardia/44-san-cipriano-po/"/>
    <hyperlink ref="C3806" r:id="rId3791" display="https://www.tuttitalia.it/lombardia/77-santa-margherita-di-staffora/"/>
    <hyperlink ref="C3807" r:id="rId3792" display="https://www.tuttitalia.it/lombardia/70-zenevredo/"/>
    <hyperlink ref="C3808" r:id="rId3793" display="https://www.tuttitalia.it/lombardia/15-casanova-lonati/"/>
    <hyperlink ref="C3809" r:id="rId3794" display="https://www.tuttitalia.it/lombardia/91-montescano/"/>
    <hyperlink ref="C3810" r:id="rId3795" display="https://www.tuttitalia.it/lombardia/63-borgoratto-mormorolo/"/>
    <hyperlink ref="C3811" r:id="rId3796" display="https://www.tuttitalia.it/lombardia/30-rea/"/>
    <hyperlink ref="C3812" r:id="rId3797" display="https://www.tuttitalia.it/lombardia/32-zerbo/"/>
    <hyperlink ref="C3813" r:id="rId3798" display="https://www.tuttitalia.it/lombardia/77-costa-de-nobili/"/>
    <hyperlink ref="C3814" r:id="rId3799" display="https://www.tuttitalia.it/lombardia/44-cozzo/"/>
    <hyperlink ref="C3815" r:id="rId3800" display="https://www.tuttitalia.it/lombardia/92-verretto/"/>
    <hyperlink ref="C3816" r:id="rId3801" display="https://www.tuttitalia.it/lombardia/70-langosco/"/>
    <hyperlink ref="C3817" r:id="rId3802" display="https://www.tuttitalia.it/lombardia/60-fortunago/"/>
    <hyperlink ref="C3818" r:id="rId3803" display="https://www.tuttitalia.it/lombardia/74-badia-pavese/"/>
    <hyperlink ref="C3819" r:id="rId3804" display="https://www.tuttitalia.it/lombardia/38-menconico/"/>
    <hyperlink ref="C3820" r:id="rId3805" display="https://www.tuttitalia.it/lombardia/46-torre-de-negri/"/>
    <hyperlink ref="C3821" r:id="rId3806" display="https://www.tuttitalia.it/lombardia/24-pancarana/"/>
    <hyperlink ref="C3822" r:id="rId3807" display="https://www.tuttitalia.it/lombardia/61-nicorvo/"/>
    <hyperlink ref="C3823" r:id="rId3808" display="https://www.tuttitalia.it/lombardia/83-montesegale/"/>
    <hyperlink ref="C3824" r:id="rId3809" display="https://www.tuttitalia.it/lombardia/80-albaredo-arnaboldi/"/>
    <hyperlink ref="C3825" r:id="rId3810" display="https://www.tuttitalia.it/lombardia/94-cecima/"/>
    <hyperlink ref="C3826" r:id="rId3811" display="https://www.tuttitalia.it/lombardia/79-rocca-susella/"/>
    <hyperlink ref="C3827" r:id="rId3812" display="https://www.tuttitalia.it/lombardia/26-valeggio/"/>
    <hyperlink ref="C3828" r:id="rId3813" display="https://www.tuttitalia.it/lombardia/41-semiana/"/>
    <hyperlink ref="C3829" r:id="rId3814" display="https://www.tuttitalia.it/lombardia/28-gambarana/"/>
    <hyperlink ref="C3830" r:id="rId3815" display="https://www.tuttitalia.it/lombardia/37-galliavola/"/>
    <hyperlink ref="C3831" r:id="rId3816" display="https://www.tuttitalia.it/lombardia/18-golferenzo/"/>
    <hyperlink ref="C3832" r:id="rId3817" display="https://www.tuttitalia.it/lombardia/31-ceretto-lomellina/"/>
    <hyperlink ref="C3833" r:id="rId3818" display="https://www.tuttitalia.it/lombardia/76-oliva-gessi/"/>
    <hyperlink ref="C3834" r:id="rId3819" display="https://www.tuttitalia.it/lombardia/51-lirio/"/>
    <hyperlink ref="C3835" r:id="rId3820" display="https://www.tuttitalia.it/lombardia/66-volpara/"/>
    <hyperlink ref="C3836" r:id="rId3821" display="https://www.tuttitalia.it/lombardia/33-calvignano/"/>
    <hyperlink ref="C3837" r:id="rId3822" display="https://www.tuttitalia.it/lombardia/23-velezzo-lomellina/"/>
    <hyperlink ref="C3838" r:id="rId3823" display="https://www.tuttitalia.it/lombardia/22-rocca-de-giorgi/"/>
    <hyperlink ref="C3839" r:id="rId3824" display="https://www.tuttitalia.it/lombardia/24-villa-biscossi/"/>
    <hyperlink ref="C3840" r:id="rId3825" display="https://www.tuttitalia.it/lombardia/87-sondrio/"/>
    <hyperlink ref="C3841" r:id="rId3826" display="https://www.tuttitalia.it/lombardia/25-morbegno/"/>
    <hyperlink ref="C3842" r:id="rId3827" display="https://www.tuttitalia.it/lombardia/49-tirano/"/>
    <hyperlink ref="C3843" r:id="rId3828" display="https://www.tuttitalia.it/lombardia/75-chiavenna/"/>
    <hyperlink ref="C3844" r:id="rId3829" display="https://www.tuttitalia.it/lombardia/27-livigno/"/>
    <hyperlink ref="C3845" r:id="rId3830" display="https://www.tuttitalia.it/lombardia/23-cosio-valtellino/"/>
    <hyperlink ref="C3846" r:id="rId3831" display="https://www.tuttitalia.it/lombardia/37-talamona/"/>
    <hyperlink ref="C3847" r:id="rId3832" display="https://www.tuttitalia.it/lombardia/35-teglio/"/>
    <hyperlink ref="C3848" r:id="rId3833" display="https://www.tuttitalia.it/lombardia/40-grosio/"/>
    <hyperlink ref="C3849" r:id="rId3834" display="https://www.tuttitalia.it/lombardia/91-bormio/"/>
    <hyperlink ref="C3850" r:id="rId3835" display="https://www.tuttitalia.it/lombardia/76-valdidentro/"/>
    <hyperlink ref="C3851" r:id="rId3836" display="https://www.tuttitalia.it/lombardia/49-berbenno-di-valtellina/"/>
    <hyperlink ref="C3852" r:id="rId3837" display="https://www.tuttitalia.it/lombardia/57-sondalo/"/>
    <hyperlink ref="C3853" r:id="rId3838" display="https://www.tuttitalia.it/lombardia/25-dubino/"/>
    <hyperlink ref="C3854" r:id="rId3839" display="https://www.tuttitalia.it/lombardia/96-valdisotto/"/>
    <hyperlink ref="C3855" r:id="rId3840" display="https://www.tuttitalia.it/lombardia/53-delebio/"/>
    <hyperlink ref="C3856" r:id="rId3841" display="https://www.tuttitalia.it/lombardia/98-ardenno/"/>
    <hyperlink ref="C3857" r:id="rId3842" display="https://www.tuttitalia.it/lombardia/37-albosaggia/"/>
    <hyperlink ref="C3858" r:id="rId3843" display="https://www.tuttitalia.it/lombardia/60-montagna-in-valtellina/"/>
    <hyperlink ref="C3859" r:id="rId3844" display="https://www.tuttitalia.it/lombardia/75-prata-camportaccio/"/>
    <hyperlink ref="C3860" r:id="rId3845" display="https://www.tuttitalia.it/lombardia/12-villa-di-tirano/"/>
    <hyperlink ref="C3861" r:id="rId3846" display="https://www.tuttitalia.it/lombardia/52-samolaco/"/>
    <hyperlink ref="C3862" r:id="rId3847" display="https://www.tuttitalia.it/lombardia/29-traona/"/>
    <hyperlink ref="C3863" r:id="rId3848" display="https://www.tuttitalia.it/lombardia/51-valfurva/"/>
    <hyperlink ref="C3864" r:id="rId3849" display="https://www.tuttitalia.it/lombardia/34-chiuro/"/>
    <hyperlink ref="C3865" r:id="rId3850" display="https://www.tuttitalia.it/lombardia/24-chiesa-in-valmalenco/"/>
    <hyperlink ref="C3866" r:id="rId3851" display="https://www.tuttitalia.it/lombardia/42-ponte-in-valtellina/"/>
    <hyperlink ref="C3867" r:id="rId3852" display="https://www.tuttitalia.it/lombardia/95-piateda/"/>
    <hyperlink ref="C3868" r:id="rId3853" display="https://www.tuttitalia.it/lombardia/55-buglio-in-monte/"/>
    <hyperlink ref="C3869" r:id="rId3854" display="https://www.tuttitalia.it/lombardia/81-tresivio/"/>
    <hyperlink ref="C3870" r:id="rId3855" display="https://www.tuttitalia.it/lombardia/87-gordona/"/>
    <hyperlink ref="C3871" r:id="rId3856" display="https://www.tuttitalia.it/lombardia/77-piuro/"/>
    <hyperlink ref="C3872" r:id="rId3857" display="https://www.tuttitalia.it/lombardia/25-novate-mezzola/"/>
    <hyperlink ref="C3873" r:id="rId3858" display="https://www.tuttitalia.it/lombardia/62-poggiridenti/"/>
    <hyperlink ref="C3874" r:id="rId3859" display="https://www.tuttitalia.it/lombardia/36-mese/"/>
    <hyperlink ref="C3875" r:id="rId3860" display="https://www.tuttitalia.it/lombardia/96-grosotto/"/>
    <hyperlink ref="C3876" r:id="rId3861" display="https://www.tuttitalia.it/lombardia/22-castione-andevenno/"/>
    <hyperlink ref="C3877" r:id="rId3862" display="https://www.tuttitalia.it/lombardia/51-aprica/"/>
    <hyperlink ref="C3878" r:id="rId3863" display="https://www.tuttitalia.it/lombardia/72-piantedo/"/>
    <hyperlink ref="C3879" r:id="rId3864" display="https://www.tuttitalia.it/lombardia/36-colorina/"/>
    <hyperlink ref="C3880" r:id="rId3865" display="https://www.tuttitalia.it/lombardia/38-caspoggio/"/>
    <hyperlink ref="C3881" r:id="rId3866" display="https://www.tuttitalia.it/lombardia/97-bianzone/"/>
    <hyperlink ref="C3882" r:id="rId3867" display="https://www.tuttitalia.it/lombardia/31-lanzada/"/>
    <hyperlink ref="C3883" r:id="rId3868" display="https://www.tuttitalia.it/lombardia/15-civo/"/>
    <hyperlink ref="C3884" r:id="rId3869" display="https://www.tuttitalia.it/lombardia/45-verceia/"/>
    <hyperlink ref="C3885" r:id="rId3870" display="https://www.tuttitalia.it/lombardia/77-caiolo/"/>
    <hyperlink ref="C3886" r:id="rId3871" display="https://www.tuttitalia.it/lombardia/44-mazzo-di-valtellina/"/>
    <hyperlink ref="C3887" r:id="rId3872" display="https://www.tuttitalia.it/lombardia/90-villa-di-chiavenna/"/>
    <hyperlink ref="C3888" r:id="rId3873" display="https://www.tuttitalia.it/lombardia/58-mello/"/>
    <hyperlink ref="C3889" r:id="rId3874" display="https://www.tuttitalia.it/lombardia/24-campodolcino/"/>
    <hyperlink ref="C3890" r:id="rId3875" display="https://www.tuttitalia.it/lombardia/61-val-masino/"/>
    <hyperlink ref="C3891" r:id="rId3876" display="https://www.tuttitalia.it/lombardia/33-forcola/"/>
    <hyperlink ref="C3892" r:id="rId3877" display="https://www.tuttitalia.it/lombardia/66-cercino/"/>
    <hyperlink ref="C3893" r:id="rId3878" display="https://www.tuttitalia.it/lombardia/83-torre-di-santa-maria/"/>
    <hyperlink ref="C3894" r:id="rId3879" display="https://www.tuttitalia.it/lombardia/25-mantello/"/>
    <hyperlink ref="C3895" r:id="rId3880" display="https://www.tuttitalia.it/lombardia/44-postalesio/"/>
    <hyperlink ref="C3896" r:id="rId3881" display="https://www.tuttitalia.it/lombardia/82-lovero/"/>
    <hyperlink ref="C3897" r:id="rId3882" display="https://www.tuttitalia.it/lombardia/54-tovo-di-sant-agata/"/>
    <hyperlink ref="C3898" r:id="rId3883" display="https://www.tuttitalia.it/lombardia/75-castello-dell-acqua/"/>
    <hyperlink ref="C3899" r:id="rId3884" display="https://www.tuttitalia.it/lombardia/96-fusine/"/>
    <hyperlink ref="C3900" r:id="rId3885" display="https://www.tuttitalia.it/lombardia/98-andalo-valtellino/"/>
    <hyperlink ref="C3901" r:id="rId3886" display="https://www.tuttitalia.it/lombardia/34-rogolo/"/>
    <hyperlink ref="C3902" r:id="rId3887" display="https://www.tuttitalia.it/lombardia/30-faedo-valtellino/"/>
    <hyperlink ref="C3903" r:id="rId3888" display="https://www.tuttitalia.it/lombardia/27-madesimo/"/>
    <hyperlink ref="C3904" r:id="rId3889" display="https://www.tuttitalia.it/lombardia/92-sernio/"/>
    <hyperlink ref="C3905" r:id="rId3890" display="https://www.tuttitalia.it/lombardia/33-dazio/"/>
    <hyperlink ref="C3906" r:id="rId3891" display="https://www.tuttitalia.it/lombardia/83-cedrasco/"/>
    <hyperlink ref="C3907" r:id="rId3892" display="https://www.tuttitalia.it/lombardia/67-san-giacomo-filippo/"/>
    <hyperlink ref="C3908" r:id="rId3893" display="https://www.tuttitalia.it/lombardia/28-cino/"/>
    <hyperlink ref="C3909" r:id="rId3894" display="https://www.tuttitalia.it/lombardia/41-albaredo-per-san-marco/"/>
    <hyperlink ref="C3910" r:id="rId3895" display="https://www.tuttitalia.it/lombardia/84-rasura/"/>
    <hyperlink ref="C3911" r:id="rId3896" display="https://www.tuttitalia.it/lombardia/25-vervio/"/>
    <hyperlink ref="C3912" r:id="rId3897" display="https://www.tuttitalia.it/lombardia/62-tartano/"/>
    <hyperlink ref="C3913" r:id="rId3898" display="https://www.tuttitalia.it/lombardia/63-gerola-alta/"/>
    <hyperlink ref="C3914" r:id="rId3899" display="https://www.tuttitalia.it/lombardia/94-bema/"/>
    <hyperlink ref="C3915" r:id="rId3900" display="https://www.tuttitalia.it/lombardia/12-spriana/"/>
    <hyperlink ref="C3916" r:id="rId3901" display="https://www.tuttitalia.it/lombardia/32-pedesina/"/>
    <hyperlink ref="C3917" r:id="rId3902" display="https://www.tuttitalia.it/lombardia/32-busto-arsizio/"/>
    <hyperlink ref="C3918" r:id="rId3903" display="https://www.tuttitalia.it/lombardia/71-varese/"/>
    <hyperlink ref="C3919" r:id="rId3904" display="https://www.tuttitalia.it/lombardia/30-gallarate/"/>
    <hyperlink ref="C3920" r:id="rId3905" display="https://www.tuttitalia.it/lombardia/74-saronno/"/>
    <hyperlink ref="C3921" r:id="rId3906" display="https://www.tuttitalia.it/lombardia/44-cassano-magnago/"/>
    <hyperlink ref="C3922" r:id="rId3907" display="https://www.tuttitalia.it/lombardia/55-tradate/"/>
    <hyperlink ref="C3923" r:id="rId3908" display="https://www.tuttitalia.it/lombardia/77-somma-lombardo/"/>
    <hyperlink ref="C3924" r:id="rId3909" display="https://www.tuttitalia.it/lombardia/26-caronno-pertusella/"/>
    <hyperlink ref="C3925" r:id="rId3910" display="https://www.tuttitalia.it/lombardia/23-malnate/"/>
    <hyperlink ref="C3926" r:id="rId3911" display="https://www.tuttitalia.it/lombardia/67-samarate/"/>
    <hyperlink ref="C3927" r:id="rId3912" display="https://www.tuttitalia.it/lombardia/60-cardano-al-campo/"/>
    <hyperlink ref="C3928" r:id="rId3913" display="https://www.tuttitalia.it/lombardia/62-castellanza/"/>
    <hyperlink ref="C3929" r:id="rId3914" display="https://www.tuttitalia.it/lombardia/86-luino/"/>
    <hyperlink ref="C3930" r:id="rId3915" display="https://www.tuttitalia.it/lombardia/56-olgiate-olona/"/>
    <hyperlink ref="C3931" r:id="rId3916" display="https://www.tuttitalia.it/lombardia/60-fagnano-olona/"/>
    <hyperlink ref="C3932" r:id="rId3917" display="https://www.tuttitalia.it/lombardia/71-lonate-pozzolo/"/>
    <hyperlink ref="C3933" r:id="rId3918" display="https://www.tuttitalia.it/lombardia/24-sesto-calende/"/>
    <hyperlink ref="C3934" r:id="rId3919" display="https://www.tuttitalia.it/lombardia/37-gerenzano/"/>
    <hyperlink ref="C3935" r:id="rId3920" display="https://www.tuttitalia.it/lombardia/14-uboldo/"/>
    <hyperlink ref="C3936" r:id="rId3921" display="https://www.tuttitalia.it/lombardia/57-cislago/"/>
    <hyperlink ref="C3937" r:id="rId3922" display="https://www.tuttitalia.it/lombardia/26-induno-olona/"/>
    <hyperlink ref="C3938" r:id="rId3923" display="https://www.tuttitalia.it/lombardia/54-arcisate/"/>
    <hyperlink ref="C3939" r:id="rId3924" display="https://www.tuttitalia.it/lombardia/21-gavirate/"/>
    <hyperlink ref="C3940" r:id="rId3925" display="https://www.tuttitalia.it/lombardia/71-besozzo/"/>
    <hyperlink ref="C3941" r:id="rId3926" display="https://www.tuttitalia.it/lombardia/59-vergiate/"/>
    <hyperlink ref="C3942" r:id="rId3927" display="https://www.tuttitalia.it/lombardia/31-laveno-mombello/"/>
    <hyperlink ref="C3943" r:id="rId3928" display="https://www.tuttitalia.it/lombardia/91-gorla-minore/"/>
    <hyperlink ref="C3944" r:id="rId3929" display="https://www.tuttitalia.it/lombardia/88-marnate/"/>
    <hyperlink ref="C3945" r:id="rId3930" display="https://www.tuttitalia.it/lombardia/28-origgio/"/>
    <hyperlink ref="C3946" r:id="rId3931" display="https://www.tuttitalia.it/lombardia/41-castiglione-olona/"/>
    <hyperlink ref="C3947" r:id="rId3932" display="https://www.tuttitalia.it/lombardia/48-cairate/"/>
    <hyperlink ref="C3948" r:id="rId3933" display="https://www.tuttitalia.it/lombardia/54-vedano-olona/"/>
    <hyperlink ref="C3949" r:id="rId3934" display="https://www.tuttitalia.it/lombardia/29-venegono-superiore/"/>
    <hyperlink ref="C3950" r:id="rId3935" display="https://www.tuttitalia.it/lombardia/54-ferno/"/>
    <hyperlink ref="C3951" r:id="rId3936" display="https://www.tuttitalia.it/lombardia/77-carnago/"/>
    <hyperlink ref="C3952" r:id="rId3937" display="https://www.tuttitalia.it/lombardia/63-sumirago/"/>
    <hyperlink ref="C3953" r:id="rId3938" display="https://www.tuttitalia.it/lombardia/26-venegono-inferiore/"/>
    <hyperlink ref="C3954" r:id="rId3939" display="https://www.tuttitalia.it/lombardia/24-lavena-ponte-tresa/"/>
    <hyperlink ref="C3955" r:id="rId3940" display="https://www.tuttitalia.it/lombardia/76-cavaria-con-premezzo/"/>
    <hyperlink ref="C3956" r:id="rId3941" display="https://www.tuttitalia.it/lombardia/14-casorate-sempione/"/>
    <hyperlink ref="C3957" r:id="rId3942" display="https://www.tuttitalia.it/lombardia/43-besnate/"/>
    <hyperlink ref="C3958" r:id="rId3943" display="https://www.tuttitalia.it/lombardia/80-angera/"/>
    <hyperlink ref="C3959" r:id="rId3944" display="https://www.tuttitalia.it/lombardia/31-solbiate-olona/"/>
    <hyperlink ref="C3960" r:id="rId3945" display="https://www.tuttitalia.it/lombardia/97-ispra/"/>
    <hyperlink ref="C3961" r:id="rId3946" display="https://www.tuttitalia.it/lombardia/42-viggiu/"/>
    <hyperlink ref="C3962" r:id="rId3947" display="https://www.tuttitalia.it/lombardia/94-jerago-con-orago/"/>
    <hyperlink ref="C3963" r:id="rId3948" display="https://www.tuttitalia.it/lombardia/34-albizzate/"/>
    <hyperlink ref="C3964" r:id="rId3949" display="https://www.tuttitalia.it/lombardia/84-castronno/"/>
    <hyperlink ref="C3965" r:id="rId3950" display="https://www.tuttitalia.it/lombardia/37-lonate-ceppino/"/>
    <hyperlink ref="C3966" r:id="rId3951" display="https://www.tuttitalia.it/lombardia/31-mornago/"/>
    <hyperlink ref="C3967" r:id="rId3952" display="https://www.tuttitalia.it/lombardia/78-gorla-maggiore/"/>
    <hyperlink ref="C3968" r:id="rId3953" display="https://www.tuttitalia.it/lombardia/96-arsago-seprio/"/>
    <hyperlink ref="C3969" r:id="rId3954" display="https://www.tuttitalia.it/lombardia/49-caronno-varesino/"/>
    <hyperlink ref="C3970" r:id="rId3955" display="https://www.tuttitalia.it/lombardia/51-cocquio-trevisago/"/>
    <hyperlink ref="C3971" r:id="rId3956" display="https://www.tuttitalia.it/lombardia/86-cantello/"/>
    <hyperlink ref="C3972" r:id="rId3957" display="https://www.tuttitalia.it/lombardia/62-azzate/"/>
    <hyperlink ref="C3973" r:id="rId3958" display="https://www.tuttitalia.it/lombardia/84-gazzada-schianno/"/>
    <hyperlink ref="C3974" r:id="rId3959" display="https://www.tuttitalia.it/lombardia/83-oggiona-con-santo-stefano/"/>
    <hyperlink ref="C3975" r:id="rId3960" display="https://www.tuttitalia.it/lombardia/55-bisuschio/"/>
    <hyperlink ref="C3976" r:id="rId3961" display="https://www.tuttitalia.it/lombardia/31-morazzone/"/>
    <hyperlink ref="C3977" r:id="rId3962" display="https://www.tuttitalia.it/lombardia/95-solbiate-arno/"/>
    <hyperlink ref="C3978" r:id="rId3963" display="https://www.tuttitalia.it/lombardia/33-travedona-monate/"/>
    <hyperlink ref="C3979" r:id="rId3964" display="https://www.tuttitalia.it/lombardia/87-germignaga/"/>
    <hyperlink ref="C3980" r:id="rId3965" display="https://www.tuttitalia.it/lombardia/67-cittiglio/"/>
    <hyperlink ref="C3981" r:id="rId3966" display="https://www.tuttitalia.it/lombardia/26-leggiuno/"/>
    <hyperlink ref="C3982" r:id="rId3967" display="https://www.tuttitalia.it/lombardia/38-casciago/"/>
    <hyperlink ref="C3983" r:id="rId3968" display="https://www.tuttitalia.it/lombardia/48-taino/"/>
    <hyperlink ref="C3984" r:id="rId3969" display="https://www.tuttitalia.it/lombardia/78-cuasso-al-monte/"/>
    <hyperlink ref="C3985" r:id="rId3970" display="https://www.tuttitalia.it/lombardia/96-marchirolo/"/>
    <hyperlink ref="C3986" r:id="rId3971" display="https://www.tuttitalia.it/lombardia/66-cuveglio/"/>
    <hyperlink ref="C3987" r:id="rId3972" display="https://www.tuttitalia.it/lombardia/38-biandronno/"/>
    <hyperlink ref="C3988" r:id="rId3973" display="https://www.tuttitalia.it/lombardia/64-brebbia/"/>
    <hyperlink ref="C3989" r:id="rId3974" display="https://www.tuttitalia.it/lombardia/55-saltrio/"/>
    <hyperlink ref="C3990" r:id="rId3975" display="https://www.tuttitalia.it/lombardia/95-buguggiate/"/>
    <hyperlink ref="C3991" r:id="rId3976" display="https://www.tuttitalia.it/lombardia/52-cugliate-fabiasco/"/>
    <hyperlink ref="C3992" r:id="rId3977" display="https://www.tuttitalia.it/lombardia/15-daverio/"/>
    <hyperlink ref="C3993" r:id="rId3978" display="https://www.tuttitalia.it/lombardia/49-porto-ceresio/"/>
    <hyperlink ref="C3994" r:id="rId3979" display="https://www.tuttitalia.it/lombardia/46-cunardo/"/>
    <hyperlink ref="C3995" r:id="rId3980" display="https://www.tuttitalia.it/lombardia/46-comerio/"/>
    <hyperlink ref="C3996" r:id="rId3981" display="https://www.tuttitalia.it/lombardia/36-gemonio/"/>
    <hyperlink ref="C3997" r:id="rId3982" display="https://www.tuttitalia.it/lombardia/67-golasecca/"/>
    <hyperlink ref="C3998" r:id="rId3983" display="https://www.tuttitalia.it/lombardia/14-cadrezzate-con-osmate/"/>
    <hyperlink ref="C3999" r:id="rId3984" display="https://www.tuttitalia.it/lombardia/83-casale-litta/"/>
    <hyperlink ref="C4000" r:id="rId3985" display="https://www.tuttitalia.it/lombardia/76-maccagno-con-pino-veddasca/"/>
    <hyperlink ref="C4001" r:id="rId3986" display="https://www.tuttitalia.it/lombardia/27-besano/"/>
    <hyperlink ref="C4002" r:id="rId3987" display="https://www.tuttitalia.it/lombardia/22-caravate/"/>
    <hyperlink ref="C4003" r:id="rId3988" display="https://www.tuttitalia.it/lombardia/60-ternate/"/>
    <hyperlink ref="C4004" r:id="rId3989" display="https://www.tuttitalia.it/lombardia/43-varano-borghi/"/>
    <hyperlink ref="C4005" r:id="rId3990" display="https://www.tuttitalia.it/lombardia/62-porto-valtravaglia/"/>
    <hyperlink ref="C4006" r:id="rId3991" display="https://www.tuttitalia.it/lombardia/90-bodio-lomnago/"/>
    <hyperlink ref="C4007" r:id="rId3992" display="https://www.tuttitalia.it/lombardia/91-gornate-olona/"/>
    <hyperlink ref="C4008" r:id="rId3993" display="https://www.tuttitalia.it/lombardia/28-cadegliano-viconago/"/>
    <hyperlink ref="C4009" r:id="rId3994" display="https://www.tuttitalia.it/lombardia/80-castelveccana/"/>
    <hyperlink ref="C4010" r:id="rId3995" display="https://www.tuttitalia.it/lombardia/56-monvalle/"/>
    <hyperlink ref="C4011" r:id="rId3996" display="https://www.tuttitalia.it/lombardia/81-clivio/"/>
    <hyperlink ref="C4012" r:id="rId3997" display="https://www.tuttitalia.it/lombardia/45-mercallo/"/>
    <hyperlink ref="C4013" r:id="rId3998" display="https://www.tuttitalia.it/lombardia/64-barasso/"/>
    <hyperlink ref="C4014" r:id="rId3999" display="https://www.tuttitalia.it/lombardia/74-cuvio/"/>
    <hyperlink ref="C4015" r:id="rId4000" display="https://www.tuttitalia.it/lombardia/37-brenta/"/>
    <hyperlink ref="C4016" r:id="rId4001" display="https://www.tuttitalia.it/lombardia/34-bardello/"/>
    <hyperlink ref="C4017" r:id="rId4002" display="https://www.tuttitalia.it/lombardia/91-valganna/"/>
    <hyperlink ref="C4018" r:id="rId4003" display="https://www.tuttitalia.it/lombardia/19-mesenzana/"/>
    <hyperlink ref="C4019" r:id="rId4004" display="https://www.tuttitalia.it/lombardia/58-sangiano/"/>
    <hyperlink ref="C4020" r:id="rId4005" display="https://www.tuttitalia.it/lombardia/54-montegrino-valtravaglia/"/>
    <hyperlink ref="C4021" r:id="rId4006" display="https://www.tuttitalia.it/lombardia/24-dumenza/"/>
    <hyperlink ref="C4022" r:id="rId4007" display="https://www.tuttitalia.it/lombardia/54-casalzuigno/"/>
    <hyperlink ref="C4023" r:id="rId4008" display="https://www.tuttitalia.it/lombardia/82-luvinate/"/>
    <hyperlink ref="C4024" r:id="rId4009" display="https://www.tuttitalia.it/lombardia/65-ranco/"/>
    <hyperlink ref="C4025" r:id="rId4010" display="https://www.tuttitalia.it/lombardia/57-castelseprio/"/>
    <hyperlink ref="C4026" r:id="rId4011" display="https://www.tuttitalia.it/lombardia/81-malgesso/"/>
    <hyperlink ref="C4027" r:id="rId4012" display="https://www.tuttitalia.it/lombardia/31-grantola/"/>
    <hyperlink ref="C4028" r:id="rId4013" display="https://www.tuttitalia.it/lombardia/26-lozza/"/>
    <hyperlink ref="C4029" r:id="rId4014" display="https://www.tuttitalia.it/lombardia/62-brissago-valtravaglia/"/>
    <hyperlink ref="C4030" r:id="rId4015" display="https://www.tuttitalia.it/lombardia/31-brezzo-di-bedero/"/>
    <hyperlink ref="C4031" r:id="rId4016" display="https://www.tuttitalia.it/lombardia/78-brusimpiano/"/>
    <hyperlink ref="C4032" r:id="rId4017" display="https://www.tuttitalia.it/lombardia/90-comabbio/"/>
    <hyperlink ref="C4033" r:id="rId4018" display="https://www.tuttitalia.it/lombardia/73-inarzo/"/>
    <hyperlink ref="C4034" r:id="rId4019" display="https://www.tuttitalia.it/lombardia/81-galliate-lombardo/"/>
    <hyperlink ref="C4035" r:id="rId4020" display="https://www.tuttitalia.it/lombardia/89-brunello/"/>
    <hyperlink ref="C4036" r:id="rId4021" display="https://www.tuttitalia.it/lombardia/94-rancio-valcuvia/"/>
    <hyperlink ref="C4037" r:id="rId4022" display="https://www.tuttitalia.it/lombardia/19-bregano/"/>
    <hyperlink ref="C4038" r:id="rId4023" display="https://www.tuttitalia.it/lombardia/75-cazzago-brabbia/"/>
    <hyperlink ref="C4039" r:id="rId4024" display="https://www.tuttitalia.it/lombardia/38-orino/"/>
    <hyperlink ref="C4040" r:id="rId4025" display="https://www.tuttitalia.it/lombardia/67-brinzio/"/>
    <hyperlink ref="C4041" r:id="rId4026" display="https://www.tuttitalia.it/lombardia/14-cremenaga/"/>
    <hyperlink ref="C4042" r:id="rId4027" display="https://www.tuttitalia.it/lombardia/42-azzio/"/>
    <hyperlink ref="C4043" r:id="rId4028" display="https://www.tuttitalia.it/lombardia/19-ferrera-di-varese/"/>
    <hyperlink ref="C4044" r:id="rId4029" display="https://www.tuttitalia.it/lombardia/31-cassano-valcuvia/"/>
    <hyperlink ref="C4045" r:id="rId4030" display="https://www.tuttitalia.it/lombardia/54-bedero-valcuvia/"/>
    <hyperlink ref="C4046" r:id="rId4031" display="https://www.tuttitalia.it/lombardia/78-crosio-della-valle/"/>
    <hyperlink ref="C4047" r:id="rId4032" display="https://www.tuttitalia.it/lombardia/14-vizzola-ticino/"/>
    <hyperlink ref="C4048" r:id="rId4033" display="https://www.tuttitalia.it/lombardia/71-castello-cabiaglio/"/>
    <hyperlink ref="C4049" r:id="rId4034" display="https://www.tuttitalia.it/lombardia/28-agra/"/>
    <hyperlink ref="C4050" r:id="rId4035" display="https://www.tuttitalia.it/lombardia/77-marzio/"/>
    <hyperlink ref="C4051" r:id="rId4036" display="https://www.tuttitalia.it/lombardia/19-masciago-primo/"/>
    <hyperlink ref="C4052" r:id="rId4037" display="https://www.tuttitalia.it/lombardia/54-tronzano-lago-maggiore/"/>
    <hyperlink ref="C4053" r:id="rId4038" display="https://www.tuttitalia.it/lombardia/26-curiglia-con-monteviasco/"/>
    <hyperlink ref="C4054" r:id="rId4039" display="https://www.tuttitalia.it/lombardia/86-duno/"/>
    <hyperlink ref="C4055" r:id="rId4040" display="https://www.tuttitalia.it/marche/40-ancona/"/>
    <hyperlink ref="C4056" r:id="rId4041" display="https://www.tuttitalia.it/marche/52-senigallia/"/>
    <hyperlink ref="C4057" r:id="rId4042" display="https://www.tuttitalia.it/marche/64-jesi/"/>
    <hyperlink ref="C4058" r:id="rId4043" display="https://www.tuttitalia.it/marche/15-osimo/"/>
    <hyperlink ref="C4059" r:id="rId4044" display="https://www.tuttitalia.it/marche/51-fabriano/"/>
    <hyperlink ref="C4060" r:id="rId4045" display="https://www.tuttitalia.it/marche/33-falconara-marittima/"/>
    <hyperlink ref="C4061" r:id="rId4046" display="https://www.tuttitalia.it/marche/26-castelfidardo/"/>
    <hyperlink ref="C4062" r:id="rId4047" display="https://www.tuttitalia.it/marche/89-chiaravalle/"/>
    <hyperlink ref="C4063" r:id="rId4048" display="https://www.tuttitalia.it/marche/20-loreto/"/>
    <hyperlink ref="C4064" r:id="rId4049" display="https://www.tuttitalia.it/marche/28-montemarciano/"/>
    <hyperlink ref="C4065" r:id="rId4050" display="https://www.tuttitalia.it/marche/79-filottrano/"/>
    <hyperlink ref="C4066" r:id="rId4051" display="https://www.tuttitalia.it/marche/86-trecastelli/"/>
    <hyperlink ref="C4067" r:id="rId4052" display="https://www.tuttitalia.it/marche/65-camerano/"/>
    <hyperlink ref="C4068" r:id="rId4053" display="https://www.tuttitalia.it/marche/33-sassoferrato/"/>
    <hyperlink ref="C4069" r:id="rId4054" display="https://www.tuttitalia.it/marche/73-monte-san-vito/"/>
    <hyperlink ref="C4070" r:id="rId4055" display="https://www.tuttitalia.it/marche/93-ostra/"/>
    <hyperlink ref="C4071" r:id="rId4056" display="https://www.tuttitalia.it/marche/50-maiolati-spontini/"/>
    <hyperlink ref="C4072" r:id="rId4057" display="https://www.tuttitalia.it/marche/33-castelbellino/"/>
    <hyperlink ref="C4073" r:id="rId4058" display="https://www.tuttitalia.it/marche/80-corinaldo/"/>
    <hyperlink ref="C4074" r:id="rId4059" display="https://www.tuttitalia.it/marche/93-agugliano/"/>
    <hyperlink ref="C4075" r:id="rId4060" display="https://www.tuttitalia.it/marche/39-cupramontana/"/>
    <hyperlink ref="C4076" r:id="rId4061" display="https://www.tuttitalia.it/marche/92-polverigi/"/>
    <hyperlink ref="C4077" r:id="rId4062" display="https://www.tuttitalia.it/marche/88-arcevia/"/>
    <hyperlink ref="C4078" r:id="rId4063" display="https://www.tuttitalia.it/marche/39-santa-maria-nuova/"/>
    <hyperlink ref="C4079" r:id="rId4064" display="https://www.tuttitalia.it/marche/57-sirolo/"/>
    <hyperlink ref="C4080" r:id="rId4065" display="https://www.tuttitalia.it/marche/16-numana/"/>
    <hyperlink ref="C4081" r:id="rId4066" display="https://www.tuttitalia.it/marche/82-serra-de-conti/"/>
    <hyperlink ref="C4082" r:id="rId4067" display="https://www.tuttitalia.it/marche/25-cerreto-d-esi/"/>
    <hyperlink ref="C4083" r:id="rId4068" display="https://www.tuttitalia.it/marche/94-castelplanio/"/>
    <hyperlink ref="C4084" r:id="rId4069" display="https://www.tuttitalia.it/marche/92-monsano/"/>
    <hyperlink ref="C4085" r:id="rId4070" display="https://www.tuttitalia.it/marche/74-ostra-vetere/"/>
    <hyperlink ref="C4086" r:id="rId4071" display="https://www.tuttitalia.it/marche/79-monte-roberto/"/>
    <hyperlink ref="C4087" r:id="rId4072" display="https://www.tuttitalia.it/marche/27-serra-san-quirico/"/>
    <hyperlink ref="C4088" r:id="rId4073" display="https://www.tuttitalia.it/marche/12-camerata-picena/"/>
    <hyperlink ref="C4089" r:id="rId4074" display="https://www.tuttitalia.it/marche/37-staffolo/"/>
    <hyperlink ref="C4090" r:id="rId4075" display="https://www.tuttitalia.it/marche/31-belvedere-ostrense/"/>
    <hyperlink ref="C4091" r:id="rId4076" display="https://www.tuttitalia.it/marche/72-offagna/"/>
    <hyperlink ref="C4092" r:id="rId4077" display="https://www.tuttitalia.it/marche/53-san-marcello/"/>
    <hyperlink ref="C4093" r:id="rId4078" display="https://www.tuttitalia.it/marche/89-rosora/"/>
    <hyperlink ref="C4094" r:id="rId4079" display="https://www.tuttitalia.it/marche/50-montecarotto/"/>
    <hyperlink ref="C4095" r:id="rId4080" display="https://www.tuttitalia.it/marche/27-morro-d-alba/"/>
    <hyperlink ref="C4096" r:id="rId4081" display="https://www.tuttitalia.it/marche/15-genga/"/>
    <hyperlink ref="C4097" r:id="rId4082" display="https://www.tuttitalia.it/marche/19-castelleone-di-suasa/"/>
    <hyperlink ref="C4098" r:id="rId4083" display="https://www.tuttitalia.it/marche/30-barbara/"/>
    <hyperlink ref="C4099" r:id="rId4084" display="https://www.tuttitalia.it/marche/73-mergo/"/>
    <hyperlink ref="C4100" r:id="rId4085" display="https://www.tuttitalia.it/marche/14-san-paolo-di-jesi/"/>
    <hyperlink ref="C4101" r:id="rId4086" display="https://www.tuttitalia.it/marche/49-poggio-san-marcello/"/>
    <hyperlink ref="C4102" r:id="rId4087" display="https://www.tuttitalia.it/marche/73-ascoli-piceno/"/>
    <hyperlink ref="C4103" r:id="rId4088" display="https://www.tuttitalia.it/marche/34-san-benedetto-del-tronto/"/>
    <hyperlink ref="C4104" r:id="rId4089" display="https://www.tuttitalia.it/marche/24-grottammare/"/>
    <hyperlink ref="C4105" r:id="rId4090" display="https://www.tuttitalia.it/marche/73-monteprandone/"/>
    <hyperlink ref="C4106" r:id="rId4091" display="https://www.tuttitalia.it/marche/60-folignano/"/>
    <hyperlink ref="C4107" r:id="rId4092" display="https://www.tuttitalia.it/marche/67-castel-di-lama/"/>
    <hyperlink ref="C4108" r:id="rId4093" display="https://www.tuttitalia.it/marche/28-spinetoli/"/>
    <hyperlink ref="C4109" r:id="rId4094" display="https://www.tuttitalia.it/marche/96-cupra-marittima/"/>
    <hyperlink ref="C4110" r:id="rId4095" display="https://www.tuttitalia.it/marche/84-offida/"/>
    <hyperlink ref="C4111" r:id="rId4096" display="https://www.tuttitalia.it/marche/44-monsampolo-del-tronto/"/>
    <hyperlink ref="C4112" r:id="rId4097" display="https://www.tuttitalia.it/marche/19-ripatransone/"/>
    <hyperlink ref="C4113" r:id="rId4098" display="https://www.tuttitalia.it/marche/59-acquaviva-picena/"/>
    <hyperlink ref="C4114" r:id="rId4099" display="https://www.tuttitalia.it/marche/93-colli-del-tronto/"/>
    <hyperlink ref="C4115" r:id="rId4100" display="https://www.tuttitalia.it/marche/35-comunanza/"/>
    <hyperlink ref="C4116" r:id="rId4101" display="https://www.tuttitalia.it/marche/46-castignano/"/>
    <hyperlink ref="C4117" r:id="rId4102" display="https://www.tuttitalia.it/marche/85-acquasanta-terme/"/>
    <hyperlink ref="C4118" r:id="rId4103" display="https://www.tuttitalia.it/marche/75-maltignano/"/>
    <hyperlink ref="C4119" r:id="rId4104" display="https://www.tuttitalia.it/marche/45-castorano/"/>
    <hyperlink ref="C4120" r:id="rId4105" display="https://www.tuttitalia.it/marche/92-montalto-delle-marche/"/>
    <hyperlink ref="C4121" r:id="rId4106" display="https://www.tuttitalia.it/marche/75-montefiore-dell-aso/"/>
    <hyperlink ref="C4122" r:id="rId4107" display="https://www.tuttitalia.it/marche/66-venarotta/"/>
    <hyperlink ref="C4123" r:id="rId4108" display="https://www.tuttitalia.it/marche/60-roccafluvione/"/>
    <hyperlink ref="C4124" r:id="rId4109" display="https://www.tuttitalia.it/marche/20-appignano-del-tronto/"/>
    <hyperlink ref="C4125" r:id="rId4110" display="https://www.tuttitalia.it/marche/53-massignano/"/>
    <hyperlink ref="C4126" r:id="rId4111" display="https://www.tuttitalia.it/marche/51-force/"/>
    <hyperlink ref="C4127" r:id="rId4112" display="https://www.tuttitalia.it/marche/66-arquata-del-tronto/"/>
    <hyperlink ref="C4128" r:id="rId4113" display="https://www.tuttitalia.it/marche/67-carassai/"/>
    <hyperlink ref="C4129" r:id="rId4114" display="https://www.tuttitalia.it/marche/52-cossignano/"/>
    <hyperlink ref="C4130" r:id="rId4115" display="https://www.tuttitalia.it/marche/30-rotella/"/>
    <hyperlink ref="C4131" r:id="rId4116" display="https://www.tuttitalia.it/marche/57-montemonaco/"/>
    <hyperlink ref="C4132" r:id="rId4117" display="https://www.tuttitalia.it/marche/95-montedinove/"/>
    <hyperlink ref="C4133" r:id="rId4118" display="https://www.tuttitalia.it/marche/76-montegallo/"/>
    <hyperlink ref="C4134" r:id="rId4119" display="https://www.tuttitalia.it/marche/56-palmiano/"/>
    <hyperlink ref="C4135" r:id="rId4120" display="https://www.tuttitalia.it/marche/82-fermo/"/>
    <hyperlink ref="C4136" r:id="rId4121" display="https://www.tuttitalia.it/marche/64-porto-sant-elpidio/"/>
    <hyperlink ref="C4137" r:id="rId4122" display="https://www.tuttitalia.it/marche/30-sant-elpidio-a-mare/"/>
    <hyperlink ref="C4138" r:id="rId4123" display="https://www.tuttitalia.it/marche/90-porto-san-giorgio/"/>
    <hyperlink ref="C4139" r:id="rId4124" display="https://www.tuttitalia.it/marche/26-montegranaro/"/>
    <hyperlink ref="C4140" r:id="rId4125" display="https://www.tuttitalia.it/marche/97-monte-urano/"/>
    <hyperlink ref="C4141" r:id="rId4126" display="https://www.tuttitalia.it/marche/68-montegiorgio/"/>
    <hyperlink ref="C4142" r:id="rId4127" display="https://www.tuttitalia.it/marche/20-amandola/"/>
    <hyperlink ref="C4143" r:id="rId4128" display="https://www.tuttitalia.it/marche/18-altidona/"/>
    <hyperlink ref="C4144" r:id="rId4129" display="https://www.tuttitalia.it/marche/40-grottazzolina/"/>
    <hyperlink ref="C4145" r:id="rId4130" display="https://www.tuttitalia.it/marche/62-falerone/"/>
    <hyperlink ref="C4146" r:id="rId4131" display="https://www.tuttitalia.it/marche/97-pedaso/"/>
    <hyperlink ref="C4147" r:id="rId4132" display="https://www.tuttitalia.it/marche/77-monte-san-pietrangeli/"/>
    <hyperlink ref="C4148" r:id="rId4133" display="https://www.tuttitalia.it/marche/20-petritoli/"/>
    <hyperlink ref="C4149" r:id="rId4134" display="https://www.tuttitalia.it/marche/81-servigliano/"/>
    <hyperlink ref="C4150" r:id="rId4135" display="https://www.tuttitalia.it/marche/92-monterubbiano/"/>
    <hyperlink ref="C4151" r:id="rId4136" display="https://www.tuttitalia.it/marche/40-rapagnano/"/>
    <hyperlink ref="C4152" r:id="rId4137" display="https://www.tuttitalia.it/marche/76-torre-san-patrizio/"/>
    <hyperlink ref="C4153" r:id="rId4138" display="https://www.tuttitalia.it/marche/37-campofilone/"/>
    <hyperlink ref="C4154" r:id="rId4139" display="https://www.tuttitalia.it/marche/54-montappone/"/>
    <hyperlink ref="C4155" r:id="rId4140" display="https://www.tuttitalia.it/marche/44-ponzano-di-fermo/"/>
    <hyperlink ref="C4156" r:id="rId4141" display="https://www.tuttitalia.it/marche/89-magliano-di-tenna/"/>
    <hyperlink ref="C4157" r:id="rId4142" display="https://www.tuttitalia.it/marche/84-santa-vittoria-in-matenano/"/>
    <hyperlink ref="C4158" r:id="rId4143" display="https://www.tuttitalia.it/marche/37-lapedona/"/>
    <hyperlink ref="C4159" r:id="rId4144" display="https://www.tuttitalia.it/marche/37-montefortino/"/>
    <hyperlink ref="C4160" r:id="rId4145" display="https://www.tuttitalia.it/marche/98-massa-fermana/"/>
    <hyperlink ref="C4161" r:id="rId4146" display="https://www.tuttitalia.it/marche/12-francavilla-d-ete/"/>
    <hyperlink ref="C4162" r:id="rId4147" display="https://www.tuttitalia.it/marche/50-montottone/"/>
    <hyperlink ref="C4163" r:id="rId4148" display="https://www.tuttitalia.it/marche/51-monte-giberto/"/>
    <hyperlink ref="C4164" r:id="rId4149" display="https://www.tuttitalia.it/marche/88-ortezzano/"/>
    <hyperlink ref="C4165" r:id="rId4150" display="https://www.tuttitalia.it/marche/93-montelparo/"/>
    <hyperlink ref="C4166" r:id="rId4151" display="https://www.tuttitalia.it/marche/78-monte-vidon-corrado/"/>
    <hyperlink ref="C4167" r:id="rId4152" display="https://www.tuttitalia.it/marche/48-monsampietro-morico/"/>
    <hyperlink ref="C4168" r:id="rId4153" display="https://www.tuttitalia.it/marche/56-belmonte-piceno/"/>
    <hyperlink ref="C4169" r:id="rId4154" display="https://www.tuttitalia.it/marche/41-moresco/"/>
    <hyperlink ref="C4170" r:id="rId4155" display="https://www.tuttitalia.it/marche/29-monte-vidon-combatte/"/>
    <hyperlink ref="C4171" r:id="rId4156" display="https://www.tuttitalia.it/marche/56-montefalcone-appennino/"/>
    <hyperlink ref="C4172" r:id="rId4157" display="https://www.tuttitalia.it/marche/46-monteleone-di-fermo/"/>
    <hyperlink ref="C4173" r:id="rId4158" display="https://www.tuttitalia.it/marche/91-smerillo/"/>
    <hyperlink ref="C4174" r:id="rId4159" display="https://www.tuttitalia.it/marche/27-monte-rinaldo/"/>
    <hyperlink ref="C4175" r:id="rId4160" display="https://www.tuttitalia.it/marche/52-civitanova-marche/"/>
    <hyperlink ref="C4176" r:id="rId4161" display="https://www.tuttitalia.it/marche/53-macerata/"/>
    <hyperlink ref="C4177" r:id="rId4162" display="https://www.tuttitalia.it/marche/95-recanati/"/>
    <hyperlink ref="C4178" r:id="rId4163" display="https://www.tuttitalia.it/marche/85-tolentino/"/>
    <hyperlink ref="C4179" r:id="rId4164" display="https://www.tuttitalia.it/marche/15-potenza-picena/"/>
    <hyperlink ref="C4180" r:id="rId4165" display="https://www.tuttitalia.it/marche/20-corridonia/"/>
    <hyperlink ref="C4181" r:id="rId4166" display="https://www.tuttitalia.it/marche/89-porto-recanati/"/>
    <hyperlink ref="C4182" r:id="rId4167" display="https://www.tuttitalia.it/marche/43-san-severino-marche/"/>
    <hyperlink ref="C4183" r:id="rId4168" display="https://www.tuttitalia.it/marche/57-cingoli/"/>
    <hyperlink ref="C4184" r:id="rId4169" display="https://www.tuttitalia.it/marche/65-morrovalle/"/>
    <hyperlink ref="C4185" r:id="rId4170" display="https://www.tuttitalia.it/marche/71-matelica/"/>
    <hyperlink ref="C4186" r:id="rId4171" display="https://www.tuttitalia.it/marche/92-treia/"/>
    <hyperlink ref="C4187" r:id="rId4172" display="https://www.tuttitalia.it/marche/53-monte-san-giusto/"/>
    <hyperlink ref="C4188" r:id="rId4173" display="https://www.tuttitalia.it/marche/35-montecosaro/"/>
    <hyperlink ref="C4189" r:id="rId4174" display="https://www.tuttitalia.it/marche/27-montecassiano/"/>
    <hyperlink ref="C4190" r:id="rId4175" display="https://www.tuttitalia.it/marche/79-camerino/"/>
    <hyperlink ref="C4191" r:id="rId4176" display="https://www.tuttitalia.it/marche/20-pollenza/"/>
    <hyperlink ref="C4192" r:id="rId4177" display="https://www.tuttitalia.it/marche/37-mogliano/"/>
    <hyperlink ref="C4193" r:id="rId4178" display="https://www.tuttitalia.it/marche/28-castelraimondo/"/>
    <hyperlink ref="C4194" r:id="rId4179" display="https://www.tuttitalia.it/marche/89-appignano/"/>
    <hyperlink ref="C4195" r:id="rId4180" display="https://www.tuttitalia.it/marche/97-montelupone/"/>
    <hyperlink ref="C4196" r:id="rId4181" display="https://www.tuttitalia.it/marche/42-montefano/"/>
    <hyperlink ref="C4197" r:id="rId4182" display="https://www.tuttitalia.it/marche/94-san-ginesio/"/>
    <hyperlink ref="C4198" r:id="rId4183" display="https://www.tuttitalia.it/marche/21-sarnano/"/>
    <hyperlink ref="C4199" r:id="rId4184" display="https://www.tuttitalia.it/marche/19-urbisaglia/"/>
    <hyperlink ref="C4200" r:id="rId4185" display="https://www.tuttitalia.it/marche/50-loro-piceno/"/>
    <hyperlink ref="C4201" r:id="rId4186" display="https://www.tuttitalia.it/marche/49-apiro/"/>
    <hyperlink ref="C4202" r:id="rId4187" display="https://www.tuttitalia.it/marche/95-petriolo/"/>
    <hyperlink ref="C4203" r:id="rId4188" display="https://www.tuttitalia.it/marche/88-esanatoglia/"/>
    <hyperlink ref="C4204" r:id="rId4189" display="https://www.tuttitalia.it/marche/64-belforte-del-chienti/"/>
    <hyperlink ref="C4205" r:id="rId4190" display="https://www.tuttitalia.it/marche/51-caldarola/"/>
    <hyperlink ref="C4206" r:id="rId4191" display="https://www.tuttitalia.it/marche/20-sant-angelo-in-pontano/"/>
    <hyperlink ref="C4207" r:id="rId4192" display="https://www.tuttitalia.it/marche/80-pieve-torina/"/>
    <hyperlink ref="C4208" r:id="rId4193" display="https://www.tuttitalia.it/marche/46-fiuminata/"/>
    <hyperlink ref="C4209" r:id="rId4194" display="https://www.tuttitalia.it/marche/51-colmurano/"/>
    <hyperlink ref="C4210" r:id="rId4195" display="https://www.tuttitalia.it/marche/63-pioraco/"/>
    <hyperlink ref="C4211" r:id="rId4196" display="https://www.tuttitalia.it/marche/85-visso/"/>
    <hyperlink ref="C4212" r:id="rId4197" display="https://www.tuttitalia.it/marche/96-penna-san-giovanni/"/>
    <hyperlink ref="C4213" r:id="rId4198" display="https://www.tuttitalia.it/marche/49-valfornace/"/>
    <hyperlink ref="C4214" r:id="rId4199" display="https://www.tuttitalia.it/marche/32-serravalle-di-chienti/"/>
    <hyperlink ref="C4215" r:id="rId4200" display="https://www.tuttitalia.it/marche/40-serrapetrona/"/>
    <hyperlink ref="C4216" r:id="rId4201" display="https://www.tuttitalia.it/marche/27-muccia/"/>
    <hyperlink ref="C4217" r:id="rId4202" display="https://www.tuttitalia.it/marche/34-ripe-san-ginesio/"/>
    <hyperlink ref="C4218" r:id="rId4203" display="https://www.tuttitalia.it/marche/62-gualdo/"/>
    <hyperlink ref="C4219" r:id="rId4204" display="https://www.tuttitalia.it/marche/73-monte-san-martino/"/>
    <hyperlink ref="C4220" r:id="rId4205" display="https://www.tuttitalia.it/marche/84-fiastra/"/>
    <hyperlink ref="C4221" r:id="rId4206" display="https://www.tuttitalia.it/marche/50-gagliole/"/>
    <hyperlink ref="C4222" r:id="rId4207" display="https://www.tuttitalia.it/marche/88-camporotondo-di-fiastrone/"/>
    <hyperlink ref="C4223" r:id="rId4208" display="https://www.tuttitalia.it/marche/37-cessapalombo/"/>
    <hyperlink ref="C4224" r:id="rId4209" display="https://www.tuttitalia.it/marche/23-sefro/"/>
    <hyperlink ref="C4225" r:id="rId4210" display="https://www.tuttitalia.it/marche/61-ussita/"/>
    <hyperlink ref="C4226" r:id="rId4211" display="https://www.tuttitalia.it/marche/49-castelsantangelo-sul-nera/"/>
    <hyperlink ref="C4227" r:id="rId4212" display="https://www.tuttitalia.it/marche/82-poggio-san-vicino/"/>
    <hyperlink ref="C4228" r:id="rId4213" display="https://www.tuttitalia.it/marche/58-bolognola/"/>
    <hyperlink ref="C4229" r:id="rId4214" display="https://www.tuttitalia.it/marche/97-monte-cavallo/"/>
    <hyperlink ref="C4230" r:id="rId4215" display="https://www.tuttitalia.it/marche/54-pesaro/"/>
    <hyperlink ref="C4231" r:id="rId4216" display="https://www.tuttitalia.it/marche/32-fano/"/>
    <hyperlink ref="C4232" r:id="rId4217" display="https://www.tuttitalia.it/marche/45-vallefoglia/"/>
    <hyperlink ref="C4233" r:id="rId4218" display="https://www.tuttitalia.it/marche/12-urbino/"/>
    <hyperlink ref="C4234" r:id="rId4219" display="https://www.tuttitalia.it/marche/32-mondolfo/"/>
    <hyperlink ref="C4235" r:id="rId4220" display="https://www.tuttitalia.it/marche/52-colli-al-metauro/"/>
    <hyperlink ref="C4236" r:id="rId4221" display="https://www.tuttitalia.it/marche/83-fossombrone/"/>
    <hyperlink ref="C4237" r:id="rId4222" display="https://www.tuttitalia.it/marche/49-fermignano/"/>
    <hyperlink ref="C4238" r:id="rId4223" display="https://www.tuttitalia.it/marche/15-cagli/"/>
    <hyperlink ref="C4239" r:id="rId4224" display="https://www.tuttitalia.it/marche/28-tavullia/"/>
    <hyperlink ref="C4240" r:id="rId4225" display="https://www.tuttitalia.it/marche/14-cartoceto/"/>
    <hyperlink ref="C4241" r:id="rId4226" display="https://www.tuttitalia.it/marche/36-montelabbate/"/>
    <hyperlink ref="C4242" r:id="rId4227" display="https://www.tuttitalia.it/marche/40-urbania/"/>
    <hyperlink ref="C4243" r:id="rId4228" display="https://www.tuttitalia.it/marche/71-pergola/"/>
    <hyperlink ref="C4244" r:id="rId4229" display="https://www.tuttitalia.it/marche/65-gabicce-mare/"/>
    <hyperlink ref="C4245" r:id="rId4230" display="https://www.tuttitalia.it/marche/46-terre-roveresche/"/>
    <hyperlink ref="C4246" r:id="rId4231" display="https://www.tuttitalia.it/marche/36-sassocorvaro-auditore/"/>
    <hyperlink ref="C4247" r:id="rId4232" display="https://www.tuttitalia.it/marche/30-gradara/"/>
    <hyperlink ref="C4248" r:id="rId4233" display="https://www.tuttitalia.it/marche/82-san-costanzo/"/>
    <hyperlink ref="C4249" r:id="rId4234" display="https://www.tuttitalia.it/marche/50-acqualagna/"/>
    <hyperlink ref="C4250" r:id="rId4235" display="https://www.tuttitalia.it/marche/27-sant-angelo-in-vado/"/>
    <hyperlink ref="C4251" r:id="rId4236" display="https://www.tuttitalia.it/marche/25-mondavio/"/>
    <hyperlink ref="C4252" r:id="rId4237" display="https://www.tuttitalia.it/marche/80-san-lorenzo-in-campo/"/>
    <hyperlink ref="C4253" r:id="rId4238" display="https://www.tuttitalia.it/marche/93-monte-porzio/"/>
    <hyperlink ref="C4254" r:id="rId4239" display="https://www.tuttitalia.it/marche/52-petriano/"/>
    <hyperlink ref="C4255" r:id="rId4240" display="https://www.tuttitalia.it/marche/39-montecalvo-in-foglia/"/>
    <hyperlink ref="C4256" r:id="rId4241" display="https://www.tuttitalia.it/marche/20-montefelcino/"/>
    <hyperlink ref="C4257" r:id="rId4242" display="https://www.tuttitalia.it/marche/57-cantiano/"/>
    <hyperlink ref="C4258" r:id="rId4243" display="https://www.tuttitalia.it/marche/63-piandimeleto/"/>
    <hyperlink ref="C4259" r:id="rId4244" display="https://www.tuttitalia.it/marche/19-mombaroccio/"/>
    <hyperlink ref="C4260" r:id="rId4245" display="https://www.tuttitalia.it/marche/24-macerata-feltria/"/>
    <hyperlink ref="C4261" r:id="rId4246" display="https://www.tuttitalia.it/marche/93-piobbico/"/>
    <hyperlink ref="C4262" r:id="rId4247" display="https://www.tuttitalia.it/marche/71-apecchio/"/>
    <hyperlink ref="C4263" r:id="rId4248" display="https://www.tuttitalia.it/marche/40-carpegna/"/>
    <hyperlink ref="C4264" r:id="rId4249" display="https://www.tuttitalia.it/marche/63-monteciccardo/"/>
    <hyperlink ref="C4265" r:id="rId4250" display="https://www.tuttitalia.it/marche/67-sant-ippolito/"/>
    <hyperlink ref="C4266" r:id="rId4251" display="https://www.tuttitalia.it/marche/66-lunano/"/>
    <hyperlink ref="C4267" r:id="rId4252" display="https://www.tuttitalia.it/marche/86-sassofeltrio/"/>
    <hyperlink ref="C4268" r:id="rId4253" display="https://www.tuttitalia.it/marche/30-mercatello-sul-metauro/"/>
    <hyperlink ref="C4269" r:id="rId4254" display="https://www.tuttitalia.it/marche/44-frontone/"/>
    <hyperlink ref="C4270" r:id="rId4255" display="https://www.tuttitalia.it/marche/63-monte-grimano-terme/"/>
    <hyperlink ref="C4271" r:id="rId4256" display="https://www.tuttitalia.it/marche/76-montecopiolo/"/>
    <hyperlink ref="C4272" r:id="rId4257" display="https://www.tuttitalia.it/marche/60-mercatino-conca/"/>
    <hyperlink ref="C4273" r:id="rId4258" display="https://www.tuttitalia.it/marche/15-serra-sant-abbondio/"/>
    <hyperlink ref="C4274" r:id="rId4259" display="https://www.tuttitalia.it/marche/43-fratte-rosa/"/>
    <hyperlink ref="C4275" r:id="rId4260" display="https://www.tuttitalia.it/marche/43-tavoleto/"/>
    <hyperlink ref="C4276" r:id="rId4261" display="https://www.tuttitalia.it/marche/48-belforte-all-isauro/"/>
    <hyperlink ref="C4277" r:id="rId4262" display="https://www.tuttitalia.it/marche/30-peglio/"/>
    <hyperlink ref="C4278" r:id="rId4263" display="https://www.tuttitalia.it/marche/64-monte-cerignone/"/>
    <hyperlink ref="C4279" r:id="rId4264" display="https://www.tuttitalia.it/marche/97-pietrarubbia/"/>
    <hyperlink ref="C4280" r:id="rId4265" display="https://www.tuttitalia.it/marche/63-borgo-pace/"/>
    <hyperlink ref="C4281" r:id="rId4266" display="https://www.tuttitalia.it/marche/86-isola-del-piano/"/>
    <hyperlink ref="C4282" r:id="rId4267" display="https://www.tuttitalia.it/marche/90-frontino/"/>
    <hyperlink ref="C4283" r:id="rId4268" display="https://www.tuttitalia.it/molise/75-campobasso/"/>
    <hyperlink ref="C4284" r:id="rId4269" display="https://www.tuttitalia.it/molise/72-termoli/"/>
    <hyperlink ref="C4285" r:id="rId4270" display="https://www.tuttitalia.it/molise/48-bojano/"/>
    <hyperlink ref="C4286" r:id="rId4271" display="https://www.tuttitalia.it/molise/70-campomarino/"/>
    <hyperlink ref="C4287" r:id="rId4272" display="https://www.tuttitalia.it/molise/94-larino/"/>
    <hyperlink ref="C4288" r:id="rId4273" display="https://www.tuttitalia.it/molise/98-montenero-di-bisaccia/"/>
    <hyperlink ref="C4289" r:id="rId4274" display="https://www.tuttitalia.it/molise/32-guglionesi/"/>
    <hyperlink ref="C4290" r:id="rId4275" display="https://www.tuttitalia.it/molise/71-riccia/"/>
    <hyperlink ref="C4291" r:id="rId4276" display="https://www.tuttitalia.it/molise/59-san-martino-in-pensilis/"/>
    <hyperlink ref="C4292" r:id="rId4277" display="https://www.tuttitalia.it/molise/23-trivento/"/>
    <hyperlink ref="C4293" r:id="rId4278" display="https://www.tuttitalia.it/molise/66-santa-croce-di-magliano/"/>
    <hyperlink ref="C4294" r:id="rId4279" display="https://www.tuttitalia.it/molise/67-petacciato/"/>
    <hyperlink ref="C4295" r:id="rId4280" display="https://www.tuttitalia.it/molise/76-cercemaggiore/"/>
    <hyperlink ref="C4296" r:id="rId4281" display="https://www.tuttitalia.it/molise/46-vinchiaturo/"/>
    <hyperlink ref="C4297" r:id="rId4282" display="https://www.tuttitalia.it/molise/63-ferrazzano/"/>
    <hyperlink ref="C4298" r:id="rId4283" display="https://www.tuttitalia.it/molise/43-ripalimosani/"/>
    <hyperlink ref="C4299" r:id="rId4284" display="https://www.tuttitalia.it/molise/85-baranello/"/>
    <hyperlink ref="C4300" r:id="rId4285" display="https://www.tuttitalia.it/molise/61-ururi/"/>
    <hyperlink ref="C4301" r:id="rId4286" display="https://www.tuttitalia.it/molise/46-campodipietra/"/>
    <hyperlink ref="C4302" r:id="rId4287" display="https://www.tuttitalia.it/molise/79-portocannone/"/>
    <hyperlink ref="C4303" r:id="rId4288" display="https://www.tuttitalia.it/molise/49-mirabello-sannitico/"/>
    <hyperlink ref="C4304" r:id="rId4289" display="https://www.tuttitalia.it/molise/22-casacalenda/"/>
    <hyperlink ref="C4305" r:id="rId4290" display="https://www.tuttitalia.it/molise/93-sepino/"/>
    <hyperlink ref="C4306" r:id="rId4291" display="https://www.tuttitalia.it/molise/30-colletorto/"/>
    <hyperlink ref="C4307" r:id="rId4292" display="https://www.tuttitalia.it/molise/79-jelsi/"/>
    <hyperlink ref="C4308" r:id="rId4293" display="https://www.tuttitalia.it/molise/75-sant-elia-a-pianisi/"/>
    <hyperlink ref="C4309" r:id="rId4294" display="https://www.tuttitalia.it/molise/76-oratino/"/>
    <hyperlink ref="C4310" r:id="rId4295" display="https://www.tuttitalia.it/molise/50-palata/"/>
    <hyperlink ref="C4311" r:id="rId4296" display="https://www.tuttitalia.it/molise/18-montefalcone-nel-sannio/"/>
    <hyperlink ref="C4312" r:id="rId4297" display="https://www.tuttitalia.it/molise/68-castelmauro/"/>
    <hyperlink ref="C4313" r:id="rId4298" display="https://www.tuttitalia.it/molise/96-san-giacomo-degli-schiavoni/"/>
    <hyperlink ref="C4314" r:id="rId4299" display="https://www.tuttitalia.it/molise/43-gambatesa/"/>
    <hyperlink ref="C4315" r:id="rId4300" display="https://www.tuttitalia.it/molise/33-bonefro/"/>
    <hyperlink ref="C4316" r:id="rId4301" display="https://www.tuttitalia.it/molise/92-montecilfone/"/>
    <hyperlink ref="C4317" r:id="rId4302" display="https://www.tuttitalia.it/molise/83-toro/"/>
    <hyperlink ref="C4318" r:id="rId4303" display="https://www.tuttitalia.it/molise/80-pietracatella/"/>
    <hyperlink ref="C4319" r:id="rId4304" display="https://www.tuttitalia.it/molise/42-fossalto/"/>
    <hyperlink ref="C4320" r:id="rId4305" display="https://www.tuttitalia.it/molise/55-spinete/"/>
    <hyperlink ref="C4321" r:id="rId4306" display="https://www.tuttitalia.it/molise/75-rotello/"/>
    <hyperlink ref="C4322" r:id="rId4307" display="https://www.tuttitalia.it/molise/93-busso/"/>
    <hyperlink ref="C4323" r:id="rId4308" display="https://www.tuttitalia.it/molise/67-mafalda/"/>
    <hyperlink ref="C4324" r:id="rId4309" display="https://www.tuttitalia.it/molise/83-petrella-tifernina/"/>
    <hyperlink ref="C4325" r:id="rId4310" display="https://www.tuttitalia.it/molise/79-matrice/"/>
    <hyperlink ref="C4326" r:id="rId4311" display="https://www.tuttitalia.it/molise/64-montagano/"/>
    <hyperlink ref="C4327" r:id="rId4312" display="https://www.tuttitalia.it/molise/74-san-giuliano-di-puglia/"/>
    <hyperlink ref="C4328" r:id="rId4313" display="https://www.tuttitalia.it/molise/53-guardialfiera/"/>
    <hyperlink ref="C4329" r:id="rId4314" display="https://www.tuttitalia.it/molise/53-san-giuliano-del-sannio/"/>
    <hyperlink ref="C4330" r:id="rId4315" display="https://www.tuttitalia.it/molise/94-castropignano/"/>
    <hyperlink ref="C4331" r:id="rId4316" display="https://www.tuttitalia.it/molise/81-tufara/"/>
    <hyperlink ref="C4332" r:id="rId4317" display="https://www.tuttitalia.it/molise/51-campolieto/"/>
    <hyperlink ref="C4333" r:id="rId4318" display="https://www.tuttitalia.it/molise/66-san-massimo/"/>
    <hyperlink ref="C4334" r:id="rId4319" display="https://www.tuttitalia.it/molise/93-gildone/"/>
    <hyperlink ref="C4335" r:id="rId4320" display="https://www.tuttitalia.it/molise/60-colle-d-anchise/"/>
    <hyperlink ref="C4336" r:id="rId4321" display="https://www.tuttitalia.it/molise/26-guardiaregia/"/>
    <hyperlink ref="C4337" r:id="rId4322" display="https://www.tuttitalia.it/molise/49-roccavivara/"/>
    <hyperlink ref="C4338" r:id="rId4323" display="https://www.tuttitalia.it/molise/91-torella-del-sannio/"/>
    <hyperlink ref="C4339" r:id="rId4324" display="https://www.tuttitalia.it/molise/76-limosano/"/>
    <hyperlink ref="C4340" r:id="rId4325" display="https://www.tuttitalia.it/molise/51-tavenna/"/>
    <hyperlink ref="C4341" r:id="rId4326" display="https://www.tuttitalia.it/molise/55-lucito/"/>
    <hyperlink ref="C4342" r:id="rId4327" display="https://www.tuttitalia.it/molise/68-salcito/"/>
    <hyperlink ref="C4343" r:id="rId4328" display="https://www.tuttitalia.it/molise/23-cercepiccola/"/>
    <hyperlink ref="C4344" r:id="rId4329" display="https://www.tuttitalia.it/molise/82-campochiaro/"/>
    <hyperlink ref="C4345" r:id="rId4330" display="https://www.tuttitalia.it/molise/91-acquaviva-collecroce/"/>
    <hyperlink ref="C4346" r:id="rId4331" display="https://www.tuttitalia.it/molise/54-san-felice-del-molise/"/>
    <hyperlink ref="C4347" r:id="rId4332" display="https://www.tuttitalia.it/molise/61-morrone-del-sannio/"/>
    <hyperlink ref="C4348" r:id="rId4333" display="https://www.tuttitalia.it/molise/67-castellino-del-biferno/"/>
    <hyperlink ref="C4349" r:id="rId4334" display="https://www.tuttitalia.it/molise/53-san-giovanni-in-galdo/"/>
    <hyperlink ref="C4350" r:id="rId4335" display="https://www.tuttitalia.it/molise/57-macchia-valfortore/"/>
    <hyperlink ref="C4351" r:id="rId4336" display="https://www.tuttitalia.it/molise/50-casalciprano/"/>
    <hyperlink ref="C4352" r:id="rId4337" display="https://www.tuttitalia.it/molise/26-ripabottoni/"/>
    <hyperlink ref="C4353" r:id="rId4338" display="https://www.tuttitalia.it/molise/18-san-polo-matese/"/>
    <hyperlink ref="C4354" r:id="rId4339" display="https://www.tuttitalia.it/molise/35-monacilioni/"/>
    <hyperlink ref="C4355" r:id="rId4340" display="https://www.tuttitalia.it/molise/23-lupara/"/>
    <hyperlink ref="C4356" r:id="rId4341" display="https://www.tuttitalia.it/molise/32-duronia/"/>
    <hyperlink ref="C4357" r:id="rId4342" display="https://www.tuttitalia.it/molise/64-montorio-nei-frentani/"/>
    <hyperlink ref="C4358" r:id="rId4343" display="https://www.tuttitalia.it/molise/31-civitacampomarano/"/>
    <hyperlink ref="C4359" r:id="rId4344" display="https://www.tuttitalia.it/molise/15-montelongo/"/>
    <hyperlink ref="C4360" r:id="rId4345" display="https://www.tuttitalia.it/molise/89-sant-angelo-limosano/"/>
    <hyperlink ref="C4361" r:id="rId4346" display="https://www.tuttitalia.it/molise/51-montemitro/"/>
    <hyperlink ref="C4362" r:id="rId4347" display="https://www.tuttitalia.it/molise/40-castelbottaccio/"/>
    <hyperlink ref="C4363" r:id="rId4348" display="https://www.tuttitalia.it/molise/82-pietracupa/"/>
    <hyperlink ref="C4364" r:id="rId4349" display="https://www.tuttitalia.it/molise/64-molise/"/>
    <hyperlink ref="C4365" r:id="rId4350" display="https://www.tuttitalia.it/molise/27-san-biase/"/>
    <hyperlink ref="C4366" r:id="rId4351" display="https://www.tuttitalia.it/molise/90-provvidenti/"/>
    <hyperlink ref="C4367" r:id="rId4352" display="https://www.tuttitalia.it/molise/68-isernia/"/>
    <hyperlink ref="C4368" r:id="rId4353" display="https://www.tuttitalia.it/molise/40-venafro/"/>
    <hyperlink ref="C4369" r:id="rId4354" display="https://www.tuttitalia.it/molise/34-agnone/"/>
    <hyperlink ref="C4370" r:id="rId4355" display="https://www.tuttitalia.it/molise/27-frosolone/"/>
    <hyperlink ref="C4371" r:id="rId4356" display="https://www.tuttitalia.it/molise/34-montaquila/"/>
    <hyperlink ref="C4372" r:id="rId4357" display="https://www.tuttitalia.it/molise/29-pozzilli/"/>
    <hyperlink ref="C4373" r:id="rId4358" display="https://www.tuttitalia.it/molise/58-sesto-campano/"/>
    <hyperlink ref="C4374" r:id="rId4359" display="https://www.tuttitalia.it/molise/86-monteroduni/"/>
    <hyperlink ref="C4375" r:id="rId4360" display="https://www.tuttitalia.it/molise/71-fornelli/"/>
    <hyperlink ref="C4376" r:id="rId4361" display="https://www.tuttitalia.it/molise/72-macchiagodena/"/>
    <hyperlink ref="C4377" r:id="rId4362" display="https://www.tuttitalia.it/molise/95-pesche/"/>
    <hyperlink ref="C4378" r:id="rId4363" display="https://www.tuttitalia.it/molise/15-castelpetroso/"/>
    <hyperlink ref="C4379" r:id="rId4364" display="https://www.tuttitalia.it/molise/84-sant-agapito/"/>
    <hyperlink ref="C4380" r:id="rId4365" display="https://www.tuttitalia.it/molise/16-colli-a-volturno/"/>
    <hyperlink ref="C4381" r:id="rId4366" display="https://www.tuttitalia.it/molise/74-carovilli/"/>
    <hyperlink ref="C4382" r:id="rId4367" display="https://www.tuttitalia.it/molise/33-cerro-al-volturno/"/>
    <hyperlink ref="C4383" r:id="rId4368" display="https://www.tuttitalia.it/molise/95-carpinone/"/>
    <hyperlink ref="C4384" r:id="rId4369" display="https://www.tuttitalia.it/molise/24-rionero-sannitico/"/>
    <hyperlink ref="C4385" r:id="rId4370" display="https://www.tuttitalia.it/molise/12-macchia-d-isernia/"/>
    <hyperlink ref="C4386" r:id="rId4371" display="https://www.tuttitalia.it/molise/31-rocchetta-a-volturno/"/>
    <hyperlink ref="C4387" r:id="rId4372" display="https://www.tuttitalia.it/molise/87-miranda/"/>
    <hyperlink ref="C4388" r:id="rId4373" display="https://www.tuttitalia.it/molise/28-roccamandolfi/"/>
    <hyperlink ref="C4389" r:id="rId4374" display="https://www.tuttitalia.it/molise/36-civitanova-del-sannio/"/>
    <hyperlink ref="C4390" r:id="rId4375" display="https://www.tuttitalia.it/molise/82-capracotta/"/>
    <hyperlink ref="C4391" r:id="rId4376" display="https://www.tuttitalia.it/molise/70-pescolanciano/"/>
    <hyperlink ref="C4392" r:id="rId4377" display="https://www.tuttitalia.it/molise/91-cantalupo-nel-sannio/"/>
    <hyperlink ref="C4393" r:id="rId4378" display="https://www.tuttitalia.it/molise/29-sessano-del-molise/"/>
    <hyperlink ref="C4394" r:id="rId4379" display="https://www.tuttitalia.it/molise/20-belmonte-del-sannio/"/>
    <hyperlink ref="C4395" r:id="rId4380" display="https://www.tuttitalia.it/molise/59-pietrabbondante/"/>
    <hyperlink ref="C4396" r:id="rId4381" display="https://www.tuttitalia.it/molise/78-santa-maria-del-molise/"/>
    <hyperlink ref="C4397" r:id="rId4382" display="https://www.tuttitalia.it/molise/57-bagnoli-del-trigno/"/>
    <hyperlink ref="C4398" r:id="rId4383" display="https://www.tuttitalia.it/molise/48-vastogirardi/"/>
    <hyperlink ref="C4399" r:id="rId4384" display="https://www.tuttitalia.it/molise/50-longano/"/>
    <hyperlink ref="C4400" r:id="rId4385" display="https://www.tuttitalia.it/molise/14-forli-del-sannio/"/>
    <hyperlink ref="C4401" r:id="rId4386" display="https://www.tuttitalia.it/molise/48-scapoli/"/>
    <hyperlink ref="C4402" r:id="rId4387" display="https://www.tuttitalia.it/molise/98-filignano/"/>
    <hyperlink ref="C4403" r:id="rId4388" display="https://www.tuttitalia.it/molise/29-poggio-sannita/"/>
    <hyperlink ref="C4404" r:id="rId4389" display="https://www.tuttitalia.it/molise/48-roccasicura/"/>
    <hyperlink ref="C4405" r:id="rId4390" display="https://www.tuttitalia.it/molise/79-montenero-val-cocchiara/"/>
    <hyperlink ref="C4406" r:id="rId4391" display="https://www.tuttitalia.it/molise/35-castel-san-vincenzo/"/>
    <hyperlink ref="C4407" r:id="rId4392" display="https://www.tuttitalia.it/molise/50-san-pietro-avellana/"/>
    <hyperlink ref="C4408" r:id="rId4393" display="https://www.tuttitalia.it/molise/24-pettoranello-del-molise/"/>
    <hyperlink ref="C4409" r:id="rId4394" display="https://www.tuttitalia.it/molise/14-acquaviva-d-isernia/"/>
    <hyperlink ref="C4410" r:id="rId4395" display="https://www.tuttitalia.it/molise/36-sant-angelo-del-pesco/"/>
    <hyperlink ref="C4411" r:id="rId4396" display="https://www.tuttitalia.it/molise/43-castel-del-giudice/"/>
    <hyperlink ref="C4412" r:id="rId4397" display="https://www.tuttitalia.it/molise/81-pizzone/"/>
    <hyperlink ref="C4413" r:id="rId4398" display="https://www.tuttitalia.it/molise/51-sant-elena-sannita/"/>
    <hyperlink ref="C4414" r:id="rId4399" display="https://www.tuttitalia.it/molise/20-pescopennataro/"/>
    <hyperlink ref="C4415" r:id="rId4400" display="https://www.tuttitalia.it/molise/29-chiauci/"/>
    <hyperlink ref="C4416" r:id="rId4401" display="https://www.tuttitalia.it/molise/30-conca-casale/"/>
    <hyperlink ref="C4417" r:id="rId4402" display="https://www.tuttitalia.it/molise/16-castelpizzuto/"/>
    <hyperlink ref="C4418" r:id="rId4403" display="https://www.tuttitalia.it/molise/83-castelverrino/"/>
    <hyperlink ref="C4419" r:id="rId4404" display="https://www.tuttitalia.it/piemonte/24-alessandria/"/>
    <hyperlink ref="C4420" r:id="rId4405" display="https://www.tuttitalia.it/piemonte/26-casale-monferrato/"/>
    <hyperlink ref="C4421" r:id="rId4406" display="https://www.tuttitalia.it/piemonte/37-novi-ligure/"/>
    <hyperlink ref="C4422" r:id="rId4407" display="https://www.tuttitalia.it/piemonte/59-tortona/"/>
    <hyperlink ref="C4423" r:id="rId4408" display="https://www.tuttitalia.it/piemonte/14-acqui-terme/"/>
    <hyperlink ref="C4424" r:id="rId4409" display="https://www.tuttitalia.it/piemonte/29-valenza/"/>
    <hyperlink ref="C4425" r:id="rId4410" display="https://www.tuttitalia.it/piemonte/56-ovada/"/>
    <hyperlink ref="C4426" r:id="rId4411" display="https://www.tuttitalia.it/piemonte/68-arquata-scrivia/"/>
    <hyperlink ref="C4427" r:id="rId4412" display="https://www.tuttitalia.it/piemonte/71-serravalle-scrivia/"/>
    <hyperlink ref="C4428" r:id="rId4413" display="https://www.tuttitalia.it/piemonte/48-castelnuovo-scrivia/"/>
    <hyperlink ref="C4429" r:id="rId4414" display="https://www.tuttitalia.it/piemonte/63-pozzolo-formigaro/"/>
    <hyperlink ref="C4430" r:id="rId4415" display="https://www.tuttitalia.it/piemonte/68-castellazzo-bormida/"/>
    <hyperlink ref="C4431" r:id="rId4416" display="https://www.tuttitalia.it/piemonte/36-gavi/"/>
    <hyperlink ref="C4432" r:id="rId4417" display="https://www.tuttitalia.it/piemonte/54-san-salvatore-monferrato/"/>
    <hyperlink ref="C4433" r:id="rId4418" display="https://www.tuttitalia.it/piemonte/77-sale/"/>
    <hyperlink ref="C4434" r:id="rId4419" display="https://www.tuttitalia.it/piemonte/31-pontecurone/"/>
    <hyperlink ref="C4435" r:id="rId4420" display="https://www.tuttitalia.it/piemonte/16-viguzzolo/"/>
    <hyperlink ref="C4436" r:id="rId4421" display="https://www.tuttitalia.it/piemonte/29-cassine/"/>
    <hyperlink ref="C4437" r:id="rId4422" display="https://www.tuttitalia.it/piemonte/59-stazzano/"/>
    <hyperlink ref="C4438" r:id="rId4423" display="https://www.tuttitalia.it/piemonte/71-bosco-marengo/"/>
    <hyperlink ref="C4439" r:id="rId4424" display="https://www.tuttitalia.it/piemonte/22-felizzano/"/>
    <hyperlink ref="C4440" r:id="rId4425" display="https://www.tuttitalia.it/piemonte/14-basaluzzo/"/>
    <hyperlink ref="C4441" r:id="rId4426" display="https://www.tuttitalia.it/piemonte/41-vignole-borbera/"/>
    <hyperlink ref="C4442" r:id="rId4427" display="https://www.tuttitalia.it/piemonte/75-molare/"/>
    <hyperlink ref="C4443" r:id="rId4428" display="https://www.tuttitalia.it/piemonte/83-predosa/"/>
    <hyperlink ref="C4444" r:id="rId4429" display="https://www.tuttitalia.it/piemonte/26-castelletto-d-orba/"/>
    <hyperlink ref="C4445" r:id="rId4430" display="https://www.tuttitalia.it/piemonte/89-borghetto-di-borbera/"/>
    <hyperlink ref="C4446" r:id="rId4431" display="https://www.tuttitalia.it/piemonte/56-frugarolo/"/>
    <hyperlink ref="C4447" r:id="rId4432" display="https://www.tuttitalia.it/piemonte/59-strevi/"/>
    <hyperlink ref="C4448" r:id="rId4433" display="https://www.tuttitalia.it/piemonte/43-silvano-d-orba/"/>
    <hyperlink ref="C4449" r:id="rId4434" display="https://www.tuttitalia.it/piemonte/77-villanova-monferrato/"/>
    <hyperlink ref="C4450" r:id="rId4435" display="https://www.tuttitalia.it/piemonte/60-capriata-d-orba/"/>
    <hyperlink ref="C4451" r:id="rId4436" display="https://www.tuttitalia.it/piemonte/18-cassano-spinola/"/>
    <hyperlink ref="C4452" r:id="rId4437" display="https://www.tuttitalia.it/piemonte/75-bistagno/"/>
    <hyperlink ref="C4453" r:id="rId4438" display="https://www.tuttitalia.it/piemonte/28-alluvioni-piovera/"/>
    <hyperlink ref="C4454" r:id="rId4439" display="https://www.tuttitalia.it/piemonte/58-bassignana/"/>
    <hyperlink ref="C4455" r:id="rId4440" display="https://www.tuttitalia.it/piemonte/63-solero/"/>
    <hyperlink ref="C4456" r:id="rId4441" display="https://www.tuttitalia.it/piemonte/88-fubine-monferrato/"/>
    <hyperlink ref="C4457" r:id="rId4442" display="https://www.tuttitalia.it/piemonte/14-quattordio/"/>
    <hyperlink ref="C4458" r:id="rId4443" display="https://www.tuttitalia.it/piemonte/71-tagliolo-monferrato/"/>
    <hyperlink ref="C4459" r:id="rId4444" display="https://www.tuttitalia.it/piemonte/77-rosignano-monferrato/"/>
    <hyperlink ref="C4460" r:id="rId4445" display="https://www.tuttitalia.it/piemonte/92-castelletto-monferrato/"/>
    <hyperlink ref="C4461" r:id="rId4446" display="https://www.tuttitalia.it/piemonte/24-rocca-grimalda/"/>
    <hyperlink ref="C4462" r:id="rId4447" display="https://www.tuttitalia.it/piemonte/68-pontestura/"/>
    <hyperlink ref="C4463" r:id="rId4448" display="https://www.tuttitalia.it/piemonte/68-quargnento/"/>
    <hyperlink ref="C4464" r:id="rId4449" display="https://www.tuttitalia.it/piemonte/52-rivalta-bormida/"/>
    <hyperlink ref="C4465" r:id="rId4450" display="https://www.tuttitalia.it/piemonte/13-lu-cuccaro-monferrato/"/>
    <hyperlink ref="C4466" r:id="rId4451" display="https://www.tuttitalia.it/piemonte/53-ozzano-monferrato/"/>
    <hyperlink ref="C4467" r:id="rId4452" display="https://www.tuttitalia.it/piemonte/60-borgo-san-martino/"/>
    <hyperlink ref="C4468" r:id="rId4453" display="https://www.tuttitalia.it/piemonte/52-morano-sul-po/"/>
    <hyperlink ref="C4469" r:id="rId4454" display="https://www.tuttitalia.it/piemonte/81-frassineto-po/"/>
    <hyperlink ref="C4470" r:id="rId4455" display="https://www.tuttitalia.it/piemonte/58-masio/"/>
    <hyperlink ref="C4471" r:id="rId4456" display="https://www.tuttitalia.it/piemonte/86-murisengo/"/>
    <hyperlink ref="C4472" r:id="rId4457" display="https://www.tuttitalia.it/piemonte/53-cerrina-monferrato/"/>
    <hyperlink ref="C4473" r:id="rId4458" display="https://www.tuttitalia.it/piemonte/44-balzola/"/>
    <hyperlink ref="C4474" r:id="rId4459" display="https://www.tuttitalia.it/piemonte/62-ticineto/"/>
    <hyperlink ref="C4475" r:id="rId4460" display="https://www.tuttitalia.it/piemonte/65-mirabello-monferrato/"/>
    <hyperlink ref="C4476" r:id="rId4461" display="https://www.tuttitalia.it/piemonte/97-melazzo/"/>
    <hyperlink ref="C4477" r:id="rId4462" display="https://www.tuttitalia.it/piemonte/51-occimiano/"/>
    <hyperlink ref="C4478" r:id="rId4463" display="https://www.tuttitalia.it/piemonte/68-pasturana/"/>
    <hyperlink ref="C4479" r:id="rId4464" display="https://www.tuttitalia.it/piemonte/59-sezzadio/"/>
    <hyperlink ref="C4480" r:id="rId4465" display="https://www.tuttitalia.it/piemonte/85-visone/"/>
    <hyperlink ref="C4481" r:id="rId4466" display="https://www.tuttitalia.it/piemonte/28-oviglio/"/>
    <hyperlink ref="C4482" r:id="rId4467" display="https://www.tuttitalia.it/piemonte/15-casal-cermelli/"/>
    <hyperlink ref="C4483" r:id="rId4468" display="https://www.tuttitalia.it/piemonte/95-san-giorgio-monferrato/"/>
    <hyperlink ref="C4484" r:id="rId4469" display="https://www.tuttitalia.it/piemonte/15-pecetto-di-valenza/"/>
    <hyperlink ref="C4485" r:id="rId4470" display="https://www.tuttitalia.it/piemonte/77-volpedo/"/>
    <hyperlink ref="C4486" r:id="rId4471" display="https://www.tuttitalia.it/piemonte/81-bosio/"/>
    <hyperlink ref="C4487" r:id="rId4472" display="https://www.tuttitalia.it/piemonte/41-sarezzano/"/>
    <hyperlink ref="C4488" r:id="rId4473" display="https://www.tuttitalia.it/piemonte/93-carbonara-scrivia/"/>
    <hyperlink ref="C4489" r:id="rId4474" display="https://www.tuttitalia.it/piemonte/98-gabiano/"/>
    <hyperlink ref="C4490" r:id="rId4475" display="https://www.tuttitalia.it/piemonte/16-cremolino/"/>
    <hyperlink ref="C4491" r:id="rId4476" display="https://www.tuttitalia.it/piemonte/77-ponzone/"/>
    <hyperlink ref="C4492" r:id="rId4477" display="https://www.tuttitalia.it/piemonte/14-mombello-monferrato/"/>
    <hyperlink ref="C4493" r:id="rId4478" display="https://www.tuttitalia.it/piemonte/85-spigno-monferrato/"/>
    <hyperlink ref="C4494" r:id="rId4479" display="https://www.tuttitalia.it/piemonte/84-valmacca/"/>
    <hyperlink ref="C4495" r:id="rId4480" display="https://www.tuttitalia.it/piemonte/39-vignale-monferrato/"/>
    <hyperlink ref="C4496" r:id="rId4481" display="https://www.tuttitalia.it/piemonte/82-casalnoceto/"/>
    <hyperlink ref="C4497" r:id="rId4482" display="https://www.tuttitalia.it/piemonte/46-conzano/"/>
    <hyperlink ref="C4498" r:id="rId4483" display="https://www.tuttitalia.it/piemonte/22-carpeneto/"/>
    <hyperlink ref="C4499" r:id="rId4484" display="https://www.tuttitalia.it/piemonte/34-terruggia/"/>
    <hyperlink ref="C4500" r:id="rId4485" display="https://www.tuttitalia.it/piemonte/46-pietra-marazzi/"/>
    <hyperlink ref="C4501" r:id="rId4486" display="https://www.tuttitalia.it/piemonte/68-villalvernia/"/>
    <hyperlink ref="C4502" r:id="rId4487" display="https://www.tuttitalia.it/piemonte/68-cassinelle/"/>
    <hyperlink ref="C4503" r:id="rId4488" display="https://www.tuttitalia.it/piemonte/91-terzo/"/>
    <hyperlink ref="C4504" r:id="rId4489" display="https://www.tuttitalia.it/piemonte/24-gamalero/"/>
    <hyperlink ref="C4505" r:id="rId4490" display="https://www.tuttitalia.it/piemonte/78-lerma/"/>
    <hyperlink ref="C4506" r:id="rId4491" display="https://www.tuttitalia.it/piemonte/41-alfiano-natta/"/>
    <hyperlink ref="C4507" r:id="rId4492" display="https://www.tuttitalia.it/piemonte/49-camino/"/>
    <hyperlink ref="C4508" r:id="rId4493" display="https://www.tuttitalia.it/piemonte/29-alice-bel-colle/"/>
    <hyperlink ref="C4509" r:id="rId4494" display="https://www.tuttitalia.it/piemonte/57-cartosio/"/>
    <hyperlink ref="C4510" r:id="rId4495" display="https://www.tuttitalia.it/piemonte/51-mornese/"/>
    <hyperlink ref="C4511" r:id="rId4496" display="https://www.tuttitalia.it/piemonte/30-bergamasco/"/>
    <hyperlink ref="C4512" r:id="rId4497" display="https://www.tuttitalia.it/piemonte/50-voltaggio/"/>
    <hyperlink ref="C4513" r:id="rId4498" display="https://www.tuttitalia.it/piemonte/76-giarole/"/>
    <hyperlink ref="C4514" r:id="rId4499" display="https://www.tuttitalia.it/piemonte/55-castelnuovo-bormida/"/>
    <hyperlink ref="C4515" r:id="rId4500" display="https://www.tuttitalia.it/piemonte/66-isola-sant-antonio/"/>
    <hyperlink ref="C4516" r:id="rId4501" display="https://www.tuttitalia.it/piemonte/26-trisobbio/"/>
    <hyperlink ref="C4517" r:id="rId4502" display="https://www.tuttitalia.it/piemonte/72-villaromagnano/"/>
    <hyperlink ref="C4518" r:id="rId4503" display="https://www.tuttitalia.it/piemonte/55-fresonara/"/>
    <hyperlink ref="C4519" r:id="rId4504" display="https://www.tuttitalia.it/piemonte/15-garbagna/"/>
    <hyperlink ref="C4520" r:id="rId4505" display="https://www.tuttitalia.it/piemonte/92-parodi-ligure/"/>
    <hyperlink ref="C4521" r:id="rId4506" display="https://www.tuttitalia.it/piemonte/68-ricaldone/"/>
    <hyperlink ref="C4522" r:id="rId4507" display="https://www.tuttitalia.it/piemonte/68-montaldo-bormida/"/>
    <hyperlink ref="C4523" r:id="rId4508" display="https://www.tuttitalia.it/piemonte/38-morsasco/"/>
    <hyperlink ref="C4524" r:id="rId4509" display="https://www.tuttitalia.it/piemonte/50-tassarolo/"/>
    <hyperlink ref="C4525" r:id="rId4510" display="https://www.tuttitalia.it/piemonte/14-ottiglio/"/>
    <hyperlink ref="C4526" r:id="rId4511" display="https://www.tuttitalia.it/piemonte/54-fabbrica-curone/"/>
    <hyperlink ref="C4527" r:id="rId4512" display="https://www.tuttitalia.it/piemonte/66-molino-dei-torti/"/>
    <hyperlink ref="C4528" r:id="rId4513" display="https://www.tuttitalia.it/piemonte/14-san-sebastiano-curone/"/>
    <hyperlink ref="C4529" r:id="rId4514" display="https://www.tuttitalia.it/piemonte/58-san-cristoforo/"/>
    <hyperlink ref="C4530" r:id="rId4515" display="https://www.tuttitalia.it/piemonte/50-ponti/"/>
    <hyperlink ref="C4531" r:id="rId4516" display="https://www.tuttitalia.it/piemonte/86-monleale/"/>
    <hyperlink ref="C4532" r:id="rId4517" display="https://www.tuttitalia.it/piemonte/72-borgoratto-alessandrino/"/>
    <hyperlink ref="C4533" r:id="rId4518" display="https://www.tuttitalia.it/piemonte/33-montechiaro-d-acqui/"/>
    <hyperlink ref="C4534" r:id="rId4519" display="https://www.tuttitalia.it/piemonte/71-serralunga-di-crea/"/>
    <hyperlink ref="C4535" r:id="rId4520" display="https://www.tuttitalia.it/piemonte/57-pareto/"/>
    <hyperlink ref="C4536" r:id="rId4521" display="https://www.tuttitalia.it/piemonte/37-belforte-monferrato/"/>
    <hyperlink ref="C4537" r:id="rId4522" display="https://www.tuttitalia.it/piemonte/94-francavilla-bisio/"/>
    <hyperlink ref="C4538" r:id="rId4523" display="https://www.tuttitalia.it/piemonte/82-cabella-ligure/"/>
    <hyperlink ref="C4539" r:id="rId4524" display="https://www.tuttitalia.it/piemonte/82-frassinello-monferrato/"/>
    <hyperlink ref="C4540" r:id="rId4525" display="https://www.tuttitalia.it/piemonte/75-carrosio/"/>
    <hyperlink ref="C4541" r:id="rId4526" display="https://www.tuttitalia.it/piemonte/70-cella-monte/"/>
    <hyperlink ref="C4542" r:id="rId4527" display="https://www.tuttitalia.it/piemonte/63-camagna-monferrato/"/>
    <hyperlink ref="C4543" r:id="rId4528" display="https://www.tuttitalia.it/piemonte/33-prasco/"/>
    <hyperlink ref="C4544" r:id="rId4529" display="https://www.tuttitalia.it/piemonte/45-grondona/"/>
    <hyperlink ref="C4545" r:id="rId4530" display="https://www.tuttitalia.it/piemonte/44-villadeati/"/>
    <hyperlink ref="C4546" r:id="rId4531" display="https://www.tuttitalia.it/piemonte/93-cantalupo-ligure/"/>
    <hyperlink ref="C4547" r:id="rId4532" display="https://www.tuttitalia.it/piemonte/22-coniolo/"/>
    <hyperlink ref="C4548" r:id="rId4533" display="https://www.tuttitalia.it/piemonte/78-castelletto-merli/"/>
    <hyperlink ref="C4549" r:id="rId4534" display="https://www.tuttitalia.it/piemonte/39-carezzano/"/>
    <hyperlink ref="C4550" r:id="rId4535" display="https://www.tuttitalia.it/piemonte/76-brignano-frascata/"/>
    <hyperlink ref="C4551" r:id="rId4536" display="https://www.tuttitalia.it/piemonte/37-frascaro/"/>
    <hyperlink ref="C4552" r:id="rId4537" display="https://www.tuttitalia.it/piemonte/25-altavilla-monferrato/"/>
    <hyperlink ref="C4553" r:id="rId4538" display="https://www.tuttitalia.it/piemonte/79-odalengo-grande/"/>
    <hyperlink ref="C4554" r:id="rId4539" display="https://www.tuttitalia.it/piemonte/45-morbello/"/>
    <hyperlink ref="C4555" r:id="rId4540" display="https://www.tuttitalia.it/piemonte/98-castelspina/"/>
    <hyperlink ref="C4556" r:id="rId4541" display="https://www.tuttitalia.it/piemonte/75-rivarone/"/>
    <hyperlink ref="C4557" r:id="rId4542" display="https://www.tuttitalia.it/piemonte/68-cereseto/"/>
    <hyperlink ref="C4558" r:id="rId4543" display="https://www.tuttitalia.it/piemonte/41-orsara-bormida/"/>
    <hyperlink ref="C4559" r:id="rId4544" display="https://www.tuttitalia.it/piemonte/42-sant-agata-fossili/"/>
    <hyperlink ref="C4560" r:id="rId4545" display="https://www.tuttitalia.it/piemonte/71-castellar-guidobono/"/>
    <hyperlink ref="C4561" r:id="rId4546" display="https://www.tuttitalia.it/piemonte/74-sardigliano/"/>
    <hyperlink ref="C4562" r:id="rId4547" display="https://www.tuttitalia.it/piemonte/38-casaleggio-boiro/"/>
    <hyperlink ref="C4563" r:id="rId4548" display="https://www.tuttitalia.it/piemonte/61-spineto-scrivia/"/>
    <hyperlink ref="C4564" r:id="rId4549" display="https://www.tuttitalia.it/piemonte/79-pomaro-monferrato/"/>
    <hyperlink ref="C4565" r:id="rId4550" display="https://www.tuttitalia.it/piemonte/56-alzano-scrivia/"/>
    <hyperlink ref="C4566" r:id="rId4551" display="https://www.tuttitalia.it/piemonte/56-ponzano-monferrato/"/>
    <hyperlink ref="C4567" r:id="rId4552" display="https://www.tuttitalia.it/piemonte/39-sala-monferrato/"/>
    <hyperlink ref="C4568" r:id="rId4553" display="https://www.tuttitalia.it/piemonte/22-bozzole/"/>
    <hyperlink ref="C4569" r:id="rId4554" display="https://www.tuttitalia.it/piemonte/45-costa-vescovato/"/>
    <hyperlink ref="C4570" r:id="rId4555" display="https://www.tuttitalia.it/piemonte/36-carentino/"/>
    <hyperlink ref="C4571" r:id="rId4556" display="https://www.tuttitalia.it/piemonte/19-gremiasco/"/>
    <hyperlink ref="C4572" r:id="rId4557" display="https://www.tuttitalia.it/piemonte/14-fraconalto/"/>
    <hyperlink ref="C4573" r:id="rId4558" display="https://www.tuttitalia.it/piemonte/56-montecastello/"/>
    <hyperlink ref="C4574" r:id="rId4559" display="https://www.tuttitalia.it/piemonte/32-villamiroglio/"/>
    <hyperlink ref="C4575" r:id="rId4560" display="https://www.tuttitalia.it/piemonte/24-montegioco/"/>
    <hyperlink ref="C4576" r:id="rId4561" display="https://www.tuttitalia.it/piemonte/92-guazzora/"/>
    <hyperlink ref="C4577" r:id="rId4562" display="https://www.tuttitalia.it/piemonte/50-cerreto-grue/"/>
    <hyperlink ref="C4578" r:id="rId4563" display="https://www.tuttitalia.it/piemonte/22-montemarzino/"/>
    <hyperlink ref="C4579" r:id="rId4564" display="https://www.tuttitalia.it/piemonte/90-albera-ligure/"/>
    <hyperlink ref="C4580" r:id="rId4565" display="https://www.tuttitalia.it/piemonte/29-pozzol-groppo/"/>
    <hyperlink ref="C4581" r:id="rId4566" display="https://www.tuttitalia.it/piemonte/94-treville/"/>
    <hyperlink ref="C4582" r:id="rId4567" display="https://www.tuttitalia.it/piemonte/60-cavatore/"/>
    <hyperlink ref="C4583" r:id="rId4568" display="https://www.tuttitalia.it/piemonte/28-avolasca/"/>
    <hyperlink ref="C4584" r:id="rId4569" display="https://www.tuttitalia.it/piemonte/50-odalengo-piccolo/"/>
    <hyperlink ref="C4585" r:id="rId4570" display="https://www.tuttitalia.it/piemonte/79-montacuto/"/>
    <hyperlink ref="C4586" r:id="rId4571" display="https://www.tuttitalia.it/piemonte/96-montaldeo/"/>
    <hyperlink ref="C4587" r:id="rId4572" display="https://www.tuttitalia.it/piemonte/68-grognardo/"/>
    <hyperlink ref="C4588" r:id="rId4573" display="https://www.tuttitalia.it/piemonte/61-rocchetta-ligure/"/>
    <hyperlink ref="C4589" r:id="rId4574" display="https://www.tuttitalia.it/piemonte/55-solonghello/"/>
    <hyperlink ref="C4590" r:id="rId4575" display="https://www.tuttitalia.it/piemonte/67-momperone/"/>
    <hyperlink ref="C4591" r:id="rId4576" display="https://www.tuttitalia.it/piemonte/41-moncestino/"/>
    <hyperlink ref="C4592" r:id="rId4577" display="https://www.tuttitalia.it/piemonte/61-paderna/"/>
    <hyperlink ref="C4593" r:id="rId4578" display="https://www.tuttitalia.it/piemonte/86-merana/"/>
    <hyperlink ref="C4594" r:id="rId4579" display="https://www.tuttitalia.it/piemonte/26-dernice/"/>
    <hyperlink ref="C4595" r:id="rId4580" display="https://www.tuttitalia.it/piemonte/80-denice/"/>
    <hyperlink ref="C4596" r:id="rId4581" display="https://www.tuttitalia.it/piemonte/84-mongiardino-ligure/"/>
    <hyperlink ref="C4597" r:id="rId4582" display="https://www.tuttitalia.it/piemonte/12-berzano-di-tortona/"/>
    <hyperlink ref="C4598" r:id="rId4583" display="https://www.tuttitalia.it/piemonte/61-castelletto-d-erro/"/>
    <hyperlink ref="C4599" r:id="rId4584" display="https://www.tuttitalia.it/piemonte/26-casasco/"/>
    <hyperlink ref="C4600" r:id="rId4585" display="https://www.tuttitalia.it/piemonte/75-volpeglino/"/>
    <hyperlink ref="C4601" r:id="rId4586" display="https://www.tuttitalia.it/piemonte/50-roccaforte-ligure/"/>
    <hyperlink ref="C4602" r:id="rId4587" display="https://www.tuttitalia.it/piemonte/84-olivola/"/>
    <hyperlink ref="C4603" r:id="rId4588" display="https://www.tuttitalia.it/piemonte/24-castellania-coppi/"/>
    <hyperlink ref="C4604" r:id="rId4589" display="https://www.tuttitalia.it/piemonte/61-carrega-ligure/"/>
    <hyperlink ref="C4605" r:id="rId4590" display="https://www.tuttitalia.it/piemonte/72-malvicino/"/>
    <hyperlink ref="C4606" r:id="rId4591" display="https://www.tuttitalia.it/piemonte/83-asti/"/>
    <hyperlink ref="C4607" r:id="rId4592" display="https://www.tuttitalia.it/piemonte/66-canelli/"/>
    <hyperlink ref="C4608" r:id="rId4593" display="https://www.tuttitalia.it/piemonte/16-nizza-monferrato/"/>
    <hyperlink ref="C4609" r:id="rId4594" display="https://www.tuttitalia.it/piemonte/97-san-damiano-d-asti/"/>
    <hyperlink ref="C4610" r:id="rId4595" display="https://www.tuttitalia.it/piemonte/73-costigliole-d-asti/"/>
    <hyperlink ref="C4611" r:id="rId4596" display="https://www.tuttitalia.it/piemonte/36-villanova-d-asti/"/>
    <hyperlink ref="C4612" r:id="rId4597" display="https://www.tuttitalia.it/piemonte/94-castagnole-delle-lanze/"/>
    <hyperlink ref="C4613" r:id="rId4598" display="https://www.tuttitalia.it/piemonte/72-castelnuovo-don-bosco/"/>
    <hyperlink ref="C4614" r:id="rId4599" display="https://www.tuttitalia.it/piemonte/85-villafranca-d-asti/"/>
    <hyperlink ref="C4615" r:id="rId4600" display="https://www.tuttitalia.it/piemonte/78-moncalvo/"/>
    <hyperlink ref="C4616" r:id="rId4601" display="https://www.tuttitalia.it/piemonte/14-castell-alfero/"/>
    <hyperlink ref="C4617" r:id="rId4602" display="https://www.tuttitalia.it/piemonte/22-buttigliera-d-asti/"/>
    <hyperlink ref="C4618" r:id="rId4603" display="https://www.tuttitalia.it/piemonte/41-valfenera/"/>
    <hyperlink ref="C4619" r:id="rId4604" display="https://www.tuttitalia.it/piemonte/61-montegrosso-d-asti/"/>
    <hyperlink ref="C4620" r:id="rId4605" display="https://www.tuttitalia.it/piemonte/95-incisa-scapaccino/"/>
    <hyperlink ref="C4621" r:id="rId4606" display="https://www.tuttitalia.it/piemonte/20-mombercelli/"/>
    <hyperlink ref="C4622" r:id="rId4607" display="https://www.tuttitalia.it/piemonte/86-isola-d-asti/"/>
    <hyperlink ref="C4623" r:id="rId4608" display="https://www.tuttitalia.it/piemonte/94-portacomaro/"/>
    <hyperlink ref="C4624" r:id="rId4609" display="https://www.tuttitalia.it/piemonte/14-castello-di-annone/"/>
    <hyperlink ref="C4625" r:id="rId4610" display="https://www.tuttitalia.it/piemonte/20-calamandrana/"/>
    <hyperlink ref="C4626" r:id="rId4611" display="https://www.tuttitalia.it/piemonte/98-tigliole/"/>
    <hyperlink ref="C4627" r:id="rId4612" display="https://www.tuttitalia.it/piemonte/30-montiglio-monferrato/"/>
    <hyperlink ref="C4628" r:id="rId4613" display="https://www.tuttitalia.it/piemonte/61-agliano-terme/"/>
    <hyperlink ref="C4629" r:id="rId4614" display="https://www.tuttitalia.it/piemonte/29-refrancore/"/>
    <hyperlink ref="C4630" r:id="rId4615" display="https://www.tuttitalia.it/piemonte/86-ferrere/"/>
    <hyperlink ref="C4631" r:id="rId4616" display="https://www.tuttitalia.it/piemonte/56-cocconato/"/>
    <hyperlink ref="C4632" r:id="rId4617" display="https://www.tuttitalia.it/piemonte/38-rocchetta-tanaro/"/>
    <hyperlink ref="C4633" r:id="rId4618" display="https://www.tuttitalia.it/piemonte/23-calliano/"/>
    <hyperlink ref="C4634" r:id="rId4619" display="https://www.tuttitalia.it/piemonte/35-montechiaro-d-asti/"/>
    <hyperlink ref="C4635" r:id="rId4620" display="https://www.tuttitalia.it/piemonte/57-calosso/"/>
    <hyperlink ref="C4636" r:id="rId4621" display="https://www.tuttitalia.it/piemonte/41-cisterna-d-asti/"/>
    <hyperlink ref="C4637" r:id="rId4622" display="https://www.tuttitalia.it/piemonte/97-san-paolo-solbrito/"/>
    <hyperlink ref="C4638" r:id="rId4623" display="https://www.tuttitalia.it/piemonte/55-castagnole-monferrato/"/>
    <hyperlink ref="C4639" r:id="rId4624" display="https://www.tuttitalia.it/piemonte/94-baldichieri-d-asti/"/>
    <hyperlink ref="C4640" r:id="rId4625" display="https://www.tuttitalia.it/piemonte/50-montemagno/"/>
    <hyperlink ref="C4641" r:id="rId4626" display="https://www.tuttitalia.it/piemonte/67-mombaruzzo/"/>
    <hyperlink ref="C4642" r:id="rId4627" display="https://www.tuttitalia.it/piemonte/48-dusino-san-michele/"/>
    <hyperlink ref="C4643" r:id="rId4628" display="https://www.tuttitalia.it/piemonte/61-san-marzano-oliveto/"/>
    <hyperlink ref="C4644" r:id="rId4629" display="https://www.tuttitalia.it/piemonte/23-monale/"/>
    <hyperlink ref="C4645" r:id="rId4630" display="https://www.tuttitalia.it/piemonte/80-cantarana/"/>
    <hyperlink ref="C4646" r:id="rId4631" display="https://www.tuttitalia.it/piemonte/81-antignano/"/>
    <hyperlink ref="C4647" r:id="rId4632" display="https://www.tuttitalia.it/piemonte/40-montafia/"/>
    <hyperlink ref="C4648" r:id="rId4633" display="https://www.tuttitalia.it/piemonte/16-monastero-bormida/"/>
    <hyperlink ref="C4649" r:id="rId4634" display="https://www.tuttitalia.it/piemonte/38-mongardino/"/>
    <hyperlink ref="C4650" r:id="rId4635" display="https://www.tuttitalia.it/piemonte/53-rocca-d-arazzo/"/>
    <hyperlink ref="C4651" r:id="rId4636" display="https://www.tuttitalia.it/piemonte/35-moncucco-torinese/"/>
    <hyperlink ref="C4652" r:id="rId4637" display="https://www.tuttitalia.it/piemonte/57-viarigi/"/>
    <hyperlink ref="C4653" r:id="rId4638" display="https://www.tuttitalia.it/piemonte/50-castelnuovo-belbo/"/>
    <hyperlink ref="C4654" r:id="rId4639" display="https://www.tuttitalia.it/piemonte/50-bubbio/"/>
    <hyperlink ref="C4655" r:id="rId4640" display="https://www.tuttitalia.it/piemonte/65-tonco/"/>
    <hyperlink ref="C4656" r:id="rId4641" display="https://www.tuttitalia.it/piemonte/36-vigliano-d-asti/"/>
    <hyperlink ref="C4657" r:id="rId4642" display="https://www.tuttitalia.it/piemonte/41-revigliasco-d-asti/"/>
    <hyperlink ref="C4658" r:id="rId4643" display="https://www.tuttitalia.it/piemonte/41-frinco/"/>
    <hyperlink ref="C4659" r:id="rId4644" display="https://www.tuttitalia.it/piemonte/91-montaldo-scarampi/"/>
    <hyperlink ref="C4660" r:id="rId4645" display="https://www.tuttitalia.it/piemonte/45-castelnuovo-calcea/"/>
    <hyperlink ref="C4661" r:id="rId4646" display="https://www.tuttitalia.it/piemonte/33-cellarengo/"/>
    <hyperlink ref="C4662" r:id="rId4647" display="https://www.tuttitalia.it/piemonte/37-san-martino-alfieri/"/>
    <hyperlink ref="C4663" r:id="rId4648" display="https://www.tuttitalia.it/piemonte/93-casorzo/"/>
    <hyperlink ref="C4664" r:id="rId4649" display="https://www.tuttitalia.it/piemonte/32-cortazzone/"/>
    <hyperlink ref="C4665" r:id="rId4650" display="https://www.tuttitalia.it/piemonte/12-grazzano-badoglio/"/>
    <hyperlink ref="C4666" r:id="rId4651" display="https://www.tuttitalia.it/piemonte/81-castel-boglione/"/>
    <hyperlink ref="C4667" r:id="rId4652" display="https://www.tuttitalia.it/piemonte/68-vesime/"/>
    <hyperlink ref="C4668" r:id="rId4653" display="https://www.tuttitalia.it/piemonte/78-cerro-tanaro/"/>
    <hyperlink ref="C4669" r:id="rId4654" display="https://www.tuttitalia.it/piemonte/20-cassinasco/"/>
    <hyperlink ref="C4670" r:id="rId4655" display="https://www.tuttitalia.it/piemonte/75-piova-massaia/"/>
    <hyperlink ref="C4671" r:id="rId4656" display="https://www.tuttitalia.it/piemonte/74-grana/"/>
    <hyperlink ref="C4672" r:id="rId4657" display="https://www.tuttitalia.it/piemonte/89-piea/"/>
    <hyperlink ref="C4673" r:id="rId4658" display="https://www.tuttitalia.it/piemonte/68-vinchio/"/>
    <hyperlink ref="C4674" r:id="rId4659" display="https://www.tuttitalia.it/piemonte/49-aramengo/"/>
    <hyperlink ref="C4675" r:id="rId4660" display="https://www.tuttitalia.it/piemonte/42-fontanile/"/>
    <hyperlink ref="C4676" r:id="rId4661" display="https://www.tuttitalia.it/piemonte/72-cortiglione/"/>
    <hyperlink ref="C4677" r:id="rId4662" display="https://www.tuttitalia.it/piemonte/83-settime/"/>
    <hyperlink ref="C4678" r:id="rId4663" display="https://www.tuttitalia.it/piemonte/65-scurzolengo/"/>
    <hyperlink ref="C4679" r:id="rId4664" display="https://www.tuttitalia.it/piemonte/86-moasca/"/>
    <hyperlink ref="C4680" r:id="rId4665" display="https://www.tuttitalia.it/piemonte/21-cossombrato/"/>
    <hyperlink ref="C4681" r:id="rId4666" display="https://www.tuttitalia.it/piemonte/41-albugnano/"/>
    <hyperlink ref="C4682" r:id="rId4667" display="https://www.tuttitalia.it/piemonte/46-robella/"/>
    <hyperlink ref="C4683" r:id="rId4668" display="https://www.tuttitalia.it/piemonte/14-cunico/"/>
    <hyperlink ref="C4684" r:id="rId4669" display="https://www.tuttitalia.it/piemonte/67-celle-enomondo/"/>
    <hyperlink ref="C4685" r:id="rId4670" display="https://www.tuttitalia.it/piemonte/49-penango/"/>
    <hyperlink ref="C4686" r:id="rId4671" display="https://www.tuttitalia.it/piemonte/15-cinaglio/"/>
    <hyperlink ref="C4687" r:id="rId4672" display="https://www.tuttitalia.it/piemonte/33-camerano-casasco/"/>
    <hyperlink ref="C4688" r:id="rId4673" display="https://www.tuttitalia.it/piemonte/66-passerano-marmorito/"/>
    <hyperlink ref="C4689" r:id="rId4674" display="https://www.tuttitalia.it/piemonte/89-berzano-di-san-pietro/"/>
    <hyperlink ref="C4690" r:id="rId4675" display="https://www.tuttitalia.it/piemonte/57-roccaverano/"/>
    <hyperlink ref="C4691" r:id="rId4676" display="https://www.tuttitalia.it/piemonte/64-castel-rocchero/"/>
    <hyperlink ref="C4692" r:id="rId4677" display="https://www.tuttitalia.it/piemonte/26-cessole/"/>
    <hyperlink ref="C4693" r:id="rId4678" display="https://www.tuttitalia.it/piemonte/77-roatto/"/>
    <hyperlink ref="C4694" r:id="rId4679" display="https://www.tuttitalia.it/piemonte/29-villa-san-secondo/"/>
    <hyperlink ref="C4695" r:id="rId4680" display="https://www.tuttitalia.it/piemonte/46-maretto/"/>
    <hyperlink ref="C4696" r:id="rId4681" display="https://www.tuttitalia.it/piemonte/24-azzano-d-asti/"/>
    <hyperlink ref="C4697" r:id="rId4682" display="https://www.tuttitalia.it/piemonte/38-rocchetta-palafea/"/>
    <hyperlink ref="C4698" r:id="rId4683" display="https://www.tuttitalia.it/piemonte/54-loazzolo/"/>
    <hyperlink ref="C4699" r:id="rId4684" display="https://www.tuttitalia.it/piemonte/35-montabone/"/>
    <hyperlink ref="C4700" r:id="rId4685" display="https://www.tuttitalia.it/piemonte/66-belveglio/"/>
    <hyperlink ref="C4701" r:id="rId4686" display="https://www.tuttitalia.it/piemonte/29-cortandone/"/>
    <hyperlink ref="C4702" r:id="rId4687" display="https://www.tuttitalia.it/piemonte/78-bruno/"/>
    <hyperlink ref="C4703" r:id="rId4688" display="https://www.tuttitalia.it/piemonte/81-capriglio/"/>
    <hyperlink ref="C4704" r:id="rId4689" display="https://www.tuttitalia.it/piemonte/26-castellero/"/>
    <hyperlink ref="C4705" r:id="rId4690" display="https://www.tuttitalia.it/piemonte/35-vaglio-serra/"/>
    <hyperlink ref="C4706" r:id="rId4691" display="https://www.tuttitalia.it/piemonte/94-cortanze/"/>
    <hyperlink ref="C4707" r:id="rId4692" display="https://www.tuttitalia.it/piemonte/78-coazzolo/"/>
    <hyperlink ref="C4708" r:id="rId4693" display="https://www.tuttitalia.it/piemonte/32-sessame/"/>
    <hyperlink ref="C4709" r:id="rId4694" display="https://www.tuttitalia.it/piemonte/57-maranzana/"/>
    <hyperlink ref="C4710" r:id="rId4695" display="https://www.tuttitalia.it/piemonte/44-viale/"/>
    <hyperlink ref="C4711" r:id="rId4696" display="https://www.tuttitalia.it/piemonte/20-tonengo/"/>
    <hyperlink ref="C4712" r:id="rId4697" display="https://www.tuttitalia.it/piemonte/84-chiusano-d-asti/"/>
    <hyperlink ref="C4713" r:id="rId4698" display="https://www.tuttitalia.it/piemonte/36-corsione/"/>
    <hyperlink ref="C4714" r:id="rId4699" display="https://www.tuttitalia.it/piemonte/35-cerreto-d-asti/"/>
    <hyperlink ref="C4715" r:id="rId4700" display="https://www.tuttitalia.it/piemonte/32-pino-d-asti/"/>
    <hyperlink ref="C4716" r:id="rId4701" display="https://www.tuttitalia.it/piemonte/90-mombaldone/"/>
    <hyperlink ref="C4717" r:id="rId4702" display="https://www.tuttitalia.it/piemonte/18-moransengo/"/>
    <hyperlink ref="C4718" r:id="rId4703" display="https://www.tuttitalia.it/piemonte/29-quaranti/"/>
    <hyperlink ref="C4719" r:id="rId4704" display="https://www.tuttitalia.it/piemonte/36-castelletto-molina/"/>
    <hyperlink ref="C4720" r:id="rId4705" display="https://www.tuttitalia.it/piemonte/20-soglio/"/>
    <hyperlink ref="C4721" r:id="rId4706" display="https://www.tuttitalia.it/piemonte/68-serole/"/>
    <hyperlink ref="C4722" r:id="rId4707" display="https://www.tuttitalia.it/piemonte/78-san-giorgio-scarampi/"/>
    <hyperlink ref="C4723" r:id="rId4708" display="https://www.tuttitalia.it/piemonte/51-olmo-gentile/"/>
    <hyperlink ref="C4724" r:id="rId4709" display="https://www.tuttitalia.it/piemonte/77-biella/"/>
    <hyperlink ref="C4725" r:id="rId4710" display="https://www.tuttitalia.it/piemonte/46-cossato/"/>
    <hyperlink ref="C4726" r:id="rId4711" display="https://www.tuttitalia.it/piemonte/76-valdilana/"/>
    <hyperlink ref="C4727" r:id="rId4712" display="https://www.tuttitalia.it/piemonte/57-vigliano-biellese/"/>
    <hyperlink ref="C4728" r:id="rId4713" display="https://www.tuttitalia.it/piemonte/62-candelo/"/>
    <hyperlink ref="C4729" r:id="rId4714" display="https://www.tuttitalia.it/piemonte/49-occhieppo-inferiore/"/>
    <hyperlink ref="C4730" r:id="rId4715" display="https://www.tuttitalia.it/piemonte/76-mongrando/"/>
    <hyperlink ref="C4731" r:id="rId4716" display="https://www.tuttitalia.it/piemonte/70-ponderano/"/>
    <hyperlink ref="C4732" r:id="rId4717" display="https://www.tuttitalia.it/piemonte/92-gaglianico/"/>
    <hyperlink ref="C4733" r:id="rId4718" display="https://www.tuttitalia.it/piemonte/66-cavaglia/"/>
    <hyperlink ref="C4734" r:id="rId4719" display="https://www.tuttitalia.it/piemonte/49-andorno-micca/"/>
    <hyperlink ref="C4735" r:id="rId4720" display="https://www.tuttitalia.it/piemonte/93-cerrione/"/>
    <hyperlink ref="C4736" r:id="rId4721" display="https://www.tuttitalia.it/piemonte/24-lessona/"/>
    <hyperlink ref="C4737" r:id="rId4722" display="https://www.tuttitalia.it/piemonte/39-occhieppo-superiore/"/>
    <hyperlink ref="C4738" r:id="rId4723" display="https://www.tuttitalia.it/piemonte/78-sandigliano/"/>
    <hyperlink ref="C4739" r:id="rId4724" display="https://www.tuttitalia.it/piemonte/65-valdengo/"/>
    <hyperlink ref="C4740" r:id="rId4725" display="https://www.tuttitalia.it/piemonte/35-tollegno/"/>
    <hyperlink ref="C4741" r:id="rId4726" display="https://www.tuttitalia.it/piemonte/62-pralungo/"/>
    <hyperlink ref="C4742" r:id="rId4727" display="https://www.tuttitalia.it/piemonte/16-pray/"/>
    <hyperlink ref="C4743" r:id="rId4728" display="https://www.tuttitalia.it/piemonte/20-pollone/"/>
    <hyperlink ref="C4744" r:id="rId4729" display="https://www.tuttitalia.it/piemonte/37-masserano/"/>
    <hyperlink ref="C4745" r:id="rId4730" display="https://www.tuttitalia.it/piemonte/37-quaregna-cerreto/"/>
    <hyperlink ref="C4746" r:id="rId4731" display="https://www.tuttitalia.it/piemonte/31-brusnengo/"/>
    <hyperlink ref="C4747" r:id="rId4732" display="https://www.tuttitalia.it/piemonte/50-salussola/"/>
    <hyperlink ref="C4748" r:id="rId4733" display="https://www.tuttitalia.it/piemonte/51-coggiola/"/>
    <hyperlink ref="C4749" r:id="rId4734" display="https://www.tuttitalia.it/piemonte/23-sagliano-micca/"/>
    <hyperlink ref="C4750" r:id="rId4735" display="https://www.tuttitalia.it/piemonte/35-pettinengo/"/>
    <hyperlink ref="C4751" r:id="rId4736" display="https://www.tuttitalia.it/piemonte/86-graglia/"/>
    <hyperlink ref="C4752" r:id="rId4737" display="https://www.tuttitalia.it/piemonte/98-ronco-biellese/"/>
    <hyperlink ref="C4753" r:id="rId4738" display="https://www.tuttitalia.it/piemonte/84-crevacuore/"/>
    <hyperlink ref="C4754" r:id="rId4739" display="https://www.tuttitalia.it/piemonte/33-viverone/"/>
    <hyperlink ref="C4755" r:id="rId4740" display="https://www.tuttitalia.it/piemonte/21-mottalciata/"/>
    <hyperlink ref="C4756" r:id="rId4741" display="https://www.tuttitalia.it/piemonte/30-sordevolo/"/>
    <hyperlink ref="C4757" r:id="rId4742" display="https://www.tuttitalia.it/piemonte/93-verrone/"/>
    <hyperlink ref="C4758" r:id="rId4743" display="https://www.tuttitalia.it/piemonte/61-portula/"/>
    <hyperlink ref="C4759" r:id="rId4744" display="https://www.tuttitalia.it/piemonte/40-benna/"/>
    <hyperlink ref="C4760" r:id="rId4745" display="https://www.tuttitalia.it/piemonte/19-camburzano/"/>
    <hyperlink ref="C4761" r:id="rId4746" display="https://www.tuttitalia.it/piemonte/16-zubiena/"/>
    <hyperlink ref="C4762" r:id="rId4747" display="https://www.tuttitalia.it/piemonte/24-strona/"/>
    <hyperlink ref="C4763" r:id="rId4748" display="https://www.tuttitalia.it/piemonte/44-zumaglia/"/>
    <hyperlink ref="C4764" r:id="rId4749" display="https://www.tuttitalia.it/piemonte/16-netro/"/>
    <hyperlink ref="C4765" r:id="rId4750" display="https://www.tuttitalia.it/piemonte/44-valle-san-nicolao/"/>
    <hyperlink ref="C4766" r:id="rId4751" display="https://www.tuttitalia.it/piemonte/71-tavigliano/"/>
    <hyperlink ref="C4767" r:id="rId4752" display="https://www.tuttitalia.it/piemonte/95-bioglio/"/>
    <hyperlink ref="C4768" r:id="rId4753" display="https://www.tuttitalia.it/piemonte/56-roppolo/"/>
    <hyperlink ref="C4769" r:id="rId4754" display="https://www.tuttitalia.it/piemonte/94-borriana/"/>
    <hyperlink ref="C4770" r:id="rId4755" display="https://www.tuttitalia.it/piemonte/64-castelletto-cervo/"/>
    <hyperlink ref="C4771" r:id="rId4756" display="https://www.tuttitalia.it/piemonte/25-sostegno/"/>
    <hyperlink ref="C4772" r:id="rId4757" display="https://www.tuttitalia.it/piemonte/84-donato/"/>
    <hyperlink ref="C4773" r:id="rId4758" display="https://www.tuttitalia.it/piemonte/83-muzzano/"/>
    <hyperlink ref="C4774" r:id="rId4759" display="https://www.tuttitalia.it/piemonte/22-sala-biellese/"/>
    <hyperlink ref="C4775" r:id="rId4760" display="https://www.tuttitalia.it/piemonte/72-miagliano/"/>
    <hyperlink ref="C4776" r:id="rId4761" display="https://www.tuttitalia.it/piemonte/61-massazza/"/>
    <hyperlink ref="C4777" r:id="rId4762" display="https://www.tuttitalia.it/piemonte/92-dorzano/"/>
    <hyperlink ref="C4778" r:id="rId4763" display="https://www.tuttitalia.it/piemonte/22-piatto/"/>
    <hyperlink ref="C4779" r:id="rId4764" display="https://www.tuttitalia.it/piemonte/44-campiglia-cervo/"/>
    <hyperlink ref="C4780" r:id="rId4765" display="https://www.tuttitalia.it/piemonte/64-mezzana-mortigliengo/"/>
    <hyperlink ref="C4781" r:id="rId4766" display="https://www.tuttitalia.it/piemonte/79-curino/"/>
    <hyperlink ref="C4782" r:id="rId4767" display="https://www.tuttitalia.it/piemonte/68-veglio/"/>
    <hyperlink ref="C4783" r:id="rId4768" display="https://www.tuttitalia.it/piemonte/37-casapinta/"/>
    <hyperlink ref="C4784" r:id="rId4769" display="https://www.tuttitalia.it/piemonte/77-zimone/"/>
    <hyperlink ref="C4785" r:id="rId4770" display="https://www.tuttitalia.it/piemonte/62-magnano/"/>
    <hyperlink ref="C4786" r:id="rId4771" display="https://www.tuttitalia.it/piemonte/90-camandona/"/>
    <hyperlink ref="C4787" r:id="rId4772" display="https://www.tuttitalia.it/piemonte/71-villa-del-bosco/"/>
    <hyperlink ref="C4788" r:id="rId4773" display="https://www.tuttitalia.it/piemonte/32-ailoche/"/>
    <hyperlink ref="C4789" r:id="rId4774" display="https://www.tuttitalia.it/piemonte/26-ternengo/"/>
    <hyperlink ref="C4790" r:id="rId4775" display="https://www.tuttitalia.it/piemonte/93-vallanzengo/"/>
    <hyperlink ref="C4791" r:id="rId4776" display="https://www.tuttitalia.it/piemonte/73-torrazzo/"/>
    <hyperlink ref="C4792" r:id="rId4777" display="https://www.tuttitalia.it/piemonte/76-caprile/"/>
    <hyperlink ref="C4793" r:id="rId4778" display="https://www.tuttitalia.it/piemonte/75-villanova-biellese/"/>
    <hyperlink ref="C4794" r:id="rId4779" display="https://www.tuttitalia.it/piemonte/12-piedicavallo/"/>
    <hyperlink ref="C4795" r:id="rId4780" display="https://www.tuttitalia.it/piemonte/67-callabiana/"/>
    <hyperlink ref="C4796" r:id="rId4781" display="https://www.tuttitalia.it/piemonte/46-gifflenga/"/>
    <hyperlink ref="C4797" r:id="rId4782" display="https://www.tuttitalia.it/piemonte/26-rosazza/"/>
    <hyperlink ref="C4798" r:id="rId4783" display="https://www.tuttitalia.it/piemonte/22-cuneo/"/>
    <hyperlink ref="C4799" r:id="rId4784" display="https://www.tuttitalia.it/piemonte/85-alba/"/>
    <hyperlink ref="C4800" r:id="rId4785" display="https://www.tuttitalia.it/piemonte/91-bra/"/>
    <hyperlink ref="C4801" r:id="rId4786" display="https://www.tuttitalia.it/piemonte/60-fossano/"/>
    <hyperlink ref="C4802" r:id="rId4787" display="https://www.tuttitalia.it/piemonte/76-mondovi/"/>
    <hyperlink ref="C4803" r:id="rId4788" display="https://www.tuttitalia.it/piemonte/52-savigliano/"/>
    <hyperlink ref="C4804" r:id="rId4789" display="https://www.tuttitalia.it/piemonte/40-saluzzo/"/>
    <hyperlink ref="C4805" r:id="rId4790" display="https://www.tuttitalia.it/piemonte/75-borgo-san-dalmazzo/"/>
    <hyperlink ref="C4806" r:id="rId4791" display="https://www.tuttitalia.it/piemonte/75-busca/"/>
    <hyperlink ref="C4807" r:id="rId4792" display="https://www.tuttitalia.it/piemonte/23-racconigi/"/>
    <hyperlink ref="C4808" r:id="rId4793" display="https://www.tuttitalia.it/piemonte/15-boves/"/>
    <hyperlink ref="C4809" r:id="rId4794" display="https://www.tuttitalia.it/piemonte/48-cherasco/"/>
    <hyperlink ref="C4810" r:id="rId4795" display="https://www.tuttitalia.it/piemonte/16-barge/"/>
    <hyperlink ref="C4811" r:id="rId4796" display="https://www.tuttitalia.it/piemonte/86-centallo/"/>
    <hyperlink ref="C4812" r:id="rId4797" display="https://www.tuttitalia.it/piemonte/65-dronero/"/>
    <hyperlink ref="C4813" r:id="rId4798" display="https://www.tuttitalia.it/piemonte/88-caraglio/"/>
    <hyperlink ref="C4814" r:id="rId4799" display="https://www.tuttitalia.it/piemonte/19-verzuolo/"/>
    <hyperlink ref="C4815" r:id="rId4800" display="https://www.tuttitalia.it/piemonte/25-sommariva-del-bosco/"/>
    <hyperlink ref="C4816" r:id="rId4801" display="https://www.tuttitalia.it/piemonte/50-bagnolo-piemonte/"/>
    <hyperlink ref="C4817" r:id="rId4802" display="https://www.tuttitalia.it/piemonte/23-villanova-mondovi/"/>
    <hyperlink ref="C4818" r:id="rId4803" display="https://www.tuttitalia.it/piemonte/88-ceva/"/>
    <hyperlink ref="C4819" r:id="rId4804" display="https://www.tuttitalia.it/piemonte/49-canale/"/>
    <hyperlink ref="C4820" r:id="rId4805" display="https://www.tuttitalia.it/piemonte/64-peveragno/"/>
    <hyperlink ref="C4821" r:id="rId4806" display="https://www.tuttitalia.it/piemonte/92-cavallermaggiore/"/>
    <hyperlink ref="C4822" r:id="rId4807" display="https://www.tuttitalia.it/piemonte/72-cervasca/"/>
    <hyperlink ref="C4823" r:id="rId4808" display="https://www.tuttitalia.it/piemonte/28-monta/"/>
    <hyperlink ref="C4824" r:id="rId4809" display="https://www.tuttitalia.it/piemonte/83-dogliani/"/>
    <hyperlink ref="C4825" r:id="rId4810" display="https://www.tuttitalia.it/piemonte/24-carru/"/>
    <hyperlink ref="C4826" r:id="rId4811" display="https://www.tuttitalia.it/piemonte/49-revello/"/>
    <hyperlink ref="C4827" r:id="rId4812" display="https://www.tuttitalia.it/piemonte/98-bernezzo/"/>
    <hyperlink ref="C4828" r:id="rId4813" display="https://www.tuttitalia.it/piemonte/91-moretta/"/>
    <hyperlink ref="C4829" r:id="rId4814" display="https://www.tuttitalia.it/piemonte/91-santo-stefano-belbo/"/>
    <hyperlink ref="C4830" r:id="rId4815" display="https://www.tuttitalia.it/piemonte/98-manta/"/>
    <hyperlink ref="C4831" r:id="rId4816" display="https://www.tuttitalia.it/piemonte/43-bene-vagienna/"/>
    <hyperlink ref="C4832" r:id="rId4817" display="https://www.tuttitalia.it/piemonte/46-chiusa-di-pesio/"/>
    <hyperlink ref="C4833" r:id="rId4818" display="https://www.tuttitalia.it/piemonte/85-diano-d-alba/"/>
    <hyperlink ref="C4834" r:id="rId4819" display="https://www.tuttitalia.it/piemonte/58-guarene/"/>
    <hyperlink ref="C4835" r:id="rId4820" display="https://www.tuttitalia.it/piemonte/73-narzole/"/>
    <hyperlink ref="C4836" r:id="rId4821" display="https://www.tuttitalia.it/piemonte/63-neive/"/>
    <hyperlink ref="C4837" r:id="rId4822" display="https://www.tuttitalia.it/piemonte/28-beinette/"/>
    <hyperlink ref="C4838" r:id="rId4823" display="https://www.tuttitalia.it/piemonte/74-pocapaglia/"/>
    <hyperlink ref="C4839" r:id="rId4824" display="https://www.tuttitalia.it/piemonte/91-marene/"/>
    <hyperlink ref="C4840" r:id="rId4825" display="https://www.tuttitalia.it/piemonte/40-costigliole-saluzzo/"/>
    <hyperlink ref="C4841" r:id="rId4826" display="https://www.tuttitalia.it/piemonte/29-vicoforte/"/>
    <hyperlink ref="C4842" r:id="rId4827" display="https://www.tuttitalia.it/piemonte/72-caramagna-piemonte/"/>
    <hyperlink ref="C4843" r:id="rId4828" display="https://www.tuttitalia.it/piemonte/65-garessio/"/>
    <hyperlink ref="C4844" r:id="rId4829" display="https://www.tuttitalia.it/piemonte/74-sanfre/"/>
    <hyperlink ref="C4845" r:id="rId4830" display="https://www.tuttitalia.it/piemonte/70-villafalletto/"/>
    <hyperlink ref="C4846" r:id="rId4831" display="https://www.tuttitalia.it/piemonte/70-santa-vittoria-d-alba/"/>
    <hyperlink ref="C4847" r:id="rId4832" display="https://www.tuttitalia.it/piemonte/30-la-morra/"/>
    <hyperlink ref="C4848" r:id="rId4833" display="https://www.tuttitalia.it/piemonte/96-sommariva-perno/"/>
    <hyperlink ref="C4849" r:id="rId4834" display="https://www.tuttitalia.it/piemonte/24-piasco/"/>
    <hyperlink ref="C4850" r:id="rId4835" display="https://www.tuttitalia.it/piemonte/35-paesana/"/>
    <hyperlink ref="C4851" r:id="rId4836" display="https://www.tuttitalia.it/piemonte/91-genola/"/>
    <hyperlink ref="C4852" r:id="rId4837" display="https://www.tuttitalia.it/piemonte/89-roccavione/"/>
    <hyperlink ref="C4853" r:id="rId4838" display="https://www.tuttitalia.it/piemonte/94-vignolo/"/>
    <hyperlink ref="C4854" r:id="rId4839" display="https://www.tuttitalia.it/piemonte/28-monticello-d-alba/"/>
    <hyperlink ref="C4855" r:id="rId4840" display="https://www.tuttitalia.it/piemonte/92-sant-albano-stura/"/>
    <hyperlink ref="C4856" r:id="rId4841" display="https://www.tuttitalia.it/piemonte/83-sanfront/"/>
    <hyperlink ref="C4857" r:id="rId4842" display="https://www.tuttitalia.it/piemonte/25-vezza-d-alba/"/>
    <hyperlink ref="C4858" r:id="rId4843" display="https://www.tuttitalia.it/piemonte/91-cortemilia/"/>
    <hyperlink ref="C4859" r:id="rId4844" display="https://www.tuttitalia.it/piemonte/84-cervere/"/>
    <hyperlink ref="C4860" r:id="rId4845" display="https://www.tuttitalia.it/piemonte/94-robilante/"/>
    <hyperlink ref="C4861" r:id="rId4846" display="https://www.tuttitalia.it/piemonte/71-trinita/"/>
    <hyperlink ref="C4862" r:id="rId4847" display="https://www.tuttitalia.it/piemonte/77-magliano-alpi/"/>
    <hyperlink ref="C4863" r:id="rId4848" display="https://www.tuttitalia.it/piemonte/30-govone/"/>
    <hyperlink ref="C4864" r:id="rId4849" display="https://www.tuttitalia.it/piemonte/89-magliano-alfieri/"/>
    <hyperlink ref="C4865" r:id="rId4850" display="https://www.tuttitalia.it/piemonte/36-castagnito/"/>
    <hyperlink ref="C4866" r:id="rId4851" display="https://www.tuttitalia.it/piemonte/73-tarantasca/"/>
    <hyperlink ref="C4867" r:id="rId4852" display="https://www.tuttitalia.it/piemonte/48-corneliano-d-alba/"/>
    <hyperlink ref="C4868" r:id="rId4853" display="https://www.tuttitalia.it/piemonte/43-roccaforte-mondovi/"/>
    <hyperlink ref="C4869" r:id="rId4854" display="https://www.tuttitalia.it/piemonte/35-scarnafigi/"/>
    <hyperlink ref="C4870" r:id="rId4855" display="https://www.tuttitalia.it/piemonte/80-pianfei/"/>
    <hyperlink ref="C4871" r:id="rId4856" display="https://www.tuttitalia.it/piemonte/66-ceresole-alba/"/>
    <hyperlink ref="C4872" r:id="rId4857" display="https://www.tuttitalia.it/piemonte/78-grinzane-cavour/"/>
    <hyperlink ref="C4873" r:id="rId4858" display="https://www.tuttitalia.it/piemonte/93-morozzo/"/>
    <hyperlink ref="C4874" r:id="rId4859" display="https://www.tuttitalia.it/piemonte/37-monforte-d-alba/"/>
    <hyperlink ref="C4875" r:id="rId4860" display="https://www.tuttitalia.it/piemonte/92-priocca/"/>
    <hyperlink ref="C4876" r:id="rId4861" display="https://www.tuttitalia.it/piemonte/65-envie/"/>
    <hyperlink ref="C4877" r:id="rId4862" display="https://www.tuttitalia.it/piemonte/57-demonte/"/>
    <hyperlink ref="C4878" r:id="rId4863" display="https://www.tuttitalia.it/piemonte/83-san-michele-mondovi/"/>
    <hyperlink ref="C4879" r:id="rId4864" display="https://www.tuttitalia.it/piemonte/43-farigliano/"/>
    <hyperlink ref="C4880" r:id="rId4865" display="https://www.tuttitalia.it/piemonte/53-roddi/"/>
    <hyperlink ref="C4881" r:id="rId4866" display="https://www.tuttitalia.it/piemonte/52-rocca-de-baldi/"/>
    <hyperlink ref="C4882" r:id="rId4867" display="https://www.tuttitalia.it/piemonte/93-monteu-roero/"/>
    <hyperlink ref="C4883" r:id="rId4868" display="https://www.tuttitalia.it/piemonte/38-ormea/"/>
    <hyperlink ref="C4884" r:id="rId4869" display="https://www.tuttitalia.it/piemonte/87-roccabruna/"/>
    <hyperlink ref="C4885" r:id="rId4870" display="https://www.tuttitalia.it/piemonte/14-villar-san-costanzo/"/>
    <hyperlink ref="C4886" r:id="rId4871" display="https://www.tuttitalia.it/piemonte/21-frabosa-sottana/"/>
    <hyperlink ref="C4887" r:id="rId4872" display="https://www.tuttitalia.it/piemonte/27-limone-piemonte/"/>
    <hyperlink ref="C4888" r:id="rId4873" display="https://www.tuttitalia.it/piemonte/26-margarita/"/>
    <hyperlink ref="C4889" r:id="rId4874" display="https://www.tuttitalia.it/piemonte/60-casalgrasso/"/>
    <hyperlink ref="C4890" r:id="rId4875" display="https://www.tuttitalia.it/piemonte/95-lagnasco/"/>
    <hyperlink ref="C4891" r:id="rId4876" display="https://www.tuttitalia.it/piemonte/23-venasca/"/>
    <hyperlink ref="C4892" r:id="rId4877" display="https://www.tuttitalia.it/piemonte/40-monasterolo-di-savigliano/"/>
    <hyperlink ref="C4893" r:id="rId4878" display="https://www.tuttitalia.it/piemonte/44-castelletto-stura/"/>
    <hyperlink ref="C4894" r:id="rId4879" display="https://www.tuttitalia.it/piemonte/29-santo-stefano-roero/"/>
    <hyperlink ref="C4895" r:id="rId4880" display="https://www.tuttitalia.it/piemonte/24-piobesi-d-alba/"/>
    <hyperlink ref="C4896" r:id="rId4881" display="https://www.tuttitalia.it/piemonte/62-mango/"/>
    <hyperlink ref="C4897" r:id="rId4882" display="https://www.tuttitalia.it/piemonte/23-monastero-di-vasco/"/>
    <hyperlink ref="C4898" r:id="rId4883" display="https://www.tuttitalia.it/piemonte/26-saliceto/"/>
    <hyperlink ref="C4899" r:id="rId4884" display="https://www.tuttitalia.it/piemonte/51-vernante/"/>
    <hyperlink ref="C4900" r:id="rId4885" display="https://www.tuttitalia.it/piemonte/83-carde/"/>
    <hyperlink ref="C4901" r:id="rId4886" display="https://www.tuttitalia.it/piemonte/45-polonghera/"/>
    <hyperlink ref="C4902" r:id="rId4887" display="https://www.tuttitalia.it/piemonte/39-baldissero-d-alba/"/>
    <hyperlink ref="C4903" r:id="rId4888" display="https://www.tuttitalia.it/piemonte/23-brossasco/"/>
    <hyperlink ref="C4904" r:id="rId4889" display="https://www.tuttitalia.it/piemonte/40-rifreddo/"/>
    <hyperlink ref="C4905" r:id="rId4890" display="https://www.tuttitalia.it/piemonte/48-bagnasco/"/>
    <hyperlink ref="C4906" r:id="rId4891" display="https://www.tuttitalia.it/piemonte/41-niella-tanaro/"/>
    <hyperlink ref="C4907" r:id="rId4892" display="https://www.tuttitalia.it/piemonte/24-sampeyre/"/>
    <hyperlink ref="C4908" r:id="rId4893" display="https://www.tuttitalia.it/piemonte/72-novello/"/>
    <hyperlink ref="C4909" r:id="rId4894" display="https://www.tuttitalia.it/piemonte/37-piozzo/"/>
    <hyperlink ref="C4910" r:id="rId4895" display="https://www.tuttitalia.it/piemonte/30-rodello/"/>
    <hyperlink ref="C4911" r:id="rId4896" display="https://www.tuttitalia.it/piemonte/27-cossano-belbo/"/>
    <hyperlink ref="C4912" r:id="rId4897" display="https://www.tuttitalia.it/piemonte/82-murello/"/>
    <hyperlink ref="C4913" r:id="rId4898" display="https://www.tuttitalia.it/piemonte/50-castellinaldo-d-alba/"/>
    <hyperlink ref="C4914" r:id="rId4899" display="https://www.tuttitalia.it/piemonte/48-valdieri/"/>
    <hyperlink ref="C4915" r:id="rId4900" display="https://www.tuttitalia.it/piemonte/96-rossana/"/>
    <hyperlink ref="C4916" r:id="rId4901" display="https://www.tuttitalia.it/piemonte/78-entracque/"/>
    <hyperlink ref="C4917" r:id="rId4902" display="https://www.tuttitalia.it/piemonte/54-montaldo-roero/"/>
    <hyperlink ref="C4918" r:id="rId4903" display="https://www.tuttitalia.it/piemonte/85-murazzano/"/>
    <hyperlink ref="C4919" r:id="rId4904" display="https://www.tuttitalia.it/piemonte/93-castiglione-tinella/"/>
    <hyperlink ref="C4920" r:id="rId4905" display="https://www.tuttitalia.it/piemonte/53-lesegno/"/>
    <hyperlink ref="C4921" r:id="rId4906" display="https://www.tuttitalia.it/piemonte/86-clavesana/"/>
    <hyperlink ref="C4922" r:id="rId4907" display="https://www.tuttitalia.it/piemonte/14-valgrana/"/>
    <hyperlink ref="C4923" r:id="rId4908" display="https://www.tuttitalia.it/piemonte/62-treiso/"/>
    <hyperlink ref="C4924" r:id="rId4909" display="https://www.tuttitalia.it/piemonte/23-frabosa-soprana/"/>
    <hyperlink ref="C4925" r:id="rId4910" display="https://www.tuttitalia.it/piemonte/19-montanera/"/>
    <hyperlink ref="C4926" r:id="rId4911" display="https://www.tuttitalia.it/piemonte/77-martiniana-po/"/>
    <hyperlink ref="C4927" r:id="rId4912" display="https://www.tuttitalia.it/piemonte/76-roccasparvera/"/>
    <hyperlink ref="C4928" r:id="rId4913" display="https://www.tuttitalia.it/piemonte/86-lequio-tanaro/"/>
    <hyperlink ref="C4929" r:id="rId4914" display="https://www.tuttitalia.it/piemonte/63-villanova-solaro/"/>
    <hyperlink ref="C4930" r:id="rId4915" display="https://www.tuttitalia.it/piemonte/16-torre-san-giorgio/"/>
    <hyperlink ref="C4931" r:id="rId4916" display="https://www.tuttitalia.it/piemonte/41-salmour/"/>
    <hyperlink ref="C4932" r:id="rId4917" display="https://www.tuttitalia.it/piemonte/70-castiglione-falletto/"/>
    <hyperlink ref="C4933" r:id="rId4918" display="https://www.tuttitalia.it/piemonte/76-barolo/"/>
    <hyperlink ref="C4934" r:id="rId4919" display="https://www.tuttitalia.it/piemonte/95-priola/"/>
    <hyperlink ref="C4935" r:id="rId4920" display="https://www.tuttitalia.it/piemonte/54-cavallerleone/"/>
    <hyperlink ref="C4936" r:id="rId4921" display="https://www.tuttitalia.it/piemonte/90-bastia-mondovi/"/>
    <hyperlink ref="C4937" r:id="rId4922" display="https://www.tuttitalia.it/piemonte/63-bossolasco/"/>
    <hyperlink ref="C4938" r:id="rId4923" display="https://www.tuttitalia.it/piemonte/49-barbaresco/"/>
    <hyperlink ref="C4939" r:id="rId4924" display="https://www.tuttitalia.it/piemonte/39-monesiglio/"/>
    <hyperlink ref="C4940" r:id="rId4925" display="https://www.tuttitalia.it/piemonte/23-mombasiglio/"/>
    <hyperlink ref="C4941" r:id="rId4926" display="https://www.tuttitalia.it/piemonte/76-vinadio/"/>
    <hyperlink ref="C4942" r:id="rId4927" display="https://www.tuttitalia.it/piemonte/49-camerana/"/>
    <hyperlink ref="C4943" r:id="rId4928" display="https://www.tuttitalia.it/piemonte/22-gaiola/"/>
    <hyperlink ref="C4944" r:id="rId4929" display="https://www.tuttitalia.it/piemonte/39-monchiero/"/>
    <hyperlink ref="C4945" r:id="rId4930" display="https://www.tuttitalia.it/piemonte/75-serralunga-d-alba/"/>
    <hyperlink ref="C4946" r:id="rId4931" display="https://www.tuttitalia.it/piemonte/91-verduno/"/>
    <hyperlink ref="C4947" r:id="rId4932" display="https://www.tuttitalia.it/piemonte/93-pagno/"/>
    <hyperlink ref="C4948" r:id="rId4933" display="https://www.tuttitalia.it/piemonte/64-montaldo-di-mondovi/"/>
    <hyperlink ref="C4949" r:id="rId4934" display="https://www.tuttitalia.it/piemonte/80-monterosso-grana/"/>
    <hyperlink ref="C4950" r:id="rId4935" display="https://www.tuttitalia.it/piemonte/95-priero/"/>
    <hyperlink ref="C4951" r:id="rId4936" display="https://www.tuttitalia.it/piemonte/55-vottignasco/"/>
    <hyperlink ref="C4952" r:id="rId4937" display="https://www.tuttitalia.it/piemonte/41-sinio/"/>
    <hyperlink ref="C4953" r:id="rId4938" display="https://www.tuttitalia.it/piemonte/84-sale-delle-langhe/"/>
    <hyperlink ref="C4954" r:id="rId4939" display="https://www.tuttitalia.it/piemonte/12-roburent/"/>
    <hyperlink ref="C4955" r:id="rId4940" display="https://www.tuttitalia.it/piemonte/36-faule/"/>
    <hyperlink ref="C4956" r:id="rId4941" display="https://www.tuttitalia.it/piemonte/50-castino/"/>
    <hyperlink ref="C4957" r:id="rId4942" display="https://www.tuttitalia.it/piemonte/32-montelupo-albese/"/>
    <hyperlink ref="C4958" r:id="rId4943" display="https://www.tuttitalia.it/piemonte/71-torre-mondovi/"/>
    <hyperlink ref="C4959" r:id="rId4944" display="https://www.tuttitalia.it/piemonte/63-benevello/"/>
    <hyperlink ref="C4960" r:id="rId4945" display="https://www.tuttitalia.it/piemonte/44-lequio-berria/"/>
    <hyperlink ref="C4961" r:id="rId4946" display="https://www.tuttitalia.it/piemonte/77-cerretto-langhe/"/>
    <hyperlink ref="C4962" r:id="rId4947" display="https://www.tuttitalia.it/piemonte/81-prunetto/"/>
    <hyperlink ref="C4963" r:id="rId4948" display="https://www.tuttitalia.it/piemonte/55-roddino/"/>
    <hyperlink ref="C4964" r:id="rId4949" display="https://www.tuttitalia.it/piemonte/50-nucetto/"/>
    <hyperlink ref="C4965" r:id="rId4950" display="https://www.tuttitalia.it/piemonte/39-san-damiano-macra/"/>
    <hyperlink ref="C4966" r:id="rId4951" display="https://www.tuttitalia.it/piemonte/26-borgomale/"/>
    <hyperlink ref="C4967" r:id="rId4952" display="https://www.tuttitalia.it/piemonte/25-neviglie/"/>
    <hyperlink ref="C4968" r:id="rId4953" display="https://www.tuttitalia.it/piemonte/90-belvedere-langhe/"/>
    <hyperlink ref="C4969" r:id="rId4954" display="https://www.tuttitalia.it/piemonte/35-cravanzana/"/>
    <hyperlink ref="C4970" r:id="rId4955" display="https://www.tuttitalia.it/piemonte/74-ruffia/"/>
    <hyperlink ref="C4971" r:id="rId4956" display="https://www.tuttitalia.it/piemonte/75-niella-belbo/"/>
    <hyperlink ref="C4972" r:id="rId4957" display="https://www.tuttitalia.it/piemonte/16-viola/"/>
    <hyperlink ref="C4973" r:id="rId4958" display="https://www.tuttitalia.it/piemonte/28-gambasca/"/>
    <hyperlink ref="C4974" r:id="rId4959" display="https://www.tuttitalia.it/piemonte/35-pezzolo-valle-uzzone/"/>
    <hyperlink ref="C4975" r:id="rId4960" display="https://www.tuttitalia.it/piemonte/63-somano/"/>
    <hyperlink ref="C4976" r:id="rId4961" display="https://www.tuttitalia.it/piemonte/40-castelletto-uzzone/"/>
    <hyperlink ref="C4977" r:id="rId4962" display="https://www.tuttitalia.it/piemonte/16-trezzo-tinella/"/>
    <hyperlink ref="C4978" r:id="rId4963" display="https://www.tuttitalia.it/piemonte/98-briaglia/"/>
    <hyperlink ref="C4979" r:id="rId4964" display="https://www.tuttitalia.it/piemonte/82-feisoglio/"/>
    <hyperlink ref="C4980" r:id="rId4965" display="https://www.tuttitalia.it/piemonte/85-serravalle-langhe/"/>
    <hyperlink ref="C4981" r:id="rId4966" display="https://www.tuttitalia.it/piemonte/21-castellino-tanaro/"/>
    <hyperlink ref="C4982" r:id="rId4967" display="https://www.tuttitalia.it/piemonte/46-pamparato/"/>
    <hyperlink ref="C4983" r:id="rId4968" display="https://www.tuttitalia.it/piemonte/28-melle/"/>
    <hyperlink ref="C4984" r:id="rId4969" display="https://www.tuttitalia.it/piemonte/74-brondello/"/>
    <hyperlink ref="C4985" r:id="rId4970" display="https://www.tuttitalia.it/piemonte/65-gorzegno/"/>
    <hyperlink ref="C4986" r:id="rId4971" display="https://www.tuttitalia.it/piemonte/79-perletto/"/>
    <hyperlink ref="C4987" r:id="rId4972" display="https://www.tuttitalia.it/piemonte/51-frassino/"/>
    <hyperlink ref="C4988" r:id="rId4973" display="https://www.tuttitalia.it/piemonte/66-mombarcaro/"/>
    <hyperlink ref="C4989" r:id="rId4974" display="https://www.tuttitalia.it/piemonte/36-montezemolo/"/>
    <hyperlink ref="C4990" r:id="rId4975" display="https://www.tuttitalia.it/piemonte/81-pradleves/"/>
    <hyperlink ref="C4991" r:id="rId4976" display="https://www.tuttitalia.it/piemonte/27-montemale-di-cuneo/"/>
    <hyperlink ref="C4992" r:id="rId4977" display="https://www.tuttitalia.it/piemonte/15-albaretto-della-torre/"/>
    <hyperlink ref="C4993" r:id="rId4978" display="https://www.tuttitalia.it/piemonte/95-marsaglia/"/>
    <hyperlink ref="C4994" r:id="rId4979" display="https://www.tuttitalia.it/piemonte/53-aisone/"/>
    <hyperlink ref="C4995" r:id="rId4980" display="https://www.tuttitalia.it/piemonte/32-moiola/"/>
    <hyperlink ref="C4996" r:id="rId4981" display="https://www.tuttitalia.it/piemonte/21-battifollo/"/>
    <hyperlink ref="C4997" r:id="rId4982" display="https://www.tuttitalia.it/piemonte/19-levice/"/>
    <hyperlink ref="C4998" r:id="rId4983" display="https://www.tuttitalia.it/piemonte/87-paroldo/"/>
    <hyperlink ref="C4999" r:id="rId4984" display="https://www.tuttitalia.it/piemonte/80-arguello/"/>
    <hyperlink ref="C5000" r:id="rId4985" display="https://www.tuttitalia.it/piemonte/23-lisio/"/>
    <hyperlink ref="C5001" r:id="rId4986" display="https://www.tuttitalia.it/piemonte/50-ciglie/"/>
    <hyperlink ref="C5002" r:id="rId4987" display="https://www.tuttitalia.it/piemonte/72-bosia/"/>
    <hyperlink ref="C5003" r:id="rId4988" display="https://www.tuttitalia.it/piemonte/72-scagnello/"/>
    <hyperlink ref="C5004" r:id="rId4989" display="https://www.tuttitalia.it/piemonte/36-cartignano/"/>
    <hyperlink ref="C5005" r:id="rId4990" display="https://www.tuttitalia.it/piemonte/53-sale-san-giovanni/"/>
    <hyperlink ref="C5006" r:id="rId4991" display="https://www.tuttitalia.it/piemonte/76-torre-bormida/"/>
    <hyperlink ref="C5007" r:id="rId4992" display="https://www.tuttitalia.it/piemonte/24-prazzo/"/>
    <hyperlink ref="C5008" r:id="rId4993" display="https://www.tuttitalia.it/piemonte/62-crissolo/"/>
    <hyperlink ref="C5009" r:id="rId4994" display="https://www.tuttitalia.it/piemonte/33-san-benedetto-belbo/"/>
    <hyperlink ref="C5010" r:id="rId4995" display="https://www.tuttitalia.it/piemonte/82-pontechianale/"/>
    <hyperlink ref="C5011" r:id="rId4996" display="https://www.tuttitalia.it/piemonte/12-rocchetta-belbo/"/>
    <hyperlink ref="C5012" r:id="rId4997" display="https://www.tuttitalia.it/piemonte/14-casteldelfino/"/>
    <hyperlink ref="C5013" r:id="rId4998" display="https://www.tuttitalia.it/piemonte/76-acceglio/"/>
    <hyperlink ref="C5014" r:id="rId4999" display="https://www.tuttitalia.it/piemonte/49-gottasecca/"/>
    <hyperlink ref="C5015" r:id="rId5000" display="https://www.tuttitalia.it/piemonte/32-rocca-ciglie/"/>
    <hyperlink ref="C5016" r:id="rId5001" display="https://www.tuttitalia.it/piemonte/65-alto/"/>
    <hyperlink ref="C5017" r:id="rId5002" display="https://www.tuttitalia.it/piemonte/66-perlo/"/>
    <hyperlink ref="C5018" r:id="rId5003" display="https://www.tuttitalia.it/piemonte/90-valloriate/"/>
    <hyperlink ref="C5019" r:id="rId5004" display="https://www.tuttitalia.it/piemonte/43-roaschia/"/>
    <hyperlink ref="C5020" r:id="rId5005" display="https://www.tuttitalia.it/piemonte/37-castelnuovo-di-ceva/"/>
    <hyperlink ref="C5021" r:id="rId5006" display="https://www.tuttitalia.it/piemonte/77-bellino/"/>
    <hyperlink ref="C5022" r:id="rId5007" display="https://www.tuttitalia.it/piemonte/83-rittana/"/>
    <hyperlink ref="C5023" r:id="rId5008" display="https://www.tuttitalia.it/piemonte/33-stroppo/"/>
    <hyperlink ref="C5024" r:id="rId5009" display="https://www.tuttitalia.it/piemonte/12-roascio/"/>
    <hyperlink ref="C5025" r:id="rId5010" display="https://www.tuttitalia.it/piemonte/40-bonvicino/"/>
    <hyperlink ref="C5026" r:id="rId5011" display="https://www.tuttitalia.it/piemonte/18-caprauna/"/>
    <hyperlink ref="C5027" r:id="rId5012" display="https://www.tuttitalia.it/piemonte/14-elva/"/>
    <hyperlink ref="C5028" r:id="rId5013" display="https://www.tuttitalia.it/piemonte/55-celle-di-macra/"/>
    <hyperlink ref="C5029" r:id="rId5014" display="https://www.tuttitalia.it/piemonte/51-sambuco/"/>
    <hyperlink ref="C5030" r:id="rId5015" display="https://www.tuttitalia.it/piemonte/37-cissone/"/>
    <hyperlink ref="C5031" r:id="rId5016" display="https://www.tuttitalia.it/piemonte/64-ostana/"/>
    <hyperlink ref="C5032" r:id="rId5017" display="https://www.tuttitalia.it/piemonte/60-monasterolo-casotto/"/>
    <hyperlink ref="C5033" r:id="rId5018" display="https://www.tuttitalia.it/piemonte/37-isasca/"/>
    <hyperlink ref="C5034" r:id="rId5019" display="https://www.tuttitalia.it/piemonte/60-canosio/"/>
    <hyperlink ref="C5035" r:id="rId5020" display="https://www.tuttitalia.it/piemonte/25-oncino/"/>
    <hyperlink ref="C5036" r:id="rId5021" display="https://www.tuttitalia.it/piemonte/49-argentera/"/>
    <hyperlink ref="C5037" r:id="rId5022" display="https://www.tuttitalia.it/piemonte/23-pietraporzio/"/>
    <hyperlink ref="C5038" r:id="rId5023" display="https://www.tuttitalia.it/piemonte/24-igliano/"/>
    <hyperlink ref="C5039" r:id="rId5024" display="https://www.tuttitalia.it/piemonte/61-marmora/"/>
    <hyperlink ref="C5040" r:id="rId5025" display="https://www.tuttitalia.it/piemonte/97-castelmagno/"/>
    <hyperlink ref="C5041" r:id="rId5026" display="https://www.tuttitalia.it/piemonte/34-bergolo/"/>
    <hyperlink ref="C5042" r:id="rId5027" display="https://www.tuttitalia.it/piemonte/30-macra/"/>
    <hyperlink ref="C5043" r:id="rId5028" display="https://www.tuttitalia.it/piemonte/63-torresina/"/>
    <hyperlink ref="C5044" r:id="rId5029" display="https://www.tuttitalia.it/piemonte/18-briga-alta/"/>
    <hyperlink ref="C5045" r:id="rId5030" display="https://www.tuttitalia.it/piemonte/18-novara/"/>
    <hyperlink ref="C5046" r:id="rId5031" display="https://www.tuttitalia.it/piemonte/28-borgomanero/"/>
    <hyperlink ref="C5047" r:id="rId5032" display="https://www.tuttitalia.it/piemonte/71-trecate/"/>
    <hyperlink ref="C5048" r:id="rId5033" display="https://www.tuttitalia.it/piemonte/38-galliate/"/>
    <hyperlink ref="C5049" r:id="rId5034" display="https://www.tuttitalia.it/piemonte/26-oleggio/"/>
    <hyperlink ref="C5050" r:id="rId5035" display="https://www.tuttitalia.it/piemonte/60-arona/"/>
    <hyperlink ref="C5051" r:id="rId5036" display="https://www.tuttitalia.it/piemonte/37-cameri/"/>
    <hyperlink ref="C5052" r:id="rId5037" display="https://www.tuttitalia.it/piemonte/23-castelletto-sopra-ticino/"/>
    <hyperlink ref="C5053" r:id="rId5038" display="https://www.tuttitalia.it/piemonte/80-bellinzago-novarese/"/>
    <hyperlink ref="C5054" r:id="rId5039" display="https://www.tuttitalia.it/piemonte/64-cerano/"/>
    <hyperlink ref="C5055" r:id="rId5040" display="https://www.tuttitalia.it/piemonte/78-romentino/"/>
    <hyperlink ref="C5056" r:id="rId5041" display="https://www.tuttitalia.it/piemonte/86-gozzano/"/>
    <hyperlink ref="C5057" r:id="rId5042" display="https://www.tuttitalia.it/piemonte/89-gattico-veruno/"/>
    <hyperlink ref="C5058" r:id="rId5043" display="https://www.tuttitalia.it/piemonte/27-borgo-ticino/"/>
    <hyperlink ref="C5059" r:id="rId5044" display="https://www.tuttitalia.it/piemonte/15-varallo-pombia/"/>
    <hyperlink ref="C5060" r:id="rId5045" display="https://www.tuttitalia.it/piemonte/94-grignasco/"/>
    <hyperlink ref="C5061" r:id="rId5046" display="https://www.tuttitalia.it/piemonte/82-invorio/"/>
    <hyperlink ref="C5062" r:id="rId5047" display="https://www.tuttitalia.it/piemonte/34-romagnano-sesia/"/>
    <hyperlink ref="C5063" r:id="rId5048" display="https://www.tuttitalia.it/piemonte/28-ghemme/"/>
    <hyperlink ref="C5064" r:id="rId5049" display="https://www.tuttitalia.it/piemonte/78-san-maurizio-d-opaglio/"/>
    <hyperlink ref="C5065" r:id="rId5050" display="https://www.tuttitalia.it/piemonte/24-briga-novarese/"/>
    <hyperlink ref="C5066" r:id="rId5051" display="https://www.tuttitalia.it/piemonte/44-suno/"/>
    <hyperlink ref="C5067" r:id="rId5052" display="https://www.tuttitalia.it/piemonte/53-fontaneto-d-agogna/"/>
    <hyperlink ref="C5068" r:id="rId5053" display="https://www.tuttitalia.it/piemonte/65-cureggio/"/>
    <hyperlink ref="C5069" r:id="rId5054" display="https://www.tuttitalia.it/piemonte/35-dormelletto/"/>
    <hyperlink ref="C5070" r:id="rId5055" display="https://www.tuttitalia.it/piemonte/35-carpignano-sesia/"/>
    <hyperlink ref="C5071" r:id="rId5056" display="https://www.tuttitalia.it/piemonte/43-caltignaga/"/>
    <hyperlink ref="C5072" r:id="rId5057" display="https://www.tuttitalia.it/piemonte/48-momo/"/>
    <hyperlink ref="C5073" r:id="rId5058" display="https://www.tuttitalia.it/piemonte/79-meina/"/>
    <hyperlink ref="C5074" r:id="rId5059" display="https://www.tuttitalia.it/piemonte/50-lesa/"/>
    <hyperlink ref="C5075" r:id="rId5060" display="https://www.tuttitalia.it/piemonte/85-armeno/"/>
    <hyperlink ref="C5076" r:id="rId5061" display="https://www.tuttitalia.it/piemonte/78-paruzzaro/"/>
    <hyperlink ref="C5077" r:id="rId5062" display="https://www.tuttitalia.it/piemonte/67-oleggio-castello/"/>
    <hyperlink ref="C5078" r:id="rId5063" display="https://www.tuttitalia.it/piemonte/66-pombia/"/>
    <hyperlink ref="C5079" r:id="rId5064" display="https://www.tuttitalia.it/piemonte/73-vespolate/"/>
    <hyperlink ref="C5080" r:id="rId5065" display="https://www.tuttitalia.it/piemonte/85-fara-novarese/"/>
    <hyperlink ref="C5081" r:id="rId5066" display="https://www.tuttitalia.it/piemonte/34-borgolavezzaro/"/>
    <hyperlink ref="C5082" r:id="rId5067" display="https://www.tuttitalia.it/piemonte/18-san-pietro-mosezzo/"/>
    <hyperlink ref="C5083" r:id="rId5068" display="https://www.tuttitalia.it/piemonte/40-prato-sesia/"/>
    <hyperlink ref="C5084" r:id="rId5069" display="https://www.tuttitalia.it/piemonte/76-nebbiuno/"/>
    <hyperlink ref="C5085" r:id="rId5070" display="https://www.tuttitalia.it/piemonte/73-gargallo/"/>
    <hyperlink ref="C5086" r:id="rId5071" display="https://www.tuttitalia.it/piemonte/87-maggiora/"/>
    <hyperlink ref="C5087" r:id="rId5072" display="https://www.tuttitalia.it/piemonte/22-marano-ticino/"/>
    <hyperlink ref="C5088" r:id="rId5073" display="https://www.tuttitalia.it/piemonte/33-cressa/"/>
    <hyperlink ref="C5089" r:id="rId5074" display="https://www.tuttitalia.it/piemonte/39-agrate-conturbia/"/>
    <hyperlink ref="C5090" r:id="rId5075" display="https://www.tuttitalia.it/piemonte/94-casalino/"/>
    <hyperlink ref="C5091" r:id="rId5076" display="https://www.tuttitalia.it/piemonte/41-garbagna-novarese/"/>
    <hyperlink ref="C5092" r:id="rId5077" display="https://www.tuttitalia.it/piemonte/51-sizzano/"/>
    <hyperlink ref="C5093" r:id="rId5078" display="https://www.tuttitalia.it/piemonte/96-pogno/"/>
    <hyperlink ref="C5094" r:id="rId5079" display="https://www.tuttitalia.it/piemonte/48-divignano/"/>
    <hyperlink ref="C5095" r:id="rId5080" display="https://www.tuttitalia.it/piemonte/71-granozzo-con-monticello/"/>
    <hyperlink ref="C5096" r:id="rId5081" display="https://www.tuttitalia.it/piemonte/48-pettenasco/"/>
    <hyperlink ref="C5097" r:id="rId5082" display="https://www.tuttitalia.it/piemonte/46-cavallirio/"/>
    <hyperlink ref="C5098" r:id="rId5083" display="https://www.tuttitalia.it/piemonte/44-orta-san-giulio/"/>
    <hyperlink ref="C5099" r:id="rId5084" display="https://www.tuttitalia.it/piemonte/84-biandrate/"/>
    <hyperlink ref="C5100" r:id="rId5085" display="https://www.tuttitalia.it/piemonte/45-bogogno/"/>
    <hyperlink ref="C5101" r:id="rId5086" display="https://www.tuttitalia.it/piemonte/28-comignago/"/>
    <hyperlink ref="C5102" r:id="rId5087" display="https://www.tuttitalia.it/piemonte/28-mezzomerico/"/>
    <hyperlink ref="C5103" r:id="rId5088" display="https://www.tuttitalia.it/piemonte/23-boca/"/>
    <hyperlink ref="C5104" r:id="rId5089" display="https://www.tuttitalia.it/piemonte/86-bolzano-novarese/"/>
    <hyperlink ref="C5105" r:id="rId5090" display="https://www.tuttitalia.it/piemonte/12-cavaglio-d-agogna/"/>
    <hyperlink ref="C5106" r:id="rId5091" display="https://www.tuttitalia.it/piemonte/42-briona/"/>
    <hyperlink ref="C5107" r:id="rId5092" display="https://www.tuttitalia.it/piemonte/85-sozzago/"/>
    <hyperlink ref="C5108" r:id="rId5093" display="https://www.tuttitalia.it/piemonte/80-massino-visconti/"/>
    <hyperlink ref="C5109" r:id="rId5094" display="https://www.tuttitalia.it/piemonte/85-vaprio-d-agogna/"/>
    <hyperlink ref="C5110" r:id="rId5095" display="https://www.tuttitalia.it/piemonte/81-recetto/"/>
    <hyperlink ref="C5111" r:id="rId5096" display="https://www.tuttitalia.it/piemonte/68-ameno/"/>
    <hyperlink ref="C5112" r:id="rId5097" display="https://www.tuttitalia.it/piemonte/66-pella/"/>
    <hyperlink ref="C5113" r:id="rId5098" display="https://www.tuttitalia.it/piemonte/38-casalbeltrame/"/>
    <hyperlink ref="C5114" r:id="rId5099" display="https://www.tuttitalia.it/piemonte/98-tornaco/"/>
    <hyperlink ref="C5115" r:id="rId5100" display="https://www.tuttitalia.it/piemonte/84-casaleggio-novara/"/>
    <hyperlink ref="C5116" r:id="rId5101" display="https://www.tuttitalia.it/piemonte/95-vicolungo/"/>
    <hyperlink ref="C5117" r:id="rId5102" display="https://www.tuttitalia.it/piemonte/46-casalvolone/"/>
    <hyperlink ref="C5118" r:id="rId5103" display="https://www.tuttitalia.it/piemonte/34-nibbiola/"/>
    <hyperlink ref="C5119" r:id="rId5104" display="https://www.tuttitalia.it/piemonte/28-pisano/"/>
    <hyperlink ref="C5120" r:id="rId5105" display="https://www.tuttitalia.it/piemonte/76-miasino/"/>
    <hyperlink ref="C5121" r:id="rId5106" display="https://www.tuttitalia.it/piemonte/52-barengo/"/>
    <hyperlink ref="C5122" r:id="rId5107" display="https://www.tuttitalia.it/piemonte/53-soriso/"/>
    <hyperlink ref="C5123" r:id="rId5108" display="https://www.tuttitalia.it/piemonte/82-san-nazzaro-sesia/"/>
    <hyperlink ref="C5124" r:id="rId5109" display="https://www.tuttitalia.it/piemonte/31-landiona/"/>
    <hyperlink ref="C5125" r:id="rId5110" display="https://www.tuttitalia.it/piemonte/97-sillavengo/"/>
    <hyperlink ref="C5126" r:id="rId5111" display="https://www.tuttitalia.it/piemonte/43-vinzaglio/"/>
    <hyperlink ref="C5127" r:id="rId5112" display="https://www.tuttitalia.it/piemonte/35-terdobbiate/"/>
    <hyperlink ref="C5128" r:id="rId5113" display="https://www.tuttitalia.it/piemonte/44-colazza/"/>
    <hyperlink ref="C5129" r:id="rId5114" display="https://www.tuttitalia.it/piemonte/46-cavaglietto/"/>
    <hyperlink ref="C5130" r:id="rId5115" display="https://www.tuttitalia.it/piemonte/18-castellazzo-novarese/"/>
    <hyperlink ref="C5131" r:id="rId5116" display="https://www.tuttitalia.it/piemonte/83-mandello-vitta/"/>
    <hyperlink ref="C5132" r:id="rId5117" display="https://www.tuttitalia.it/piemonte/72-torino/"/>
    <hyperlink ref="C5133" r:id="rId5118" display="https://www.tuttitalia.it/piemonte/64-moncalieri/"/>
    <hyperlink ref="C5134" r:id="rId5119" display="https://www.tuttitalia.it/piemonte/25-collegno/"/>
    <hyperlink ref="C5135" r:id="rId5120" display="https://www.tuttitalia.it/piemonte/55-rivoli/"/>
    <hyperlink ref="C5136" r:id="rId5121" display="https://www.tuttitalia.it/piemonte/25-nichelino/"/>
    <hyperlink ref="C5137" r:id="rId5122" display="https://www.tuttitalia.it/piemonte/62-settimo-torinese/"/>
    <hyperlink ref="C5138" r:id="rId5123" display="https://www.tuttitalia.it/piemonte/39-grugliasco/"/>
    <hyperlink ref="C5139" r:id="rId5124" display="https://www.tuttitalia.it/piemonte/39-chieri/"/>
    <hyperlink ref="C5140" r:id="rId5125" display="https://www.tuttitalia.it/piemonte/79-pinerolo/"/>
    <hyperlink ref="C5141" r:id="rId5126" display="https://www.tuttitalia.it/piemonte/98-venaria-reale/"/>
    <hyperlink ref="C5142" r:id="rId5127" display="https://www.tuttitalia.it/piemonte/33-carmagnola/"/>
    <hyperlink ref="C5143" r:id="rId5128" display="https://www.tuttitalia.it/piemonte/39-chivasso/"/>
    <hyperlink ref="C5144" r:id="rId5129" display="https://www.tuttitalia.it/piemonte/60-ivrea/"/>
    <hyperlink ref="C5145" r:id="rId5130" display="https://www.tuttitalia.it/piemonte/22-orbassano/"/>
    <hyperlink ref="C5146" r:id="rId5131" display="https://www.tuttitalia.it/piemonte/12-rivalta-di-torino/"/>
    <hyperlink ref="C5147" r:id="rId5132" display="https://www.tuttitalia.it/piemonte/90-san-mauro-torinese/"/>
    <hyperlink ref="C5148" r:id="rId5133" display="https://www.tuttitalia.it/piemonte/88-cirie/"/>
    <hyperlink ref="C5149" r:id="rId5134" display="https://www.tuttitalia.it/piemonte/62-piossasco/"/>
    <hyperlink ref="C5150" r:id="rId5135" display="https://www.tuttitalia.it/piemonte/21-beinasco/"/>
    <hyperlink ref="C5151" r:id="rId5136" display="https://www.tuttitalia.it/piemonte/37-leini/"/>
    <hyperlink ref="C5152" r:id="rId5137" display="https://www.tuttitalia.it/piemonte/81-giaveno/"/>
    <hyperlink ref="C5153" r:id="rId5138" display="https://www.tuttitalia.it/piemonte/21-alpignano/"/>
    <hyperlink ref="C5154" r:id="rId5139" display="https://www.tuttitalia.it/piemonte/52-volpiano/"/>
    <hyperlink ref="C5155" r:id="rId5140" display="https://www.tuttitalia.it/piemonte/95-pianezza/"/>
    <hyperlink ref="C5156" r:id="rId5141" display="https://www.tuttitalia.it/piemonte/33-vinovo/"/>
    <hyperlink ref="C5157" r:id="rId5142" display="https://www.tuttitalia.it/piemonte/41-caselle-torinese/"/>
    <hyperlink ref="C5158" r:id="rId5143" display="https://www.tuttitalia.it/piemonte/98-avigliana/"/>
    <hyperlink ref="C5159" r:id="rId5144" display="https://www.tuttitalia.it/piemonte/41-rivarolo-canavese/"/>
    <hyperlink ref="C5160" r:id="rId5145" display="https://www.tuttitalia.it/piemonte/22-borgaro-torinese/"/>
    <hyperlink ref="C5161" r:id="rId5146" display="https://www.tuttitalia.it/piemonte/82-trofarello/"/>
    <hyperlink ref="C5162" r:id="rId5147" display="https://www.tuttitalia.it/piemonte/76-santena/"/>
    <hyperlink ref="C5163" r:id="rId5148" display="https://www.tuttitalia.it/piemonte/91-poirino/"/>
    <hyperlink ref="C5164" r:id="rId5149" display="https://www.tuttitalia.it/piemonte/31-san-maurizio-canavese/"/>
    <hyperlink ref="C5165" r:id="rId5150" display="https://www.tuttitalia.it/piemonte/96-castellamonte/"/>
    <hyperlink ref="C5166" r:id="rId5151" display="https://www.tuttitalia.it/piemonte/46-cuorgne/"/>
    <hyperlink ref="C5167" r:id="rId5152" display="https://www.tuttitalia.it/piemonte/36-gassino-torinese/"/>
    <hyperlink ref="C5168" r:id="rId5153" display="https://www.tuttitalia.it/piemonte/95-carignano/"/>
    <hyperlink ref="C5169" r:id="rId5154" display="https://www.tuttitalia.it/piemonte/77-druento/"/>
    <hyperlink ref="C5170" r:id="rId5155" display="https://www.tuttitalia.it/piemonte/67-la-loggia/"/>
    <hyperlink ref="C5171" r:id="rId5156" display="https://www.tuttitalia.it/piemonte/32-brandizzo/"/>
    <hyperlink ref="C5172" r:id="rId5157" display="https://www.tuttitalia.it/piemonte/96-bruino/"/>
    <hyperlink ref="C5173" r:id="rId5158" display="https://www.tuttitalia.it/piemonte/49-volvera/"/>
    <hyperlink ref="C5174" r:id="rId5159" display="https://www.tuttitalia.it/piemonte/73-pino-torinese/"/>
    <hyperlink ref="C5175" r:id="rId5160" display="https://www.tuttitalia.it/piemonte/24-none/"/>
    <hyperlink ref="C5176" r:id="rId5161" display="https://www.tuttitalia.it/piemonte/90-cumiana/"/>
    <hyperlink ref="C5177" r:id="rId5162" display="https://www.tuttitalia.it/piemonte/41-caluso/"/>
    <hyperlink ref="C5178" r:id="rId5163" display="https://www.tuttitalia.it/piemonte/13-mappano/"/>
    <hyperlink ref="C5179" r:id="rId5164" display="https://www.tuttitalia.it/piemonte/83-luserna-san-giovanni/"/>
    <hyperlink ref="C5180" r:id="rId5165" display="https://www.tuttitalia.it/piemonte/39-nole/"/>
    <hyperlink ref="C5181" r:id="rId5166" display="https://www.tuttitalia.it/piemonte/96-castiglione-torinese/"/>
    <hyperlink ref="C5182" r:id="rId5167" display="https://www.tuttitalia.it/piemonte/59-buttigliera-alta/"/>
    <hyperlink ref="C5183" r:id="rId5168" display="https://www.tuttitalia.it/piemonte/73-almese/"/>
    <hyperlink ref="C5184" r:id="rId5169" display="https://www.tuttitalia.it/piemonte/24-strambino/"/>
    <hyperlink ref="C5185" r:id="rId5170" display="https://www.tuttitalia.it/piemonte/23-susa/"/>
    <hyperlink ref="C5186" r:id="rId5171" display="https://www.tuttitalia.it/piemonte/15-san-benigno-canavese/"/>
    <hyperlink ref="C5187" r:id="rId5172" display="https://www.tuttitalia.it/piemonte/24-cambiano/"/>
    <hyperlink ref="C5188" r:id="rId5173" display="https://www.tuttitalia.it/piemonte/42-bussoleno/"/>
    <hyperlink ref="C5189" r:id="rId5174" display="https://www.tuttitalia.it/piemonte/29-candiolo/"/>
    <hyperlink ref="C5190" r:id="rId5175" display="https://www.tuttitalia.it/piemonte/80-cavour/"/>
    <hyperlink ref="C5191" r:id="rId5176" display="https://www.tuttitalia.it/piemonte/89-favria/"/>
    <hyperlink ref="C5192" r:id="rId5177" display="https://www.tuttitalia.it/piemonte/31-montanaro/"/>
    <hyperlink ref="C5193" r:id="rId5178" display="https://www.tuttitalia.it/piemonte/24-vigone/"/>
    <hyperlink ref="C5194" r:id="rId5179" display="https://www.tuttitalia.it/piemonte/28-lanzo-torinese/"/>
    <hyperlink ref="C5195" r:id="rId5180" display="https://www.tuttitalia.it/piemonte/76-rosta/"/>
    <hyperlink ref="C5196" r:id="rId5181" display="https://www.tuttitalia.it/piemonte/57-san-francesco-al-campo/"/>
    <hyperlink ref="C5197" r:id="rId5182" display="https://www.tuttitalia.it/piemonte/60-verolengo/"/>
    <hyperlink ref="C5198" r:id="rId5183" display="https://www.tuttitalia.it/piemonte/97-riva-presso-chieri/"/>
    <hyperlink ref="C5199" r:id="rId5184" display="https://www.tuttitalia.it/piemonte/76-sant-ambrogio-di-torino/"/>
    <hyperlink ref="C5200" r:id="rId5185" display="https://www.tuttitalia.it/piemonte/26-villastellone/"/>
    <hyperlink ref="C5201" r:id="rId5186" display="https://www.tuttitalia.it/piemonte/28-villafranca-piemonte/"/>
    <hyperlink ref="C5202" r:id="rId5187" display="https://www.tuttitalia.it/piemonte/55-bricherasio/"/>
    <hyperlink ref="C5203" r:id="rId5188" display="https://www.tuttitalia.it/piemonte/59-condove/"/>
    <hyperlink ref="C5204" r:id="rId5189" display="https://www.tuttitalia.it/piemonte/76-torre-pellice/"/>
    <hyperlink ref="C5205" r:id="rId5190" display="https://www.tuttitalia.it/piemonte/55-sant-antonino-di-susa/"/>
    <hyperlink ref="C5206" r:id="rId5191" display="https://www.tuttitalia.it/piemonte/31-mazze/"/>
    <hyperlink ref="C5207" r:id="rId5192" display="https://www.tuttitalia.it/piemonte/53-villar-perosa/"/>
    <hyperlink ref="C5208" r:id="rId5193" display="https://www.tuttitalia.it/piemonte/43-pecetto-torinese/"/>
    <hyperlink ref="C5209" r:id="rId5194" display="https://www.tuttitalia.it/piemonte/75-san-carlo-canavese/"/>
    <hyperlink ref="C5210" r:id="rId5195" display="https://www.tuttitalia.it/piemonte/85-givoletto/"/>
    <hyperlink ref="C5211" r:id="rId5196" display="https://www.tuttitalia.it/piemonte/27-val-della-torre/"/>
    <hyperlink ref="C5212" r:id="rId5197" display="https://www.tuttitalia.it/piemonte/96-pavone-canavese/"/>
    <hyperlink ref="C5213" r:id="rId5198" display="https://www.tuttitalia.it/piemonte/74-mathi/"/>
    <hyperlink ref="C5214" r:id="rId5199" display="https://www.tuttitalia.it/piemonte/81-trana/"/>
    <hyperlink ref="C5215" r:id="rId5200" display="https://www.tuttitalia.it/piemonte/74-piobesi-torinese/"/>
    <hyperlink ref="C5216" r:id="rId5201" display="https://www.tuttitalia.it/piemonte/19-sangano/"/>
    <hyperlink ref="C5217" r:id="rId5202" display="https://www.tuttitalia.it/piemonte/66-airasca/"/>
    <hyperlink ref="C5218" r:id="rId5203" display="https://www.tuttitalia.it/piemonte/70-baldissero-torinese/"/>
    <hyperlink ref="C5219" r:id="rId5204" display="https://www.tuttitalia.it/piemonte/87-borgofranco-d-ivrea/"/>
    <hyperlink ref="C5220" r:id="rId5205" display="https://www.tuttitalia.it/piemonte/95-san-secondo-di-pinerolo/"/>
    <hyperlink ref="C5221" r:id="rId5206" display="https://www.tuttitalia.it/piemonte/34-bibiana/"/>
    <hyperlink ref="C5222" r:id="rId5207" display="https://www.tuttitalia.it/piemonte/93-villarbasse/"/>
    <hyperlink ref="C5223" r:id="rId5208" display="https://www.tuttitalia.it/piemonte/90-cafasse/"/>
    <hyperlink ref="C5224" r:id="rId5209" display="https://www.tuttitalia.it/piemonte/71-montalto-dora/"/>
    <hyperlink ref="C5225" r:id="rId5210" display="https://www.tuttitalia.it/piemonte/42-oulx/"/>
    <hyperlink ref="C5226" r:id="rId5211" display="https://www.tuttitalia.it/piemonte/18-piscina/"/>
    <hyperlink ref="C5227" r:id="rId5212" display="https://www.tuttitalia.it/piemonte/76-san-giusto-canavese/"/>
    <hyperlink ref="C5228" r:id="rId5213" display="https://www.tuttitalia.it/piemonte/52-forno-canavese/"/>
    <hyperlink ref="C5229" r:id="rId5214" display="https://www.tuttitalia.it/piemonte/24-pont-canavese/"/>
    <hyperlink ref="C5230" r:id="rId5215" display="https://www.tuttitalia.it/piemonte/81-scalenghe/"/>
    <hyperlink ref="C5231" r:id="rId5216" display="https://www.tuttitalia.it/piemonte/29-banchette/"/>
    <hyperlink ref="C5232" r:id="rId5217" display="https://www.tuttitalia.it/piemonte/29-coazze/"/>
    <hyperlink ref="C5233" r:id="rId5218" display="https://www.tuttitalia.it/piemonte/82-corio/"/>
    <hyperlink ref="C5234" r:id="rId5219" display="https://www.tuttitalia.it/piemonte/38-san-gillio/"/>
    <hyperlink ref="C5235" r:id="rId5220" display="https://www.tuttitalia.it/piemonte/97-perosa-argentina/"/>
    <hyperlink ref="C5236" r:id="rId5221" display="https://www.tuttitalia.it/piemonte/73-balangero/"/>
    <hyperlink ref="C5237" r:id="rId5222" display="https://www.tuttitalia.it/piemonte/84-bardonecchia/"/>
    <hyperlink ref="C5238" r:id="rId5223" display="https://www.tuttitalia.it/piemonte/49-bosconero/"/>
    <hyperlink ref="C5239" r:id="rId5224" display="https://www.tuttitalia.it/piemonte/22-san-raffaele-cimena/"/>
    <hyperlink ref="C5240" r:id="rId5225" display="https://www.tuttitalia.it/piemonte/54-robassomero/"/>
    <hyperlink ref="C5241" r:id="rId5226" display="https://www.tuttitalia.it/piemonte/63-valperga/"/>
    <hyperlink ref="C5242" r:id="rId5227" display="https://www.tuttitalia.it/piemonte/88-caselette/"/>
    <hyperlink ref="C5243" r:id="rId5228" display="https://www.tuttitalia.it/piemonte/97-torrazza-piemonte/"/>
    <hyperlink ref="C5244" r:id="rId5229" display="https://www.tuttitalia.it/piemonte/28-pinasca/"/>
    <hyperlink ref="C5245" r:id="rId5230" display="https://www.tuttitalia.it/piemonte/36-villar-dora/"/>
    <hyperlink ref="C5246" r:id="rId5231" display="https://www.tuttitalia.it/piemonte/29-frossasco/"/>
    <hyperlink ref="C5247" r:id="rId5232" display="https://www.tuttitalia.it/piemonte/83-fiano/"/>
    <hyperlink ref="C5248" r:id="rId5233" display="https://www.tuttitalia.it/piemonte/76-romano-canavese/"/>
    <hyperlink ref="C5249" r:id="rId5234" display="https://www.tuttitalia.it/piemonte/16-aglie/"/>
    <hyperlink ref="C5250" r:id="rId5235" display="https://www.tuttitalia.it/piemonte/56-cantalupa/"/>
    <hyperlink ref="C5251" r:id="rId5236" display="https://www.tuttitalia.it/piemonte/97-rivara/"/>
    <hyperlink ref="C5252" r:id="rId5237" display="https://www.tuttitalia.it/piemonte/33-san-giorgio-canavese/"/>
    <hyperlink ref="C5253" r:id="rId5238" display="https://www.tuttitalia.it/piemonte/53-rubiana/"/>
    <hyperlink ref="C5254" r:id="rId5239" display="https://www.tuttitalia.it/piemonte/87-foglizzo/"/>
    <hyperlink ref="C5255" r:id="rId5240" display="https://www.tuttitalia.it/piemonte/38-feletto/"/>
    <hyperlink ref="C5256" r:id="rId5241" display="https://www.tuttitalia.it/piemonte/94-castagnole-piemonte/"/>
    <hyperlink ref="C5257" r:id="rId5242" display="https://www.tuttitalia.it/piemonte/97-borgone-susa/"/>
    <hyperlink ref="C5258" r:id="rId5243" display="https://www.tuttitalia.it/piemonte/48-bollengo/"/>
    <hyperlink ref="C5259" r:id="rId5244" display="https://www.tuttitalia.it/piemonte/29-pancalieri/"/>
    <hyperlink ref="C5260" r:id="rId5245" display="https://www.tuttitalia.it/piemonte/41-caprie/"/>
    <hyperlink ref="C5261" r:id="rId5246" display="https://www.tuttitalia.it/piemonte/61-cavagnolo/"/>
    <hyperlink ref="C5262" r:id="rId5247" display="https://www.tuttitalia.it/piemonte/92-chiaverano/"/>
    <hyperlink ref="C5263" r:id="rId5248" display="https://www.tuttitalia.it/piemonte/83-roletto/"/>
    <hyperlink ref="C5264" r:id="rId5249" display="https://www.tuttitalia.it/piemonte/50-andezeno/"/>
    <hyperlink ref="C5265" r:id="rId5250" display="https://www.tuttitalia.it/piemonte/75-villar-focchiardo/"/>
    <hyperlink ref="C5266" r:id="rId5251" display="https://www.tuttitalia.it/piemonte/45-san-sebastiano-da-po/"/>
    <hyperlink ref="C5267" r:id="rId5252" display="https://www.tuttitalia.it/piemonte/46-pralormo/"/>
    <hyperlink ref="C5268" r:id="rId5253" display="https://www.tuttitalia.it/piemonte/72-casalborgone/"/>
    <hyperlink ref="C5269" r:id="rId5254" display="https://www.tuttitalia.it/piemonte/46-rondissone/"/>
    <hyperlink ref="C5270" r:id="rId5255" display="https://www.tuttitalia.it/piemonte/24-salassa/"/>
    <hyperlink ref="C5271" r:id="rId5256" display="https://www.tuttitalia.it/piemonte/63-lessolo/"/>
    <hyperlink ref="C5272" r:id="rId5257" display="https://www.tuttitalia.it/piemonte/93-cercenasco/"/>
    <hyperlink ref="C5273" r:id="rId5258" display="https://www.tuttitalia.it/piemonte/21-la-cassa/"/>
    <hyperlink ref="C5274" r:id="rId5259" display="https://www.tuttitalia.it/piemonte/67-castagneto-po/"/>
    <hyperlink ref="C5275" r:id="rId5260" display="https://www.tuttitalia.it/piemonte/34-reano/"/>
    <hyperlink ref="C5276" r:id="rId5261" display="https://www.tuttitalia.it/piemonte/44-san-germano-chisone/"/>
    <hyperlink ref="C5277" r:id="rId5262" display="https://www.tuttitalia.it/piemonte/39-lombardore/"/>
    <hyperlink ref="C5278" r:id="rId5263" display="https://www.tuttitalia.it/piemonte/57-rocca-canavese/"/>
    <hyperlink ref="C5279" r:id="rId5264" display="https://www.tuttitalia.it/piemonte/45-albiano-d-ivrea/"/>
    <hyperlink ref="C5280" r:id="rId5265" display="https://www.tuttitalia.it/piemonte/22-front/"/>
    <hyperlink ref="C5281" r:id="rId5266" display="https://www.tuttitalia.it/piemonte/53-busano/"/>
    <hyperlink ref="C5282" r:id="rId5267" display="https://www.tuttitalia.it/piemonte/57-chiusa-di-san-michele/"/>
    <hyperlink ref="C5283" r:id="rId5268" display="https://www.tuttitalia.it/piemonte/20-chianocco/"/>
    <hyperlink ref="C5284" r:id="rId5269" display="https://www.tuttitalia.it/piemonte/46-barbania/"/>
    <hyperlink ref="C5285" r:id="rId5270" display="https://www.tuttitalia.it/piemonte/38-rivarossa/"/>
    <hyperlink ref="C5286" r:id="rId5271" display="https://www.tuttitalia.it/piemonte/20-samone/"/>
    <hyperlink ref="C5287" r:id="rId5272" display="https://www.tuttitalia.it/piemonte/26-settimo-vittone/"/>
    <hyperlink ref="C5288" r:id="rId5273" display="https://www.tuttitalia.it/piemonte/22-brusasco/"/>
    <hyperlink ref="C5289" r:id="rId5274" display="https://www.tuttitalia.it/piemonte/70-bruzolo/"/>
    <hyperlink ref="C5290" r:id="rId5275" display="https://www.tuttitalia.it/piemonte/29-cascinette-d-ivrea/"/>
    <hyperlink ref="C5291" r:id="rId5276" display="https://www.tuttitalia.it/piemonte/31-coassolo-torinese/"/>
    <hyperlink ref="C5292" r:id="rId5277" display="https://www.tuttitalia.it/piemonte/27-oglianico/"/>
    <hyperlink ref="C5293" r:id="rId5278" display="https://www.tuttitalia.it/piemonte/49-sciolze/"/>
    <hyperlink ref="C5294" r:id="rId5279" display="https://www.tuttitalia.it/piemonte/91-vauda-canavese/"/>
    <hyperlink ref="C5295" r:id="rId5280" display="https://www.tuttitalia.it/piemonte/55-locana/"/>
    <hyperlink ref="C5296" r:id="rId5281" display="https://www.tuttitalia.it/piemonte/64-lauriano/"/>
    <hyperlink ref="C5297" r:id="rId5282" display="https://www.tuttitalia.it/piemonte/41-san-pietro-val-lemina/"/>
    <hyperlink ref="C5298" r:id="rId5283" display="https://www.tuttitalia.it/piemonte/76-vaie/"/>
    <hyperlink ref="C5299" r:id="rId5284" display="https://www.tuttitalia.it/piemonte/45-verrua-savoia/"/>
    <hyperlink ref="C5300" r:id="rId5285" display="https://www.tuttitalia.it/piemonte/83-piverone/"/>
    <hyperlink ref="C5301" r:id="rId5286" display="https://www.tuttitalia.it/piemonte/79-buriasco/"/>
    <hyperlink ref="C5302" r:id="rId5287" display="https://www.tuttitalia.it/piemonte/83-campiglione-fenile/"/>
    <hyperlink ref="C5303" r:id="rId5288" display="https://www.tuttitalia.it/piemonte/76-marentino/"/>
    <hyperlink ref="C5304" r:id="rId5289" display="https://www.tuttitalia.it/piemonte/31-prarostino/"/>
    <hyperlink ref="C5305" r:id="rId5290" display="https://www.tuttitalia.it/piemonte/73-val-di-chy/"/>
    <hyperlink ref="C5306" r:id="rId5291" display="https://www.tuttitalia.it/piemonte/44-vische/"/>
    <hyperlink ref="C5307" r:id="rId5292" display="https://www.tuttitalia.it/piemonte/36-azeglio/"/>
    <hyperlink ref="C5308" r:id="rId5293" display="https://www.tuttitalia.it/piemonte/28-candia-canavese/"/>
    <hyperlink ref="C5309" r:id="rId5294" display="https://www.tuttitalia.it/piemonte/85-mercenasco/"/>
    <hyperlink ref="C5310" r:id="rId5295" display="https://www.tuttitalia.it/piemonte/87-ozegna/"/>
    <hyperlink ref="C5311" r:id="rId5296" display="https://www.tuttitalia.it/piemonte/67-villanova-canavese/"/>
    <hyperlink ref="C5312" r:id="rId5297" display="https://www.tuttitalia.it/piemonte/75-virle-piemonte/"/>
    <hyperlink ref="C5313" r:id="rId5298" display="https://www.tuttitalia.it/piemonte/61-macello/"/>
    <hyperlink ref="C5314" r:id="rId5299" display="https://www.tuttitalia.it/piemonte/46-germagnano/"/>
    <hyperlink ref="C5315" r:id="rId5300" display="https://www.tuttitalia.it/piemonte/73-loranze/"/>
    <hyperlink ref="C5316" r:id="rId5301" display="https://www.tuttitalia.it/piemonte/31-osasco/"/>
    <hyperlink ref="C5317" r:id="rId5302" display="https://www.tuttitalia.it/piemonte/49-rivalba/"/>
    <hyperlink ref="C5318" r:id="rId5303" display="https://www.tuttitalia.it/piemonte/59-burolo/"/>
    <hyperlink ref="C5319" r:id="rId5304" display="https://www.tuttitalia.it/piemonte/37-pavarolo/"/>
    <hyperlink ref="C5320" r:id="rId5305" display="https://www.tuttitalia.it/piemonte/71-sauze-d-oulx/"/>
    <hyperlink ref="C5321" r:id="rId5306" display="https://www.tuttitalia.it/piemonte/67-arignano/"/>
    <hyperlink ref="C5322" r:id="rId5307" display="https://www.tuttitalia.it/piemonte/37-villar-pellice/"/>
    <hyperlink ref="C5323" r:id="rId5308" display="https://www.tuttitalia.it/piemonte/72-villareggia/"/>
    <hyperlink ref="C5324" r:id="rId5309" display="https://www.tuttitalia.it/piemonte/66-ceres/"/>
    <hyperlink ref="C5325" r:id="rId5310" display="https://www.tuttitalia.it/piemonte/21-lombriasco/"/>
    <hyperlink ref="C5326" r:id="rId5311" display="https://www.tuttitalia.it/piemonte/14-porte/"/>
    <hyperlink ref="C5327" r:id="rId5312" display="https://www.tuttitalia.it/piemonte/23-valchiusa/"/>
    <hyperlink ref="C5328" r:id="rId5313" display="https://www.tuttitalia.it/piemonte/50-quincinetto/"/>
    <hyperlink ref="C5329" r:id="rId5314" display="https://www.tuttitalia.it/piemonte/41-grosso/"/>
    <hyperlink ref="C5330" r:id="rId5315" display="https://www.tuttitalia.it/piemonte/82-viu/"/>
    <hyperlink ref="C5331" r:id="rId5316" display="https://www.tuttitalia.it/piemonte/85-pomaretto/"/>
    <hyperlink ref="C5332" r:id="rId5317" display="https://www.tuttitalia.it/piemonte/48-montalenghe/"/>
    <hyperlink ref="C5333" r:id="rId5318" display="https://www.tuttitalia.it/piemonte/92-cuceglio/"/>
    <hyperlink ref="C5334" r:id="rId5319" display="https://www.tuttitalia.it/piemonte/97-sparone/"/>
    <hyperlink ref="C5335" r:id="rId5320" display="https://www.tuttitalia.it/piemonte/52-san-giorio-di-susa/"/>
    <hyperlink ref="C5336" r:id="rId5321" display="https://www.tuttitalia.it/piemonte/94-valgioie/"/>
    <hyperlink ref="C5337" r:id="rId5322" display="https://www.tuttitalia.it/piemonte/49-cesana-torinese/"/>
    <hyperlink ref="C5338" r:id="rId5323" display="https://www.tuttitalia.it/piemonte/82-sestriere/"/>
    <hyperlink ref="C5339" r:id="rId5324" display="https://www.tuttitalia.it/piemonte/49-osasio/"/>
    <hyperlink ref="C5340" r:id="rId5325" display="https://www.tuttitalia.it/piemonte/98-caravino/"/>
    <hyperlink ref="C5341" r:id="rId5326" display="https://www.tuttitalia.it/piemonte/37-chiomonte/"/>
    <hyperlink ref="C5342" r:id="rId5327" display="https://www.tuttitalia.it/piemonte/81-venaus/"/>
    <hyperlink ref="C5343" r:id="rId5328" display="https://www.tuttitalia.it/piemonte/39-angrogna/"/>
    <hyperlink ref="C5344" r:id="rId5329" display="https://www.tuttitalia.it/piemonte/54-monteu-da-po/"/>
    <hyperlink ref="C5345" r:id="rId5330" display="https://www.tuttitalia.it/piemonte/31-moriondo-torinese/"/>
    <hyperlink ref="C5346" r:id="rId5331" display="https://www.tuttitalia.it/piemonte/26-palazzo-canavese/"/>
    <hyperlink ref="C5347" r:id="rId5332" display="https://www.tuttitalia.it/piemonte/12-varisella/"/>
    <hyperlink ref="C5348" r:id="rId5333" display="https://www.tuttitalia.it/piemonte/81-scarmagno/"/>
    <hyperlink ref="C5349" r:id="rId5334" display="https://www.tuttitalia.it/piemonte/55-san-martino-canavese/"/>
    <hyperlink ref="C5350" r:id="rId5335" display="https://www.tuttitalia.it/piemonte/56-bairo/"/>
    <hyperlink ref="C5351" r:id="rId5336" display="https://www.tuttitalia.it/piemonte/58-roure/"/>
    <hyperlink ref="C5352" r:id="rId5337" display="https://www.tuttitalia.it/piemonte/24-mezzenile/"/>
    <hyperlink ref="C5353" r:id="rId5338" display="https://www.tuttitalia.it/piemonte/15-vestigne/"/>
    <hyperlink ref="C5354" r:id="rId5339" display="https://www.tuttitalia.it/piemonte/79-tavagnasco/"/>
    <hyperlink ref="C5355" r:id="rId5340" display="https://www.tuttitalia.it/piemonte/74-borgomasino/"/>
    <hyperlink ref="C5356" r:id="rId5341" display="https://www.tuttitalia.it/piemonte/84-meana-di-susa/"/>
    <hyperlink ref="C5357" r:id="rId5342" display="https://www.tuttitalia.it/piemonte/81-rueglio/"/>
    <hyperlink ref="C5358" r:id="rId5343" display="https://www.tuttitalia.it/piemonte/54-pragelato/"/>
    <hyperlink ref="C5359" r:id="rId5344" display="https://www.tuttitalia.it/piemonte/85-vallo-torinese/"/>
    <hyperlink ref="C5360" r:id="rId5345" display="https://www.tuttitalia.it/piemonte/50-orio-canavese/"/>
    <hyperlink ref="C5361" r:id="rId5346" display="https://www.tuttitalia.it/piemonte/21-carema/"/>
    <hyperlink ref="C5362" r:id="rId5347" display="https://www.tuttitalia.it/piemonte/49-fiorano-canavese/"/>
    <hyperlink ref="C5363" r:id="rId5348" display="https://www.tuttitalia.it/piemonte/72-pertusio/"/>
    <hyperlink ref="C5364" r:id="rId5349" display="https://www.tuttitalia.it/piemonte/82-prascorsano/"/>
    <hyperlink ref="C5365" r:id="rId5350" display="https://www.tuttitalia.it/piemonte/97-montaldo-torinese/"/>
    <hyperlink ref="C5366" r:id="rId5351" display="https://www.tuttitalia.it/piemonte/54-inverso-pinasca/"/>
    <hyperlink ref="C5367" r:id="rId5352" display="https://www.tuttitalia.it/piemonte/88-gravere/"/>
    <hyperlink ref="C5368" r:id="rId5353" display="https://www.tuttitalia.it/piemonte/73-mattie/"/>
    <hyperlink ref="C5369" r:id="rId5354" display="https://www.tuttitalia.it/piemonte/24-mompantero/"/>
    <hyperlink ref="C5370" r:id="rId5355" display="https://www.tuttitalia.it/piemonte/70-perrero/"/>
    <hyperlink ref="C5371" r:id="rId5356" display="https://www.tuttitalia.it/piemonte/43-pessinetto/"/>
    <hyperlink ref="C5372" r:id="rId5357" display="https://www.tuttitalia.it/piemonte/55-salbertrand/"/>
    <hyperlink ref="C5373" r:id="rId5358" display="https://www.tuttitalia.it/piemonte/57-giaglione/"/>
    <hyperlink ref="C5374" r:id="rId5359" display="https://www.tuttitalia.it/piemonte/90-torre-canavese/"/>
    <hyperlink ref="C5375" r:id="rId5360" display="https://www.tuttitalia.it/piemonte/81-barone-canavese/"/>
    <hyperlink ref="C5376" r:id="rId5361" display="https://www.tuttitalia.it/piemonte/96-borgiallo/"/>
    <hyperlink ref="C5377" r:id="rId5362" display="https://www.tuttitalia.it/piemonte/26-cantoira/"/>
    <hyperlink ref="C5378" r:id="rId5363" display="https://www.tuttitalia.it/piemonte/64-colleretto-giacosa/"/>
    <hyperlink ref="C5379" r:id="rId5364" display="https://www.tuttitalia.it/piemonte/90-lusiglie/"/>
    <hyperlink ref="C5380" r:id="rId5365" display="https://www.tuttitalia.it/piemonte/25-garzigliana/"/>
    <hyperlink ref="C5381" r:id="rId5366" display="https://www.tuttitalia.it/piemonte/62-bobbio-pellice/"/>
    <hyperlink ref="C5382" r:id="rId5367" display="https://www.tuttitalia.it/piemonte/63-baldissero-canavese/"/>
    <hyperlink ref="C5383" r:id="rId5368" display="https://www.tuttitalia.it/piemonte/68-san-didero/"/>
    <hyperlink ref="C5384" r:id="rId5369" display="https://www.tuttitalia.it/piemonte/54-novalesa/"/>
    <hyperlink ref="C5385" r:id="rId5370" display="https://www.tuttitalia.it/piemonte/52-vistrorio/"/>
    <hyperlink ref="C5386" r:id="rId5371" display="https://www.tuttitalia.it/piemonte/43-vidracco/"/>
    <hyperlink ref="C5387" r:id="rId5372" display="https://www.tuttitalia.it/piemonte/81-traves/"/>
    <hyperlink ref="C5388" r:id="rId5373" display="https://www.tuttitalia.it/piemonte/63-perosa-canavese/"/>
    <hyperlink ref="C5389" r:id="rId5374" display="https://www.tuttitalia.it/piemonte/58-pratiglione/"/>
    <hyperlink ref="C5390" r:id="rId5375" display="https://www.tuttitalia.it/piemonte/83-fenestrelle/"/>
    <hyperlink ref="C5391" r:id="rId5376" display="https://www.tuttitalia.it/piemonte/79-andrate/"/>
    <hyperlink ref="C5392" r:id="rId5377" display="https://www.tuttitalia.it/piemonte/18-lusernetta/"/>
    <hyperlink ref="C5393" r:id="rId5378" display="https://www.tuttitalia.it/piemonte/61-cossano-canavese/"/>
    <hyperlink ref="C5394" r:id="rId5379" display="https://www.tuttitalia.it/piemonte/75-salerano-canavese/"/>
    <hyperlink ref="C5395" r:id="rId5380" display="https://www.tuttitalia.it/piemonte/26-settimo-rottaro/"/>
    <hyperlink ref="C5396" r:id="rId5381" display="https://www.tuttitalia.it/piemonte/43-ala-di-stura/"/>
    <hyperlink ref="C5397" r:id="rId5382" display="https://www.tuttitalia.it/piemonte/97-levone/"/>
    <hyperlink ref="C5398" r:id="rId5383" display="https://www.tuttitalia.it/piemonte/42-brozolo/"/>
    <hyperlink ref="C5399" r:id="rId5384" display="https://www.tuttitalia.it/piemonte/53-parella/"/>
    <hyperlink ref="C5400" r:id="rId5385" display="https://www.tuttitalia.it/piemonte/66-castelnuovo-nigra/"/>
    <hyperlink ref="C5401" r:id="rId5386" display="https://www.tuttitalia.it/piemonte/56-maglione/"/>
    <hyperlink ref="C5402" r:id="rId5387" display="https://www.tuttitalia.it/piemonte/83-brosso/"/>
    <hyperlink ref="C5403" r:id="rId5388" display="https://www.tuttitalia.it/piemonte/74-mombello-di-torino/"/>
    <hyperlink ref="C5404" r:id="rId5389" display="https://www.tuttitalia.it/piemonte/62-ciconio/"/>
    <hyperlink ref="C5405" r:id="rId5390" display="https://www.tuttitalia.it/piemonte/68-issiglio/"/>
    <hyperlink ref="C5406" r:id="rId5391" display="https://www.tuttitalia.it/piemonte/74-isolabella/"/>
    <hyperlink ref="C5407" r:id="rId5392" display="https://www.tuttitalia.it/piemonte/84-chialamberto/"/>
    <hyperlink ref="C5408" r:id="rId5393" display="https://www.tuttitalia.it/piemonte/31-san-colombano-belmonte/"/>
    <hyperlink ref="C5409" r:id="rId5394" display="https://www.tuttitalia.it/piemonte/48-monastero-di-lanzo/"/>
    <hyperlink ref="C5410" r:id="rId5395" display="https://www.tuttitalia.it/piemonte/97-quassolo/"/>
    <hyperlink ref="C5411" r:id="rId5396" display="https://www.tuttitalia.it/piemonte/33-quagliuzzo/"/>
    <hyperlink ref="C5412" r:id="rId5397" display="https://www.tuttitalia.it/piemonte/38-cinzano/"/>
    <hyperlink ref="C5413" r:id="rId5398" display="https://www.tuttitalia.it/piemonte/24-traversella/"/>
    <hyperlink ref="C5414" r:id="rId5399" display="https://www.tuttitalia.it/piemonte/34-colleretto-castelnuovo/"/>
    <hyperlink ref="C5415" r:id="rId5400" display="https://www.tuttitalia.it/piemonte/92-ronco-canavese/"/>
    <hyperlink ref="C5416" r:id="rId5401" display="https://www.tuttitalia.it/piemonte/79-nomaglio/"/>
    <hyperlink ref="C5417" r:id="rId5402" display="https://www.tuttitalia.it/piemonte/29-frassinetto/"/>
    <hyperlink ref="C5418" r:id="rId5403" display="https://www.tuttitalia.it/piemonte/25-canischio/"/>
    <hyperlink ref="C5419" r:id="rId5404" display="https://www.tuttitalia.it/piemonte/25-strambinello/"/>
    <hyperlink ref="C5420" r:id="rId5405" display="https://www.tuttitalia.it/piemonte/24-san-ponso/"/>
    <hyperlink ref="C5421" r:id="rId5406" display="https://www.tuttitalia.it/piemonte/20-cintano/"/>
    <hyperlink ref="C5422" r:id="rId5407" display="https://www.tuttitalia.it/piemonte/87-exilles/"/>
    <hyperlink ref="C5423" r:id="rId5408" display="https://www.tuttitalia.it/piemonte/63-sauze-di-cesana/"/>
    <hyperlink ref="C5424" r:id="rId5409" display="https://www.tuttitalia.it/piemonte/35-alpette/"/>
    <hyperlink ref="C5425" r:id="rId5410" display="https://www.tuttitalia.it/piemonte/94-vialfre/"/>
    <hyperlink ref="C5426" r:id="rId5411" display="https://www.tuttitalia.it/piemonte/44-prali/"/>
    <hyperlink ref="C5427" r:id="rId5412" display="https://www.tuttitalia.it/piemonte/67-rora/"/>
    <hyperlink ref="C5428" r:id="rId5413" display="https://www.tuttitalia.it/piemonte/68-chiesanuova/"/>
    <hyperlink ref="C5429" r:id="rId5414" display="https://www.tuttitalia.it/piemonte/61-pramollo/"/>
    <hyperlink ref="C5430" r:id="rId5415" display="https://www.tuttitalia.it/piemonte/79-claviere/"/>
    <hyperlink ref="C5431" r:id="rId5416" display="https://www.tuttitalia.it/piemonte/57-lemie/"/>
    <hyperlink ref="C5432" r:id="rId5417" display="https://www.tuttitalia.it/piemonte/23-usseglio/"/>
    <hyperlink ref="C5433" r:id="rId5418" display="https://www.tuttitalia.it/piemonte/90-groscavallo/"/>
    <hyperlink ref="C5434" r:id="rId5419" display="https://www.tuttitalia.it/piemonte/84-usseaux/"/>
    <hyperlink ref="C5435" r:id="rId5420" display="https://www.tuttitalia.it/piemonte/82-ceresole-reale/"/>
    <hyperlink ref="C5436" r:id="rId5421" display="https://www.tuttitalia.it/piemonte/60-noasca/"/>
    <hyperlink ref="C5437" r:id="rId5422" display="https://www.tuttitalia.it/piemonte/32-balme/"/>
    <hyperlink ref="C5438" r:id="rId5423" display="https://www.tuttitalia.it/piemonte/76-valprato-soana/"/>
    <hyperlink ref="C5439" r:id="rId5424" display="https://www.tuttitalia.it/piemonte/54-salza-di-pinerolo/"/>
    <hyperlink ref="C5440" r:id="rId5425" display="https://www.tuttitalia.it/piemonte/75-massello/"/>
    <hyperlink ref="C5441" r:id="rId5426" display="https://www.tuttitalia.it/piemonte/92-ribordone/"/>
    <hyperlink ref="C5442" r:id="rId5427" display="https://www.tuttitalia.it/piemonte/74-ingria/"/>
    <hyperlink ref="C5443" r:id="rId5428" display="https://www.tuttitalia.it/piemonte/29-moncenisio/"/>
    <hyperlink ref="C5444" r:id="rId5429" display="https://www.tuttitalia.it/piemonte/75-verbania/"/>
    <hyperlink ref="C5445" r:id="rId5430" display="https://www.tuttitalia.it/piemonte/41-domodossola/"/>
    <hyperlink ref="C5446" r:id="rId5431" display="https://www.tuttitalia.it/piemonte/77-omegna/"/>
    <hyperlink ref="C5447" r:id="rId5432" display="https://www.tuttitalia.it/piemonte/48-gravellona-toce/"/>
    <hyperlink ref="C5448" r:id="rId5433" display="https://www.tuttitalia.it/piemonte/52-villadossola/"/>
    <hyperlink ref="C5449" r:id="rId5434" display="https://www.tuttitalia.it/piemonte/85-cannobio/"/>
    <hyperlink ref="C5450" r:id="rId5435" display="https://www.tuttitalia.it/piemonte/95-baveno/"/>
    <hyperlink ref="C5451" r:id="rId5436" display="https://www.tuttitalia.it/piemonte/36-stresa/"/>
    <hyperlink ref="C5452" r:id="rId5437" display="https://www.tuttitalia.it/piemonte/53-crevoladossola/"/>
    <hyperlink ref="C5453" r:id="rId5438" display="https://www.tuttitalia.it/piemonte/48-casale-corte-cerro/"/>
    <hyperlink ref="C5454" r:id="rId5439" display="https://www.tuttitalia.it/piemonte/68-ornavasso/"/>
    <hyperlink ref="C5455" r:id="rId5440" display="https://www.tuttitalia.it/piemonte/42-pieve-vergonte/"/>
    <hyperlink ref="C5456" r:id="rId5441" display="https://www.tuttitalia.it/piemonte/95-ghiffa/"/>
    <hyperlink ref="C5457" r:id="rId5442" display="https://www.tuttitalia.it/piemonte/24-mergozzo/"/>
    <hyperlink ref="C5458" r:id="rId5443" display="https://www.tuttitalia.it/piemonte/27-varzo/"/>
    <hyperlink ref="C5459" r:id="rId5444" display="https://www.tuttitalia.it/piemonte/77-arizzano/"/>
    <hyperlink ref="C5460" r:id="rId5445" display="https://www.tuttitalia.it/piemonte/46-premosello-chiovenda/"/>
    <hyperlink ref="C5461" r:id="rId5446" display="https://www.tuttitalia.it/piemonte/41-vogogna/"/>
    <hyperlink ref="C5462" r:id="rId5447" display="https://www.tuttitalia.it/piemonte/98-trontano/"/>
    <hyperlink ref="C5463" r:id="rId5448" display="https://www.tuttitalia.it/piemonte/35-cambiasca/"/>
    <hyperlink ref="C5464" r:id="rId5449" display="https://www.tuttitalia.it/piemonte/97-piedimulera/"/>
    <hyperlink ref="C5465" r:id="rId5450" display="https://www.tuttitalia.it/piemonte/21-masera/"/>
    <hyperlink ref="C5466" r:id="rId5451" display="https://www.tuttitalia.it/piemonte/61-beura-cardezza/"/>
    <hyperlink ref="C5467" r:id="rId5452" display="https://www.tuttitalia.it/piemonte/26-crodo/"/>
    <hyperlink ref="C5468" r:id="rId5453" display="https://www.tuttitalia.it/piemonte/37-malesco/"/>
    <hyperlink ref="C5469" r:id="rId5454" display="https://www.tuttitalia.it/piemonte/33-san-bernardino-verbano/"/>
    <hyperlink ref="C5470" r:id="rId5455" display="https://www.tuttitalia.it/piemonte/98-santa-maria-maggiore/"/>
    <hyperlink ref="C5471" r:id="rId5456" display="https://www.tuttitalia.it/piemonte/77-montecrestese/"/>
    <hyperlink ref="C5472" r:id="rId5457" display="https://www.tuttitalia.it/piemonte/12-valstrona/"/>
    <hyperlink ref="C5473" r:id="rId5458" display="https://www.tuttitalia.it/piemonte/84-vignone/"/>
    <hyperlink ref="C5474" r:id="rId5459" display="https://www.tuttitalia.it/piemonte/77-pallanzeno/"/>
    <hyperlink ref="C5475" r:id="rId5460" display="https://www.tuttitalia.it/piemonte/39-druogno/"/>
    <hyperlink ref="C5476" r:id="rId5461" display="https://www.tuttitalia.it/piemonte/90-gignese/"/>
    <hyperlink ref="C5477" r:id="rId5462" display="https://www.tuttitalia.it/piemonte/32-cannero-riviera/"/>
    <hyperlink ref="C5478" r:id="rId5463" display="https://www.tuttitalia.it/piemonte/92-baceno/"/>
    <hyperlink ref="C5479" r:id="rId5464" display="https://www.tuttitalia.it/piemonte/88-oggebbio/"/>
    <hyperlink ref="C5480" r:id="rId5465" display="https://www.tuttitalia.it/piemonte/19-nonio/"/>
    <hyperlink ref="C5481" r:id="rId5466" display="https://www.tuttitalia.it/piemonte/56-craveggia/"/>
    <hyperlink ref="C5482" r:id="rId5467" display="https://www.tuttitalia.it/piemonte/86-bee/"/>
    <hyperlink ref="C5483" r:id="rId5468" display="https://www.tuttitalia.it/piemonte/25-re/"/>
    <hyperlink ref="C5484" r:id="rId5469" display="https://www.tuttitalia.it/piemonte/20-premeno/"/>
    <hyperlink ref="C5485" r:id="rId5470" display="https://www.tuttitalia.it/piemonte/39-toceno/"/>
    <hyperlink ref="C5486" r:id="rId5471" display="https://www.tuttitalia.it/piemonte/80-brovello-carpugnino/"/>
    <hyperlink ref="C5487" r:id="rId5472" display="https://www.tuttitalia.it/piemonte/63-cossogno/"/>
    <hyperlink ref="C5488" r:id="rId5473" display="https://www.tuttitalia.it/piemonte/36-calasca-castiglione/"/>
    <hyperlink ref="C5489" r:id="rId5474" display="https://www.tuttitalia.it/piemonte/14-cesara/"/>
    <hyperlink ref="C5490" r:id="rId5475" display="https://www.tuttitalia.it/piemonte/88-premia/"/>
    <hyperlink ref="C5491" r:id="rId5476" display="https://www.tuttitalia.it/piemonte/33-macugnaga/"/>
    <hyperlink ref="C5492" r:id="rId5477" display="https://www.tuttitalia.it/piemonte/62-belgirate/"/>
    <hyperlink ref="C5493" r:id="rId5478" display="https://www.tuttitalia.it/piemonte/62-valle-cannobina/"/>
    <hyperlink ref="C5494" r:id="rId5479" display="https://www.tuttitalia.it/piemonte/88-bannio-anzino/"/>
    <hyperlink ref="C5495" r:id="rId5480" display="https://www.tuttitalia.it/piemonte/68-formazza/"/>
    <hyperlink ref="C5496" r:id="rId5481" display="https://www.tuttitalia.it/piemonte/83-antrona-schieranco/"/>
    <hyperlink ref="C5497" r:id="rId5482" display="https://www.tuttitalia.it/piemonte/67-trarego-viggiona/"/>
    <hyperlink ref="C5498" r:id="rId5483" display="https://www.tuttitalia.it/piemonte/41-anzola-d-ossola/"/>
    <hyperlink ref="C5499" r:id="rId5484" display="https://www.tuttitalia.it/piemonte/46-madonna-del-sasso/"/>
    <hyperlink ref="C5500" r:id="rId5485" display="https://www.tuttitalia.it/piemonte/50-montescheno/"/>
    <hyperlink ref="C5501" r:id="rId5486" display="https://www.tuttitalia.it/piemonte/63-quarna-sotto/"/>
    <hyperlink ref="C5502" r:id="rId5487" display="https://www.tuttitalia.it/piemonte/66-miazzina/"/>
    <hyperlink ref="C5503" r:id="rId5488" display="https://www.tuttitalia.it/piemonte/20-vanzone-con-san-carlo/"/>
    <hyperlink ref="C5504" r:id="rId5489" display="https://www.tuttitalia.it/piemonte/74-borgomezzavalle/"/>
    <hyperlink ref="C5505" r:id="rId5490" display="https://www.tuttitalia.it/piemonte/14-ceppo-morelli/"/>
    <hyperlink ref="C5506" r:id="rId5491" display="https://www.tuttitalia.it/piemonte/15-villette/"/>
    <hyperlink ref="C5507" r:id="rId5492" display="https://www.tuttitalia.it/piemonte/79-quarna-sopra/"/>
    <hyperlink ref="C5508" r:id="rId5493" display="https://www.tuttitalia.it/piemonte/15-arola/"/>
    <hyperlink ref="C5509" r:id="rId5494" display="https://www.tuttitalia.it/piemonte/64-loreglia/"/>
    <hyperlink ref="C5510" r:id="rId5495" display="https://www.tuttitalia.it/piemonte/86-gurro/"/>
    <hyperlink ref="C5511" r:id="rId5496" display="https://www.tuttitalia.it/piemonte/58-germagno/"/>
    <hyperlink ref="C5512" r:id="rId5497" display="https://www.tuttitalia.it/piemonte/75-bognanco/"/>
    <hyperlink ref="C5513" r:id="rId5498" display="https://www.tuttitalia.it/piemonte/18-trasquera/"/>
    <hyperlink ref="C5514" r:id="rId5499" display="https://www.tuttitalia.it/piemonte/33-caprezzo/"/>
    <hyperlink ref="C5515" r:id="rId5500" display="https://www.tuttitalia.it/piemonte/22-massiola/"/>
    <hyperlink ref="C5516" r:id="rId5501" display="https://www.tuttitalia.it/piemonte/15-intragna/"/>
    <hyperlink ref="C5517" r:id="rId5502" display="https://www.tuttitalia.it/piemonte/67-aurano/"/>
    <hyperlink ref="C5518" r:id="rId5503" display="https://www.tuttitalia.it/piemonte/82-vercelli/"/>
    <hyperlink ref="C5519" r:id="rId5504" display="https://www.tuttitalia.it/piemonte/35-borgosesia/"/>
    <hyperlink ref="C5520" r:id="rId5505" display="https://www.tuttitalia.it/piemonte/58-santhia/"/>
    <hyperlink ref="C5521" r:id="rId5506" display="https://www.tuttitalia.it/piemonte/26-gattinara/"/>
    <hyperlink ref="C5522" r:id="rId5507" display="https://www.tuttitalia.it/piemonte/68-crescentino/"/>
    <hyperlink ref="C5523" r:id="rId5508" display="https://www.tuttitalia.it/piemonte/94-varallo/"/>
    <hyperlink ref="C5524" r:id="rId5509" display="https://www.tuttitalia.it/piemonte/31-trino/"/>
    <hyperlink ref="C5525" r:id="rId5510" display="https://www.tuttitalia.it/piemonte/72-serravalle-sesia/"/>
    <hyperlink ref="C5526" r:id="rId5511" display="https://www.tuttitalia.it/piemonte/23-cigliano/"/>
    <hyperlink ref="C5527" r:id="rId5512" display="https://www.tuttitalia.it/piemonte/88-livorno-ferraris/"/>
    <hyperlink ref="C5528" r:id="rId5513" display="https://www.tuttitalia.it/piemonte/62-quarona/"/>
    <hyperlink ref="C5529" r:id="rId5514" display="https://www.tuttitalia.it/piemonte/42-saluggia/"/>
    <hyperlink ref="C5530" r:id="rId5515" display="https://www.tuttitalia.it/piemonte/85-tronzano-vercellese/"/>
    <hyperlink ref="C5531" r:id="rId5516" display="https://www.tuttitalia.it/piemonte/19-alice-castello/"/>
    <hyperlink ref="C5532" r:id="rId5517" display="https://www.tuttitalia.it/piemonte/38-borgo-d-ale/"/>
    <hyperlink ref="C5533" r:id="rId5518" display="https://www.tuttitalia.it/piemonte/20-roasio/"/>
    <hyperlink ref="C5534" r:id="rId5519" display="https://www.tuttitalia.it/piemonte/77-borgo-vercelli/"/>
    <hyperlink ref="C5535" r:id="rId5520" display="https://www.tuttitalia.it/piemonte/38-valduggia/"/>
    <hyperlink ref="C5536" r:id="rId5521" display="https://www.tuttitalia.it/piemonte/42-bianze/"/>
    <hyperlink ref="C5537" r:id="rId5522" display="https://www.tuttitalia.it/piemonte/54-villata/"/>
    <hyperlink ref="C5538" r:id="rId5523" display="https://www.tuttitalia.it/piemonte/33-san-germano-vercellese/"/>
    <hyperlink ref="C5539" r:id="rId5524" display="https://www.tuttitalia.it/piemonte/92-asigliano-vercellese/"/>
    <hyperlink ref="C5540" r:id="rId5525" display="https://www.tuttitalia.it/piemonte/19-moncrivello/"/>
    <hyperlink ref="C5541" r:id="rId5526" display="https://www.tuttitalia.it/piemonte/50-pezzana/"/>
    <hyperlink ref="C5542" r:id="rId5527" display="https://www.tuttitalia.it/piemonte/97-stroppiana/"/>
    <hyperlink ref="C5543" r:id="rId5528" display="https://www.tuttitalia.it/piemonte/55-palazzolo-vercellese/"/>
    <hyperlink ref="C5544" r:id="rId5529" display="https://www.tuttitalia.it/piemonte/36-caresanablot/"/>
    <hyperlink ref="C5545" r:id="rId5530" display="https://www.tuttitalia.it/piemonte/16-fontanetto-po/"/>
    <hyperlink ref="C5546" r:id="rId5531" display="https://www.tuttitalia.it/piemonte/45-desana/"/>
    <hyperlink ref="C5547" r:id="rId5532" display="https://www.tuttitalia.it/piemonte/22-caresana/"/>
    <hyperlink ref="C5548" r:id="rId5533" display="https://www.tuttitalia.it/piemonte/53-cellio-con-breia/"/>
    <hyperlink ref="C5549" r:id="rId5534" display="https://www.tuttitalia.it/piemonte/27-rovasenda/"/>
    <hyperlink ref="C5550" r:id="rId5535" display="https://www.tuttitalia.it/piemonte/40-buronzo/"/>
    <hyperlink ref="C5551" r:id="rId5536" display="https://www.tuttitalia.it/piemonte/64-arborio/"/>
    <hyperlink ref="C5552" r:id="rId5537" display="https://www.tuttitalia.it/piemonte/83-ghislarengo/"/>
    <hyperlink ref="C5553" r:id="rId5538" display="https://www.tuttitalia.it/piemonte/68-lenta/"/>
    <hyperlink ref="C5554" r:id="rId5539" display="https://www.tuttitalia.it/piemonte/53-lozzolo/"/>
    <hyperlink ref="C5555" r:id="rId5540" display="https://www.tuttitalia.it/piemonte/26-carisio/"/>
    <hyperlink ref="C5556" r:id="rId5541" display="https://www.tuttitalia.it/piemonte/77-olcenengo/"/>
    <hyperlink ref="C5557" r:id="rId5542" display="https://www.tuttitalia.it/piemonte/27-motta-de-conti/"/>
    <hyperlink ref="C5558" r:id="rId5543" display="https://www.tuttitalia.it/piemonte/72-costanzana/"/>
    <hyperlink ref="C5559" r:id="rId5544" display="https://www.tuttitalia.it/piemonte/98-prarolo/"/>
    <hyperlink ref="C5560" r:id="rId5545" display="https://www.tuttitalia.it/piemonte/32-alagna-valsesia/"/>
    <hyperlink ref="C5561" r:id="rId5546" display="https://www.tuttitalia.it/piemonte/39-tricerro/"/>
    <hyperlink ref="C5562" r:id="rId5547" display="https://www.tuttitalia.it/piemonte/58-postua/"/>
    <hyperlink ref="C5563" r:id="rId5548" display="https://www.tuttitalia.it/piemonte/82-ronsecco/"/>
    <hyperlink ref="C5564" r:id="rId5549" display="https://www.tuttitalia.it/piemonte/74-lignana/"/>
    <hyperlink ref="C5565" r:id="rId5550" display="https://www.tuttitalia.it/piemonte/37-lamporo/"/>
    <hyperlink ref="C5566" r:id="rId5551" display="https://www.tuttitalia.it/piemonte/53-formigliana/"/>
    <hyperlink ref="C5567" r:id="rId5552" display="https://www.tuttitalia.it/piemonte/67-rive/"/>
    <hyperlink ref="C5568" r:id="rId5553" display="https://www.tuttitalia.it/piemonte/76-villarboit/"/>
    <hyperlink ref="C5569" r:id="rId5554" display="https://www.tuttitalia.it/piemonte/95-crova/"/>
    <hyperlink ref="C5570" r:id="rId5555" display="https://www.tuttitalia.it/piemonte/64-quinto-vercellese/"/>
    <hyperlink ref="C5571" r:id="rId5556" display="https://www.tuttitalia.it/piemonte/48-scopa/"/>
    <hyperlink ref="C5572" r:id="rId5557" display="https://www.tuttitalia.it/piemonte/91-scopello/"/>
    <hyperlink ref="C5573" r:id="rId5558" display="https://www.tuttitalia.it/piemonte/20-greggio/"/>
    <hyperlink ref="C5574" r:id="rId5559" display="https://www.tuttitalia.it/piemonte/39-guardabosone/"/>
    <hyperlink ref="C5575" r:id="rId5560" display="https://www.tuttitalia.it/piemonte/59-albano-vercellese/"/>
    <hyperlink ref="C5576" r:id="rId5561" display="https://www.tuttitalia.it/piemonte/73-pertengo/"/>
    <hyperlink ref="C5577" r:id="rId5562" display="https://www.tuttitalia.it/piemonte/46-san-giacomo-vercellese/"/>
    <hyperlink ref="C5578" r:id="rId5563" display="https://www.tuttitalia.it/piemonte/20-civiasco/"/>
    <hyperlink ref="C5579" r:id="rId5564" display="https://www.tuttitalia.it/piemonte/97-cravagliana/"/>
    <hyperlink ref="C5580" r:id="rId5565" display="https://www.tuttitalia.it/piemonte/52-campertogno/"/>
    <hyperlink ref="C5581" r:id="rId5566" display="https://www.tuttitalia.it/piemonte/12-balocco/"/>
    <hyperlink ref="C5582" r:id="rId5567" display="https://www.tuttitalia.it/piemonte/26-salasco/"/>
    <hyperlink ref="C5583" r:id="rId5568" display="https://www.tuttitalia.it/piemonte/16-casanova-elvo/"/>
    <hyperlink ref="C5584" r:id="rId5569" display="https://www.tuttitalia.it/piemonte/79-oldenico/"/>
    <hyperlink ref="C5585" r:id="rId5570" display="https://www.tuttitalia.it/piemonte/56-fobello/"/>
    <hyperlink ref="C5586" r:id="rId5571" display="https://www.tuttitalia.it/piemonte/97-piode/"/>
    <hyperlink ref="C5587" r:id="rId5572" display="https://www.tuttitalia.it/piemonte/21-rossa/"/>
    <hyperlink ref="C5588" r:id="rId5573" display="https://www.tuttitalia.it/piemonte/45-boccioleto/"/>
    <hyperlink ref="C5589" r:id="rId5574" display="https://www.tuttitalia.it/piemonte/67-vocca/"/>
    <hyperlink ref="C5590" r:id="rId5575" display="https://www.tuttitalia.it/piemonte/77-alto-sermenza/"/>
    <hyperlink ref="C5591" r:id="rId5576" display="https://www.tuttitalia.it/piemonte/89-pila/"/>
    <hyperlink ref="C5592" r:id="rId5577" display="https://www.tuttitalia.it/piemonte/23-rimella/"/>
    <hyperlink ref="C5593" r:id="rId5578" display="https://www.tuttitalia.it/piemonte/65-balmuccia/"/>
    <hyperlink ref="C5594" r:id="rId5579" display="https://www.tuttitalia.it/piemonte/65-sali-vercellese/"/>
    <hyperlink ref="C5595" r:id="rId5580" display="https://www.tuttitalia.it/piemonte/66-mollia/"/>
    <hyperlink ref="C5596" r:id="rId5581" display="https://www.tuttitalia.it/piemonte/29-collobiano/"/>
    <hyperlink ref="C5597" r:id="rId5582" display="https://www.tuttitalia.it/piemonte/48-carcoforo/"/>
    <hyperlink ref="C5598" r:id="rId5583" display="https://www.tuttitalia.it/piemonte/39-rassa/"/>
    <hyperlink ref="C5599" r:id="rId5584" display="https://www.tuttitalia.it/piemonte/96-cervatto/"/>
    <hyperlink ref="C5600" r:id="rId5585" display="https://www.tuttitalia.it/puglia/95-bari/"/>
    <hyperlink ref="C5601" r:id="rId5586" display="https://www.tuttitalia.it/puglia/84-altamura/"/>
    <hyperlink ref="C5602" r:id="rId5587" display="https://www.tuttitalia.it/puglia/15-molfetta/"/>
    <hyperlink ref="C5603" r:id="rId5588" display="https://www.tuttitalia.it/puglia/81-bitonto/"/>
    <hyperlink ref="C5604" r:id="rId5589" display="https://www.tuttitalia.it/puglia/60-monopoli/"/>
    <hyperlink ref="C5605" r:id="rId5590" display="https://www.tuttitalia.it/puglia/24-corato/"/>
    <hyperlink ref="C5606" r:id="rId5591" display="https://www.tuttitalia.it/puglia/20-gravina-in-puglia/"/>
    <hyperlink ref="C5607" r:id="rId5592" display="https://www.tuttitalia.it/puglia/45-modugno/"/>
    <hyperlink ref="C5608" r:id="rId5593" display="https://www.tuttitalia.it/puglia/64-gioia-del-colle/"/>
    <hyperlink ref="C5609" r:id="rId5594" display="https://www.tuttitalia.it/puglia/44-triggiano/"/>
    <hyperlink ref="C5610" r:id="rId5595" display="https://www.tuttitalia.it/puglia/50-terlizzi/"/>
    <hyperlink ref="C5611" r:id="rId5596" display="https://www.tuttitalia.it/puglia/75-putignano/"/>
    <hyperlink ref="C5612" r:id="rId5597" display="https://www.tuttitalia.it/puglia/30-santeramo-in-colle/"/>
    <hyperlink ref="C5613" r:id="rId5598" display="https://www.tuttitalia.it/puglia/38-noicattaro/"/>
    <hyperlink ref="C5614" r:id="rId5599" display="https://www.tuttitalia.it/puglia/79-conversano/"/>
    <hyperlink ref="C5615" r:id="rId5600" display="https://www.tuttitalia.it/puglia/39-mola-di-bari/"/>
    <hyperlink ref="C5616" r:id="rId5601" display="https://www.tuttitalia.it/puglia/52-ruvo-di-puglia/"/>
    <hyperlink ref="C5617" r:id="rId5602" display="https://www.tuttitalia.it/puglia/30-palo-del-colle/"/>
    <hyperlink ref="C5618" r:id="rId5603" display="https://www.tuttitalia.it/puglia/15-acquaviva-delle-fonti/"/>
    <hyperlink ref="C5619" r:id="rId5604" display="https://www.tuttitalia.it/puglia/51-giovinazzo/"/>
    <hyperlink ref="C5620" r:id="rId5605" display="https://www.tuttitalia.it/puglia/44-casamassima/"/>
    <hyperlink ref="C5621" r:id="rId5606" display="https://www.tuttitalia.it/puglia/24-castellana-grotte/"/>
    <hyperlink ref="C5622" r:id="rId5607" display="https://www.tuttitalia.it/puglia/48-noci/"/>
    <hyperlink ref="C5623" r:id="rId5608" display="https://www.tuttitalia.it/puglia/86-rutigliano/"/>
    <hyperlink ref="C5624" r:id="rId5609" display="https://www.tuttitalia.it/puglia/70-polignano-a-mare/"/>
    <hyperlink ref="C5625" r:id="rId5610" display="https://www.tuttitalia.it/puglia/40-valenzano/"/>
    <hyperlink ref="C5626" r:id="rId5611" display="https://www.tuttitalia.it/puglia/86-adelfia/"/>
    <hyperlink ref="C5627" r:id="rId5612" display="https://www.tuttitalia.it/puglia/45-capurso/"/>
    <hyperlink ref="C5628" r:id="rId5613" display="https://www.tuttitalia.it/puglia/14-cassano-delle-murge/"/>
    <hyperlink ref="C5629" r:id="rId5614" display="https://www.tuttitalia.it/puglia/28-locorotondo/"/>
    <hyperlink ref="C5630" r:id="rId5615" display="https://www.tuttitalia.it/puglia/37-turi/"/>
    <hyperlink ref="C5631" r:id="rId5616" display="https://www.tuttitalia.it/puglia/51-grumo-appula/"/>
    <hyperlink ref="C5632" r:id="rId5617" display="https://www.tuttitalia.it/puglia/77-bitetto/"/>
    <hyperlink ref="C5633" r:id="rId5618" display="https://www.tuttitalia.it/puglia/79-bitritto/"/>
    <hyperlink ref="C5634" r:id="rId5619" display="https://www.tuttitalia.it/puglia/50-alberobello/"/>
    <hyperlink ref="C5635" r:id="rId5620" display="https://www.tuttitalia.it/puglia/65-sannicandro-di-bari/"/>
    <hyperlink ref="C5636" r:id="rId5621" display="https://www.tuttitalia.it/puglia/70-toritto/"/>
    <hyperlink ref="C5637" r:id="rId5622" display="https://www.tuttitalia.it/puglia/65-sammichele-di-bari/"/>
    <hyperlink ref="C5638" r:id="rId5623" display="https://www.tuttitalia.it/puglia/32-cellamare/"/>
    <hyperlink ref="C5639" r:id="rId5624" display="https://www.tuttitalia.it/puglia/87-binetto/"/>
    <hyperlink ref="C5640" r:id="rId5625" display="https://www.tuttitalia.it/puglia/16-poggiorsini/"/>
    <hyperlink ref="C5641" r:id="rId5626" display="https://www.tuttitalia.it/puglia/36-andria/"/>
    <hyperlink ref="C5642" r:id="rId5627" display="https://www.tuttitalia.it/puglia/75-barletta/"/>
    <hyperlink ref="C5643" r:id="rId5628" display="https://www.tuttitalia.it/puglia/73-trani/"/>
    <hyperlink ref="C5644" r:id="rId5629" display="https://www.tuttitalia.it/puglia/73-bisceglie/"/>
    <hyperlink ref="C5645" r:id="rId5630" display="https://www.tuttitalia.it/puglia/60-canosa-di-puglia/"/>
    <hyperlink ref="C5646" r:id="rId5631" display="https://www.tuttitalia.it/puglia/65-trinitapoli/"/>
    <hyperlink ref="C5647" r:id="rId5632" display="https://www.tuttitalia.it/puglia/49-san-ferdinando-di-puglia/"/>
    <hyperlink ref="C5648" r:id="rId5633" display="https://www.tuttitalia.it/puglia/29-margherita-di-savoia/"/>
    <hyperlink ref="C5649" r:id="rId5634" display="https://www.tuttitalia.it/puglia/71-minervino-murge/"/>
    <hyperlink ref="C5650" r:id="rId5635" display="https://www.tuttitalia.it/puglia/22-spinazzola/"/>
    <hyperlink ref="C5651" r:id="rId5636" display="https://www.tuttitalia.it/puglia/12-brindisi/"/>
    <hyperlink ref="C5652" r:id="rId5637" display="https://www.tuttitalia.it/puglia/62-fasano/"/>
    <hyperlink ref="C5653" r:id="rId5638" display="https://www.tuttitalia.it/puglia/46-francavilla-fontana/"/>
    <hyperlink ref="C5654" r:id="rId5639" display="https://www.tuttitalia.it/puglia/92-ostuni/"/>
    <hyperlink ref="C5655" r:id="rId5640" display="https://www.tuttitalia.it/puglia/43-mesagne/"/>
    <hyperlink ref="C5656" r:id="rId5641" display="https://www.tuttitalia.it/puglia/46-ceglie-messapica/"/>
    <hyperlink ref="C5657" r:id="rId5642" display="https://www.tuttitalia.it/puglia/29-san-vito-dei-normanni/"/>
    <hyperlink ref="C5658" r:id="rId5643" display="https://www.tuttitalia.it/puglia/26-carovigno/"/>
    <hyperlink ref="C5659" r:id="rId5644" display="https://www.tuttitalia.it/puglia/27-oria/"/>
    <hyperlink ref="C5660" r:id="rId5645" display="https://www.tuttitalia.it/puglia/68-latiano/"/>
    <hyperlink ref="C5661" r:id="rId5646" display="https://www.tuttitalia.it/puglia/27-san-pietro-vernotico/"/>
    <hyperlink ref="C5662" r:id="rId5647" display="https://www.tuttitalia.it/puglia/31-cisternino/"/>
    <hyperlink ref="C5663" r:id="rId5648" display="https://www.tuttitalia.it/puglia/63-torre-santa-susanna/"/>
    <hyperlink ref="C5664" r:id="rId5649" display="https://www.tuttitalia.it/puglia/29-san-pancrazio-salentino/"/>
    <hyperlink ref="C5665" r:id="rId5650" display="https://www.tuttitalia.it/puglia/40-villa-castelli/"/>
    <hyperlink ref="C5666" r:id="rId5651" display="https://www.tuttitalia.it/puglia/54-erchie/"/>
    <hyperlink ref="C5667" r:id="rId5652" display="https://www.tuttitalia.it/puglia/63-san-donaci/"/>
    <hyperlink ref="C5668" r:id="rId5653" display="https://www.tuttitalia.it/puglia/35-cellino-san-marco/"/>
    <hyperlink ref="C5669" r:id="rId5654" display="https://www.tuttitalia.it/puglia/50-san-michele-salentino/"/>
    <hyperlink ref="C5670" r:id="rId5655" display="https://www.tuttitalia.it/puglia/58-torchiarolo/"/>
    <hyperlink ref="C5671" r:id="rId5656" display="https://www.tuttitalia.it/puglia/50-foggia/"/>
    <hyperlink ref="C5672" r:id="rId5657" display="https://www.tuttitalia.it/puglia/81-cerignola/"/>
    <hyperlink ref="C5673" r:id="rId5658" display="https://www.tuttitalia.it/puglia/98-manfredonia/"/>
    <hyperlink ref="C5674" r:id="rId5659" display="https://www.tuttitalia.it/puglia/44-san-severo/"/>
    <hyperlink ref="C5675" r:id="rId5660" display="https://www.tuttitalia.it/puglia/98-lucera/"/>
    <hyperlink ref="C5676" r:id="rId5661" display="https://www.tuttitalia.it/puglia/96-san-giovanni-rotondo/"/>
    <hyperlink ref="C5677" r:id="rId5662" display="https://www.tuttitalia.it/puglia/60-orta-nova/"/>
    <hyperlink ref="C5678" r:id="rId5663" display="https://www.tuttitalia.it/puglia/64-torremaggiore/"/>
    <hyperlink ref="C5679" r:id="rId5664" display="https://www.tuttitalia.it/puglia/31-san-nicandro-garganico/"/>
    <hyperlink ref="C5680" r:id="rId5665" display="https://www.tuttitalia.it/puglia/34-vieste/"/>
    <hyperlink ref="C5681" r:id="rId5666" display="https://www.tuttitalia.it/puglia/93-san-marco-in-lamis/"/>
    <hyperlink ref="C5682" r:id="rId5667" display="https://www.tuttitalia.it/puglia/42-apricena/"/>
    <hyperlink ref="C5683" r:id="rId5668" display="https://www.tuttitalia.it/puglia/25-monte-sant-angelo/"/>
    <hyperlink ref="C5684" r:id="rId5669" display="https://www.tuttitalia.it/puglia/88-vico-del-gargano/"/>
    <hyperlink ref="C5685" r:id="rId5670" display="https://www.tuttitalia.it/puglia/28-cagnano-varano/"/>
    <hyperlink ref="C5686" r:id="rId5671" display="https://www.tuttitalia.it/puglia/18-troia/"/>
    <hyperlink ref="C5687" r:id="rId5672" display="https://www.tuttitalia.it/puglia/54-carapelle/"/>
    <hyperlink ref="C5688" r:id="rId5673" display="https://www.tuttitalia.it/puglia/62-lesina/"/>
    <hyperlink ref="C5689" r:id="rId5674" display="https://www.tuttitalia.it/puglia/81-mattinata/"/>
    <hyperlink ref="C5690" r:id="rId5675" display="https://www.tuttitalia.it/puglia/92-ascoli-satriano/"/>
    <hyperlink ref="C5691" r:id="rId5676" display="https://www.tuttitalia.it/puglia/43-stornara/"/>
    <hyperlink ref="C5692" r:id="rId5677" display="https://www.tuttitalia.it/puglia/62-san-paolo-di-civitate/"/>
    <hyperlink ref="C5693" r:id="rId5678" display="https://www.tuttitalia.it/puglia/79-stornarella/"/>
    <hyperlink ref="C5694" r:id="rId5679" display="https://www.tuttitalia.it/puglia/53-peschici/"/>
    <hyperlink ref="C5695" r:id="rId5680" display="https://www.tuttitalia.it/puglia/50-ischitella/"/>
    <hyperlink ref="C5696" r:id="rId5681" display="https://www.tuttitalia.it/puglia/36-carpino/"/>
    <hyperlink ref="C5697" r:id="rId5682" display="https://www.tuttitalia.it/puglia/56-serracapriola/"/>
    <hyperlink ref="C5698" r:id="rId5683" display="https://www.tuttitalia.it/puglia/25-deliceto/"/>
    <hyperlink ref="C5699" r:id="rId5684" display="https://www.tuttitalia.it/puglia/67-rodi-garganico/"/>
    <hyperlink ref="C5700" r:id="rId5685" display="https://www.tuttitalia.it/puglia/39-zapponeta/"/>
    <hyperlink ref="C5701" r:id="rId5686" display="https://www.tuttitalia.it/puglia/98-bovino/"/>
    <hyperlink ref="C5702" r:id="rId5687" display="https://www.tuttitalia.it/puglia/41-ordona/"/>
    <hyperlink ref="C5703" r:id="rId5688" display="https://www.tuttitalia.it/puglia/12-candela/"/>
    <hyperlink ref="C5704" r:id="rId5689" display="https://www.tuttitalia.it/puglia/23-biccari/"/>
    <hyperlink ref="C5705" r:id="rId5690" display="https://www.tuttitalia.it/puglia/18-orsara-di-puglia/"/>
    <hyperlink ref="C5706" r:id="rId5691" display="https://www.tuttitalia.it/puglia/68-pietramontecorvino/"/>
    <hyperlink ref="C5707" r:id="rId5692" display="https://www.tuttitalia.it/puglia/30-poggio-imperiale/"/>
    <hyperlink ref="C5708" r:id="rId5693" display="https://www.tuttitalia.it/puglia/85-accadia/"/>
    <hyperlink ref="C5709" r:id="rId5694" display="https://www.tuttitalia.it/puglia/61-castelluccio-dei-sauri/"/>
    <hyperlink ref="C5710" r:id="rId5695" display="https://www.tuttitalia.it/puglia/54-rignano-garganico/"/>
    <hyperlink ref="C5711" r:id="rId5696" display="https://www.tuttitalia.it/puglia/15-sant-agata-di-puglia/"/>
    <hyperlink ref="C5712" r:id="rId5697" display="https://www.tuttitalia.it/puglia/19-rocchetta-sant-antonio/"/>
    <hyperlink ref="C5713" r:id="rId5698" display="https://www.tuttitalia.it/puglia/35-casalvecchio-di-puglia/"/>
    <hyperlink ref="C5714" r:id="rId5699" display="https://www.tuttitalia.it/puglia/40-volturino/"/>
    <hyperlink ref="C5715" r:id="rId5700" display="https://www.tuttitalia.it/puglia/46-chieuti/"/>
    <hyperlink ref="C5716" r:id="rId5701" display="https://www.tuttitalia.it/puglia/57-celenza-valfortore/"/>
    <hyperlink ref="C5717" r:id="rId5702" display="https://www.tuttitalia.it/puglia/62-casalnuovo-monterotaro/"/>
    <hyperlink ref="C5718" r:id="rId5703" display="https://www.tuttitalia.it/puglia/80-castelnuovo-della-daunia/"/>
    <hyperlink ref="C5719" r:id="rId5704" display="https://www.tuttitalia.it/puglia/91-castelluccio-valmaggiore/"/>
    <hyperlink ref="C5720" r:id="rId5705" display="https://www.tuttitalia.it/puglia/79-anzano-di-puglia/"/>
    <hyperlink ref="C5721" r:id="rId5706" display="https://www.tuttitalia.it/puglia/20-roseto-valfortore/"/>
    <hyperlink ref="C5722" r:id="rId5707" display="https://www.tuttitalia.it/puglia/35-monteleone-di-puglia/"/>
    <hyperlink ref="C5723" r:id="rId5708" display="https://www.tuttitalia.it/puglia/91-san-marco-la-catola/"/>
    <hyperlink ref="C5724" r:id="rId5709" display="https://www.tuttitalia.it/puglia/79-carlantino/"/>
    <hyperlink ref="C5725" r:id="rId5710" display="https://www.tuttitalia.it/puglia/39-alberona/"/>
    <hyperlink ref="C5726" r:id="rId5711" display="https://www.tuttitalia.it/puglia/92-panni/"/>
    <hyperlink ref="C5727" r:id="rId5712" display="https://www.tuttitalia.it/puglia/32-motta-montecorvino/"/>
    <hyperlink ref="C5728" r:id="rId5713" display="https://www.tuttitalia.it/puglia/60-faeto/"/>
    <hyperlink ref="C5729" r:id="rId5714" display="https://www.tuttitalia.it/puglia/59-isole-tremiti/"/>
    <hyperlink ref="C5730" r:id="rId5715" display="https://www.tuttitalia.it/puglia/86-volturara-appula/"/>
    <hyperlink ref="C5731" r:id="rId5716" display="https://www.tuttitalia.it/puglia/32-celle-di-san-vito/"/>
    <hyperlink ref="C5732" r:id="rId5717" display="https://www.tuttitalia.it/puglia/42-lecce/"/>
    <hyperlink ref="C5733" r:id="rId5718" display="https://www.tuttitalia.it/puglia/59-nardo/"/>
    <hyperlink ref="C5734" r:id="rId5719" display="https://www.tuttitalia.it/puglia/16-galatina/"/>
    <hyperlink ref="C5735" r:id="rId5720" display="https://www.tuttitalia.it/puglia/52-copertino/"/>
    <hyperlink ref="C5736" r:id="rId5721" display="https://www.tuttitalia.it/puglia/25-gallipoli/"/>
    <hyperlink ref="C5737" r:id="rId5722" display="https://www.tuttitalia.it/puglia/68-casarano/"/>
    <hyperlink ref="C5738" r:id="rId5723" display="https://www.tuttitalia.it/puglia/96-tricase/"/>
    <hyperlink ref="C5739" r:id="rId5724" display="https://www.tuttitalia.it/puglia/65-galatone/"/>
    <hyperlink ref="C5740" r:id="rId5725" display="https://www.tuttitalia.it/puglia/38-surbo/"/>
    <hyperlink ref="C5741" r:id="rId5726" display="https://www.tuttitalia.it/puglia/62-trepuzzi/"/>
    <hyperlink ref="C5742" r:id="rId5727" display="https://www.tuttitalia.it/puglia/96-maglie/"/>
    <hyperlink ref="C5743" r:id="rId5728" display="https://www.tuttitalia.it/puglia/71-squinzano/"/>
    <hyperlink ref="C5744" r:id="rId5729" display="https://www.tuttitalia.it/puglia/50-leverano/"/>
    <hyperlink ref="C5745" r:id="rId5730" display="https://www.tuttitalia.it/puglia/45-monteroni-di-lecce/"/>
    <hyperlink ref="C5746" r:id="rId5731" display="https://www.tuttitalia.it/puglia/46-veglie/"/>
    <hyperlink ref="C5747" r:id="rId5732" display="https://www.tuttitalia.it/puglia/89-cavallino/"/>
    <hyperlink ref="C5748" r:id="rId5733" display="https://www.tuttitalia.it/puglia/33-ugento/"/>
    <hyperlink ref="C5749" r:id="rId5734" display="https://www.tuttitalia.it/puglia/56-carmiano/"/>
    <hyperlink ref="C5750" r:id="rId5735" display="https://www.tuttitalia.it/puglia/28-lizzanello/"/>
    <hyperlink ref="C5751" r:id="rId5736" display="https://www.tuttitalia.it/puglia/62-taviano/"/>
    <hyperlink ref="C5752" r:id="rId5737" display="https://www.tuttitalia.it/puglia/40-taurisano/"/>
    <hyperlink ref="C5753" r:id="rId5738" display="https://www.tuttitalia.it/puglia/15-matino/"/>
    <hyperlink ref="C5754" r:id="rId5739" display="https://www.tuttitalia.it/puglia/79-racale/"/>
    <hyperlink ref="C5755" r:id="rId5740" display="https://www.tuttitalia.it/puglia/82-campi-salentina/"/>
    <hyperlink ref="C5756" r:id="rId5741" display="https://www.tuttitalia.it/puglia/29-melendugno/"/>
    <hyperlink ref="C5757" r:id="rId5742" display="https://www.tuttitalia.it/puglia/22-presicce-acquarica/"/>
    <hyperlink ref="C5758" r:id="rId5743" display="https://www.tuttitalia.it/puglia/16-ruffano/"/>
    <hyperlink ref="C5759" r:id="rId5744" display="https://www.tuttitalia.it/puglia/81-aradeo/"/>
    <hyperlink ref="C5760" r:id="rId5745" display="https://www.tuttitalia.it/puglia/30-martano/"/>
    <hyperlink ref="C5761" r:id="rId5746" display="https://www.tuttitalia.it/puglia/93-cutrofiano/"/>
    <hyperlink ref="C5762" r:id="rId5747" display="https://www.tuttitalia.it/puglia/51-parabita/"/>
    <hyperlink ref="C5763" r:id="rId5748" display="https://www.tuttitalia.it/puglia/31-lequile/"/>
    <hyperlink ref="C5764" r:id="rId5749" display="https://www.tuttitalia.it/puglia/98-salice-salentino/"/>
    <hyperlink ref="C5765" r:id="rId5750" display="https://www.tuttitalia.it/puglia/46-san-cesario-di-lecce/"/>
    <hyperlink ref="C5766" r:id="rId5751" display="https://www.tuttitalia.it/puglia/89-novoli/"/>
    <hyperlink ref="C5767" r:id="rId5752" display="https://www.tuttitalia.it/puglia/18-melissano/"/>
    <hyperlink ref="C5768" r:id="rId5753" display="https://www.tuttitalia.it/puglia/88-vernole/"/>
    <hyperlink ref="C5769" r:id="rId5754" display="https://www.tuttitalia.it/puglia/55-scorrano/"/>
    <hyperlink ref="C5770" r:id="rId5755" display="https://www.tuttitalia.it/puglia/57-calimera/"/>
    <hyperlink ref="C5771" r:id="rId5756" display="https://www.tuttitalia.it/puglia/64-alliste/"/>
    <hyperlink ref="C5772" r:id="rId5757" display="https://www.tuttitalia.it/puglia/38-alessano/"/>
    <hyperlink ref="C5773" r:id="rId5758" display="https://www.tuttitalia.it/puglia/63-porto-cesareo/"/>
    <hyperlink ref="C5774" r:id="rId5759" display="https://www.tuttitalia.it/puglia/18-poggiardo/"/>
    <hyperlink ref="C5775" r:id="rId5760" display="https://www.tuttitalia.it/puglia/18-otranto/"/>
    <hyperlink ref="C5776" r:id="rId5761" display="https://www.tuttitalia.it/puglia/71-collepasso/"/>
    <hyperlink ref="C5777" r:id="rId5762" display="https://www.tuttitalia.it/puglia/95-sannicola/"/>
    <hyperlink ref="C5778" r:id="rId5763" display="https://www.tuttitalia.it/puglia/18-corigliano-d-otranto/"/>
    <hyperlink ref="C5779" r:id="rId5764" display="https://www.tuttitalia.it/puglia/40-san-donato-di-lecce/"/>
    <hyperlink ref="C5780" r:id="rId5765" display="https://www.tuttitalia.it/puglia/52-guagnano/"/>
    <hyperlink ref="C5781" r:id="rId5766" display="https://www.tuttitalia.it/puglia/64-alezio/"/>
    <hyperlink ref="C5782" r:id="rId5767" display="https://www.tuttitalia.it/puglia/19-corsano/"/>
    <hyperlink ref="C5783" r:id="rId5768" display="https://www.tuttitalia.it/puglia/39-soleto/"/>
    <hyperlink ref="C5784" r:id="rId5769" display="https://www.tuttitalia.it/puglia/56-tuglie/"/>
    <hyperlink ref="C5785" r:id="rId5770" display="https://www.tuttitalia.it/puglia/76-neviano/"/>
    <hyperlink ref="C5786" r:id="rId5771" display="https://www.tuttitalia.it/puglia/91-castrignano-del-capo/"/>
    <hyperlink ref="C5787" r:id="rId5772" display="https://www.tuttitalia.it/puglia/74-gagliano-del-capo/"/>
    <hyperlink ref="C5788" r:id="rId5773" display="https://www.tuttitalia.it/puglia/42-muro-leccese/"/>
    <hyperlink ref="C5789" r:id="rId5774" display="https://www.tuttitalia.it/puglia/85-andrano/"/>
    <hyperlink ref="C5790" r:id="rId5775" display="https://www.tuttitalia.it/puglia/22-specchia/"/>
    <hyperlink ref="C5791" r:id="rId5776" display="https://www.tuttitalia.it/puglia/67-salve/"/>
    <hyperlink ref="C5792" r:id="rId5777" display="https://www.tuttitalia.it/puglia/33-uggiano-la-chiesa/"/>
    <hyperlink ref="C5793" r:id="rId5778" display="https://www.tuttitalia.it/puglia/82-supersano/"/>
    <hyperlink ref="C5794" r:id="rId5779" display="https://www.tuttitalia.it/puglia/28-cursi/"/>
    <hyperlink ref="C5795" r:id="rId5780" display="https://www.tuttitalia.it/puglia/88-arnesano/"/>
    <hyperlink ref="C5796" r:id="rId5781" display="https://www.tuttitalia.it/puglia/85-sogliano-cavour/"/>
    <hyperlink ref="C5797" r:id="rId5782" display="https://www.tuttitalia.it/puglia/19-castrignano-de-greci/"/>
    <hyperlink ref="C5798" r:id="rId5783" display="https://www.tuttitalia.it/puglia/40-carpignano-salentino/"/>
    <hyperlink ref="C5799" r:id="rId5784" display="https://www.tuttitalia.it/puglia/58-spongano/"/>
    <hyperlink ref="C5800" r:id="rId5785" display="https://www.tuttitalia.it/puglia/41-minervino-di-lecce/"/>
    <hyperlink ref="C5801" r:id="rId5786" display="https://www.tuttitalia.it/puglia/92-san-pietro-in-lama/"/>
    <hyperlink ref="C5802" r:id="rId5787" display="https://www.tuttitalia.it/puglia/80-miggiano/"/>
    <hyperlink ref="C5803" r:id="rId5788" display="https://www.tuttitalia.it/puglia/28-morciano-di-leuca/"/>
    <hyperlink ref="C5804" r:id="rId5789" display="https://www.tuttitalia.it/puglia/54-santa-cesarea-terme/"/>
    <hyperlink ref="C5805" r:id="rId5790" display="https://www.tuttitalia.it/puglia/93-diso/"/>
    <hyperlink ref="C5806" r:id="rId5791" display="https://www.tuttitalia.it/puglia/28-tiggiano/"/>
    <hyperlink ref="C5807" r:id="rId5792" display="https://www.tuttitalia.it/puglia/70-castri-di-lecce/"/>
    <hyperlink ref="C5808" r:id="rId5793" display="https://www.tuttitalia.it/puglia/49-botrugno/"/>
    <hyperlink ref="C5809" r:id="rId5794" display="https://www.tuttitalia.it/puglia/29-montesano-salentino/"/>
    <hyperlink ref="C5810" r:id="rId5795" display="https://www.tuttitalia.it/puglia/73-caprarica-di-lecce/"/>
    <hyperlink ref="C5811" r:id="rId5796" display="https://www.tuttitalia.it/puglia/21-ortelle/"/>
    <hyperlink ref="C5812" r:id="rId5797" display="https://www.tuttitalia.it/puglia/75-castro/"/>
    <hyperlink ref="C5813" r:id="rId5798" display="https://www.tuttitalia.it/puglia/50-nociglia/"/>
    <hyperlink ref="C5814" r:id="rId5799" display="https://www.tuttitalia.it/puglia/46-sternatia/"/>
    <hyperlink ref="C5815" r:id="rId5800" display="https://www.tuttitalia.it/puglia/77-melpignano/"/>
    <hyperlink ref="C5816" r:id="rId5801" display="https://www.tuttitalia.it/puglia/73-san-cassiano/"/>
    <hyperlink ref="C5817" r:id="rId5802" display="https://www.tuttitalia.it/puglia/91-giurdignano/"/>
    <hyperlink ref="C5818" r:id="rId5803" display="https://www.tuttitalia.it/puglia/60-zollino/"/>
    <hyperlink ref="C5819" r:id="rId5804" display="https://www.tuttitalia.it/puglia/39-secli/"/>
    <hyperlink ref="C5820" r:id="rId5805" display="https://www.tuttitalia.it/puglia/86-bagnolo-del-salento/"/>
    <hyperlink ref="C5821" r:id="rId5806" display="https://www.tuttitalia.it/puglia/45-patu/"/>
    <hyperlink ref="C5822" r:id="rId5807" display="https://www.tuttitalia.it/puglia/82-cannole/"/>
    <hyperlink ref="C5823" r:id="rId5808" display="https://www.tuttitalia.it/puglia/32-martignano/"/>
    <hyperlink ref="C5824" r:id="rId5809" display="https://www.tuttitalia.it/puglia/79-surano/"/>
    <hyperlink ref="C5825" r:id="rId5810" display="https://www.tuttitalia.it/puglia/50-sanarica/"/>
    <hyperlink ref="C5826" r:id="rId5811" display="https://www.tuttitalia.it/puglia/87-palmariggi/"/>
    <hyperlink ref="C5827" r:id="rId5812" display="https://www.tuttitalia.it/puglia/39-giuggianello/"/>
    <hyperlink ref="C5828" r:id="rId5813" display="https://www.tuttitalia.it/puglia/64-taranto/"/>
    <hyperlink ref="C5829" r:id="rId5814" display="https://www.tuttitalia.it/puglia/84-martina-franca/"/>
    <hyperlink ref="C5830" r:id="rId5815" display="https://www.tuttitalia.it/puglia/56-massafra/"/>
    <hyperlink ref="C5831" r:id="rId5816" display="https://www.tuttitalia.it/puglia/33-grottaglie/"/>
    <hyperlink ref="C5832" r:id="rId5817" display="https://www.tuttitalia.it/puglia/55-manduria/"/>
    <hyperlink ref="C5833" r:id="rId5818" display="https://www.tuttitalia.it/puglia/54-ginosa/"/>
    <hyperlink ref="C5834" r:id="rId5819" display="https://www.tuttitalia.it/puglia/24-castellaneta/"/>
    <hyperlink ref="C5835" r:id="rId5820" display="https://www.tuttitalia.it/puglia/62-palagiano/"/>
    <hyperlink ref="C5836" r:id="rId5821" display="https://www.tuttitalia.it/puglia/93-sava/"/>
    <hyperlink ref="C5837" r:id="rId5822" display="https://www.tuttitalia.it/puglia/63-mottola/"/>
    <hyperlink ref="C5838" r:id="rId5823" display="https://www.tuttitalia.it/puglia/19-laterza/"/>
    <hyperlink ref="C5839" r:id="rId5824" display="https://www.tuttitalia.it/puglia/85-san-giorgio-ionico/"/>
    <hyperlink ref="C5840" r:id="rId5825" display="https://www.tuttitalia.it/puglia/24-statte/"/>
    <hyperlink ref="C5841" r:id="rId5826" display="https://www.tuttitalia.it/puglia/14-crispiano/"/>
    <hyperlink ref="C5842" r:id="rId5827" display="https://www.tuttitalia.it/puglia/30-pulsano/"/>
    <hyperlink ref="C5843" r:id="rId5828" display="https://www.tuttitalia.it/puglia/73-lizzano/"/>
    <hyperlink ref="C5844" r:id="rId5829" display="https://www.tuttitalia.it/puglia/75-san-marzano-di-san-giuseppe/"/>
    <hyperlink ref="C5845" r:id="rId5830" display="https://www.tuttitalia.it/puglia/50-leporano/"/>
    <hyperlink ref="C5846" r:id="rId5831" display="https://www.tuttitalia.it/puglia/58-palagianello/"/>
    <hyperlink ref="C5847" r:id="rId5832" display="https://www.tuttitalia.it/puglia/70-carosino/"/>
    <hyperlink ref="C5848" r:id="rId5833" display="https://www.tuttitalia.it/puglia/15-avetrana/"/>
    <hyperlink ref="C5849" r:id="rId5834" display="https://www.tuttitalia.it/puglia/76-monteiasi/"/>
    <hyperlink ref="C5850" r:id="rId5835" display="https://www.tuttitalia.it/puglia/25-maruggio/"/>
    <hyperlink ref="C5851" r:id="rId5836" display="https://www.tuttitalia.it/puglia/32-fragagnano/"/>
    <hyperlink ref="C5852" r:id="rId5837" display="https://www.tuttitalia.it/puglia/58-torricella/"/>
    <hyperlink ref="C5853" r:id="rId5838" display="https://www.tuttitalia.it/puglia/12-montemesola/"/>
    <hyperlink ref="C5854" r:id="rId5839" display="https://www.tuttitalia.it/puglia/93-faggiano/"/>
    <hyperlink ref="C5855" r:id="rId5840" display="https://www.tuttitalia.it/puglia/49-monteparano/"/>
    <hyperlink ref="C5856" r:id="rId5841" display="https://www.tuttitalia.it/puglia/45-roccaforzata/"/>
    <hyperlink ref="C5857" r:id="rId5842" display="https://www.tuttitalia.it/sardegna/89-cagliari/"/>
    <hyperlink ref="C5858" r:id="rId5843" display="https://www.tuttitalia.it/sardegna/85-quartu-sant-elena/"/>
    <hyperlink ref="C5859" r:id="rId5844" display="https://www.tuttitalia.it/sardegna/89-selargius/"/>
    <hyperlink ref="C5860" r:id="rId5845" display="https://www.tuttitalia.it/sardegna/40-assemini/"/>
    <hyperlink ref="C5861" r:id="rId5846" display="https://www.tuttitalia.it/sardegna/71-capoterra/"/>
    <hyperlink ref="C5862" r:id="rId5847" display="https://www.tuttitalia.it/sardegna/71-sestu/"/>
    <hyperlink ref="C5863" r:id="rId5848" display="https://www.tuttitalia.it/sardegna/79-monserrato/"/>
    <hyperlink ref="C5864" r:id="rId5849" display="https://www.tuttitalia.it/sardegna/16-sinnai/"/>
    <hyperlink ref="C5865" r:id="rId5850" display="https://www.tuttitalia.it/sardegna/93-quartucciu/"/>
    <hyperlink ref="C5866" r:id="rId5851" display="https://www.tuttitalia.it/sardegna/14-elmas/"/>
    <hyperlink ref="C5867" r:id="rId5852" display="https://www.tuttitalia.it/sardegna/16-uta/"/>
    <hyperlink ref="C5868" r:id="rId5853" display="https://www.tuttitalia.it/sardegna/19-decimomannu/"/>
    <hyperlink ref="C5869" r:id="rId5854" display="https://www.tuttitalia.it/sardegna/52-maracalagonis/"/>
    <hyperlink ref="C5870" r:id="rId5855" display="https://www.tuttitalia.it/sardegna/68-pula/"/>
    <hyperlink ref="C5871" r:id="rId5856" display="https://www.tuttitalia.it/sardegna/21-settimo-san-pietro/"/>
    <hyperlink ref="C5872" r:id="rId5857" display="https://www.tuttitalia.it/sardegna/21-sarroch/"/>
    <hyperlink ref="C5873" r:id="rId5858" display="https://www.tuttitalia.it/sardegna/68-villa-san-pietro/"/>
    <hyperlink ref="C5874" r:id="rId5859" display="https://www.tuttitalia.it/sardegna/73-nuoro/"/>
    <hyperlink ref="C5875" r:id="rId5860" display="https://www.tuttitalia.it/sardegna/78-siniscola/"/>
    <hyperlink ref="C5876" r:id="rId5861" display="https://www.tuttitalia.it/sardegna/24-tortoli/"/>
    <hyperlink ref="C5877" r:id="rId5862" display="https://www.tuttitalia.it/sardegna/40-macomer/"/>
    <hyperlink ref="C5878" r:id="rId5863" display="https://www.tuttitalia.it/sardegna/12-dorgali/"/>
    <hyperlink ref="C5879" r:id="rId5864" display="https://www.tuttitalia.it/sardegna/96-orosei/"/>
    <hyperlink ref="C5880" r:id="rId5865" display="https://www.tuttitalia.it/sardegna/39-oliena/"/>
    <hyperlink ref="C5881" r:id="rId5866" display="https://www.tuttitalia.it/sardegna/36-lanusei/"/>
    <hyperlink ref="C5882" r:id="rId5867" display="https://www.tuttitalia.it/sardegna/38-orgosolo/"/>
    <hyperlink ref="C5883" r:id="rId5868" display="https://www.tuttitalia.it/sardegna/28-bari-sardo/"/>
    <hyperlink ref="C5884" r:id="rId5869" display="https://www.tuttitalia.it/sardegna/41-tertenia/"/>
    <hyperlink ref="C5885" r:id="rId5870" display="https://www.tuttitalia.it/sardegna/36-fonni/"/>
    <hyperlink ref="C5886" r:id="rId5871" display="https://www.tuttitalia.it/sardegna/46-baunei/"/>
    <hyperlink ref="C5887" r:id="rId5872" display="https://www.tuttitalia.it/sardegna/38-jerzu/"/>
    <hyperlink ref="C5888" r:id="rId5873" display="https://www.tuttitalia.it/sardegna/24-villagrande-strisaili/"/>
    <hyperlink ref="C5889" r:id="rId5874" display="https://www.tuttitalia.it/sardegna/16-posada/"/>
    <hyperlink ref="C5890" r:id="rId5875" display="https://www.tuttitalia.it/sardegna/55-torpe/"/>
    <hyperlink ref="C5891" r:id="rId5876" display="https://www.tuttitalia.it/sardegna/50-orani/"/>
    <hyperlink ref="C5892" r:id="rId5877" display="https://www.tuttitalia.it/sardegna/22-bitti/"/>
    <hyperlink ref="C5893" r:id="rId5878" display="https://www.tuttitalia.it/sardegna/88-gavoi/"/>
    <hyperlink ref="C5894" r:id="rId5879" display="https://www.tuttitalia.it/sardegna/42-bolotana/"/>
    <hyperlink ref="C5895" r:id="rId5880" display="https://www.tuttitalia.it/sardegna/30-mamoiada/"/>
    <hyperlink ref="C5896" r:id="rId5881" display="https://www.tuttitalia.it/sardegna/82-galtelli/"/>
    <hyperlink ref="C5897" r:id="rId5882" display="https://www.tuttitalia.it/sardegna/54-arzana/"/>
    <hyperlink ref="C5898" r:id="rId5883" display="https://www.tuttitalia.it/sardegna/76-irgoli/"/>
    <hyperlink ref="C5899" r:id="rId5884" display="https://www.tuttitalia.it/sardegna/46-orune/"/>
    <hyperlink ref="C5900" r:id="rId5885" display="https://www.tuttitalia.it/sardegna/84-desulo/"/>
    <hyperlink ref="C5901" r:id="rId5886" display="https://www.tuttitalia.it/sardegna/96-ottana/"/>
    <hyperlink ref="C5902" r:id="rId5887" display="https://www.tuttitalia.it/sardegna/16-lotzorai/"/>
    <hyperlink ref="C5903" r:id="rId5888" display="https://www.tuttitalia.it/sardegna/56-ilbono/"/>
    <hyperlink ref="C5904" r:id="rId5889" display="https://www.tuttitalia.it/sardegna/20-silanus/"/>
    <hyperlink ref="C5905" r:id="rId5890" display="https://www.tuttitalia.it/sardegna/82-borore/"/>
    <hyperlink ref="C5906" r:id="rId5891" display="https://www.tuttitalia.it/sardegna/78-orotelli/"/>
    <hyperlink ref="C5907" r:id="rId5892" display="https://www.tuttitalia.it/sardegna/18-tonara/"/>
    <hyperlink ref="C5908" r:id="rId5893" display="https://www.tuttitalia.it/sardegna/97-cardedu/"/>
    <hyperlink ref="C5909" r:id="rId5894" display="https://www.tuttitalia.it/sardegna/81-perdasdefogu/"/>
    <hyperlink ref="C5910" r:id="rId5895" display="https://www.tuttitalia.it/sardegna/83-meana-sardo/"/>
    <hyperlink ref="C5911" r:id="rId5896" display="https://www.tuttitalia.it/sardegna/94-sindia/"/>
    <hyperlink ref="C5912" r:id="rId5897" display="https://www.tuttitalia.it/sardegna/55-sarule/"/>
    <hyperlink ref="C5913" r:id="rId5898" display="https://www.tuttitalia.it/sardegna/88-lode/"/>
    <hyperlink ref="C5914" r:id="rId5899" display="https://www.tuttitalia.it/sardegna/70-sorgono/"/>
    <hyperlink ref="C5915" r:id="rId5900" display="https://www.tuttitalia.it/sardegna/25-ovodda/"/>
    <hyperlink ref="C5916" r:id="rId5901" display="https://www.tuttitalia.it/sardegna/68-ulassai/"/>
    <hyperlink ref="C5917" r:id="rId5902" display="https://www.tuttitalia.it/sardegna/92-gairo/"/>
    <hyperlink ref="C5918" r:id="rId5903" display="https://www.tuttitalia.it/sardegna/54-lula/"/>
    <hyperlink ref="C5919" r:id="rId5904" display="https://www.tuttitalia.it/sardegna/46-girasole/"/>
    <hyperlink ref="C5920" r:id="rId5905" display="https://www.tuttitalia.it/sardegna/41-bortigali/"/>
    <hyperlink ref="C5921" r:id="rId5906" display="https://www.tuttitalia.it/sardegna/34-loceri/"/>
    <hyperlink ref="C5922" r:id="rId5907" display="https://www.tuttitalia.it/sardegna/18-ollolai/"/>
    <hyperlink ref="C5923" r:id="rId5908" display="https://www.tuttitalia.it/sardegna/81-aritzo/"/>
    <hyperlink ref="C5924" r:id="rId5909" display="https://www.tuttitalia.it/sardegna/19-urzulei/"/>
    <hyperlink ref="C5925" r:id="rId5910" display="https://www.tuttitalia.it/sardegna/20-ortueri/"/>
    <hyperlink ref="C5926" r:id="rId5911" display="https://www.tuttitalia.it/sardegna/14-triei/"/>
    <hyperlink ref="C5927" r:id="rId5912" display="https://www.tuttitalia.it/sardegna/34-atzara/"/>
    <hyperlink ref="C5928" r:id="rId5913" display="https://www.tuttitalia.it/sardegna/72-talana/"/>
    <hyperlink ref="C5929" r:id="rId5914" display="https://www.tuttitalia.it/sardegna/54-oniferi/"/>
    <hyperlink ref="C5930" r:id="rId5915" display="https://www.tuttitalia.it/sardegna/59-olzai/"/>
    <hyperlink ref="C5931" r:id="rId5916" display="https://www.tuttitalia.it/sardegna/46-austis/"/>
    <hyperlink ref="C5932" r:id="rId5917" display="https://www.tuttitalia.it/sardegna/85-osini/"/>
    <hyperlink ref="C5933" r:id="rId5918" display="https://www.tuttitalia.it/sardegna/27-gadoni/"/>
    <hyperlink ref="C5934" r:id="rId5919" display="https://www.tuttitalia.it/sardegna/73-onifai/"/>
    <hyperlink ref="C5935" r:id="rId5920" display="https://www.tuttitalia.it/sardegna/27-teti/"/>
    <hyperlink ref="C5936" r:id="rId5921" display="https://www.tuttitalia.it/sardegna/27-dualchi/"/>
    <hyperlink ref="C5937" r:id="rId5922" display="https://www.tuttitalia.it/sardegna/95-belvi/"/>
    <hyperlink ref="C5938" r:id="rId5923" display="https://www.tuttitalia.it/sardegna/83-elini/"/>
    <hyperlink ref="C5939" r:id="rId5924" display="https://www.tuttitalia.it/sardegna/56-birori/"/>
    <hyperlink ref="C5940" r:id="rId5925" display="https://www.tuttitalia.it/sardegna/34-ussassai/"/>
    <hyperlink ref="C5941" r:id="rId5926" display="https://www.tuttitalia.it/sardegna/58-loculi/"/>
    <hyperlink ref="C5942" r:id="rId5927" display="https://www.tuttitalia.it/sardegna/67-lei/"/>
    <hyperlink ref="C5943" r:id="rId5928" display="https://www.tuttitalia.it/sardegna/63-tiana/"/>
    <hyperlink ref="C5944" r:id="rId5929" display="https://www.tuttitalia.it/sardegna/14-onani/"/>
    <hyperlink ref="C5945" r:id="rId5930" display="https://www.tuttitalia.it/sardegna/41-lodine/"/>
    <hyperlink ref="C5946" r:id="rId5931" display="https://www.tuttitalia.it/sardegna/94-noragugume/"/>
    <hyperlink ref="C5947" r:id="rId5932" display="https://www.tuttitalia.it/sardegna/96-osidda/"/>
    <hyperlink ref="C5948" r:id="rId5933" display="https://www.tuttitalia.it/sardegna/79-oristano/"/>
    <hyperlink ref="C5949" r:id="rId5934" display="https://www.tuttitalia.it/sardegna/22-terralba/"/>
    <hyperlink ref="C5950" r:id="rId5935" display="https://www.tuttitalia.it/sardegna/50-cabras/"/>
    <hyperlink ref="C5951" r:id="rId5936" display="https://www.tuttitalia.it/sardegna/93-bosa/"/>
    <hyperlink ref="C5952" r:id="rId5937" display="https://www.tuttitalia.it/sardegna/52-santa-giusta/"/>
    <hyperlink ref="C5953" r:id="rId5938" display="https://www.tuttitalia.it/sardegna/70-marrubiu/"/>
    <hyperlink ref="C5954" r:id="rId5939" display="https://www.tuttitalia.it/sardegna/15-ghilarza/"/>
    <hyperlink ref="C5955" r:id="rId5940" display="https://www.tuttitalia.it/sardegna/58-mogoro/"/>
    <hyperlink ref="C5956" r:id="rId5941" display="https://www.tuttitalia.it/sardegna/35-arborea/"/>
    <hyperlink ref="C5957" r:id="rId5942" display="https://www.tuttitalia.it/sardegna/63-samugheo/"/>
    <hyperlink ref="C5958" r:id="rId5943" display="https://www.tuttitalia.it/sardegna/37-uras/"/>
    <hyperlink ref="C5959" r:id="rId5944" display="https://www.tuttitalia.it/sardegna/67-abbasanta/"/>
    <hyperlink ref="C5960" r:id="rId5945" display="https://www.tuttitalia.it/sardegna/78-san-nicolo-d-arcidano/"/>
    <hyperlink ref="C5961" r:id="rId5946" display="https://www.tuttitalia.it/sardegna/56-cuglieri/"/>
    <hyperlink ref="C5962" r:id="rId5947" display="https://www.tuttitalia.it/sardegna/50-san-vero-milis/"/>
    <hyperlink ref="C5963" r:id="rId5948" display="https://www.tuttitalia.it/sardegna/98-solarussa/"/>
    <hyperlink ref="C5964" r:id="rId5949" display="https://www.tuttitalia.it/sardegna/90-santu-lussurgiu/"/>
    <hyperlink ref="C5965" r:id="rId5950" display="https://www.tuttitalia.it/sardegna/45-simaxis/"/>
    <hyperlink ref="C5966" r:id="rId5951" display="https://www.tuttitalia.it/sardegna/53-paulilatino/"/>
    <hyperlink ref="C5967" r:id="rId5952" display="https://www.tuttitalia.it/sardegna/48-riola-sardo/"/>
    <hyperlink ref="C5968" r:id="rId5953" display="https://www.tuttitalia.it/sardegna/87-sedilo/"/>
    <hyperlink ref="C5969" r:id="rId5954" display="https://www.tuttitalia.it/sardegna/35-laconi/"/>
    <hyperlink ref="C5970" r:id="rId5955" display="https://www.tuttitalia.it/sardegna/20-narbolia/"/>
    <hyperlink ref="C5971" r:id="rId5956" display="https://www.tuttitalia.it/sardegna/75-nurachi/"/>
    <hyperlink ref="C5972" r:id="rId5957" display="https://www.tuttitalia.it/sardegna/94-seneghe/"/>
    <hyperlink ref="C5973" r:id="rId5958" display="https://www.tuttitalia.it/sardegna/75-villaurbana/"/>
    <hyperlink ref="C5974" r:id="rId5959" display="https://www.tuttitalia.it/sardegna/87-bonarcado/"/>
    <hyperlink ref="C5975" r:id="rId5960" display="https://www.tuttitalia.it/sardegna/19-palmas-arborea/"/>
    <hyperlink ref="C5976" r:id="rId5961" display="https://www.tuttitalia.it/sardegna/61-milis/"/>
    <hyperlink ref="C5977" r:id="rId5962" display="https://www.tuttitalia.it/sardegna/93-scano-di-montiferro/"/>
    <hyperlink ref="C5978" r:id="rId5963" display="https://www.tuttitalia.it/sardegna/58-ales/"/>
    <hyperlink ref="C5979" r:id="rId5964" display="https://www.tuttitalia.it/sardegna/50-baratili-san-pietro/"/>
    <hyperlink ref="C5980" r:id="rId5965" display="https://www.tuttitalia.it/sardegna/37-norbello/"/>
    <hyperlink ref="C5981" r:id="rId5966" display="https://www.tuttitalia.it/sardegna/96-busachi/"/>
    <hyperlink ref="C5982" r:id="rId5967" display="https://www.tuttitalia.it/sardegna/60-ollastra/"/>
    <hyperlink ref="C5983" r:id="rId5968" display="https://www.tuttitalia.it/sardegna/94-zeddiani/"/>
    <hyperlink ref="C5984" r:id="rId5969" display="https://www.tuttitalia.it/sardegna/61-tresnuraghes/"/>
    <hyperlink ref="C5985" r:id="rId5970" display="https://www.tuttitalia.it/sardegna/56-suni/"/>
    <hyperlink ref="C5986" r:id="rId5971" display="https://www.tuttitalia.it/sardegna/52-zerfaliu/"/>
    <hyperlink ref="C5987" r:id="rId5972" display="https://www.tuttitalia.it/sardegna/43-masullas/"/>
    <hyperlink ref="C5988" r:id="rId5973" display="https://www.tuttitalia.it/sardegna/40-tramatza/"/>
    <hyperlink ref="C5989" r:id="rId5974" display="https://www.tuttitalia.it/sardegna/62-siamaggiore/"/>
    <hyperlink ref="C5990" r:id="rId5975" display="https://www.tuttitalia.it/sardegna/16-fordongianus/"/>
    <hyperlink ref="C5991" r:id="rId5976" display="https://www.tuttitalia.it/sardegna/45-gonnostramatza/"/>
    <hyperlink ref="C5992" r:id="rId5977" display="https://www.tuttitalia.it/sardegna/44-ardauli/"/>
    <hyperlink ref="C5993" r:id="rId5978" display="https://www.tuttitalia.it/sardegna/53-siamanna/"/>
    <hyperlink ref="C5994" r:id="rId5979" display="https://www.tuttitalia.it/sardegna/66-usellus/"/>
    <hyperlink ref="C5995" r:id="rId5980" display="https://www.tuttitalia.it/sardegna/86-gonnosno/"/>
    <hyperlink ref="C5996" r:id="rId5981" display="https://www.tuttitalia.it/sardegna/73-morgongiori/"/>
    <hyperlink ref="C5997" r:id="rId5982" display="https://www.tuttitalia.it/sardegna/77-bauladu/"/>
    <hyperlink ref="C5998" r:id="rId5983" display="https://www.tuttitalia.it/sardegna/57-ruinas/"/>
    <hyperlink ref="C5999" r:id="rId5984" display="https://www.tuttitalia.it/sardegna/15-neoneli/"/>
    <hyperlink ref="C6000" r:id="rId5985" display="https://www.tuttitalia.it/sardegna/45-magomadas/"/>
    <hyperlink ref="C6001" r:id="rId5986" display="https://www.tuttitalia.it/sardegna/63-baressa/"/>
    <hyperlink ref="C6002" r:id="rId5987" display="https://www.tuttitalia.it/sardegna/64-ula-tirso/"/>
    <hyperlink ref="C6003" r:id="rId5988" display="https://www.tuttitalia.it/sardegna/63-sini/"/>
    <hyperlink ref="C6004" r:id="rId5989" display="https://www.tuttitalia.it/sardegna/32-nughedu-santa-vittoria/"/>
    <hyperlink ref="C6005" r:id="rId5990" display="https://www.tuttitalia.it/sardegna/64-gonnoscodina/"/>
    <hyperlink ref="C6006" r:id="rId5991" display="https://www.tuttitalia.it/sardegna/64-montresta/"/>
    <hyperlink ref="C6007" r:id="rId5992" display="https://www.tuttitalia.it/sardegna/89-senis/"/>
    <hyperlink ref="C6008" r:id="rId5993" display="https://www.tuttitalia.it/sardegna/62-mogorella/"/>
    <hyperlink ref="C6009" r:id="rId5994" display="https://www.tuttitalia.it/sardegna/55-flussio/"/>
    <hyperlink ref="C6010" r:id="rId5995" display="https://www.tuttitalia.it/sardegna/84-aidomaggiore/"/>
    <hyperlink ref="C6011" r:id="rId5996" display="https://www.tuttitalia.it/sardegna/22-assolo/"/>
    <hyperlink ref="C6012" r:id="rId5997" display="https://www.tuttitalia.it/sardegna/37-allai/"/>
    <hyperlink ref="C6013" r:id="rId5998" display="https://www.tuttitalia.it/sardegna/26-sorradile/"/>
    <hyperlink ref="C6014" r:id="rId5999" display="https://www.tuttitalia.it/sardegna/51-siapiccia/"/>
    <hyperlink ref="C6015" r:id="rId6000" display="https://www.tuttitalia.it/sardegna/51-nureci/"/>
    <hyperlink ref="C6016" r:id="rId6001" display="https://www.tuttitalia.it/sardegna/87-villa-sant-antonio/"/>
    <hyperlink ref="C6017" r:id="rId6002" display="https://www.tuttitalia.it/sardegna/62-asuni/"/>
    <hyperlink ref="C6018" r:id="rId6003" display="https://www.tuttitalia.it/sardegna/61-simala/"/>
    <hyperlink ref="C6019" r:id="rId6004" display="https://www.tuttitalia.it/sardegna/19-villa-verde/"/>
    <hyperlink ref="C6020" r:id="rId6005" display="https://www.tuttitalia.it/sardegna/74-villanova-truschedu/"/>
    <hyperlink ref="C6021" r:id="rId6006" display="https://www.tuttitalia.it/sardegna/44-curcuris/"/>
    <hyperlink ref="C6022" r:id="rId6007" display="https://www.tuttitalia.it/sardegna/19-pau/"/>
    <hyperlink ref="C6023" r:id="rId6008" display="https://www.tuttitalia.it/sardegna/27-pompu/"/>
    <hyperlink ref="C6024" r:id="rId6009" display="https://www.tuttitalia.it/sardegna/61-albagiara/"/>
    <hyperlink ref="C6025" r:id="rId6010" display="https://www.tuttitalia.it/sardegna/34-tinnura/"/>
    <hyperlink ref="C6026" r:id="rId6011" display="https://www.tuttitalia.it/sardegna/29-siris/"/>
    <hyperlink ref="C6027" r:id="rId6012" display="https://www.tuttitalia.it/sardegna/88-sagama/"/>
    <hyperlink ref="C6028" r:id="rId6013" display="https://www.tuttitalia.it/sardegna/78-sennariolo/"/>
    <hyperlink ref="C6029" r:id="rId6014" display="https://www.tuttitalia.it/sardegna/75-boroneddu/"/>
    <hyperlink ref="C6030" r:id="rId6015" display="https://www.tuttitalia.it/sardegna/64-modolo/"/>
    <hyperlink ref="C6031" r:id="rId6016" display="https://www.tuttitalia.it/sardegna/87-tadasuni/"/>
    <hyperlink ref="C6032" r:id="rId6017" display="https://www.tuttitalia.it/sardegna/43-bidoni/"/>
    <hyperlink ref="C6033" r:id="rId6018" display="https://www.tuttitalia.it/sardegna/74-soddi/"/>
    <hyperlink ref="C6034" r:id="rId6019" display="https://www.tuttitalia.it/sardegna/95-baradili/"/>
    <hyperlink ref="C6035" r:id="rId6020" display="https://www.tuttitalia.it/sardegna/79-sassari/"/>
    <hyperlink ref="C6036" r:id="rId6021" display="https://www.tuttitalia.it/sardegna/59-olbia/"/>
    <hyperlink ref="C6037" r:id="rId6022" display="https://www.tuttitalia.it/sardegna/50-alghero/"/>
    <hyperlink ref="C6038" r:id="rId6023" display="https://www.tuttitalia.it/sardegna/59-porto-torres/"/>
    <hyperlink ref="C6039" r:id="rId6024" display="https://www.tuttitalia.it/sardegna/91-sorso/"/>
    <hyperlink ref="C6040" r:id="rId6025" display="https://www.tuttitalia.it/sardegna/30-tempio-pausania/"/>
    <hyperlink ref="C6041" r:id="rId6026" display="https://www.tuttitalia.it/sardegna/22-arzachena/"/>
    <hyperlink ref="C6042" r:id="rId6027" display="https://www.tuttitalia.it/sardegna/40-la-maddalena/"/>
    <hyperlink ref="C6043" r:id="rId6028" display="https://www.tuttitalia.it/sardegna/20-ozieri/"/>
    <hyperlink ref="C6044" r:id="rId6029" display="https://www.tuttitalia.it/sardegna/82-ittiri/"/>
    <hyperlink ref="C6045" r:id="rId6030" display="https://www.tuttitalia.it/sardegna/41-sennori/"/>
    <hyperlink ref="C6046" r:id="rId6031" display="https://www.tuttitalia.it/sardegna/59-castelsardo/"/>
    <hyperlink ref="C6047" r:id="rId6032" display="https://www.tuttitalia.it/sardegna/86-ossi/"/>
    <hyperlink ref="C6048" r:id="rId6033" display="https://www.tuttitalia.it/sardegna/61-santa-teresa-gallura/"/>
    <hyperlink ref="C6049" r:id="rId6034" display="https://www.tuttitalia.it/sardegna/34-budoni/"/>
    <hyperlink ref="C6050" r:id="rId6035" display="https://www.tuttitalia.it/sardegna/44-san-teodoro/"/>
    <hyperlink ref="C6051" r:id="rId6036" display="https://www.tuttitalia.it/sardegna/96-ploaghe/"/>
    <hyperlink ref="C6052" r:id="rId6037" display="https://www.tuttitalia.it/sardegna/74-valledoria/"/>
    <hyperlink ref="C6053" r:id="rId6038" display="https://www.tuttitalia.it/sardegna/86-usini/"/>
    <hyperlink ref="C6054" r:id="rId6039" display="https://www.tuttitalia.it/sardegna/42-palau/"/>
    <hyperlink ref="C6055" r:id="rId6040" display="https://www.tuttitalia.it/sardegna/79-olmedo/"/>
    <hyperlink ref="C6056" r:id="rId6041" display="https://www.tuttitalia.it/sardegna/96-calangianus/"/>
    <hyperlink ref="C6057" r:id="rId6042" display="https://www.tuttitalia.it/sardegna/32-budduso/"/>
    <hyperlink ref="C6058" r:id="rId6043" display="https://www.tuttitalia.it/sardegna/50-loiri-porto-san-paolo/"/>
    <hyperlink ref="C6059" r:id="rId6044" display="https://www.tuttitalia.it/sardegna/88-bono/"/>
    <hyperlink ref="C6060" r:id="rId6045" display="https://www.tuttitalia.it/sardegna/61-bonorva/"/>
    <hyperlink ref="C6061" r:id="rId6046" display="https://www.tuttitalia.it/sardegna/40-oschiri/"/>
    <hyperlink ref="C6062" r:id="rId6047" display="https://www.tuttitalia.it/sardegna/71-pattada/"/>
    <hyperlink ref="C6063" r:id="rId6048" display="https://www.tuttitalia.it/sardegna/33-osilo/"/>
    <hyperlink ref="C6064" r:id="rId6049" display="https://www.tuttitalia.it/sardegna/62-uri/"/>
    <hyperlink ref="C6065" r:id="rId6050" display="https://www.tuttitalia.it/sardegna/35-thiesi/"/>
    <hyperlink ref="C6066" r:id="rId6051" display="https://www.tuttitalia.it/sardegna/32-nulvi/"/>
    <hyperlink ref="C6067" r:id="rId6052" display="https://www.tuttitalia.it/sardegna/29-berchidda/"/>
    <hyperlink ref="C6068" r:id="rId6053" display="https://www.tuttitalia.it/sardegna/12-pozzomaggiore/"/>
    <hyperlink ref="C6069" r:id="rId6054" display="https://www.tuttitalia.it/sardegna/46-luras/"/>
    <hyperlink ref="C6070" r:id="rId6055" display="https://www.tuttitalia.it/sardegna/96-golfo-aranci/"/>
    <hyperlink ref="C6071" r:id="rId6056" display="https://www.tuttitalia.it/sardegna/37-tissi/"/>
    <hyperlink ref="C6072" r:id="rId6057" display="https://www.tuttitalia.it/sardegna/98-monti/"/>
    <hyperlink ref="C6073" r:id="rId6058" display="https://www.tuttitalia.it/sardegna/62-perfugas/"/>
    <hyperlink ref="C6074" r:id="rId6059" display="https://www.tuttitalia.it/sardegna/54-telti/"/>
    <hyperlink ref="C6075" r:id="rId6060" display="https://www.tuttitalia.it/sardegna/85-villanova-monteleone/"/>
    <hyperlink ref="C6076" r:id="rId6061" display="https://www.tuttitalia.it/sardegna/78-trinita-d-agultu-vignola/"/>
    <hyperlink ref="C6077" r:id="rId6062" display="https://www.tuttitalia.it/sardegna/37-padru/"/>
    <hyperlink ref="C6078" r:id="rId6063" display="https://www.tuttitalia.it/sardegna/30-mores/"/>
    <hyperlink ref="C6079" r:id="rId6064" display="https://www.tuttitalia.it/sardegna/32-badesi/"/>
    <hyperlink ref="C6080" r:id="rId6065" display="https://www.tuttitalia.it/sardegna/70-ala-dei-sardi/"/>
    <hyperlink ref="C6081" r:id="rId6066" display="https://www.tuttitalia.it/sardegna/57-luogosanto/"/>
    <hyperlink ref="C6082" r:id="rId6067" display="https://www.tuttitalia.it/sardegna/16-benetutti/"/>
    <hyperlink ref="C6083" r:id="rId6068" display="https://www.tuttitalia.it/sardegna/23-viddalba/"/>
    <hyperlink ref="C6084" r:id="rId6069" display="https://www.tuttitalia.it/sardegna/14-stintino/"/>
    <hyperlink ref="C6085" r:id="rId6070" display="https://www.tuttitalia.it/sardegna/19-chiaramonti/"/>
    <hyperlink ref="C6086" r:id="rId6071" display="https://www.tuttitalia.it/sardegna/75-tula/"/>
    <hyperlink ref="C6087" r:id="rId6072" display="https://www.tuttitalia.it/sardegna/19-florinas/"/>
    <hyperlink ref="C6088" r:id="rId6073" display="https://www.tuttitalia.it/sardegna/38-sant-antonio-di-gallura/"/>
    <hyperlink ref="C6089" r:id="rId6074" display="https://www.tuttitalia.it/sardegna/62-aggius/"/>
    <hyperlink ref="C6090" r:id="rId6075" display="https://www.tuttitalia.it/sardegna/53-santa-maria-coghinas/"/>
    <hyperlink ref="C6091" r:id="rId6076" display="https://www.tuttitalia.it/sardegna/34-nule/"/>
    <hyperlink ref="C6092" r:id="rId6077" display="https://www.tuttitalia.it/sardegna/88-sedini/"/>
    <hyperlink ref="C6093" r:id="rId6078" display="https://www.tuttitalia.it/sardegna/82-codrongianos/"/>
    <hyperlink ref="C6094" r:id="rId6079" display="https://www.tuttitalia.it/sardegna/80-aglientu/"/>
    <hyperlink ref="C6095" r:id="rId6080" display="https://www.tuttitalia.it/sardegna/45-torralba/"/>
    <hyperlink ref="C6096" r:id="rId6081" display="https://www.tuttitalia.it/sardegna/68-bonnanaro/"/>
    <hyperlink ref="C6097" r:id="rId6082" display="https://www.tuttitalia.it/sardegna/39-bultei/"/>
    <hyperlink ref="C6098" r:id="rId6083" display="https://www.tuttitalia.it/sardegna/33-burgos/"/>
    <hyperlink ref="C6099" r:id="rId6084" display="https://www.tuttitalia.it/sardegna/15-laerru/"/>
    <hyperlink ref="C6100" r:id="rId6085" display="https://www.tuttitalia.it/sardegna/28-muros/"/>
    <hyperlink ref="C6101" r:id="rId6086" display="https://www.tuttitalia.it/sardegna/30-siligo/"/>
    <hyperlink ref="C6102" r:id="rId6087" display="https://www.tuttitalia.it/sardegna/78-cossoine/"/>
    <hyperlink ref="C6103" r:id="rId6088" display="https://www.tuttitalia.it/sardegna/34-illorai/"/>
    <hyperlink ref="C6104" r:id="rId6089" display="https://www.tuttitalia.it/sardegna/86-nughedu-san-nicolo/"/>
    <hyperlink ref="C6105" r:id="rId6090" display="https://www.tuttitalia.it/sardegna/14-ardara/"/>
    <hyperlink ref="C6106" r:id="rId6091" display="https://www.tuttitalia.it/sardegna/29-bortigiadas/"/>
    <hyperlink ref="C6107" r:id="rId6092" display="https://www.tuttitalia.it/sardegna/55-erula/"/>
    <hyperlink ref="C6108" r:id="rId6093" display="https://www.tuttitalia.it/sardegna/27-putifigari/"/>
    <hyperlink ref="C6109" r:id="rId6094" display="https://www.tuttitalia.it/sardegna/73-bottidda/"/>
    <hyperlink ref="C6110" r:id="rId6095" display="https://www.tuttitalia.it/sardegna/79-cargeghe/"/>
    <hyperlink ref="C6111" r:id="rId6096" display="https://www.tuttitalia.it/sardegna/35-padria/"/>
    <hyperlink ref="C6112" r:id="rId6097" display="https://www.tuttitalia.it/sardegna/86-anela/"/>
    <hyperlink ref="C6113" r:id="rId6098" display="https://www.tuttitalia.it/sardegna/72-tergu/"/>
    <hyperlink ref="C6114" r:id="rId6099" display="https://www.tuttitalia.it/sardegna/14-mara/"/>
    <hyperlink ref="C6115" r:id="rId6100" display="https://www.tuttitalia.it/sardegna/38-banari/"/>
    <hyperlink ref="C6116" r:id="rId6101" display="https://www.tuttitalia.it/sardegna/87-romana/"/>
    <hyperlink ref="C6117" r:id="rId6102" display="https://www.tuttitalia.it/sardegna/23-giave/"/>
    <hyperlink ref="C6118" r:id="rId6103" display="https://www.tuttitalia.it/sardegna/55-bulzi/"/>
    <hyperlink ref="C6119" r:id="rId6104" display="https://www.tuttitalia.it/sardegna/41-martis/"/>
    <hyperlink ref="C6120" r:id="rId6105" display="https://www.tuttitalia.it/sardegna/42-ittireddu/"/>
    <hyperlink ref="C6121" r:id="rId6106" display="https://www.tuttitalia.it/sardegna/42-cheremule/"/>
    <hyperlink ref="C6122" r:id="rId6107" display="https://www.tuttitalia.it/sardegna/93-bessude/"/>
    <hyperlink ref="C6123" r:id="rId6108" display="https://www.tuttitalia.it/sardegna/79-esporlatu/"/>
    <hyperlink ref="C6124" r:id="rId6109" display="https://www.tuttitalia.it/sardegna/38-borutta/"/>
    <hyperlink ref="C6125" r:id="rId6110" display="https://www.tuttitalia.it/sardegna/81-semestene/"/>
    <hyperlink ref="C6126" r:id="rId6111" display="https://www.tuttitalia.it/sardegna/16-monteleone-rocca-doria/"/>
    <hyperlink ref="C6127" r:id="rId6112" display="https://www.tuttitalia.it/sardegna/88-carbonia/"/>
    <hyperlink ref="C6128" r:id="rId6113" display="https://www.tuttitalia.it/sardegna/65-iglesias/"/>
    <hyperlink ref="C6129" r:id="rId6114" display="https://www.tuttitalia.it/sardegna/77-villacidro/"/>
    <hyperlink ref="C6130" r:id="rId6115" display="https://www.tuttitalia.it/sardegna/33-guspini/"/>
    <hyperlink ref="C6131" r:id="rId6116" display="https://www.tuttitalia.it/sardegna/87-sant-antioco/"/>
    <hyperlink ref="C6132" r:id="rId6117" display="https://www.tuttitalia.it/sardegna/91-dolianova/"/>
    <hyperlink ref="C6133" r:id="rId6118" display="https://www.tuttitalia.it/sardegna/28-serramanna/"/>
    <hyperlink ref="C6134" r:id="rId6119" display="https://www.tuttitalia.it/sardegna/82-san-gavino-monreale/"/>
    <hyperlink ref="C6135" r:id="rId6120" display="https://www.tuttitalia.it/sardegna/73-sanluri/"/>
    <hyperlink ref="C6136" r:id="rId6121" display="https://www.tuttitalia.it/sardegna/12-san-sperate/"/>
    <hyperlink ref="C6137" r:id="rId6122" display="https://www.tuttitalia.it/sardegna/58-villasor/"/>
    <hyperlink ref="C6138" r:id="rId6123" display="https://www.tuttitalia.it/sardegna/49-gonnosfanadiga/"/>
    <hyperlink ref="C6139" r:id="rId6124" display="https://www.tuttitalia.it/sardegna/54-arbus/"/>
    <hyperlink ref="C6140" r:id="rId6125" display="https://www.tuttitalia.it/sardegna/57-carloforte/"/>
    <hyperlink ref="C6141" r:id="rId6126" display="https://www.tuttitalia.it/sardegna/22-domusnovas/"/>
    <hyperlink ref="C6142" r:id="rId6127" display="https://www.tuttitalia.it/sardegna/80-san-giovanni-suergiu/"/>
    <hyperlink ref="C6143" r:id="rId6128" display="https://www.tuttitalia.it/sardegna/12-muravera/"/>
    <hyperlink ref="C6144" r:id="rId6129" display="https://www.tuttitalia.it/sardegna/74-samassi/"/>
    <hyperlink ref="C6145" r:id="rId6130" display="https://www.tuttitalia.it/sardegna/12-portoscuso/"/>
    <hyperlink ref="C6146" r:id="rId6131" display="https://www.tuttitalia.it/sardegna/35-gonnesa/"/>
    <hyperlink ref="C6147" r:id="rId6132" display="https://www.tuttitalia.it/sardegna/70-senorbi/"/>
    <hyperlink ref="C6148" r:id="rId6133" display="https://www.tuttitalia.it/sardegna/95-serrenti/"/>
    <hyperlink ref="C6149" r:id="rId6134" display="https://www.tuttitalia.it/sardegna/82-villaputzu/"/>
    <hyperlink ref="C6150" r:id="rId6135" display="https://www.tuttitalia.it/sardegna/68-monastir/"/>
    <hyperlink ref="C6151" r:id="rId6136" display="https://www.tuttitalia.it/sardegna/76-decimoputzu/"/>
    <hyperlink ref="C6152" r:id="rId6137" display="https://www.tuttitalia.it/sardegna/45-ussana/"/>
    <hyperlink ref="C6153" r:id="rId6138" display="https://www.tuttitalia.it/sardegna/25-sardara/"/>
    <hyperlink ref="C6154" r:id="rId6139" display="https://www.tuttitalia.it/sardegna/60-siliqua/"/>
    <hyperlink ref="C6155" r:id="rId6140" display="https://www.tuttitalia.it/sardegna/24-villasimius/"/>
    <hyperlink ref="C6156" r:id="rId6141" display="https://www.tuttitalia.it/sardegna/18-san-vito/"/>
    <hyperlink ref="C6157" r:id="rId6142" display="https://www.tuttitalia.it/sardegna/86-villamassargia/"/>
    <hyperlink ref="C6158" r:id="rId6143" display="https://www.tuttitalia.it/sardegna/46-teulada/"/>
    <hyperlink ref="C6159" r:id="rId6144" display="https://www.tuttitalia.it/sardegna/52-santadi/"/>
    <hyperlink ref="C6160" r:id="rId6145" display="https://www.tuttitalia.it/sardegna/65-narcao/"/>
    <hyperlink ref="C6161" r:id="rId6146" display="https://www.tuttitalia.it/sardegna/76-fluminimaggiore/"/>
    <hyperlink ref="C6162" r:id="rId6147" display="https://www.tuttitalia.it/sardegna/78-calasetta/"/>
    <hyperlink ref="C6163" r:id="rId6148" display="https://www.tuttitalia.it/sardegna/72-burcei/"/>
    <hyperlink ref="C6164" r:id="rId6149" display="https://www.tuttitalia.it/sardegna/52-sant-anna-arresi/"/>
    <hyperlink ref="C6165" r:id="rId6150" display="https://www.tuttitalia.it/sardegna/61-pabillonis/"/>
    <hyperlink ref="C6166" r:id="rId6151" display="https://www.tuttitalia.it/sardegna/98-serdiana/"/>
    <hyperlink ref="C6167" r:id="rId6152" display="https://www.tuttitalia.it/sardegna/89-guasila/"/>
    <hyperlink ref="C6168" r:id="rId6153" display="https://www.tuttitalia.it/sardegna/37-villamar/"/>
    <hyperlink ref="C6169" r:id="rId6154" display="https://www.tuttitalia.it/sardegna/31-isili/"/>
    <hyperlink ref="C6170" r:id="rId6155" display="https://www.tuttitalia.it/sardegna/41-villaspeciosa/"/>
    <hyperlink ref="C6171" r:id="rId6156" display="https://www.tuttitalia.it/sardegna/70-nuraminis/"/>
    <hyperlink ref="C6172" r:id="rId6157" display="https://www.tuttitalia.it/sardegna/72-orroli/"/>
    <hyperlink ref="C6173" r:id="rId6158" display="https://www.tuttitalia.it/sardegna/25-escalaplano/"/>
    <hyperlink ref="C6174" r:id="rId6159" display="https://www.tuttitalia.it/sardegna/51-nurri/"/>
    <hyperlink ref="C6175" r:id="rId6160" display="https://www.tuttitalia.it/sardegna/33-mandas/"/>
    <hyperlink ref="C6176" r:id="rId6161" display="https://www.tuttitalia.it/sardegna/98-donori/"/>
    <hyperlink ref="C6177" r:id="rId6162" display="https://www.tuttitalia.it/sardegna/46-giba/"/>
    <hyperlink ref="C6178" r:id="rId6163" display="https://www.tuttitalia.it/sardegna/61-siurgus-donigala/"/>
    <hyperlink ref="C6179" r:id="rId6164" display="https://www.tuttitalia.it/sardegna/64-vallermosa/"/>
    <hyperlink ref="C6180" r:id="rId6165" display="https://www.tuttitalia.it/sardegna/74-soleminis/"/>
    <hyperlink ref="C6181" r:id="rId6166" display="https://www.tuttitalia.it/sardegna/23-sant-andrea-frius/"/>
    <hyperlink ref="C6182" r:id="rId6167" display="https://www.tuttitalia.it/sardegna/52-lunamatrona/"/>
    <hyperlink ref="C6183" r:id="rId6168" display="https://www.tuttitalia.it/sardegna/59-domus-de-maria/"/>
    <hyperlink ref="C6184" r:id="rId6169" display="https://www.tuttitalia.it/sardegna/94-castiadas/"/>
    <hyperlink ref="C6185" r:id="rId6170" display="https://www.tuttitalia.it/sardegna/14-samatzai/"/>
    <hyperlink ref="C6186" r:id="rId6171" display="https://www.tuttitalia.it/sardegna/49-furtei/"/>
    <hyperlink ref="C6187" r:id="rId6172" display="https://www.tuttitalia.it/sardegna/19-nuxis/"/>
    <hyperlink ref="C6188" r:id="rId6173" display="https://www.tuttitalia.it/sardegna/52-musei/"/>
    <hyperlink ref="C6189" r:id="rId6174" display="https://www.tuttitalia.it/sardegna/29-perdaxius/"/>
    <hyperlink ref="C6190" r:id="rId6175" display="https://www.tuttitalia.it/sardegna/98-selegas/"/>
    <hyperlink ref="C6191" r:id="rId6176" display="https://www.tuttitalia.it/sardegna/39-villanovafranca/"/>
    <hyperlink ref="C6192" r:id="rId6177" display="https://www.tuttitalia.it/sardegna/54-masainas/"/>
    <hyperlink ref="C6193" r:id="rId6178" display="https://www.tuttitalia.it/sardegna/93-seui/"/>
    <hyperlink ref="C6194" r:id="rId6179" display="https://www.tuttitalia.it/sardegna/88-barumini/"/>
    <hyperlink ref="C6195" r:id="rId6180" display="https://www.tuttitalia.it/sardegna/50-nurallao/"/>
    <hyperlink ref="C6196" r:id="rId6181" display="https://www.tuttitalia.it/sardegna/86-san-basilio/"/>
    <hyperlink ref="C6197" r:id="rId6182" display="https://www.tuttitalia.it/sardegna/51-gesturi/"/>
    <hyperlink ref="C6198" r:id="rId6183" display="https://www.tuttitalia.it/sardegna/81-gergei/"/>
    <hyperlink ref="C6199" r:id="rId6184" display="https://www.tuttitalia.it/sardegna/95-pimentel/"/>
    <hyperlink ref="C6200" r:id="rId6185" display="https://www.tuttitalia.it/sardegna/31-segariu/"/>
    <hyperlink ref="C6201" r:id="rId6186" display="https://www.tuttitalia.it/sardegna/90-silius/"/>
    <hyperlink ref="C6202" r:id="rId6187" display="https://www.tuttitalia.it/sardegna/80-suelli/"/>
    <hyperlink ref="C6203" r:id="rId6188" display="https://www.tuttitalia.it/sardegna/50-barrali/"/>
    <hyperlink ref="C6204" r:id="rId6189" display="https://www.tuttitalia.it/sardegna/29-villaperuccio/"/>
    <hyperlink ref="C6205" r:id="rId6190" display="https://www.tuttitalia.it/sardegna/25-villanova-tulo/"/>
    <hyperlink ref="C6206" r:id="rId6191" display="https://www.tuttitalia.it/sardegna/24-tratalias/"/>
    <hyperlink ref="C6207" r:id="rId6192" display="https://www.tuttitalia.it/sardegna/38-buggerru/"/>
    <hyperlink ref="C6208" r:id="rId6193" display="https://www.tuttitalia.it/sardegna/29-villasalto/"/>
    <hyperlink ref="C6209" r:id="rId6194" display="https://www.tuttitalia.it/sardegna/89-tuili/"/>
    <hyperlink ref="C6210" r:id="rId6195" display="https://www.tuttitalia.it/sardegna/76-guamaggiore/"/>
    <hyperlink ref="C6211" r:id="rId6196" display="https://www.tuttitalia.it/sardegna/33-sadali/"/>
    <hyperlink ref="C6212" r:id="rId6197" display="https://www.tuttitalia.it/sardegna/73-ortacesus/"/>
    <hyperlink ref="C6213" r:id="rId6198" display="https://www.tuttitalia.it/sardegna/56-nuragus/"/>
    <hyperlink ref="C6214" r:id="rId6199" display="https://www.tuttitalia.it/sardegna/37-piscinas/"/>
    <hyperlink ref="C6215" r:id="rId6200" display="https://www.tuttitalia.it/sardegna/49-gesico/"/>
    <hyperlink ref="C6216" r:id="rId6201" display="https://www.tuttitalia.it/sardegna/40-collinas/"/>
    <hyperlink ref="C6217" r:id="rId6202" display="https://www.tuttitalia.it/sardegna/39-seulo/"/>
    <hyperlink ref="C6218" r:id="rId6203" display="https://www.tuttitalia.it/sardegna/43-genoni/"/>
    <hyperlink ref="C6219" r:id="rId6204" display="https://www.tuttitalia.it/sardegna/82-ballao/"/>
    <hyperlink ref="C6220" r:id="rId6205" display="https://www.tuttitalia.it/sardegna/19-san-nicolo-gerrei/"/>
    <hyperlink ref="C6221" r:id="rId6206" display="https://www.tuttitalia.it/sardegna/14-villanovaforru/"/>
    <hyperlink ref="C6222" r:id="rId6207" display="https://www.tuttitalia.it/sardegna/44-serri/"/>
    <hyperlink ref="C6223" r:id="rId6208" display="https://www.tuttitalia.it/sardegna/90-siddi/"/>
    <hyperlink ref="C6224" r:id="rId6209" display="https://www.tuttitalia.it/sardegna/61-esterzili/"/>
    <hyperlink ref="C6225" r:id="rId6210" display="https://www.tuttitalia.it/sardegna/56-pauli-arbarei/"/>
    <hyperlink ref="C6226" r:id="rId6211" display="https://www.tuttitalia.it/sardegna/63-escolca/"/>
    <hyperlink ref="C6227" r:id="rId6212" display="https://www.tuttitalia.it/sardegna/58-ussaramanna/"/>
    <hyperlink ref="C6228" r:id="rId6213" display="https://www.tuttitalia.it/sardegna/38-goni/"/>
    <hyperlink ref="C6229" r:id="rId6214" display="https://www.tuttitalia.it/sardegna/61-armungia/"/>
    <hyperlink ref="C6230" r:id="rId6215" display="https://www.tuttitalia.it/sardegna/43-turri/"/>
    <hyperlink ref="C6231" r:id="rId6216" display="https://www.tuttitalia.it/sardegna/76-genuri/"/>
    <hyperlink ref="C6232" r:id="rId6217" display="https://www.tuttitalia.it/sardegna/16-las-plassas/"/>
    <hyperlink ref="C6233" r:id="rId6218" display="https://www.tuttitalia.it/sardegna/33-setzu/"/>
    <hyperlink ref="C6234" r:id="rId6219" display="https://www.tuttitalia.it/sicilia/40-agrigento/"/>
    <hyperlink ref="C6235" r:id="rId6220" display="https://www.tuttitalia.it/sicilia/93-sciacca/"/>
    <hyperlink ref="C6236" r:id="rId6221" display="https://www.tuttitalia.it/sicilia/25-licata/"/>
    <hyperlink ref="C6237" r:id="rId6222" display="https://www.tuttitalia.it/sicilia/80-canicatti/"/>
    <hyperlink ref="C6238" r:id="rId6223" display="https://www.tuttitalia.it/sicilia/72-favara/"/>
    <hyperlink ref="C6239" r:id="rId6224" display="https://www.tuttitalia.it/sicilia/22-palma-di-montechiaro/"/>
    <hyperlink ref="C6240" r:id="rId6225" display="https://www.tuttitalia.it/sicilia/70-ribera/"/>
    <hyperlink ref="C6241" r:id="rId6226" display="https://www.tuttitalia.it/sicilia/74-porto-empedocle/"/>
    <hyperlink ref="C6242" r:id="rId6227" display="https://www.tuttitalia.it/sicilia/30-raffadali/"/>
    <hyperlink ref="C6243" r:id="rId6228" display="https://www.tuttitalia.it/sicilia/92-menfi/"/>
    <hyperlink ref="C6244" r:id="rId6229" display="https://www.tuttitalia.it/sicilia/86-ravanusa/"/>
    <hyperlink ref="C6245" r:id="rId6230" display="https://www.tuttitalia.it/sicilia/71-campobello-di-licata/"/>
    <hyperlink ref="C6246" r:id="rId6231" display="https://www.tuttitalia.it/sicilia/25-aragona/"/>
    <hyperlink ref="C6247" r:id="rId6232" display="https://www.tuttitalia.it/sicilia/86-racalmuto/"/>
    <hyperlink ref="C6248" r:id="rId6233" display="https://www.tuttitalia.it/sicilia/74-san-giovanni-gemini/"/>
    <hyperlink ref="C6249" r:id="rId6234" display="https://www.tuttitalia.it/sicilia/35-casteltermini/"/>
    <hyperlink ref="C6250" r:id="rId6235" display="https://www.tuttitalia.it/sicilia/90-naro/"/>
    <hyperlink ref="C6251" r:id="rId6236" display="https://www.tuttitalia.it/sicilia/82-lampedusa-linosa/"/>
    <hyperlink ref="C6252" r:id="rId6237" display="https://www.tuttitalia.it/sicilia/36-santa-margherita-di-belice/"/>
    <hyperlink ref="C6253" r:id="rId6238" display="https://www.tuttitalia.it/sicilia/97-cammarata/"/>
    <hyperlink ref="C6254" r:id="rId6239" display="https://www.tuttitalia.it/sicilia/23-sambuca-di-sicilia/"/>
    <hyperlink ref="C6255" r:id="rId6240" display="https://www.tuttitalia.it/sicilia/24-grotte/"/>
    <hyperlink ref="C6256" r:id="rId6241" display="https://www.tuttitalia.it/sicilia/98-realmonte/"/>
    <hyperlink ref="C6257" r:id="rId6242" display="https://www.tuttitalia.it/sicilia/41-siculiana/"/>
    <hyperlink ref="C6258" r:id="rId6243" display="https://www.tuttitalia.it/sicilia/50-santo-stefano-quisquina/"/>
    <hyperlink ref="C6259" r:id="rId6244" display="https://www.tuttitalia.it/sicilia/55-cattolica-eraclea/"/>
    <hyperlink ref="C6260" r:id="rId6245" display="https://www.tuttitalia.it/sicilia/74-bivona/"/>
    <hyperlink ref="C6261" r:id="rId6246" display="https://www.tuttitalia.it/sicilia/19-caltabellotta/"/>
    <hyperlink ref="C6262" r:id="rId6247" display="https://www.tuttitalia.it/sicilia/87-cianciana/"/>
    <hyperlink ref="C6263" r:id="rId6248" display="https://www.tuttitalia.it/sicilia/76-san-biagio-platani/"/>
    <hyperlink ref="C6264" r:id="rId6249" display="https://www.tuttitalia.it/sicilia/57-montevago/"/>
    <hyperlink ref="C6265" r:id="rId6250" display="https://www.tuttitalia.it/sicilia/50-castrofilippo/"/>
    <hyperlink ref="C6266" r:id="rId6251" display="https://www.tuttitalia.it/sicilia/34-alessandria-della-rocca/"/>
    <hyperlink ref="C6267" r:id="rId6252" display="https://www.tuttitalia.it/sicilia/80-burgio/"/>
    <hyperlink ref="C6268" r:id="rId6253" display="https://www.tuttitalia.it/sicilia/46-montallegro/"/>
    <hyperlink ref="C6269" r:id="rId6254" display="https://www.tuttitalia.it/sicilia/16-santa-elisabetta/"/>
    <hyperlink ref="C6270" r:id="rId6255" display="https://www.tuttitalia.it/sicilia/98-camastra/"/>
    <hyperlink ref="C6271" r:id="rId6256" display="https://www.tuttitalia.it/sicilia/84-lucca-sicula/"/>
    <hyperlink ref="C6272" r:id="rId6257" display="https://www.tuttitalia.it/sicilia/57-villafranca-sicula/"/>
    <hyperlink ref="C6273" r:id="rId6258" display="https://www.tuttitalia.it/sicilia/28-calamonaci/"/>
    <hyperlink ref="C6274" r:id="rId6259" display="https://www.tuttitalia.it/sicilia/84-sant-angelo-muxaro/"/>
    <hyperlink ref="C6275" r:id="rId6260" display="https://www.tuttitalia.it/sicilia/98-joppolo-giancaxio/"/>
    <hyperlink ref="C6276" r:id="rId6261" display="https://www.tuttitalia.it/sicilia/64-comitini/"/>
    <hyperlink ref="C6277" r:id="rId6262" display="https://www.tuttitalia.it/sicilia/93-gela/"/>
    <hyperlink ref="C6278" r:id="rId6263" display="https://www.tuttitalia.it/sicilia/31-caltanissetta/"/>
    <hyperlink ref="C6279" r:id="rId6264" display="https://www.tuttitalia.it/sicilia/65-niscemi/"/>
    <hyperlink ref="C6280" r:id="rId6265" display="https://www.tuttitalia.it/sicilia/31-san-cataldo/"/>
    <hyperlink ref="C6281" r:id="rId6266" display="https://www.tuttitalia.it/sicilia/85-mazzarino/"/>
    <hyperlink ref="C6282" r:id="rId6267" display="https://www.tuttitalia.it/sicilia/55-riesi/"/>
    <hyperlink ref="C6283" r:id="rId6268" display="https://www.tuttitalia.it/sicilia/85-mussomeli/"/>
    <hyperlink ref="C6284" r:id="rId6269" display="https://www.tuttitalia.it/sicilia/34-sommatino/"/>
    <hyperlink ref="C6285" r:id="rId6270" display="https://www.tuttitalia.it/sicilia/28-serradifalco/"/>
    <hyperlink ref="C6286" r:id="rId6271" display="https://www.tuttitalia.it/sicilia/92-santa-caterina-villarmosa/"/>
    <hyperlink ref="C6287" r:id="rId6272" display="https://www.tuttitalia.it/sicilia/43-butera/"/>
    <hyperlink ref="C6288" r:id="rId6273" display="https://www.tuttitalia.it/sicilia/16-delia/"/>
    <hyperlink ref="C6289" r:id="rId6274" display="https://www.tuttitalia.it/sicilia/27-vallelunga-pratameno/"/>
    <hyperlink ref="C6290" r:id="rId6275" display="https://www.tuttitalia.it/sicilia/53-campofranco/"/>
    <hyperlink ref="C6291" r:id="rId6276" display="https://www.tuttitalia.it/sicilia/85-milena/"/>
    <hyperlink ref="C6292" r:id="rId6277" display="https://www.tuttitalia.it/sicilia/61-resuttano/"/>
    <hyperlink ref="C6293" r:id="rId6278" display="https://www.tuttitalia.it/sicilia/29-marianopoli/"/>
    <hyperlink ref="C6294" r:id="rId6279" display="https://www.tuttitalia.it/sicilia/48-villalba/"/>
    <hyperlink ref="C6295" r:id="rId6280" display="https://www.tuttitalia.it/sicilia/40-montedoro/"/>
    <hyperlink ref="C6296" r:id="rId6281" display="https://www.tuttitalia.it/sicilia/14-sutera/"/>
    <hyperlink ref="C6297" r:id="rId6282" display="https://www.tuttitalia.it/sicilia/36-acquaviva-platani/"/>
    <hyperlink ref="C6298" r:id="rId6283" display="https://www.tuttitalia.it/sicilia/72-bompensiere/"/>
    <hyperlink ref="C6299" r:id="rId6284" display="https://www.tuttitalia.it/sicilia/90-catania/"/>
    <hyperlink ref="C6300" r:id="rId6285" display="https://www.tuttitalia.it/sicilia/38-acireale/"/>
    <hyperlink ref="C6301" r:id="rId6286" display="https://www.tuttitalia.it/sicilia/94-misterbianco/"/>
    <hyperlink ref="C6302" r:id="rId6287" display="https://www.tuttitalia.it/sicilia/20-paterno/"/>
    <hyperlink ref="C6303" r:id="rId6288" display="https://www.tuttitalia.it/sicilia/60-caltagirone/"/>
    <hyperlink ref="C6304" r:id="rId6289" display="https://www.tuttitalia.it/sicilia/72-adrano/"/>
    <hyperlink ref="C6305" r:id="rId6290" display="https://www.tuttitalia.it/sicilia/97-mascalucia/"/>
    <hyperlink ref="C6306" r:id="rId6291" display="https://www.tuttitalia.it/sicilia/48-aci-catena/"/>
    <hyperlink ref="C6307" r:id="rId6292" display="https://www.tuttitalia.it/sicilia/45-belpasso/"/>
    <hyperlink ref="C6308" r:id="rId6293" display="https://www.tuttitalia.it/sicilia/30-giarre/"/>
    <hyperlink ref="C6309" r:id="rId6294" display="https://www.tuttitalia.it/sicilia/93-gravina-di-catania/"/>
    <hyperlink ref="C6310" r:id="rId6295" display="https://www.tuttitalia.it/sicilia/86-biancavilla/"/>
    <hyperlink ref="C6311" r:id="rId6296" display="https://www.tuttitalia.it/sicilia/59-san-giovanni-la-punta/"/>
    <hyperlink ref="C6312" r:id="rId6297" display="https://www.tuttitalia.it/sicilia/29-tremestieri-etneo/"/>
    <hyperlink ref="C6313" r:id="rId6298" display="https://www.tuttitalia.it/sicilia/19-bronte/"/>
    <hyperlink ref="C6314" r:id="rId6299" display="https://www.tuttitalia.it/sicilia/96-aci-castello/"/>
    <hyperlink ref="C6315" r:id="rId6300" display="https://www.tuttitalia.it/sicilia/79-aci-sant-antonio/"/>
    <hyperlink ref="C6316" r:id="rId6301" display="https://www.tuttitalia.it/sicilia/75-scordia/"/>
    <hyperlink ref="C6317" r:id="rId6302" display="https://www.tuttitalia.it/sicilia/62-palagonia/"/>
    <hyperlink ref="C6318" r:id="rId6303" display="https://www.tuttitalia.it/sicilia/78-pedara/"/>
    <hyperlink ref="C6319" r:id="rId6304" display="https://www.tuttitalia.it/sicilia/27-riposto/"/>
    <hyperlink ref="C6320" r:id="rId6305" display="https://www.tuttitalia.it/sicilia/56-mascali/"/>
    <hyperlink ref="C6321" r:id="rId6306" display="https://www.tuttitalia.it/sicilia/29-grammichele/"/>
    <hyperlink ref="C6322" r:id="rId6307" display="https://www.tuttitalia.it/sicilia/28-motta-sant-anastasia/"/>
    <hyperlink ref="C6323" r:id="rId6308" display="https://www.tuttitalia.it/sicilia/65-san-gregorio-di-catania/"/>
    <hyperlink ref="C6324" r:id="rId6309" display="https://www.tuttitalia.it/sicilia/33-trecastagni/"/>
    <hyperlink ref="C6325" r:id="rId6310" display="https://www.tuttitalia.it/sicilia/36-ramacca/"/>
    <hyperlink ref="C6326" r:id="rId6311" display="https://www.tuttitalia.it/sicilia/67-randazzo/"/>
    <hyperlink ref="C6327" r:id="rId6312" display="https://www.tuttitalia.it/sicilia/54-zafferana-etnea/"/>
    <hyperlink ref="C6328" r:id="rId6313" display="https://www.tuttitalia.it/sicilia/64-fiumefreddo-di-sicilia/"/>
    <hyperlink ref="C6329" r:id="rId6314" display="https://www.tuttitalia.it/sicilia/87-sant-agata-li-battiati/"/>
    <hyperlink ref="C6330" r:id="rId6315" display="https://www.tuttitalia.it/sicilia/59-viagrande/"/>
    <hyperlink ref="C6331" r:id="rId6316" display="https://www.tuttitalia.it/sicilia/97-santa-venerina/"/>
    <hyperlink ref="C6332" r:id="rId6317" display="https://www.tuttitalia.it/sicilia/90-san-pietro-clarenza/"/>
    <hyperlink ref="C6333" r:id="rId6318" display="https://www.tuttitalia.it/sicilia/52-valverde/"/>
    <hyperlink ref="C6334" r:id="rId6319" display="https://www.tuttitalia.it/sicilia/71-santa-maria-di-licodia/"/>
    <hyperlink ref="C6335" r:id="rId6320" display="https://www.tuttitalia.it/sicilia/81-nicolosi/"/>
    <hyperlink ref="C6336" r:id="rId6321" display="https://www.tuttitalia.it/sicilia/42-militello-in-val-di-catania/"/>
    <hyperlink ref="C6337" r:id="rId6322" display="https://www.tuttitalia.it/sicilia/85-vizzini/"/>
    <hyperlink ref="C6338" r:id="rId6323" display="https://www.tuttitalia.it/sicilia/14-mineo/"/>
    <hyperlink ref="C6339" r:id="rId6324" display="https://www.tuttitalia.it/sicilia/31-linguaglossa/"/>
    <hyperlink ref="C6340" r:id="rId6325" display="https://www.tuttitalia.it/sicilia/81-calatabiano/"/>
    <hyperlink ref="C6341" r:id="rId6326" display="https://www.tuttitalia.it/sicilia/45-camporotondo-etneo/"/>
    <hyperlink ref="C6342" r:id="rId6327" display="https://www.tuttitalia.it/sicilia/27-mirabella-imbaccari/"/>
    <hyperlink ref="C6343" r:id="rId6328" display="https://www.tuttitalia.it/sicilia/39-castel-di-iudica/"/>
    <hyperlink ref="C6344" r:id="rId6329" display="https://www.tuttitalia.it/sicilia/42-mazzarrone/"/>
    <hyperlink ref="C6345" r:id="rId6330" display="https://www.tuttitalia.it/sicilia/26-ragalna/"/>
    <hyperlink ref="C6346" r:id="rId6331" display="https://www.tuttitalia.it/sicilia/64-piedimonte-etneo/"/>
    <hyperlink ref="C6347" r:id="rId6332" display="https://www.tuttitalia.it/sicilia/58-maletto/"/>
    <hyperlink ref="C6348" r:id="rId6333" display="https://www.tuttitalia.it/sicilia/23-maniace/"/>
    <hyperlink ref="C6349" r:id="rId6334" display="https://www.tuttitalia.it/sicilia/50-aci-bonaccorsi/"/>
    <hyperlink ref="C6350" r:id="rId6335" display="https://www.tuttitalia.it/sicilia/53-san-michele-di-ganzaria/"/>
    <hyperlink ref="C6351" r:id="rId6336" display="https://www.tuttitalia.it/sicilia/91-castiglione-di-sicilia/"/>
    <hyperlink ref="C6352" r:id="rId6337" display="https://www.tuttitalia.it/sicilia/54-licodia-eubea/"/>
    <hyperlink ref="C6353" r:id="rId6338" display="https://www.tuttitalia.it/sicilia/56-raddusa/"/>
    <hyperlink ref="C6354" r:id="rId6339" display="https://www.tuttitalia.it/sicilia/73-san-cono/"/>
    <hyperlink ref="C6355" r:id="rId6340" display="https://www.tuttitalia.it/sicilia/20-sant-alfio/"/>
    <hyperlink ref="C6356" r:id="rId6341" display="https://www.tuttitalia.it/sicilia/63-milo/"/>
    <hyperlink ref="C6357" r:id="rId6342" display="https://www.tuttitalia.it/sicilia/71-enna/"/>
    <hyperlink ref="C6358" r:id="rId6343" display="https://www.tuttitalia.it/sicilia/33-piazza-armerina/"/>
    <hyperlink ref="C6359" r:id="rId6344" display="https://www.tuttitalia.it/sicilia/77-nicosia/"/>
    <hyperlink ref="C6360" r:id="rId6345" display="https://www.tuttitalia.it/sicilia/33-leonforte/"/>
    <hyperlink ref="C6361" r:id="rId6346" display="https://www.tuttitalia.it/sicilia/20-barrafranca/"/>
    <hyperlink ref="C6362" r:id="rId6347" display="https://www.tuttitalia.it/sicilia/53-troina/"/>
    <hyperlink ref="C6363" r:id="rId6348" display="https://www.tuttitalia.it/sicilia/75-agira/"/>
    <hyperlink ref="C6364" r:id="rId6349" display="https://www.tuttitalia.it/sicilia/63-valguarnera-caropepe/"/>
    <hyperlink ref="C6365" r:id="rId6350" display="https://www.tuttitalia.it/sicilia/31-regalbuto/"/>
    <hyperlink ref="C6366" r:id="rId6351" display="https://www.tuttitalia.it/sicilia/52-pietraperzia/"/>
    <hyperlink ref="C6367" r:id="rId6352" display="https://www.tuttitalia.it/sicilia/74-centuripe/"/>
    <hyperlink ref="C6368" r:id="rId6353" display="https://www.tuttitalia.it/sicilia/73-assoro/"/>
    <hyperlink ref="C6369" r:id="rId6354" display="https://www.tuttitalia.it/sicilia/93-aidone/"/>
    <hyperlink ref="C6370" r:id="rId6355" display="https://www.tuttitalia.it/sicilia/85-villarosa/"/>
    <hyperlink ref="C6371" r:id="rId6356" display="https://www.tuttitalia.it/sicilia/82-catenanuova/"/>
    <hyperlink ref="C6372" r:id="rId6357" display="https://www.tuttitalia.it/sicilia/28-calascibetta/"/>
    <hyperlink ref="C6373" r:id="rId6358" display="https://www.tuttitalia.it/sicilia/48-gagliano-castelferrato/"/>
    <hyperlink ref="C6374" r:id="rId6359" display="https://www.tuttitalia.it/sicilia/16-nissoria/"/>
    <hyperlink ref="C6375" r:id="rId6360" display="https://www.tuttitalia.it/sicilia/90-cerami/"/>
    <hyperlink ref="C6376" r:id="rId6361" display="https://www.tuttitalia.it/sicilia/98-sperlinga/"/>
    <hyperlink ref="C6377" r:id="rId6362" display="https://www.tuttitalia.it/sicilia/38-messina/"/>
    <hyperlink ref="C6378" r:id="rId6363" display="https://www.tuttitalia.it/sicilia/94-barcellona-pozzo-di-gotto/"/>
    <hyperlink ref="C6379" r:id="rId6364" display="https://www.tuttitalia.it/sicilia/85-milazzo/"/>
    <hyperlink ref="C6380" r:id="rId6365" display="https://www.tuttitalia.it/sicilia/90-capo-d-orlando/"/>
    <hyperlink ref="C6381" r:id="rId6366" display="https://www.tuttitalia.it/sicilia/96-patti/"/>
    <hyperlink ref="C6382" r:id="rId6367" display="https://www.tuttitalia.it/sicilia/50-lipari/"/>
    <hyperlink ref="C6383" r:id="rId6368" display="https://www.tuttitalia.it/sicilia/87-sant-agata-di-militello/"/>
    <hyperlink ref="C6384" r:id="rId6369" display="https://www.tuttitalia.it/sicilia/92-taormina/"/>
    <hyperlink ref="C6385" r:id="rId6370" display="https://www.tuttitalia.it/sicilia/38-santa-teresa-di-riva/"/>
    <hyperlink ref="C6386" r:id="rId6371" display="https://www.tuttitalia.it/sicilia/97-giardini-naxos/"/>
    <hyperlink ref="C6387" r:id="rId6372" display="https://www.tuttitalia.it/sicilia/46-villafranca-tirrena/"/>
    <hyperlink ref="C6388" r:id="rId6373" display="https://www.tuttitalia.it/sicilia/39-torregrotta/"/>
    <hyperlink ref="C6389" r:id="rId6374" display="https://www.tuttitalia.it/sicilia/18-terme-vigliatore/"/>
    <hyperlink ref="C6390" r:id="rId6375" display="https://www.tuttitalia.it/sicilia/68-san-filippo-del-mela/"/>
    <hyperlink ref="C6391" r:id="rId6376" display="https://www.tuttitalia.it/sicilia/76-gioiosa-marea/"/>
    <hyperlink ref="C6392" r:id="rId6377" display="https://www.tuttitalia.it/sicilia/63-rometta/"/>
    <hyperlink ref="C6393" r:id="rId6378" display="https://www.tuttitalia.it/sicilia/33-pace-del-mela/"/>
    <hyperlink ref="C6394" r:id="rId6379" display="https://www.tuttitalia.it/sicilia/55-tortorici/"/>
    <hyperlink ref="C6395" r:id="rId6380" display="https://www.tuttitalia.it/sicilia/25-brolo/"/>
    <hyperlink ref="C6396" r:id="rId6381" display="https://www.tuttitalia.it/sicilia/96-acquedolci/"/>
    <hyperlink ref="C6397" r:id="rId6382" display="https://www.tuttitalia.it/sicilia/46-spadafora/"/>
    <hyperlink ref="C6398" r:id="rId6383" display="https://www.tuttitalia.it/sicilia/79-santo-stefano-di-camastra/"/>
    <hyperlink ref="C6399" r:id="rId6384" display="https://www.tuttitalia.it/sicilia/67-mistretta/"/>
    <hyperlink ref="C6400" r:id="rId6385" display="https://www.tuttitalia.it/sicilia/75-santa-lucia-del-mela/"/>
    <hyperlink ref="C6401" r:id="rId6386" display="https://www.tuttitalia.it/sicilia/37-torrenova/"/>
    <hyperlink ref="C6402" r:id="rId6387" display="https://www.tuttitalia.it/sicilia/21-capri-leone/"/>
    <hyperlink ref="C6403" r:id="rId6388" display="https://www.tuttitalia.it/sicilia/28-roccalumera/"/>
    <hyperlink ref="C6404" r:id="rId6389" display="https://www.tuttitalia.it/sicilia/27-venetico/"/>
    <hyperlink ref="C6405" r:id="rId6390" display="https://www.tuttitalia.it/sicilia/76-piraino/"/>
    <hyperlink ref="C6406" r:id="rId6391" display="https://www.tuttitalia.it/sicilia/85-saponara/"/>
    <hyperlink ref="C6407" r:id="rId6392" display="https://www.tuttitalia.it/sicilia/23-furnari/"/>
    <hyperlink ref="C6408" r:id="rId6393" display="https://www.tuttitalia.it/sicilia/85-francavilla-di-sicilia/"/>
    <hyperlink ref="C6409" r:id="rId6394" display="https://www.tuttitalia.it/sicilia/79-naso/"/>
    <hyperlink ref="C6410" r:id="rId6395" display="https://www.tuttitalia.it/sicilia/21-nizza-di-sicilia/"/>
    <hyperlink ref="C6411" r:id="rId6396" display="https://www.tuttitalia.it/sicilia/56-san-fratello/"/>
    <hyperlink ref="C6412" r:id="rId6397" display="https://www.tuttitalia.it/sicilia/18-furci-siculo/"/>
    <hyperlink ref="C6413" r:id="rId6398" display="https://www.tuttitalia.it/sicilia/35-caronia/"/>
    <hyperlink ref="C6414" r:id="rId6399" display="https://www.tuttitalia.it/sicilia/28-gaggi/"/>
    <hyperlink ref="C6415" r:id="rId6400" display="https://www.tuttitalia.it/sicilia/52-capizzi/"/>
    <hyperlink ref="C6416" r:id="rId6401" display="https://www.tuttitalia.it/sicilia/43-castell-umberto/"/>
    <hyperlink ref="C6417" r:id="rId6402" display="https://www.tuttitalia.it/sicilia/53-sant-angelo-di-brolo/"/>
    <hyperlink ref="C6418" r:id="rId6403" display="https://www.tuttitalia.it/sicilia/84-letojanni/"/>
    <hyperlink ref="C6419" r:id="rId6404" display="https://www.tuttitalia.it/sicilia/12-tusa/"/>
    <hyperlink ref="C6420" r:id="rId6405" display="https://www.tuttitalia.it/sicilia/96-san-piero-patti/"/>
    <hyperlink ref="C6421" r:id="rId6406" display="https://www.tuttitalia.it/sicilia/87-falcone/"/>
    <hyperlink ref="C6422" r:id="rId6407" display="https://www.tuttitalia.it/sicilia/37-san-pier-niceto/"/>
    <hyperlink ref="C6423" r:id="rId6408" display="https://www.tuttitalia.it/sicilia/77-monforte-san-giorgio/"/>
    <hyperlink ref="C6424" r:id="rId6409" display="https://www.tuttitalia.it/sicilia/79-sinagra/"/>
    <hyperlink ref="C6425" r:id="rId6410" display="https://www.tuttitalia.it/sicilia/12-galati-mamertino/"/>
    <hyperlink ref="C6426" r:id="rId6411" display="https://www.tuttitalia.it/sicilia/46-ali-terme/"/>
    <hyperlink ref="C6427" r:id="rId6412" display="https://www.tuttitalia.it/sicilia/26-castroreale/"/>
    <hyperlink ref="C6428" r:id="rId6413" display="https://www.tuttitalia.it/sicilia/68-meri/"/>
    <hyperlink ref="C6429" r:id="rId6414" display="https://www.tuttitalia.it/sicilia/95-cesaro/"/>
    <hyperlink ref="C6430" r:id="rId6415" display="https://www.tuttitalia.it/sicilia/18-montalbano-elicona/"/>
    <hyperlink ref="C6431" r:id="rId6416" display="https://www.tuttitalia.it/sicilia/50-oliveri/"/>
    <hyperlink ref="C6432" r:id="rId6417" display="https://www.tuttitalia.it/sicilia/35-rodi-milici/"/>
    <hyperlink ref="C6433" r:id="rId6418" display="https://www.tuttitalia.it/sicilia/63-scaletta-zanclea/"/>
    <hyperlink ref="C6434" r:id="rId6419" display="https://www.tuttitalia.it/sicilia/36-san-marco-d-alunzio/"/>
    <hyperlink ref="C6435" r:id="rId6420" display="https://www.tuttitalia.it/sicilia/80-alcara-li-fusi/"/>
    <hyperlink ref="C6436" r:id="rId6421" display="https://www.tuttitalia.it/sicilia/53-savoca/"/>
    <hyperlink ref="C6437" r:id="rId6422" display="https://www.tuttitalia.it/sicilia/14-gualtieri-sicamino/"/>
    <hyperlink ref="C6438" r:id="rId6423" display="https://www.tuttitalia.it/sicilia/14-librizzi/"/>
    <hyperlink ref="C6439" r:id="rId6424" display="https://www.tuttitalia.it/sicilia/80-montagnareale/"/>
    <hyperlink ref="C6440" r:id="rId6425" display="https://www.tuttitalia.it/sicilia/67-itala/"/>
    <hyperlink ref="C6441" r:id="rId6426" display="https://www.tuttitalia.it/sicilia/51-sant-alessio-siculo/"/>
    <hyperlink ref="C6442" r:id="rId6427" display="https://www.tuttitalia.it/sicilia/98-mazzarra-sant-andrea/"/>
    <hyperlink ref="C6443" r:id="rId6428" display="https://www.tuttitalia.it/sicilia/87-graniti/"/>
    <hyperlink ref="C6444" r:id="rId6429" display="https://www.tuttitalia.it/sicilia/42-longi/"/>
    <hyperlink ref="C6445" r:id="rId6430" display="https://www.tuttitalia.it/sicilia/28-ficarra/"/>
    <hyperlink ref="C6446" r:id="rId6431" display="https://www.tuttitalia.it/sicilia/49-fiumedinisi/"/>
    <hyperlink ref="C6447" r:id="rId6432" display="https://www.tuttitalia.it/sicilia/70-san-teodoro/"/>
    <hyperlink ref="C6448" r:id="rId6433" display="https://www.tuttitalia.it/sicilia/97-valdina/"/>
    <hyperlink ref="C6449" r:id="rId6434" display="https://www.tuttitalia.it/sicilia/34-novara-di-sicilia/"/>
    <hyperlink ref="C6450" r:id="rId6435" display="https://www.tuttitalia.it/sicilia/37-pettineo/"/>
    <hyperlink ref="C6451" r:id="rId6436" display="https://www.tuttitalia.it/sicilia/37-militello-rosmarino/"/>
    <hyperlink ref="C6452" r:id="rId6437" display="https://www.tuttitalia.it/sicilia/72-castel-di-lucio/"/>
    <hyperlink ref="C6453" r:id="rId6438" display="https://www.tuttitalia.it/sicilia/95-san-salvatore-di-fitalia/"/>
    <hyperlink ref="C6454" r:id="rId6439" display="https://www.tuttitalia.it/sicilia/14-pagliara/"/>
    <hyperlink ref="C6455" r:id="rId6440" display="https://www.tuttitalia.it/sicilia/62-castelmola/"/>
    <hyperlink ref="C6456" r:id="rId6441" display="https://www.tuttitalia.it/sicilia/41-roccavaldina/"/>
    <hyperlink ref="C6457" r:id="rId6442" display="https://www.tuttitalia.it/sicilia/22-fondachelli-fantina/"/>
    <hyperlink ref="C6458" r:id="rId6443" display="https://www.tuttitalia.it/sicilia/67-malfa/"/>
    <hyperlink ref="C6459" r:id="rId6444" display="https://www.tuttitalia.it/sicilia/93-ucria/"/>
    <hyperlink ref="C6460" r:id="rId6445" display="https://www.tuttitalia.it/sicilia/91-raccuja/"/>
    <hyperlink ref="C6461" r:id="rId6446" display="https://www.tuttitalia.it/sicilia/35-mirto/"/>
    <hyperlink ref="C6462" r:id="rId6447" display="https://www.tuttitalia.it/sicilia/63-santa-domenica-vittoria/"/>
    <hyperlink ref="C6463" r:id="rId6448" display="https://www.tuttitalia.it/sicilia/75-forza-d-agro/"/>
    <hyperlink ref="C6464" r:id="rId6449" display="https://www.tuttitalia.it/sicilia/37-santa-marina-salina/"/>
    <hyperlink ref="C6465" r:id="rId6450" display="https://www.tuttitalia.it/sicilia/96-antillo/"/>
    <hyperlink ref="C6466" r:id="rId6451" display="https://www.tuttitalia.it/sicilia/60-tripi/"/>
    <hyperlink ref="C6467" r:id="rId6452" display="https://www.tuttitalia.it/sicilia/21-motta-camastra/"/>
    <hyperlink ref="C6468" r:id="rId6453" display="https://www.tuttitalia.it/sicilia/58-casalvecchio-siculo/"/>
    <hyperlink ref="C6469" r:id="rId6454" display="https://www.tuttitalia.it/sicilia/33-reitano/"/>
    <hyperlink ref="C6470" r:id="rId6455" display="https://www.tuttitalia.it/sicilia/58-limina/"/>
    <hyperlink ref="C6471" r:id="rId6456" display="https://www.tuttitalia.it/sicilia/14-ali/"/>
    <hyperlink ref="C6472" r:id="rId6457" display="https://www.tuttitalia.it/sicilia/48-moio-alcantara/"/>
    <hyperlink ref="C6473" r:id="rId6458" display="https://www.tuttitalia.it/sicilia/34-leni/"/>
    <hyperlink ref="C6474" r:id="rId6459" display="https://www.tuttitalia.it/sicilia/45-motta-d-affermo/"/>
    <hyperlink ref="C6475" r:id="rId6460" display="https://www.tuttitalia.it/sicilia/59-malvagna/"/>
    <hyperlink ref="C6476" r:id="rId6461" display="https://www.tuttitalia.it/sicilia/48-frazzano/"/>
    <hyperlink ref="C6477" r:id="rId6462" display="https://www.tuttitalia.it/sicilia/73-roccella-valdemone/"/>
    <hyperlink ref="C6478" r:id="rId6463" display="https://www.tuttitalia.it/sicilia/19-basico/"/>
    <hyperlink ref="C6479" r:id="rId6464" display="https://www.tuttitalia.it/sicilia/87-mongiuffi-melia/"/>
    <hyperlink ref="C6480" r:id="rId6465" display="https://www.tuttitalia.it/sicilia/36-mandanici/"/>
    <hyperlink ref="C6481" r:id="rId6466" display="https://www.tuttitalia.it/sicilia/77-condro/"/>
    <hyperlink ref="C6482" r:id="rId6467" display="https://www.tuttitalia.it/sicilia/85-floresta/"/>
    <hyperlink ref="C6483" r:id="rId6468" display="https://www.tuttitalia.it/sicilia/20-gallodoro/"/>
    <hyperlink ref="C6484" r:id="rId6469" display="https://www.tuttitalia.it/sicilia/20-roccafiorita/"/>
    <hyperlink ref="C6485" r:id="rId6470" display="https://www.tuttitalia.it/sicilia/81-palermo/"/>
    <hyperlink ref="C6486" r:id="rId6471" display="https://www.tuttitalia.it/sicilia/59-bagheria/"/>
    <hyperlink ref="C6487" r:id="rId6472" display="https://www.tuttitalia.it/sicilia/90-carini/"/>
    <hyperlink ref="C6488" r:id="rId6473" display="https://www.tuttitalia.it/sicilia/21-monreale/"/>
    <hyperlink ref="C6489" r:id="rId6474" display="https://www.tuttitalia.it/sicilia/96-partinico/"/>
    <hyperlink ref="C6490" r:id="rId6475" display="https://www.tuttitalia.it/sicilia/96-misilmeri/"/>
    <hyperlink ref="C6491" r:id="rId6476" display="https://www.tuttitalia.it/sicilia/29-termini-imerese/"/>
    <hyperlink ref="C6492" r:id="rId6477" display="https://www.tuttitalia.it/sicilia/31-villabate/"/>
    <hyperlink ref="C6493" r:id="rId6478" display="https://www.tuttitalia.it/sicilia/18-cefalu/"/>
    <hyperlink ref="C6494" r:id="rId6479" display="https://www.tuttitalia.it/sicilia/37-ficarazzi/"/>
    <hyperlink ref="C6495" r:id="rId6480" display="https://www.tuttitalia.it/sicilia/37-terrasini/"/>
    <hyperlink ref="C6496" r:id="rId6481" display="https://www.tuttitalia.it/sicilia/81-cinisi/"/>
    <hyperlink ref="C6497" r:id="rId6482" display="https://www.tuttitalia.it/sicilia/87-casteldaccia/"/>
    <hyperlink ref="C6498" r:id="rId6483" display="https://www.tuttitalia.it/sicilia/59-capaci/"/>
    <hyperlink ref="C6499" r:id="rId6484" display="https://www.tuttitalia.it/sicilia/98-belmonte-mezzagno/"/>
    <hyperlink ref="C6500" r:id="rId6485" display="https://www.tuttitalia.it/sicilia/73-santa-flavia/"/>
    <hyperlink ref="C6501" r:id="rId6486" display="https://www.tuttitalia.it/sicilia/91-corleone/"/>
    <hyperlink ref="C6502" r:id="rId6487" display="https://www.tuttitalia.it/sicilia/32-trabia/"/>
    <hyperlink ref="C6503" r:id="rId6488" display="https://www.tuttitalia.it/sicilia/36-altofonte/"/>
    <hyperlink ref="C6504" r:id="rId6489" display="https://www.tuttitalia.it/sicilia/23-castelbuono/"/>
    <hyperlink ref="C6505" r:id="rId6490" display="https://www.tuttitalia.it/sicilia/41-san-giuseppe-jato/"/>
    <hyperlink ref="C6506" r:id="rId6491" display="https://www.tuttitalia.it/sicilia/79-altavilla-milicia/"/>
    <hyperlink ref="C6507" r:id="rId6492" display="https://www.tuttitalia.it/sicilia/18-caccamo/"/>
    <hyperlink ref="C6508" r:id="rId6493" display="https://www.tuttitalia.it/sicilia/62-campofelice-di-roccella/"/>
    <hyperlink ref="C6509" r:id="rId6494" display="https://www.tuttitalia.it/sicilia/70-borgetto/"/>
    <hyperlink ref="C6510" r:id="rId6495" display="https://www.tuttitalia.it/sicilia/96-isola-delle-femmine/"/>
    <hyperlink ref="C6511" r:id="rId6496" display="https://www.tuttitalia.it/sicilia/65-lercara-friddi/"/>
    <hyperlink ref="C6512" r:id="rId6497" display="https://www.tuttitalia.it/sicilia/60-gangi/"/>
    <hyperlink ref="C6513" r:id="rId6498" display="https://www.tuttitalia.it/sicilia/81-balestrate/"/>
    <hyperlink ref="C6514" r:id="rId6499" display="https://www.tuttitalia.it/sicilia/41-marineo/"/>
    <hyperlink ref="C6515" r:id="rId6500" display="https://www.tuttitalia.it/sicilia/87-montelepre/"/>
    <hyperlink ref="C6516" r:id="rId6501" display="https://www.tuttitalia.it/sicilia/92-piana-degli-albanesi/"/>
    <hyperlink ref="C6517" r:id="rId6502" display="https://www.tuttitalia.it/sicilia/73-san-cipirello/"/>
    <hyperlink ref="C6518" r:id="rId6503" display="https://www.tuttitalia.it/sicilia/67-cerda/"/>
    <hyperlink ref="C6519" r:id="rId6504" display="https://www.tuttitalia.it/sicilia/91-prizzi/"/>
    <hyperlink ref="C6520" r:id="rId6505" display="https://www.tuttitalia.it/sicilia/92-bisacquino/"/>
    <hyperlink ref="C6521" r:id="rId6506" display="https://www.tuttitalia.it/sicilia/46-torretta/"/>
    <hyperlink ref="C6522" r:id="rId6507" display="https://www.tuttitalia.it/sicilia/16-bolognetta/"/>
    <hyperlink ref="C6523" r:id="rId6508" display="https://www.tuttitalia.it/sicilia/83-collesano/"/>
    <hyperlink ref="C6524" r:id="rId6509" display="https://www.tuttitalia.it/sicilia/59-caltavuturo/"/>
    <hyperlink ref="C6525" r:id="rId6510" display="https://www.tuttitalia.it/sicilia/40-ciminna/"/>
    <hyperlink ref="C6526" r:id="rId6511" display="https://www.tuttitalia.it/sicilia/43-lascari/"/>
    <hyperlink ref="C6527" r:id="rId6512" display="https://www.tuttitalia.it/sicilia/26-alia/"/>
    <hyperlink ref="C6528" r:id="rId6513" display="https://www.tuttitalia.it/sicilia/35-valledolmo/"/>
    <hyperlink ref="C6529" r:id="rId6514" display="https://www.tuttitalia.it/sicilia/70-villafrati/"/>
    <hyperlink ref="C6530" r:id="rId6515" display="https://www.tuttitalia.it/sicilia/60-castellana-sicula/"/>
    <hyperlink ref="C6531" r:id="rId6516" display="https://www.tuttitalia.it/sicilia/77-polizzi-generosa/"/>
    <hyperlink ref="C6532" r:id="rId6517" display="https://www.tuttitalia.it/sicilia/51-camporeale/"/>
    <hyperlink ref="C6533" r:id="rId6518" display="https://www.tuttitalia.it/sicilia/26-montemaggiore-belsito/"/>
    <hyperlink ref="C6534" r:id="rId6519" display="https://www.tuttitalia.it/sicilia/82-petralia-soprana/"/>
    <hyperlink ref="C6535" r:id="rId6520" display="https://www.tuttitalia.it/sicilia/41-trappeto/"/>
    <hyperlink ref="C6536" r:id="rId6521" display="https://www.tuttitalia.it/sicilia/93-castronovo-di-sicilia/"/>
    <hyperlink ref="C6537" r:id="rId6522" display="https://www.tuttitalia.it/sicilia/38-pollina/"/>
    <hyperlink ref="C6538" r:id="rId6523" display="https://www.tuttitalia.it/sicilia/98-mezzojuso/"/>
    <hyperlink ref="C6539" r:id="rId6524" display="https://www.tuttitalia.it/sicilia/97-sciara/"/>
    <hyperlink ref="C6540" r:id="rId6525" display="https://www.tuttitalia.it/sicilia/87-chiusa-sclafani/"/>
    <hyperlink ref="C6541" r:id="rId6526" display="https://www.tuttitalia.it/sicilia/18-petralia-sottana/"/>
    <hyperlink ref="C6542" r:id="rId6527" display="https://www.tuttitalia.it/sicilia/73-vicari/"/>
    <hyperlink ref="C6543" r:id="rId6528" display="https://www.tuttitalia.it/sicilia/55-roccapalumba/"/>
    <hyperlink ref="C6544" r:id="rId6529" display="https://www.tuttitalia.it/sicilia/25-giardinello/"/>
    <hyperlink ref="C6545" r:id="rId6530" display="https://www.tuttitalia.it/sicilia/68-palazzo-adriano/"/>
    <hyperlink ref="C6546" r:id="rId6531" display="https://www.tuttitalia.it/sicilia/37-baucina/"/>
    <hyperlink ref="C6547" r:id="rId6532" display="https://www.tuttitalia.it/sicilia/40-alimena/"/>
    <hyperlink ref="C6548" r:id="rId6533" display="https://www.tuttitalia.it/sicilia/32-ventimiglia-di-sicilia/"/>
    <hyperlink ref="C6549" r:id="rId6534" display="https://www.tuttitalia.it/sicilia/26-giuliana/"/>
    <hyperlink ref="C6550" r:id="rId6535" display="https://www.tuttitalia.it/sicilia/71-geraci-siculo/"/>
    <hyperlink ref="C6551" r:id="rId6536" display="https://www.tuttitalia.it/sicilia/64-contessa-entellina/"/>
    <hyperlink ref="C6552" r:id="rId6537" display="https://www.tuttitalia.it/sicilia/52-san-mauro-castelverde/"/>
    <hyperlink ref="C6553" r:id="rId6538" display="https://www.tuttitalia.it/sicilia/59-isnello/"/>
    <hyperlink ref="C6554" r:id="rId6539" display="https://www.tuttitalia.it/sicilia/33-roccamena/"/>
    <hyperlink ref="C6555" r:id="rId6540" display="https://www.tuttitalia.it/sicilia/46-ustica/"/>
    <hyperlink ref="C6556" r:id="rId6541" display="https://www.tuttitalia.it/sicilia/28-bompietro/"/>
    <hyperlink ref="C6557" r:id="rId6542" display="https://www.tuttitalia.it/sicilia/33-campofiorito/"/>
    <hyperlink ref="C6558" r:id="rId6543" display="https://www.tuttitalia.it/sicilia/15-aliminusa/"/>
    <hyperlink ref="C6559" r:id="rId6544" display="https://www.tuttitalia.it/sicilia/54-godrano/"/>
    <hyperlink ref="C6560" r:id="rId6545" display="https://www.tuttitalia.it/sicilia/26-cefala-diana/"/>
    <hyperlink ref="C6561" r:id="rId6546" display="https://www.tuttitalia.it/sicilia/63-santa-cristina-gela/"/>
    <hyperlink ref="C6562" r:id="rId6547" display="https://www.tuttitalia.it/sicilia/88-blufi/"/>
    <hyperlink ref="C6563" r:id="rId6548" display="https://www.tuttitalia.it/sicilia/92-gratteri/"/>
    <hyperlink ref="C6564" r:id="rId6549" display="https://www.tuttitalia.it/sicilia/55-scillato/"/>
    <hyperlink ref="C6565" r:id="rId6550" display="https://www.tuttitalia.it/sicilia/15-campofelice-di-fitalia/"/>
    <hyperlink ref="C6566" r:id="rId6551" display="https://www.tuttitalia.it/sicilia/20-sclafani-bagni/"/>
    <hyperlink ref="C6567" r:id="rId6552" display="https://www.tuttitalia.it/sicilia/25-ragusa/"/>
    <hyperlink ref="C6568" r:id="rId6553" display="https://www.tuttitalia.it/sicilia/76-vittoria/"/>
    <hyperlink ref="C6569" r:id="rId6554" display="https://www.tuttitalia.it/sicilia/38-modica/"/>
    <hyperlink ref="C6570" r:id="rId6555" display="https://www.tuttitalia.it/sicilia/75-comiso/"/>
    <hyperlink ref="C6571" r:id="rId6556" display="https://www.tuttitalia.it/sicilia/31-scicli/"/>
    <hyperlink ref="C6572" r:id="rId6557" display="https://www.tuttitalia.it/sicilia/60-pozzallo/"/>
    <hyperlink ref="C6573" r:id="rId6558" display="https://www.tuttitalia.it/sicilia/64-ispica/"/>
    <hyperlink ref="C6574" r:id="rId6559" display="https://www.tuttitalia.it/sicilia/28-acate/"/>
    <hyperlink ref="C6575" r:id="rId6560" display="https://www.tuttitalia.it/sicilia/39-santa-croce-camerina/"/>
    <hyperlink ref="C6576" r:id="rId6561" display="https://www.tuttitalia.it/sicilia/33-chiaramonte-gulfi/"/>
    <hyperlink ref="C6577" r:id="rId6562" display="https://www.tuttitalia.it/sicilia/80-monterosso-almo/"/>
    <hyperlink ref="C6578" r:id="rId6563" display="https://www.tuttitalia.it/sicilia/95-giarratana/"/>
    <hyperlink ref="C6579" r:id="rId6564" display="https://www.tuttitalia.it/sicilia/78-siracusa/"/>
    <hyperlink ref="C6580" r:id="rId6565" display="https://www.tuttitalia.it/sicilia/57-augusta/"/>
    <hyperlink ref="C6581" r:id="rId6566" display="https://www.tuttitalia.it/sicilia/51-avola/"/>
    <hyperlink ref="C6582" r:id="rId6567" display="https://www.tuttitalia.it/sicilia/57-noto/"/>
    <hyperlink ref="C6583" r:id="rId6568" display="https://www.tuttitalia.it/sicilia/82-lentini/"/>
    <hyperlink ref="C6584" r:id="rId6569" display="https://www.tuttitalia.it/sicilia/83-floridia/"/>
    <hyperlink ref="C6585" r:id="rId6570" display="https://www.tuttitalia.it/sicilia/53-pachino/"/>
    <hyperlink ref="C6586" r:id="rId6571" display="https://www.tuttitalia.it/sicilia/19-rosolini/"/>
    <hyperlink ref="C6587" r:id="rId6572" display="https://www.tuttitalia.it/sicilia/23-carlentini/"/>
    <hyperlink ref="C6588" r:id="rId6573" display="https://www.tuttitalia.it/sicilia/80-melilli/"/>
    <hyperlink ref="C6589" r:id="rId6574" display="https://www.tuttitalia.it/sicilia/66-francofonte/"/>
    <hyperlink ref="C6590" r:id="rId6575" display="https://www.tuttitalia.it/sicilia/18-priolo-gargallo/"/>
    <hyperlink ref="C6591" r:id="rId6576" display="https://www.tuttitalia.it/sicilia/22-palazzolo-acreide/"/>
    <hyperlink ref="C6592" r:id="rId6577" display="https://www.tuttitalia.it/sicilia/96-sortino/"/>
    <hyperlink ref="C6593" r:id="rId6578" display="https://www.tuttitalia.it/sicilia/25-solarino/"/>
    <hyperlink ref="C6594" r:id="rId6579" display="https://www.tuttitalia.it/sicilia/41-canicattini-bagni/"/>
    <hyperlink ref="C6595" r:id="rId6580" display="https://www.tuttitalia.it/sicilia/37-portopalo-di-capo-passero/"/>
    <hyperlink ref="C6596" r:id="rId6581" display="https://www.tuttitalia.it/sicilia/55-ferla/"/>
    <hyperlink ref="C6597" r:id="rId6582" display="https://www.tuttitalia.it/sicilia/63-buccheri/"/>
    <hyperlink ref="C6598" r:id="rId6583" display="https://www.tuttitalia.it/sicilia/48-buscemi/"/>
    <hyperlink ref="C6599" r:id="rId6584" display="https://www.tuttitalia.it/sicilia/98-cassaro/"/>
    <hyperlink ref="C6600" r:id="rId6585" display="https://www.tuttitalia.it/sicilia/22-marsala/"/>
    <hyperlink ref="C6601" r:id="rId6586" display="https://www.tuttitalia.it/sicilia/51-trapani/"/>
    <hyperlink ref="C6602" r:id="rId6587" display="https://www.tuttitalia.it/sicilia/93-mazara-del-vallo/"/>
    <hyperlink ref="C6603" r:id="rId6588" display="https://www.tuttitalia.it/sicilia/91-alcamo/"/>
    <hyperlink ref="C6604" r:id="rId6589" display="https://www.tuttitalia.it/sicilia/15-castelvetrano/"/>
    <hyperlink ref="C6605" r:id="rId6590" display="https://www.tuttitalia.it/sicilia/49-erice/"/>
    <hyperlink ref="C6606" r:id="rId6591" display="https://www.tuttitalia.it/sicilia/96-castellammare-del-golfo/"/>
    <hyperlink ref="C6607" r:id="rId6592" display="https://www.tuttitalia.it/sicilia/31-valderice/"/>
    <hyperlink ref="C6608" r:id="rId6593" display="https://www.tuttitalia.it/sicilia/27-campobello-di-mazara/"/>
    <hyperlink ref="C6609" r:id="rId6594" display="https://www.tuttitalia.it/sicilia/94-paceco/"/>
    <hyperlink ref="C6610" r:id="rId6595" display="https://www.tuttitalia.it/sicilia/65-salemi/"/>
    <hyperlink ref="C6611" r:id="rId6596" display="https://www.tuttitalia.it/sicilia/72-partanna/"/>
    <hyperlink ref="C6612" r:id="rId6597" display="https://www.tuttitalia.it/sicilia/25-petrosino/"/>
    <hyperlink ref="C6613" r:id="rId6598" display="https://www.tuttitalia.it/sicilia/31-pantelleria/"/>
    <hyperlink ref="C6614" r:id="rId6599" display="https://www.tuttitalia.it/sicilia/89-calatafimi-segesta/"/>
    <hyperlink ref="C6615" r:id="rId6600" display="https://www.tuttitalia.it/sicilia/18-custonaci/"/>
    <hyperlink ref="C6616" r:id="rId6601" display="https://www.tuttitalia.it/sicilia/86-santa-ninfa/"/>
    <hyperlink ref="C6617" r:id="rId6602" display="https://www.tuttitalia.it/sicilia/65-san-vito-lo-capo/"/>
    <hyperlink ref="C6618" r:id="rId6603" display="https://www.tuttitalia.it/sicilia/93-favignana/"/>
    <hyperlink ref="C6619" r:id="rId6604" display="https://www.tuttitalia.it/sicilia/41-gibellina/"/>
    <hyperlink ref="C6620" r:id="rId6605" display="https://www.tuttitalia.it/sicilia/82-buseto-palizzolo/"/>
    <hyperlink ref="C6621" r:id="rId6606" display="https://www.tuttitalia.it/sicilia/94-vita/"/>
    <hyperlink ref="C6622" r:id="rId6607" display="https://www.tuttitalia.it/sicilia/14-salaparuta/"/>
    <hyperlink ref="C6623" r:id="rId6608" display="https://www.tuttitalia.it/sicilia/24-poggioreale/"/>
    <hyperlink ref="C6624" r:id="rId6609" display="https://www.tuttitalia.it/toscana/96-arezzo/"/>
    <hyperlink ref="C6625" r:id="rId6610" display="https://www.tuttitalia.it/toscana/45-montevarchi/"/>
    <hyperlink ref="C6626" r:id="rId6611" display="https://www.tuttitalia.it/toscana/34-cortona/"/>
    <hyperlink ref="C6627" r:id="rId6612" display="https://www.tuttitalia.it/toscana/22-san-giovanni-valdarno/"/>
    <hyperlink ref="C6628" r:id="rId6613" display="https://www.tuttitalia.it/toscana/71-sansepolcro/"/>
    <hyperlink ref="C6629" r:id="rId6614" display="https://www.tuttitalia.it/toscana/52-castiglion-fiorentino/"/>
    <hyperlink ref="C6630" r:id="rId6615" display="https://www.tuttitalia.it/toscana/83-terranuova-bracciolini/"/>
    <hyperlink ref="C6631" r:id="rId6616" display="https://www.tuttitalia.it/toscana/27-bibbiena/"/>
    <hyperlink ref="C6632" r:id="rId6617" display="https://www.tuttitalia.it/toscana/44-bucine/"/>
    <hyperlink ref="C6633" r:id="rId6618" display="https://www.tuttitalia.it/toscana/62-castelfranco-piandisco/"/>
    <hyperlink ref="C6634" r:id="rId6619" display="https://www.tuttitalia.it/toscana/43-cavriglia/"/>
    <hyperlink ref="C6635" r:id="rId6620" display="https://www.tuttitalia.it/toscana/96-foiano-della-chiana/"/>
    <hyperlink ref="C6636" r:id="rId6621" display="https://www.tuttitalia.it/toscana/72-civitella-in-val-di-chiana/"/>
    <hyperlink ref="C6637" r:id="rId6622" display="https://www.tuttitalia.it/toscana/84-monte-san-savino/"/>
    <hyperlink ref="C6638" r:id="rId6623" display="https://www.tuttitalia.it/toscana/29-laterina-pergine-valdarno/"/>
    <hyperlink ref="C6639" r:id="rId6624" display="https://www.tuttitalia.it/toscana/76-subbiano/"/>
    <hyperlink ref="C6640" r:id="rId6625" display="https://www.tuttitalia.it/toscana/50-poppi/"/>
    <hyperlink ref="C6641" r:id="rId6626" display="https://www.tuttitalia.it/toscana/32-loro-ciuffenna/"/>
    <hyperlink ref="C6642" r:id="rId6627" display="https://www.tuttitalia.it/toscana/23-pratovecchio-stia/"/>
    <hyperlink ref="C6643" r:id="rId6628" display="https://www.tuttitalia.it/toscana/85-anghiari/"/>
    <hyperlink ref="C6644" r:id="rId6629" display="https://www.tuttitalia.it/toscana/35-capolona/"/>
    <hyperlink ref="C6645" r:id="rId6630" display="https://www.tuttitalia.it/toscana/64-lucignano/"/>
    <hyperlink ref="C6646" r:id="rId6631" display="https://www.tuttitalia.it/toscana/58-marciano-della-chiana/"/>
    <hyperlink ref="C6647" r:id="rId6632" display="https://www.tuttitalia.it/toscana/43-castel-focognano/"/>
    <hyperlink ref="C6648" r:id="rId6633" display="https://www.tuttitalia.it/toscana/79-pieve-santo-stefano/"/>
    <hyperlink ref="C6649" r:id="rId6634" display="https://www.tuttitalia.it/toscana/27-castel-san-niccolo/"/>
    <hyperlink ref="C6650" r:id="rId6635" display="https://www.tuttitalia.it/toscana/51-castiglion-fibocchi/"/>
    <hyperlink ref="C6651" r:id="rId6636" display="https://www.tuttitalia.it/toscana/37-chiusi-della-verna/"/>
    <hyperlink ref="C6652" r:id="rId6637" display="https://www.tuttitalia.it/toscana/67-monterchi/"/>
    <hyperlink ref="C6653" r:id="rId6638" display="https://www.tuttitalia.it/toscana/25-caprese-michelangelo/"/>
    <hyperlink ref="C6654" r:id="rId6639" display="https://www.tuttitalia.it/toscana/98-sestino/"/>
    <hyperlink ref="C6655" r:id="rId6640" display="https://www.tuttitalia.it/toscana/95-badia-tedalda/"/>
    <hyperlink ref="C6656" r:id="rId6641" display="https://www.tuttitalia.it/toscana/92-talla/"/>
    <hyperlink ref="C6657" r:id="rId6642" display="https://www.tuttitalia.it/toscana/20-chitignano/"/>
    <hyperlink ref="C6658" r:id="rId6643" display="https://www.tuttitalia.it/toscana/63-ortignano-raggiolo/"/>
    <hyperlink ref="C6659" r:id="rId6644" display="https://www.tuttitalia.it/toscana/88-montemignaio/"/>
    <hyperlink ref="C6660" r:id="rId6645" display="https://www.tuttitalia.it/toscana/77-firenze/"/>
    <hyperlink ref="C6661" r:id="rId6646" display="https://www.tuttitalia.it/toscana/62-scandicci/"/>
    <hyperlink ref="C6662" r:id="rId6647" display="https://www.tuttitalia.it/toscana/81-sesto-fiorentino/"/>
    <hyperlink ref="C6663" r:id="rId6648" display="https://www.tuttitalia.it/toscana/81-empoli/"/>
    <hyperlink ref="C6664" r:id="rId6649" display="https://www.tuttitalia.it/toscana/29-campi-bisenzio/"/>
    <hyperlink ref="C6665" r:id="rId6650" display="https://www.tuttitalia.it/toscana/35-bagno-a-ripoli/"/>
    <hyperlink ref="C6666" r:id="rId6651" display="https://www.tuttitalia.it/toscana/28-figline-incisa-valdarno/"/>
    <hyperlink ref="C6667" r:id="rId6652" display="https://www.tuttitalia.it/toscana/65-fucecchio/"/>
    <hyperlink ref="C6668" r:id="rId6653" display="https://www.tuttitalia.it/toscana/21-pontassieve/"/>
    <hyperlink ref="C6669" r:id="rId6654" display="https://www.tuttitalia.it/toscana/12-lastra-a-signa/"/>
    <hyperlink ref="C6670" r:id="rId6655" display="https://www.tuttitalia.it/toscana/51-signa/"/>
    <hyperlink ref="C6671" r:id="rId6656" display="https://www.tuttitalia.it/toscana/26-borgo-san-lorenzo/"/>
    <hyperlink ref="C6672" r:id="rId6657" display="https://www.tuttitalia.it/toscana/57-calenzano/"/>
    <hyperlink ref="C6673" r:id="rId6658" display="https://www.tuttitalia.it/toscana/24-castelfiorentino/"/>
    <hyperlink ref="C6674" r:id="rId6659" display="https://www.tuttitalia.it/toscana/36-san-casciano-in-val-di-pesa/"/>
    <hyperlink ref="C6675" r:id="rId6660" display="https://www.tuttitalia.it/toscana/25-reggello/"/>
    <hyperlink ref="C6676" r:id="rId6661" display="https://www.tuttitalia.it/toscana/55-certaldo/"/>
    <hyperlink ref="C6677" r:id="rId6662" display="https://www.tuttitalia.it/toscana/90-impruneta/"/>
    <hyperlink ref="C6678" r:id="rId6663" display="https://www.tuttitalia.it/toscana/86-vinci/"/>
    <hyperlink ref="C6679" r:id="rId6664" display="https://www.tuttitalia.it/toscana/38-montelupo-fiorentino/"/>
    <hyperlink ref="C6680" r:id="rId6665" display="https://www.tuttitalia.it/toscana/96-fiesole/"/>
    <hyperlink ref="C6681" r:id="rId6666" display="https://www.tuttitalia.it/toscana/78-greve-in-chianti/"/>
    <hyperlink ref="C6682" r:id="rId6667" display="https://www.tuttitalia.it/toscana/35-montespertoli/"/>
    <hyperlink ref="C6683" r:id="rId6668" display="https://www.tuttitalia.it/toscana/35-scarperia-san-piero/"/>
    <hyperlink ref="C6684" r:id="rId6669" display="https://www.tuttitalia.it/toscana/88-barberino-tavarnelle/"/>
    <hyperlink ref="C6685" r:id="rId6670" display="https://www.tuttitalia.it/toscana/76-barberino-di-mugello/"/>
    <hyperlink ref="C6686" r:id="rId6671" display="https://www.tuttitalia.it/toscana/78-cerreto-guidi/"/>
    <hyperlink ref="C6687" r:id="rId6672" display="https://www.tuttitalia.it/toscana/16-rignano-sull-arno/"/>
    <hyperlink ref="C6688" r:id="rId6673" display="https://www.tuttitalia.it/toscana/56-vicchio/"/>
    <hyperlink ref="C6689" r:id="rId6674" display="https://www.tuttitalia.it/toscana/38-capraia-limite/"/>
    <hyperlink ref="C6690" r:id="rId6675" display="https://www.tuttitalia.it/toscana/31-pelago/"/>
    <hyperlink ref="C6691" r:id="rId6676" display="https://www.tuttitalia.it/toscana/98-rufina/"/>
    <hyperlink ref="C6692" r:id="rId6677" display="https://www.tuttitalia.it/toscana/66-dicomano/"/>
    <hyperlink ref="C6693" r:id="rId6678" display="https://www.tuttitalia.it/toscana/87-vaglia/"/>
    <hyperlink ref="C6694" r:id="rId6679" display="https://www.tuttitalia.it/toscana/88-gambassi-terme/"/>
    <hyperlink ref="C6695" r:id="rId6680" display="https://www.tuttitalia.it/toscana/93-firenzuola/"/>
    <hyperlink ref="C6696" r:id="rId6681" display="https://www.tuttitalia.it/toscana/55-montaione/"/>
    <hyperlink ref="C6697" r:id="rId6682" display="https://www.tuttitalia.it/toscana/50-marradi/"/>
    <hyperlink ref="C6698" r:id="rId6683" display="https://www.tuttitalia.it/toscana/42-londa/"/>
    <hyperlink ref="C6699" r:id="rId6684" display="https://www.tuttitalia.it/toscana/89-palazzuolo-sul-senio/"/>
    <hyperlink ref="C6700" r:id="rId6685" display="https://www.tuttitalia.it/toscana/86-san-godenzo/"/>
    <hyperlink ref="C6701" r:id="rId6686" display="https://www.tuttitalia.it/toscana/77-grosseto/"/>
    <hyperlink ref="C6702" r:id="rId6687" display="https://www.tuttitalia.it/toscana/41-follonica/"/>
    <hyperlink ref="C6703" r:id="rId6688" display="https://www.tuttitalia.it/toscana/92-orbetello/"/>
    <hyperlink ref="C6704" r:id="rId6689" display="https://www.tuttitalia.it/toscana/16-monte-argentario/"/>
    <hyperlink ref="C6705" r:id="rId6690" display="https://www.tuttitalia.it/toscana/95-roccastrada/"/>
    <hyperlink ref="C6706" r:id="rId6691" display="https://www.tuttitalia.it/toscana/98-gavorrano/"/>
    <hyperlink ref="C6707" r:id="rId6692" display="https://www.tuttitalia.it/toscana/94-massa-marittima/"/>
    <hyperlink ref="C6708" r:id="rId6693" display="https://www.tuttitalia.it/toscana/95-manciano/"/>
    <hyperlink ref="C6709" r:id="rId6694" display="https://www.tuttitalia.it/toscana/95-castiglione-della-pescaia/"/>
    <hyperlink ref="C6710" r:id="rId6695" display="https://www.tuttitalia.it/toscana/48-castel-del-piano/"/>
    <hyperlink ref="C6711" r:id="rId6696" display="https://www.tuttitalia.it/toscana/68-scansano/"/>
    <hyperlink ref="C6712" r:id="rId6697" display="https://www.tuttitalia.it/toscana/22-arcidosso/"/>
    <hyperlink ref="C6713" r:id="rId6698" display="https://www.tuttitalia.it/toscana/70-capalbio/"/>
    <hyperlink ref="C6714" r:id="rId6699" display="https://www.tuttitalia.it/toscana/43-scarlino/"/>
    <hyperlink ref="C6715" r:id="rId6700" display="https://www.tuttitalia.it/toscana/67-pitigliano/"/>
    <hyperlink ref="C6716" r:id="rId6701" display="https://www.tuttitalia.it/toscana/85-magliano-in-toscana/"/>
    <hyperlink ref="C6717" r:id="rId6702" display="https://www.tuttitalia.it/toscana/85-sorano/"/>
    <hyperlink ref="C6718" r:id="rId6703" display="https://www.tuttitalia.it/toscana/83-civitella-paganico/"/>
    <hyperlink ref="C6719" r:id="rId6704" display="https://www.tuttitalia.it/toscana/89-santa-fiora/"/>
    <hyperlink ref="C6720" r:id="rId6705" display="https://www.tuttitalia.it/toscana/32-cinigiano/"/>
    <hyperlink ref="C6721" r:id="rId6706" display="https://www.tuttitalia.it/toscana/92-campagnatico/"/>
    <hyperlink ref="C6722" r:id="rId6707" display="https://www.tuttitalia.it/toscana/31-isola-del-giglio/"/>
    <hyperlink ref="C6723" r:id="rId6708" display="https://www.tuttitalia.it/toscana/80-castell-azzara/"/>
    <hyperlink ref="C6724" r:id="rId6709" display="https://www.tuttitalia.it/toscana/19-monterotondo-marittimo/"/>
    <hyperlink ref="C6725" r:id="rId6710" display="https://www.tuttitalia.it/toscana/98-montieri/"/>
    <hyperlink ref="C6726" r:id="rId6711" display="https://www.tuttitalia.it/toscana/42-semproniano/"/>
    <hyperlink ref="C6727" r:id="rId6712" display="https://www.tuttitalia.it/toscana/80-seggiano/"/>
    <hyperlink ref="C6728" r:id="rId6713" display="https://www.tuttitalia.it/toscana/78-roccalbegna/"/>
    <hyperlink ref="C6729" r:id="rId6714" display="https://www.tuttitalia.it/toscana/71-livorno/"/>
    <hyperlink ref="C6730" r:id="rId6715" display="https://www.tuttitalia.it/toscana/74-piombino/"/>
    <hyperlink ref="C6731" r:id="rId6716" display="https://www.tuttitalia.it/toscana/20-rosignano-marittimo/"/>
    <hyperlink ref="C6732" r:id="rId6717" display="https://www.tuttitalia.it/toscana/97-cecina/"/>
    <hyperlink ref="C6733" r:id="rId6718" display="https://www.tuttitalia.it/toscana/51-collesalvetti/"/>
    <hyperlink ref="C6734" r:id="rId6719" display="https://www.tuttitalia.it/toscana/32-campiglia-marittima/"/>
    <hyperlink ref="C6735" r:id="rId6720" display="https://www.tuttitalia.it/toscana/88-portoferraio/"/>
    <hyperlink ref="C6736" r:id="rId6721" display="https://www.tuttitalia.it/toscana/26-castagneto-carducci/"/>
    <hyperlink ref="C6737" r:id="rId6722" display="https://www.tuttitalia.it/toscana/77-san-vincenzo/"/>
    <hyperlink ref="C6738" r:id="rId6723" display="https://www.tuttitalia.it/toscana/32-campo-nell-elba/"/>
    <hyperlink ref="C6739" r:id="rId6724" display="https://www.tuttitalia.it/toscana/76-capoliveri/"/>
    <hyperlink ref="C6740" r:id="rId6725" display="https://www.tuttitalia.it/toscana/58-porto-azzurro/"/>
    <hyperlink ref="C6741" r:id="rId6726" display="https://www.tuttitalia.it/toscana/64-rio/"/>
    <hyperlink ref="C6742" r:id="rId6727" display="https://www.tuttitalia.it/toscana/25-bibbona/"/>
    <hyperlink ref="C6743" r:id="rId6728" display="https://www.tuttitalia.it/toscana/40-suvereto/"/>
    <hyperlink ref="C6744" r:id="rId6729" display="https://www.tuttitalia.it/toscana/68-marciana/"/>
    <hyperlink ref="C6745" r:id="rId6730" display="https://www.tuttitalia.it/toscana/52-marciana-marina/"/>
    <hyperlink ref="C6746" r:id="rId6731" display="https://www.tuttitalia.it/toscana/14-sassetta/"/>
    <hyperlink ref="C6747" r:id="rId6732" display="https://www.tuttitalia.it/toscana/89-capraia-isola/"/>
    <hyperlink ref="C6748" r:id="rId6733" display="https://www.tuttitalia.it/toscana/53-lucca/"/>
    <hyperlink ref="C6749" r:id="rId6734" display="https://www.tuttitalia.it/toscana/43-viareggio/"/>
    <hyperlink ref="C6750" r:id="rId6735" display="https://www.tuttitalia.it/toscana/39-capannori/"/>
    <hyperlink ref="C6751" r:id="rId6736" display="https://www.tuttitalia.it/toscana/91-camaiore/"/>
    <hyperlink ref="C6752" r:id="rId6737" display="https://www.tuttitalia.it/toscana/20-pietrasanta/"/>
    <hyperlink ref="C6753" r:id="rId6738" display="https://www.tuttitalia.it/toscana/43-massarosa/"/>
    <hyperlink ref="C6754" r:id="rId6739" display="https://www.tuttitalia.it/toscana/23-altopascio/"/>
    <hyperlink ref="C6755" r:id="rId6740" display="https://www.tuttitalia.it/toscana/14-seravezza/"/>
    <hyperlink ref="C6756" r:id="rId6741" display="https://www.tuttitalia.it/toscana/59-barga/"/>
    <hyperlink ref="C6757" r:id="rId6742" display="https://www.tuttitalia.it/toscana/65-porcari/"/>
    <hyperlink ref="C6758" r:id="rId6743" display="https://www.tuttitalia.it/toscana/77-forte-dei-marmi/"/>
    <hyperlink ref="C6759" r:id="rId6744" display="https://www.tuttitalia.it/toscana/62-borgo-a-mozzano/"/>
    <hyperlink ref="C6760" r:id="rId6745" display="https://www.tuttitalia.it/toscana/36-bagni-di-lucca/"/>
    <hyperlink ref="C6761" r:id="rId6746" display="https://www.tuttitalia.it/toscana/78-castelnuovo-di-garfagnana/"/>
    <hyperlink ref="C6762" r:id="rId6747" display="https://www.tuttitalia.it/toscana/83-coreglia-antelminelli/"/>
    <hyperlink ref="C6763" r:id="rId6748" display="https://www.tuttitalia.it/toscana/28-montecarlo/"/>
    <hyperlink ref="C6764" r:id="rId6749" display="https://www.tuttitalia.it/toscana/71-gallicano/"/>
    <hyperlink ref="C6765" r:id="rId6750" display="https://www.tuttitalia.it/toscana/88-pescaglia/"/>
    <hyperlink ref="C6766" r:id="rId6751" display="https://www.tuttitalia.it/toscana/41-stazzema/"/>
    <hyperlink ref="C6767" r:id="rId6752" display="https://www.tuttitalia.it/toscana/76-pieve-fosciana/"/>
    <hyperlink ref="C6768" r:id="rId6753" display="https://www.tuttitalia.it/toscana/39-piazza-al-serchio/"/>
    <hyperlink ref="C6769" r:id="rId6754" display="https://www.tuttitalia.it/toscana/74-camporgiano/"/>
    <hyperlink ref="C6770" r:id="rId6755" display="https://www.tuttitalia.it/toscana/76-minucciano/"/>
    <hyperlink ref="C6771" r:id="rId6756" display="https://www.tuttitalia.it/toscana/72-castiglione-di-garfagnana/"/>
    <hyperlink ref="C6772" r:id="rId6757" display="https://www.tuttitalia.it/toscana/70-villa-basilica/"/>
    <hyperlink ref="C6773" r:id="rId6758" display="https://www.tuttitalia.it/toscana/62-san-romano-in-garfagnana/"/>
    <hyperlink ref="C6774" r:id="rId6759" display="https://www.tuttitalia.it/toscana/76-villa-collemandina/"/>
    <hyperlink ref="C6775" r:id="rId6760" display="https://www.tuttitalia.it/toscana/49-molazzana/"/>
    <hyperlink ref="C6776" r:id="rId6761" display="https://www.tuttitalia.it/toscana/54-sillano-giuncugnano/"/>
    <hyperlink ref="C6777" r:id="rId6762" display="https://www.tuttitalia.it/toscana/50-vagli-sotto/"/>
    <hyperlink ref="C6778" r:id="rId6763" display="https://www.tuttitalia.it/toscana/25-fabbriche-di-vergemoli/"/>
    <hyperlink ref="C6779" r:id="rId6764" display="https://www.tuttitalia.it/toscana/56-fosciandora/"/>
    <hyperlink ref="C6780" r:id="rId6765" display="https://www.tuttitalia.it/toscana/85-careggine/"/>
    <hyperlink ref="C6781" r:id="rId6766" display="https://www.tuttitalia.it/toscana/48-massa/"/>
    <hyperlink ref="C6782" r:id="rId6767" display="https://www.tuttitalia.it/toscana/76-carrara/"/>
    <hyperlink ref="C6783" r:id="rId6768" display="https://www.tuttitalia.it/toscana/65-aulla/"/>
    <hyperlink ref="C6784" r:id="rId6769" display="https://www.tuttitalia.it/toscana/41-montignoso/"/>
    <hyperlink ref="C6785" r:id="rId6770" display="https://www.tuttitalia.it/toscana/36-fivizzano/"/>
    <hyperlink ref="C6786" r:id="rId6771" display="https://www.tuttitalia.it/toscana/55-pontremoli/"/>
    <hyperlink ref="C6787" r:id="rId6772" display="https://www.tuttitalia.it/toscana/96-licciana-nardi/"/>
    <hyperlink ref="C6788" r:id="rId6773" display="https://www.tuttitalia.it/toscana/86-villafranca-in-lunigiana/"/>
    <hyperlink ref="C6789" r:id="rId6774" display="https://www.tuttitalia.it/toscana/18-fosdinovo/"/>
    <hyperlink ref="C6790" r:id="rId6775" display="https://www.tuttitalia.it/toscana/26-mulazzo/"/>
    <hyperlink ref="C6791" r:id="rId6776" display="https://www.tuttitalia.it/toscana/31-filattiera/"/>
    <hyperlink ref="C6792" r:id="rId6777" display="https://www.tuttitalia.it/toscana/34-podenzana/"/>
    <hyperlink ref="C6793" r:id="rId6778" display="https://www.tuttitalia.it/toscana/21-tresana/"/>
    <hyperlink ref="C6794" r:id="rId6779" display="https://www.tuttitalia.it/toscana/12-bagnone/"/>
    <hyperlink ref="C6795" r:id="rId6780" display="https://www.tuttitalia.it/toscana/97-zeri/"/>
    <hyperlink ref="C6796" r:id="rId6781" display="https://www.tuttitalia.it/toscana/36-casola-in-lunigiana/"/>
    <hyperlink ref="C6797" r:id="rId6782" display="https://www.tuttitalia.it/toscana/77-comano/"/>
    <hyperlink ref="C6798" r:id="rId6783" display="https://www.tuttitalia.it/toscana/48-pisa/"/>
    <hyperlink ref="C6799" r:id="rId6784" display="https://www.tuttitalia.it/toscana/37-cascina/"/>
    <hyperlink ref="C6800" r:id="rId6785" display="https://www.tuttitalia.it/toscana/98-san-giuliano-terme/"/>
    <hyperlink ref="C6801" r:id="rId6786" display="https://www.tuttitalia.it/toscana/97-pontedera/"/>
    <hyperlink ref="C6802" r:id="rId6787" display="https://www.tuttitalia.it/toscana/29-san-miniato/"/>
    <hyperlink ref="C6803" r:id="rId6788" display="https://www.tuttitalia.it/toscana/24-ponsacco/"/>
    <hyperlink ref="C6804" r:id="rId6789" display="https://www.tuttitalia.it/toscana/94-santa-croce-sull-arno/"/>
    <hyperlink ref="C6805" r:id="rId6790" display="https://www.tuttitalia.it/toscana/39-castelfranco-di-sotto/"/>
    <hyperlink ref="C6806" r:id="rId6791" display="https://www.tuttitalia.it/toscana/37-santa-maria-a-monte/"/>
    <hyperlink ref="C6807" r:id="rId6792" display="https://www.tuttitalia.it/toscana/89-calcinaia/"/>
    <hyperlink ref="C6808" r:id="rId6793" display="https://www.tuttitalia.it/toscana/21-casciana-terme-lari/"/>
    <hyperlink ref="C6809" r:id="rId6794" display="https://www.tuttitalia.it/toscana/94-vecchiano/"/>
    <hyperlink ref="C6810" r:id="rId6795" display="https://www.tuttitalia.it/toscana/73-montopoli-in-val-d-arno/"/>
    <hyperlink ref="C6811" r:id="rId6796" display="https://www.tuttitalia.it/toscana/39-volterra/"/>
    <hyperlink ref="C6812" r:id="rId6797" display="https://www.tuttitalia.it/toscana/65-vicopisano/"/>
    <hyperlink ref="C6813" r:id="rId6798" display="https://www.tuttitalia.it/toscana/65-bientina/"/>
    <hyperlink ref="C6814" r:id="rId6799" display="https://www.tuttitalia.it/toscana/71-calci/"/>
    <hyperlink ref="C6815" r:id="rId6800" display="https://www.tuttitalia.it/toscana/40-capannoli/"/>
    <hyperlink ref="C6816" r:id="rId6801" display="https://www.tuttitalia.it/toscana/46-pomarance/"/>
    <hyperlink ref="C6817" r:id="rId6802" display="https://www.tuttitalia.it/toscana/64-buti/"/>
    <hyperlink ref="C6818" r:id="rId6803" display="https://www.tuttitalia.it/toscana/27-crespina-lorenzana/"/>
    <hyperlink ref="C6819" r:id="rId6804" display="https://www.tuttitalia.it/toscana/45-peccioli/"/>
    <hyperlink ref="C6820" r:id="rId6805" display="https://www.tuttitalia.it/toscana/97-palaia/"/>
    <hyperlink ref="C6821" r:id="rId6806" display="https://www.tuttitalia.it/toscana/94-terricciola/"/>
    <hyperlink ref="C6822" r:id="rId6807" display="https://www.tuttitalia.it/toscana/64-fauglia/"/>
    <hyperlink ref="C6823" r:id="rId6808" display="https://www.tuttitalia.it/toscana/54-montescudaio/"/>
    <hyperlink ref="C6824" r:id="rId6809" display="https://www.tuttitalia.it/toscana/90-castelnuovo-di-val-di-cecina/"/>
    <hyperlink ref="C6825" r:id="rId6810" display="https://www.tuttitalia.it/toscana/64-castellina-marittima/"/>
    <hyperlink ref="C6826" r:id="rId6811" display="https://www.tuttitalia.it/toscana/70-montecatini-val-di-cecina/"/>
    <hyperlink ref="C6827" r:id="rId6812" display="https://www.tuttitalia.it/toscana/50-santa-luce/"/>
    <hyperlink ref="C6828" r:id="rId6813" display="https://www.tuttitalia.it/toscana/45-riparbella/"/>
    <hyperlink ref="C6829" r:id="rId6814" display="https://www.tuttitalia.it/toscana/75-chianni/"/>
    <hyperlink ref="C6830" r:id="rId6815" display="https://www.tuttitalia.it/toscana/90-lajatico/"/>
    <hyperlink ref="C6831" r:id="rId6816" display="https://www.tuttitalia.it/toscana/25-guardistallo/"/>
    <hyperlink ref="C6832" r:id="rId6817" display="https://www.tuttitalia.it/toscana/60-casale-marittimo/"/>
    <hyperlink ref="C6833" r:id="rId6818" display="https://www.tuttitalia.it/toscana/66-monteverdi-marittimo/"/>
    <hyperlink ref="C6834" r:id="rId6819" display="https://www.tuttitalia.it/toscana/35-orciano-pisano/"/>
    <hyperlink ref="C6835" r:id="rId6820" display="https://www.tuttitalia.it/toscana/59-pistoia/"/>
    <hyperlink ref="C6836" r:id="rId6821" display="https://www.tuttitalia.it/toscana/74-quarrata/"/>
    <hyperlink ref="C6837" r:id="rId6822" display="https://www.tuttitalia.it/toscana/29-monsummano-terme/"/>
    <hyperlink ref="C6838" r:id="rId6823" display="https://www.tuttitalia.it/toscana/87-montecatini-terme/"/>
    <hyperlink ref="C6839" r:id="rId6824" display="https://www.tuttitalia.it/toscana/97-pescia/"/>
    <hyperlink ref="C6840" r:id="rId6825" display="https://www.tuttitalia.it/toscana/37-agliana/"/>
    <hyperlink ref="C6841" r:id="rId6826" display="https://www.tuttitalia.it/toscana/81-serravalle-pistoiese/"/>
    <hyperlink ref="C6842" r:id="rId6827" display="https://www.tuttitalia.it/toscana/14-montale/"/>
    <hyperlink ref="C6843" r:id="rId6828" display="https://www.tuttitalia.it/toscana/15-pieve-a-nievole/"/>
    <hyperlink ref="C6844" r:id="rId6829" display="https://www.tuttitalia.it/toscana/63-buggiano/"/>
    <hyperlink ref="C6845" r:id="rId6830" display="https://www.tuttitalia.it/toscana/78-ponte-buggianese/"/>
    <hyperlink ref="C6846" r:id="rId6831" display="https://www.tuttitalia.it/toscana/75-san-marcello-piteglio/"/>
    <hyperlink ref="C6847" r:id="rId6832" display="https://www.tuttitalia.it/toscana/41-massa-cozzile/"/>
    <hyperlink ref="C6848" r:id="rId6833" display="https://www.tuttitalia.it/toscana/86-lamporecchio/"/>
    <hyperlink ref="C6849" r:id="rId6834" display="https://www.tuttitalia.it/toscana/28-larciano/"/>
    <hyperlink ref="C6850" r:id="rId6835" display="https://www.tuttitalia.it/toscana/41-uzzano/"/>
    <hyperlink ref="C6851" r:id="rId6836" display="https://www.tuttitalia.it/toscana/52-chiesina-uzzanese/"/>
    <hyperlink ref="C6852" r:id="rId6837" display="https://www.tuttitalia.it/toscana/35-marliana/"/>
    <hyperlink ref="C6853" r:id="rId6838" display="https://www.tuttitalia.it/toscana/22-abetone-cutigliano/"/>
    <hyperlink ref="C6854" r:id="rId6839" display="https://www.tuttitalia.it/toscana/52-sambuca-pistoiese/"/>
    <hyperlink ref="C6855" r:id="rId6840" display="https://www.tuttitalia.it/toscana/22-prato/"/>
    <hyperlink ref="C6856" r:id="rId6841" display="https://www.tuttitalia.it/toscana/68-montemurlo/"/>
    <hyperlink ref="C6857" r:id="rId6842" display="https://www.tuttitalia.it/toscana/44-carmignano/"/>
    <hyperlink ref="C6858" r:id="rId6843" display="https://www.tuttitalia.it/toscana/71-poggio-a-caiano/"/>
    <hyperlink ref="C6859" r:id="rId6844" display="https://www.tuttitalia.it/toscana/25-vaiano/"/>
    <hyperlink ref="C6860" r:id="rId6845" display="https://www.tuttitalia.it/toscana/81-vernio/"/>
    <hyperlink ref="C6861" r:id="rId6846" display="https://www.tuttitalia.it/toscana/52-cantagallo/"/>
    <hyperlink ref="C6862" r:id="rId6847" display="https://www.tuttitalia.it/toscana/88-siena/"/>
    <hyperlink ref="C6863" r:id="rId6848" display="https://www.tuttitalia.it/toscana/52-poggibonsi/"/>
    <hyperlink ref="C6864" r:id="rId6849" display="https://www.tuttitalia.it/toscana/51-colle-di-val-d-elsa/"/>
    <hyperlink ref="C6865" r:id="rId6850" display="https://www.tuttitalia.it/toscana/22-montepulciano/"/>
    <hyperlink ref="C6866" r:id="rId6851" display="https://www.tuttitalia.it/toscana/44-sinalunga/"/>
    <hyperlink ref="C6867" r:id="rId6852" display="https://www.tuttitalia.it/toscana/78-monteriggioni/"/>
    <hyperlink ref="C6868" r:id="rId6853" display="https://www.tuttitalia.it/toscana/46-sovicille/"/>
    <hyperlink ref="C6869" r:id="rId6854" display="https://www.tuttitalia.it/toscana/75-castelnuovo-berardenga/"/>
    <hyperlink ref="C6870" r:id="rId6855" display="https://www.tuttitalia.it/toscana/59-monteroni-d-arbia/"/>
    <hyperlink ref="C6871" r:id="rId6856" display="https://www.tuttitalia.it/toscana/58-chiusi/"/>
    <hyperlink ref="C6872" r:id="rId6857" display="https://www.tuttitalia.it/toscana/43-san-gimignano/"/>
    <hyperlink ref="C6873" r:id="rId6858" display="https://www.tuttitalia.it/toscana/36-torrita-di-siena/"/>
    <hyperlink ref="C6874" r:id="rId6859" display="https://www.tuttitalia.it/toscana/97-chianciano-terme/"/>
    <hyperlink ref="C6875" r:id="rId6860" display="https://www.tuttitalia.it/toscana/68-asciano/"/>
    <hyperlink ref="C6876" r:id="rId6861" display="https://www.tuttitalia.it/toscana/59-abbadia-san-salvatore/"/>
    <hyperlink ref="C6877" r:id="rId6862" display="https://www.tuttitalia.it/toscana/48-montalcino/"/>
    <hyperlink ref="C6878" r:id="rId6863" display="https://www.tuttitalia.it/toscana/90-rapolano-terme/"/>
    <hyperlink ref="C6879" r:id="rId6864" display="https://www.tuttitalia.it/toscana/98-sarteano/"/>
    <hyperlink ref="C6880" r:id="rId6865" display="https://www.tuttitalia.it/toscana/21-piancastagnaio/"/>
    <hyperlink ref="C6881" r:id="rId6866" display="https://www.tuttitalia.it/toscana/75-casole-d-elsa/"/>
    <hyperlink ref="C6882" r:id="rId6867" display="https://www.tuttitalia.it/toscana/39-buonconvento/"/>
    <hyperlink ref="C6883" r:id="rId6868" display="https://www.tuttitalia.it/toscana/75-castellina-in-chianti/"/>
    <hyperlink ref="C6884" r:id="rId6869" display="https://www.tuttitalia.it/toscana/75-gaiole-in-chianti/"/>
    <hyperlink ref="C6885" r:id="rId6870" display="https://www.tuttitalia.it/toscana/14-san-quirico-d-orcia/"/>
    <hyperlink ref="C6886" r:id="rId6871" display="https://www.tuttitalia.it/toscana/70-cetona/"/>
    <hyperlink ref="C6887" r:id="rId6872" display="https://www.tuttitalia.it/toscana/74-murlo/"/>
    <hyperlink ref="C6888" r:id="rId6873" display="https://www.tuttitalia.it/toscana/50-castiglione-d-orcia/"/>
    <hyperlink ref="C6889" r:id="rId6874" display="https://www.tuttitalia.it/toscana/27-pienza/"/>
    <hyperlink ref="C6890" r:id="rId6875" display="https://www.tuttitalia.it/toscana/38-chiusdino/"/>
    <hyperlink ref="C6891" r:id="rId6876" display="https://www.tuttitalia.it/toscana/14-san-casciano-dei-bagni/"/>
    <hyperlink ref="C6892" r:id="rId6877" display="https://www.tuttitalia.it/toscana/77-radda-in-chianti/"/>
    <hyperlink ref="C6893" r:id="rId6878" display="https://www.tuttitalia.it/toscana/76-monticiano/"/>
    <hyperlink ref="C6894" r:id="rId6879" display="https://www.tuttitalia.it/toscana/29-trequanda/"/>
    <hyperlink ref="C6895" r:id="rId6880" display="https://www.tuttitalia.it/toscana/88-radicofani/"/>
    <hyperlink ref="C6896" r:id="rId6881" display="https://www.tuttitalia.it/toscana/62-radicondoli/"/>
    <hyperlink ref="C6897" r:id="rId6882" display="https://www.tuttitalia.it/trentino-alto-adige/51-bolzano/"/>
    <hyperlink ref="C6898" r:id="rId6883" display="https://www.tuttitalia.it/trentino-alto-adige/53-merano/"/>
    <hyperlink ref="C6899" r:id="rId6884" display="https://www.tuttitalia.it/trentino-alto-adige/93-bressanone/"/>
    <hyperlink ref="C6900" r:id="rId6885" display="https://www.tuttitalia.it/trentino-alto-adige/15-laives/"/>
    <hyperlink ref="C6901" r:id="rId6886" display="https://www.tuttitalia.it/trentino-alto-adige/54-brunico/"/>
    <hyperlink ref="C6902" r:id="rId6887" display="https://www.tuttitalia.it/trentino-alto-adige/79-appiano-sulla-strada-del-vino/"/>
    <hyperlink ref="C6903" r:id="rId6888" display="https://www.tuttitalia.it/trentino-alto-adige/56-lana/"/>
    <hyperlink ref="C6904" r:id="rId6889" display="https://www.tuttitalia.it/trentino-alto-adige/62-caldaro-sulla-strada-del-vino/"/>
    <hyperlink ref="C6905" r:id="rId6890" display="https://www.tuttitalia.it/trentino-alto-adige/55-renon/"/>
    <hyperlink ref="C6906" r:id="rId6891" display="https://www.tuttitalia.it/trentino-alto-adige/63-sarentino/"/>
    <hyperlink ref="C6907" r:id="rId6892" display="https://www.tuttitalia.it/trentino-alto-adige/74-vipiteno/"/>
    <hyperlink ref="C6908" r:id="rId6893" display="https://www.tuttitalia.it/trentino-alto-adige/40-castelrotto/"/>
    <hyperlink ref="C6909" r:id="rId6894" display="https://www.tuttitalia.it/trentino-alto-adige/65-silandro/"/>
    <hyperlink ref="C6910" r:id="rId6895" display="https://www.tuttitalia.it/trentino-alto-adige/66-valle-aurina/"/>
    <hyperlink ref="C6911" r:id="rId6896" display="https://www.tuttitalia.it/trentino-alto-adige/77-naturno/"/>
    <hyperlink ref="C6912" r:id="rId6897" display="https://www.tuttitalia.it/trentino-alto-adige/44-campo-tures/"/>
    <hyperlink ref="C6913" r:id="rId6898" display="https://www.tuttitalia.it/trentino-alto-adige/74-egna/"/>
    <hyperlink ref="C6914" r:id="rId6899" display="https://www.tuttitalia.it/trentino-alto-adige/36-malles-venosta/"/>
    <hyperlink ref="C6915" r:id="rId6900" display="https://www.tuttitalia.it/trentino-alto-adige/23-chiusa/"/>
    <hyperlink ref="C6916" r:id="rId6901" display="https://www.tuttitalia.it/trentino-alto-adige/71-laces/"/>
    <hyperlink ref="C6917" r:id="rId6902" display="https://www.tuttitalia.it/trentino-alto-adige/74-lagundo/"/>
    <hyperlink ref="C6918" r:id="rId6903" display="https://www.tuttitalia.it/trentino-alto-adige/15-ortisei/"/>
    <hyperlink ref="C6919" r:id="rId6904" display="https://www.tuttitalia.it/trentino-alto-adige/73-varna/"/>
    <hyperlink ref="C6920" r:id="rId6905" display="https://www.tuttitalia.it/trentino-alto-adige/74-racines/"/>
    <hyperlink ref="C6921" r:id="rId6906" display="https://www.tuttitalia.it/trentino-alto-adige/93-terlano/"/>
    <hyperlink ref="C6922" r:id="rId6907" display="https://www.tuttitalia.it/trentino-alto-adige/79-lasa/"/>
    <hyperlink ref="C6923" r:id="rId6908" display="https://www.tuttitalia.it/trentino-alto-adige/92-nova-ponente/"/>
    <hyperlink ref="C6924" r:id="rId6909" display="https://www.tuttitalia.it/trentino-alto-adige/19-san-lorenzo-di-sebato/"/>
    <hyperlink ref="C6925" r:id="rId6910" display="https://www.tuttitalia.it/trentino-alto-adige/71-salorno/"/>
    <hyperlink ref="C6926" r:id="rId6911" display="https://www.tuttitalia.it/trentino-alto-adige/54-ora/"/>
    <hyperlink ref="C6927" r:id="rId6912" display="https://www.tuttitalia.it/trentino-alto-adige/93-parcines/"/>
    <hyperlink ref="C6928" r:id="rId6913" display="https://www.tuttitalia.it/trentino-alto-adige/21-prato-allo-stelvio/"/>
    <hyperlink ref="C6929" r:id="rId6914" display="https://www.tuttitalia.it/trentino-alto-adige/57-fie-allo-sciliar/"/>
    <hyperlink ref="C6930" r:id="rId6915" display="https://www.tuttitalia.it/trentino-alto-adige/93-san-leonardo-in-passiria/"/>
    <hyperlink ref="C6931" r:id="rId6916" display="https://www.tuttitalia.it/trentino-alto-adige/62-badia/"/>
    <hyperlink ref="C6932" r:id="rId6917" display="https://www.tuttitalia.it/trentino-alto-adige/92-termeno-sulla-strada-del-vino/"/>
    <hyperlink ref="C6933" r:id="rId6918" display="https://www.tuttitalia.it/trentino-alto-adige/79-cornedo-all-isarco/"/>
    <hyperlink ref="C6934" r:id="rId6919" display="https://www.tuttitalia.it/trentino-alto-adige/32-san-candido/"/>
    <hyperlink ref="C6935" r:id="rId6920" display="https://www.tuttitalia.it/trentino-alto-adige/72-dobbiaco/"/>
    <hyperlink ref="C6936" r:id="rId6921" display="https://www.tuttitalia.it/trentino-alto-adige/23-vandoies/"/>
    <hyperlink ref="C6937" r:id="rId6922" display="https://www.tuttitalia.it/trentino-alto-adige/37-gais/"/>
    <hyperlink ref="C6938" r:id="rId6923" display="https://www.tuttitalia.it/trentino-alto-adige/82-san-martino-in-passiria/"/>
    <hyperlink ref="C6939" r:id="rId6924" display="https://www.tuttitalia.it/trentino-alto-adige/51-naz-sciaves/"/>
    <hyperlink ref="C6940" r:id="rId6925" display="https://www.tuttitalia.it/trentino-alto-adige/83-valdaora/"/>
    <hyperlink ref="C6941" r:id="rId6926" display="https://www.tuttitalia.it/trentino-alto-adige/39-rio-di-pusteria/"/>
    <hyperlink ref="C6942" r:id="rId6927" display="https://www.tuttitalia.it/trentino-alto-adige/60-val-di-vizze/"/>
    <hyperlink ref="C6943" r:id="rId6928" display="https://www.tuttitalia.it/trentino-alto-adige/59-marebbe/"/>
    <hyperlink ref="C6944" r:id="rId6929" display="https://www.tuttitalia.it/trentino-alto-adige/86-san-genesio-atesino/"/>
    <hyperlink ref="C6945" r:id="rId6930" display="https://www.tuttitalia.it/trentino-alto-adige/56-velturno/"/>
    <hyperlink ref="C6946" r:id="rId6931" display="https://www.tuttitalia.it/trentino-alto-adige/94-rasun-anterselva/"/>
    <hyperlink ref="C6947" r:id="rId6932" display="https://www.tuttitalia.it/trentino-alto-adige/80-monguelfo-tesido/"/>
    <hyperlink ref="C6948" r:id="rId6933" display="https://www.tuttitalia.it/trentino-alto-adige/72-scena/"/>
    <hyperlink ref="C6949" r:id="rId6934" display="https://www.tuttitalia.it/trentino-alto-adige/48-ultimo/"/>
    <hyperlink ref="C6950" r:id="rId6935" display="https://www.tuttitalia.it/trentino-alto-adige/35-chienes/"/>
    <hyperlink ref="C6951" r:id="rId6936" display="https://www.tuttitalia.it/trentino-alto-adige/26-falzes/"/>
    <hyperlink ref="C6952" r:id="rId6937" display="https://www.tuttitalia.it/trentino-alto-adige/34-bronzolo/"/>
    <hyperlink ref="C6953" r:id="rId6938" display="https://www.tuttitalia.it/trentino-alto-adige/97-marlengo/"/>
    <hyperlink ref="C6954" r:id="rId6939" display="https://www.tuttitalia.it/trentino-alto-adige/87-laion/"/>
    <hyperlink ref="C6955" r:id="rId6940" display="https://www.tuttitalia.it/trentino-alto-adige/80-campo-di-trens/"/>
    <hyperlink ref="C6956" r:id="rId6941" display="https://www.tuttitalia.it/trentino-alto-adige/68-selva-di-val-gardena/"/>
    <hyperlink ref="C6957" r:id="rId6942" display="https://www.tuttitalia.it/trentino-alto-adige/20-funes/"/>
    <hyperlink ref="C6958" r:id="rId6943" display="https://www.tuttitalia.it/trentino-alto-adige/70-tirolo/"/>
    <hyperlink ref="C6959" r:id="rId6944" display="https://www.tuttitalia.it/trentino-alto-adige/79-curon-venosta/"/>
    <hyperlink ref="C6960" r:id="rId6945" display="https://www.tuttitalia.it/trentino-alto-adige/77-valle-di-casies/"/>
    <hyperlink ref="C6961" r:id="rId6946" display="https://www.tuttitalia.it/trentino-alto-adige/41-castelbello-ciardes/"/>
    <hyperlink ref="C6962" r:id="rId6947" display="https://www.tuttitalia.it/trentino-alto-adige/97-cortaccia-sulla-strada-del-vino/"/>
    <hyperlink ref="C6963" r:id="rId6948" display="https://www.tuttitalia.it/trentino-alto-adige/37-brennero/"/>
    <hyperlink ref="C6964" r:id="rId6949" display="https://www.tuttitalia.it/trentino-alto-adige/27-moso-in-passiria/"/>
    <hyperlink ref="C6965" r:id="rId6950" display="https://www.tuttitalia.it/trentino-alto-adige/64-nalles/"/>
    <hyperlink ref="C6966" r:id="rId6951" display="https://www.tuttitalia.it/trentino-alto-adige/19-santa-cristina-valgardena/"/>
    <hyperlink ref="C6967" r:id="rId6952" display="https://www.tuttitalia.it/trentino-alto-adige/73-nova-levante/"/>
    <hyperlink ref="C6968" r:id="rId6953" display="https://www.tuttitalia.it/trentino-alto-adige/91-tesimo/"/>
    <hyperlink ref="C6969" r:id="rId6954" display="https://www.tuttitalia.it/trentino-alto-adige/15-sesto/"/>
    <hyperlink ref="C6970" r:id="rId6955" display="https://www.tuttitalia.it/trentino-alto-adige/61-villandro/"/>
    <hyperlink ref="C6971" r:id="rId6956" display="https://www.tuttitalia.it/trentino-alto-adige/94-postal/"/>
    <hyperlink ref="C6972" r:id="rId6957" display="https://www.tuttitalia.it/trentino-alto-adige/72-sluderno/"/>
    <hyperlink ref="C6973" r:id="rId6958" display="https://www.tuttitalia.it/trentino-alto-adige/27-san-martino-in-badia/"/>
    <hyperlink ref="C6974" r:id="rId6959" display="https://www.tuttitalia.it/trentino-alto-adige/60-terento/"/>
    <hyperlink ref="C6975" r:id="rId6960" display="https://www.tuttitalia.it/trentino-alto-adige/60-barbiano/"/>
    <hyperlink ref="C6976" r:id="rId6961" display="https://www.tuttitalia.it/trentino-alto-adige/14-gargazzone/"/>
    <hyperlink ref="C6977" r:id="rId6962" display="https://www.tuttitalia.it/trentino-alto-adige/49-montagna/"/>
    <hyperlink ref="C6978" r:id="rId6963" display="https://www.tuttitalia.it/trentino-alto-adige/42-meltina/"/>
    <hyperlink ref="C6979" r:id="rId6964" display="https://www.tuttitalia.it/trentino-alto-adige/63-aldino/"/>
    <hyperlink ref="C6980" r:id="rId6965" display="https://www.tuttitalia.it/trentino-alto-adige/53-villabassa/"/>
    <hyperlink ref="C6981" r:id="rId6966" display="https://www.tuttitalia.it/trentino-alto-adige/90-luson/"/>
    <hyperlink ref="C6982" r:id="rId6967" display="https://www.tuttitalia.it/trentino-alto-adige/82-perca/"/>
    <hyperlink ref="C6983" r:id="rId6968" display="https://www.tuttitalia.it/trentino-alto-adige/64-san-pancrazio/"/>
    <hyperlink ref="C6984" r:id="rId6969" display="https://www.tuttitalia.it/trentino-alto-adige/79-cermes/"/>
    <hyperlink ref="C6985" r:id="rId6970" display="https://www.tuttitalia.it/trentino-alto-adige/43-selva-dei-molini/"/>
    <hyperlink ref="C6986" r:id="rId6971" display="https://www.tuttitalia.it/trentino-alto-adige/16-la-valle/"/>
    <hyperlink ref="C6987" r:id="rId6972" display="https://www.tuttitalia.it/trentino-alto-adige/37-corvara-in-badia/"/>
    <hyperlink ref="C6988" r:id="rId6973" display="https://www.tuttitalia.it/trentino-alto-adige/21-rifiano/"/>
    <hyperlink ref="C6989" r:id="rId6974" display="https://www.tuttitalia.it/trentino-alto-adige/49-magre-sulla-strada-del-vino/"/>
    <hyperlink ref="C6990" r:id="rId6975" display="https://www.tuttitalia.it/trentino-alto-adige/55-rodengo/"/>
    <hyperlink ref="C6991" r:id="rId6976" display="https://www.tuttitalia.it/trentino-alto-adige/38-senales/"/>
    <hyperlink ref="C6992" r:id="rId6977" display="https://www.tuttitalia.it/trentino-alto-adige/85-stelvio/"/>
    <hyperlink ref="C6993" r:id="rId6978" display="https://www.tuttitalia.it/trentino-alto-adige/28-vadena/"/>
    <hyperlink ref="C6994" r:id="rId6979" display="https://www.tuttitalia.it/trentino-alto-adige/75-trodena-nel-parco-naturale/"/>
    <hyperlink ref="C6995" r:id="rId6980" display="https://www.tuttitalia.it/trentino-alto-adige/56-andriano/"/>
    <hyperlink ref="C6996" r:id="rId6981" display="https://www.tuttitalia.it/trentino-alto-adige/42-tires/"/>
    <hyperlink ref="C6997" r:id="rId6982" display="https://www.tuttitalia.it/trentino-alto-adige/37-fortezza/"/>
    <hyperlink ref="C6998" r:id="rId6983" display="https://www.tuttitalia.it/trentino-alto-adige/37-tubre/"/>
    <hyperlink ref="C6999" r:id="rId6984" display="https://www.tuttitalia.it/trentino-alto-adige/64-verano/"/>
    <hyperlink ref="C7000" r:id="rId6985" display="https://www.tuttitalia.it/trentino-alto-adige/25-glorenza/"/>
    <hyperlink ref="C7001" r:id="rId6986" display="https://www.tuttitalia.it/trentino-alto-adige/79-martello/"/>
    <hyperlink ref="C7002" r:id="rId6987" display="https://www.tuttitalia.it/trentino-alto-adige/14-avelengo/"/>
    <hyperlink ref="C7003" r:id="rId6988" display="https://www.tuttitalia.it/trentino-alto-adige/92-senale-san-felice/"/>
    <hyperlink ref="C7004" r:id="rId6989" display="https://www.tuttitalia.it/trentino-alto-adige/75-plaus/"/>
    <hyperlink ref="C7005" r:id="rId6990" display="https://www.tuttitalia.it/trentino-alto-adige/39-cortina-sulla-strada-del-vino/"/>
    <hyperlink ref="C7006" r:id="rId6991" display="https://www.tuttitalia.it/trentino-alto-adige/88-braies/"/>
    <hyperlink ref="C7007" r:id="rId6992" display="https://www.tuttitalia.it/trentino-alto-adige/30-predoi/"/>
    <hyperlink ref="C7008" r:id="rId6993" display="https://www.tuttitalia.it/trentino-alto-adige/51-anterivo/"/>
    <hyperlink ref="C7009" r:id="rId6994" display="https://www.tuttitalia.it/trentino-alto-adige/58-caines/"/>
    <hyperlink ref="C7010" r:id="rId6995" display="https://www.tuttitalia.it/trentino-alto-adige/30-lauregno/"/>
    <hyperlink ref="C7011" r:id="rId6996" display="https://www.tuttitalia.it/trentino-alto-adige/12-proves/"/>
    <hyperlink ref="C7012" r:id="rId6997" display="https://www.tuttitalia.it/trentino-alto-adige/78-ponte-gardena/"/>
    <hyperlink ref="C7013" r:id="rId6998" display="https://www.tuttitalia.it/trentino-alto-adige/80-trento/"/>
    <hyperlink ref="C7014" r:id="rId6999" display="https://www.tuttitalia.it/trentino-alto-adige/67-rovereto/"/>
    <hyperlink ref="C7015" r:id="rId7000" display="https://www.tuttitalia.it/trentino-alto-adige/46-pergine-valsugana/"/>
    <hyperlink ref="C7016" r:id="rId7001" display="https://www.tuttitalia.it/trentino-alto-adige/89-arco/"/>
    <hyperlink ref="C7017" r:id="rId7002" display="https://www.tuttitalia.it/trentino-alto-adige/32-riva-del-garda/"/>
    <hyperlink ref="C7018" r:id="rId7003" display="https://www.tuttitalia.it/trentino-alto-adige/14-mori/"/>
    <hyperlink ref="C7019" r:id="rId7004" display="https://www.tuttitalia.it/trentino-alto-adige/75-lavis/"/>
    <hyperlink ref="C7020" r:id="rId7005" display="https://www.tuttitalia.it/trentino-alto-adige/73-ala/"/>
    <hyperlink ref="C7021" r:id="rId7006" display="https://www.tuttitalia.it/trentino-alto-adige/57-levico-terme/"/>
    <hyperlink ref="C7022" r:id="rId7007" display="https://www.tuttitalia.it/trentino-alto-adige/18-mezzolombardo/"/>
    <hyperlink ref="C7023" r:id="rId7008" display="https://www.tuttitalia.it/trentino-alto-adige/87-cles/"/>
    <hyperlink ref="C7024" r:id="rId7009" display="https://www.tuttitalia.it/trentino-alto-adige/35-borgo-valsugana/"/>
    <hyperlink ref="C7025" r:id="rId7010" display="https://www.tuttitalia.it/trentino-alto-adige/58-predaia/"/>
    <hyperlink ref="C7026" r:id="rId7011" display="https://www.tuttitalia.it/trentino-alto-adige/32-mezzocorona/"/>
    <hyperlink ref="C7027" r:id="rId7012" display="https://www.tuttitalia.it/trentino-alto-adige/65-primiero-san-martino-di-castrozza/"/>
    <hyperlink ref="C7028" r:id="rId7013" display="https://www.tuttitalia.it/trentino-alto-adige/65-ledro/"/>
    <hyperlink ref="C7029" r:id="rId7014" display="https://www.tuttitalia.it/trentino-alto-adige/53-altopiano-della-vigolana/"/>
    <hyperlink ref="C7030" r:id="rId7015" display="https://www.tuttitalia.it/trentino-alto-adige/54-vallelaghi/"/>
    <hyperlink ref="C7031" r:id="rId7016" display="https://www.tuttitalia.it/trentino-alto-adige/59-dro/"/>
    <hyperlink ref="C7032" r:id="rId7017" display="https://www.tuttitalia.it/trentino-alto-adige/80-baselga-di-pine/"/>
    <hyperlink ref="C7033" r:id="rId7018" display="https://www.tuttitalia.it/trentino-alto-adige/75-ville-d-anaunia/"/>
    <hyperlink ref="C7034" r:id="rId7019" display="https://www.tuttitalia.it/trentino-alto-adige/66-storo/"/>
    <hyperlink ref="C7035" r:id="rId7020" display="https://www.tuttitalia.it/trentino-alto-adige/56-predazzo/"/>
    <hyperlink ref="C7036" r:id="rId7021" display="https://www.tuttitalia.it/trentino-alto-adige/24-cavalese/"/>
    <hyperlink ref="C7037" r:id="rId7022" display="https://www.tuttitalia.it/trentino-alto-adige/59-avio/"/>
    <hyperlink ref="C7038" r:id="rId7023" display="https://www.tuttitalia.it/trentino-alto-adige/78-civezzano/"/>
    <hyperlink ref="C7039" r:id="rId7024" display="https://www.tuttitalia.it/trentino-alto-adige/93-brentonico/"/>
    <hyperlink ref="C7040" r:id="rId7025" display="https://www.tuttitalia.it/trentino-alto-adige/26-villa-lagarina/"/>
    <hyperlink ref="C7041" r:id="rId7026" display="https://www.tuttitalia.it/trentino-alto-adige/55-caldonazzo/"/>
    <hyperlink ref="C7042" r:id="rId7027" display="https://www.tuttitalia.it/trentino-alto-adige/70-tione-di-trento/"/>
    <hyperlink ref="C7043" r:id="rId7028" display="https://www.tuttitalia.it/trentino-alto-adige/68-san-giovanni-di-fassa/"/>
    <hyperlink ref="C7044" r:id="rId7029" display="https://www.tuttitalia.it/trentino-alto-adige/95-castel-ivano/"/>
    <hyperlink ref="C7045" r:id="rId7030" display="https://www.tuttitalia.it/trentino-alto-adige/67-san-michele-all-adige/"/>
    <hyperlink ref="C7046" r:id="rId7031" display="https://www.tuttitalia.it/trentino-alto-adige/27-aldeno/"/>
    <hyperlink ref="C7047" r:id="rId7032" display="https://www.tuttitalia.it/trentino-alto-adige/43-folgaria/"/>
    <hyperlink ref="C7048" r:id="rId7033" display="https://www.tuttitalia.it/trentino-alto-adige/48-terre-d-adige/"/>
    <hyperlink ref="C7049" r:id="rId7034" display="https://www.tuttitalia.it/trentino-alto-adige/57-pinzolo/"/>
    <hyperlink ref="C7050" r:id="rId7035" display="https://www.tuttitalia.it/trentino-alto-adige/66-volano/"/>
    <hyperlink ref="C7051" r:id="rId7036" display="https://www.tuttitalia.it/trentino-alto-adige/65-tesero/"/>
    <hyperlink ref="C7052" r:id="rId7037" display="https://www.tuttitalia.it/trentino-alto-adige/52-comano-terme/"/>
    <hyperlink ref="C7053" r:id="rId7038" display="https://www.tuttitalia.it/trentino-alto-adige/20-cavedine/"/>
    <hyperlink ref="C7054" r:id="rId7039" display="https://www.tuttitalia.it/trentino-alto-adige/64-sella-giudicarie/"/>
    <hyperlink ref="C7055" r:id="rId7040" display="https://www.tuttitalia.it/trentino-alto-adige/92-roncegno-terme/"/>
    <hyperlink ref="C7056" r:id="rId7041" display="https://www.tuttitalia.it/trentino-alto-adige/18-madruzzo/"/>
    <hyperlink ref="C7057" r:id="rId7042" display="https://www.tuttitalia.it/trentino-alto-adige/28-nago-torbole/"/>
    <hyperlink ref="C7058" r:id="rId7043" display="https://www.tuttitalia.it/trentino-alto-adige/40-isera/"/>
    <hyperlink ref="C7059" r:id="rId7044" display="https://www.tuttitalia.it/trentino-alto-adige/86-besenello/"/>
    <hyperlink ref="C7060" r:id="rId7045" display="https://www.tuttitalia.it/trentino-alto-adige/94-moena/"/>
    <hyperlink ref="C7061" r:id="rId7046" display="https://www.tuttitalia.it/trentino-alto-adige/65-giovo/"/>
    <hyperlink ref="C7062" r:id="rId7047" display="https://www.tuttitalia.it/trentino-alto-adige/42-pomarolo/"/>
    <hyperlink ref="C7063" r:id="rId7048" display="https://www.tuttitalia.it/trentino-alto-adige/21-cembra-lisignago/"/>
    <hyperlink ref="C7064" r:id="rId7049" display="https://www.tuttitalia.it/trentino-alto-adige/14-castello-molina-di-fiemme/"/>
    <hyperlink ref="C7065" r:id="rId7050" display="https://www.tuttitalia.it/trentino-alto-adige/42-male/"/>
    <hyperlink ref="C7066" r:id="rId7051" display="https://www.tuttitalia.it/trentino-alto-adige/30-grigno/"/>
    <hyperlink ref="C7067" r:id="rId7052" display="https://www.tuttitalia.it/trentino-alto-adige/76-dimaro-folgarida/"/>
    <hyperlink ref="C7068" r:id="rId7053" display="https://www.tuttitalia.it/trentino-alto-adige/21-nogaredo/"/>
    <hyperlink ref="C7069" r:id="rId7054" display="https://www.tuttitalia.it/trentino-alto-adige/86-tenno/"/>
    <hyperlink ref="C7070" r:id="rId7055" display="https://www.tuttitalia.it/trentino-alto-adige/55-borgo-chiese/"/>
    <hyperlink ref="C7071" r:id="rId7056" display="https://www.tuttitalia.it/trentino-alto-adige/97-telve/"/>
    <hyperlink ref="C7072" r:id="rId7057" display="https://www.tuttitalia.it/trentino-alto-adige/57-calliano/"/>
    <hyperlink ref="C7073" r:id="rId7058" display="https://www.tuttitalia.it/trentino-alto-adige/45-canazei/"/>
    <hyperlink ref="C7074" r:id="rId7059" display="https://www.tuttitalia.it/trentino-alto-adige/42-peio/"/>
    <hyperlink ref="C7075" r:id="rId7060" display="https://www.tuttitalia.it/trentino-alto-adige/97-vermiglio/"/>
    <hyperlink ref="C7076" r:id="rId7061" display="https://www.tuttitalia.it/trentino-alto-adige/86-porte-di-rendena/"/>
    <hyperlink ref="C7077" r:id="rId7062" display="https://www.tuttitalia.it/trentino-alto-adige/87-ziano-di-fiemme/"/>
    <hyperlink ref="C7078" r:id="rId7063" display="https://www.tuttitalia.it/trentino-alto-adige/62-rovere-della-luna/"/>
    <hyperlink ref="C7079" r:id="rId7064" display="https://www.tuttitalia.it/trentino-alto-adige/86-altavalle/"/>
    <hyperlink ref="C7080" r:id="rId7065" display="https://www.tuttitalia.it/trentino-alto-adige/25-mezzano/"/>
    <hyperlink ref="C7081" r:id="rId7066" display="https://www.tuttitalia.it/trentino-alto-adige/68-san-lorenzo-dorsino/"/>
    <hyperlink ref="C7082" r:id="rId7067" display="https://www.tuttitalia.it/trentino-alto-adige/18-bleggio-superiore/"/>
    <hyperlink ref="C7083" r:id="rId7068" display="https://www.tuttitalia.it/trentino-alto-adige/25-trambileno/"/>
    <hyperlink ref="C7084" r:id="rId7069" display="https://www.tuttitalia.it/trentino-alto-adige/39-bedollo/"/>
    <hyperlink ref="C7085" r:id="rId7070" display="https://www.tuttitalia.it/trentino-alto-adige/21-albiano/"/>
    <hyperlink ref="C7086" r:id="rId7071" display="https://www.tuttitalia.it/trentino-alto-adige/33-campodenno/"/>
    <hyperlink ref="C7087" r:id="rId7072" display="https://www.tuttitalia.it/trentino-alto-adige/98-canal-san-bovo/"/>
    <hyperlink ref="C7088" r:id="rId7073" display="https://www.tuttitalia.it/trentino-alto-adige/42-pieve-di-bono-prezzo/"/>
    <hyperlink ref="C7089" r:id="rId7074" display="https://www.tuttitalia.it/trentino-alto-adige/21-segonzano/"/>
    <hyperlink ref="C7090" r:id="rId7075" display="https://www.tuttitalia.it/trentino-alto-adige/58-fondo/"/>
    <hyperlink ref="C7091" r:id="rId7076" display="https://www.tuttitalia.it/trentino-alto-adige/37-scurelle/"/>
    <hyperlink ref="C7092" r:id="rId7077" display="https://www.tuttitalia.it/trentino-alto-adige/85-conta/"/>
    <hyperlink ref="C7093" r:id="rId7078" display="https://www.tuttitalia.it/trentino-alto-adige/49-tre-ville/"/>
    <hyperlink ref="C7094" r:id="rId7079" display="https://www.tuttitalia.it/trentino-alto-adige/42-romeno/"/>
    <hyperlink ref="C7095" r:id="rId7080" display="https://www.tuttitalia.it/trentino-alto-adige/95-vallarsa/"/>
    <hyperlink ref="C7096" r:id="rId7081" display="https://www.tuttitalia.it/trentino-alto-adige/35-calceranica-al-lago/"/>
    <hyperlink ref="C7097" r:id="rId7082" display="https://www.tuttitalia.it/trentino-alto-adige/83-rabbi/"/>
    <hyperlink ref="C7098" r:id="rId7083" display="https://www.tuttitalia.it/trentino-alto-adige/92-nomi/"/>
    <hyperlink ref="C7099" r:id="rId7084" display="https://www.tuttitalia.it/trentino-alto-adige/29-fornace/"/>
    <hyperlink ref="C7100" r:id="rId7085" display="https://www.tuttitalia.it/trentino-alto-adige/15-ton/"/>
    <hyperlink ref="C7101" r:id="rId7086" display="https://www.tuttitalia.it/trentino-alto-adige/52-revo/"/>
    <hyperlink ref="C7102" r:id="rId7087" display="https://www.tuttitalia.it/trentino-alto-adige/87-spormaggiore/"/>
    <hyperlink ref="C7103" r:id="rId7088" display="https://www.tuttitalia.it/trentino-alto-adige/33-spiazzo/"/>
    <hyperlink ref="C7104" r:id="rId7089" display="https://www.tuttitalia.it/trentino-alto-adige/59-denno/"/>
    <hyperlink ref="C7105" r:id="rId7090" display="https://www.tuttitalia.it/trentino-alto-adige/98-castello-tesino/"/>
    <hyperlink ref="C7106" r:id="rId7091" display="https://www.tuttitalia.it/trentino-alto-adige/63-imer/"/>
    <hyperlink ref="C7107" r:id="rId7092" display="https://www.tuttitalia.it/trentino-alto-adige/20-stenico/"/>
    <hyperlink ref="C7108" r:id="rId7093" display="https://www.tuttitalia.it/trentino-alto-adige/32-lavarone/"/>
    <hyperlink ref="C7109" r:id="rId7094" display="https://www.tuttitalia.it/trentino-alto-adige/49-valdaone/"/>
    <hyperlink ref="C7110" r:id="rId7095" display="https://www.tuttitalia.it/trentino-alto-adige/61-sant-orsola-terme/"/>
    <hyperlink ref="C7111" r:id="rId7096" display="https://www.tuttitalia.it/trentino-alto-adige/38-molveno/"/>
    <hyperlink ref="C7112" r:id="rId7097" display="https://www.tuttitalia.it/trentino-alto-adige/23-fiave/"/>
    <hyperlink ref="C7113" r:id="rId7098" display="https://www.tuttitalia.it/trentino-alto-adige/90-caldes/"/>
    <hyperlink ref="C7114" r:id="rId7099" display="https://www.tuttitalia.it/trentino-alto-adige/15-andalo/"/>
    <hyperlink ref="C7115" r:id="rId7100" display="https://www.tuttitalia.it/trentino-alto-adige/78-novaledo/"/>
    <hyperlink ref="C7116" r:id="rId7101" display="https://www.tuttitalia.it/trentino-alto-adige/12-carano/"/>
    <hyperlink ref="C7117" r:id="rId7102" display="https://www.tuttitalia.it/trentino-alto-adige/56-cavareno/"/>
    <hyperlink ref="C7118" r:id="rId7103" display="https://www.tuttitalia.it/trentino-alto-adige/18-castelnuovo/"/>
    <hyperlink ref="C7119" r:id="rId7104" display="https://www.tuttitalia.it/trentino-alto-adige/23-ronzo-chienis/"/>
    <hyperlink ref="C7120" r:id="rId7105" display="https://www.tuttitalia.it/trentino-alto-adige/81-tenna/"/>
    <hyperlink ref="C7121" r:id="rId7106" display="https://www.tuttitalia.it/trentino-alto-adige/35-commezzadura/"/>
    <hyperlink ref="C7122" r:id="rId7107" display="https://www.tuttitalia.it/trentino-alto-adige/18-carisolo/"/>
    <hyperlink ref="C7123" r:id="rId7108" display="https://www.tuttitalia.it/trentino-alto-adige/75-sanzeno/"/>
    <hyperlink ref="C7124" r:id="rId7109" display="https://www.tuttitalia.it/trentino-alto-adige/92-fai-della-paganella/"/>
    <hyperlink ref="C7125" r:id="rId7110" display="https://www.tuttitalia.it/trentino-alto-adige/65-mezzana/"/>
    <hyperlink ref="C7126" r:id="rId7111" display="https://www.tuttitalia.it/trentino-alto-adige/77-lona-lases/"/>
    <hyperlink ref="C7127" r:id="rId7112" display="https://www.tuttitalia.it/trentino-alto-adige/58-ossana/"/>
    <hyperlink ref="C7128" r:id="rId7113" display="https://www.tuttitalia.it/trentino-alto-adige/28-varena/"/>
    <hyperlink ref="C7129" r:id="rId7114" display="https://www.tuttitalia.it/trentino-alto-adige/55-panchia/"/>
    <hyperlink ref="C7130" r:id="rId7115" display="https://www.tuttitalia.it/trentino-alto-adige/39-sover/"/>
    <hyperlink ref="C7131" r:id="rId7116" display="https://www.tuttitalia.it/trentino-alto-adige/77-sarnonico/"/>
    <hyperlink ref="C7132" r:id="rId7117" display="https://www.tuttitalia.it/trentino-alto-adige/46-rumo/"/>
    <hyperlink ref="C7133" r:id="rId7118" display="https://www.tuttitalia.it/trentino-alto-adige/39-livo/"/>
    <hyperlink ref="C7134" r:id="rId7119" display="https://www.tuttitalia.it/trentino-alto-adige/27-ospedaletto/"/>
    <hyperlink ref="C7135" r:id="rId7120" display="https://www.tuttitalia.it/trentino-alto-adige/58-pellizzano/"/>
    <hyperlink ref="C7136" r:id="rId7121" display="https://www.tuttitalia.it/trentino-alto-adige/60-giustino/"/>
    <hyperlink ref="C7137" r:id="rId7122" display="https://www.tuttitalia.it/trentino-alto-adige/83-brez/"/>
    <hyperlink ref="C7138" r:id="rId7123" display="https://www.tuttitalia.it/trentino-alto-adige/93-campitello-di-fassa/"/>
    <hyperlink ref="C7139" r:id="rId7124" display="https://www.tuttitalia.it/trentino-alto-adige/37-borgo-lares/"/>
    <hyperlink ref="C7140" r:id="rId7125" display="https://www.tuttitalia.it/trentino-alto-adige/71-terragnolo/"/>
    <hyperlink ref="C7141" r:id="rId7126" display="https://www.tuttitalia.it/trentino-alto-adige/90-sporminore/"/>
    <hyperlink ref="C7142" r:id="rId7127" display="https://www.tuttitalia.it/trentino-alto-adige/20-cimone/"/>
    <hyperlink ref="C7143" r:id="rId7128" display="https://www.tuttitalia.it/trentino-alto-adige/77-soraga-di-fassa/"/>
    <hyperlink ref="C7144" r:id="rId7129" display="https://www.tuttitalia.it/trentino-alto-adige/91-torcegno/"/>
    <hyperlink ref="C7145" r:id="rId7130" display="https://www.tuttitalia.it/trentino-alto-adige/91-caderzone-terme/"/>
    <hyperlink ref="C7146" r:id="rId7131" display="https://www.tuttitalia.it/trentino-alto-adige/40-croviana/"/>
    <hyperlink ref="C7147" r:id="rId7132" display="https://www.tuttitalia.it/trentino-alto-adige/60-bondone/"/>
    <hyperlink ref="C7148" r:id="rId7133" display="https://www.tuttitalia.it/trentino-alto-adige/75-daiano/"/>
    <hyperlink ref="C7149" r:id="rId7134" display="https://www.tuttitalia.it/trentino-alto-adige/34-cloz/"/>
    <hyperlink ref="C7150" r:id="rId7135" display="https://www.tuttitalia.it/trentino-alto-adige/88-pieve-tesino/"/>
    <hyperlink ref="C7151" r:id="rId7136" display="https://www.tuttitalia.it/trentino-alto-adige/12-faedo/"/>
    <hyperlink ref="C7152" r:id="rId7137" display="https://www.tuttitalia.it/trentino-alto-adige/41-terzolas/"/>
    <hyperlink ref="C7153" r:id="rId7138" display="https://www.tuttitalia.it/trentino-alto-adige/31-romallo/"/>
    <hyperlink ref="C7154" r:id="rId7139" display="https://www.tuttitalia.it/trentino-alto-adige/14-castelfondo/"/>
    <hyperlink ref="C7155" r:id="rId7140" display="https://www.tuttitalia.it/trentino-alto-adige/22-telve-di-sopra/"/>
    <hyperlink ref="C7156" r:id="rId7141" display="https://www.tuttitalia.it/trentino-alto-adige/82-capriana/"/>
    <hyperlink ref="C7157" r:id="rId7142" display="https://www.tuttitalia.it/trentino-alto-adige/77-drena/"/>
    <hyperlink ref="C7158" r:id="rId7143" display="https://www.tuttitalia.it/trentino-alto-adige/72-mazzin/"/>
    <hyperlink ref="C7159" r:id="rId7144" display="https://www.tuttitalia.it/trentino-alto-adige/70-strembo/"/>
    <hyperlink ref="C7160" r:id="rId7145" display="https://www.tuttitalia.it/trentino-alto-adige/78-cavedago/"/>
    <hyperlink ref="C7161" r:id="rId7146" display="https://www.tuttitalia.it/trentino-alto-adige/94-samone/"/>
    <hyperlink ref="C7162" r:id="rId7147" display="https://www.tuttitalia.it/trentino-alto-adige/72-amblar-don/"/>
    <hyperlink ref="C7163" r:id="rId7148" display="https://www.tuttitalia.it/trentino-alto-adige/94-carzano/"/>
    <hyperlink ref="C7164" r:id="rId7149" display="https://www.tuttitalia.it/trentino-alto-adige/24-fierozzo/"/>
    <hyperlink ref="C7165" r:id="rId7150" display="https://www.tuttitalia.it/trentino-alto-adige/29-valfloriana/"/>
    <hyperlink ref="C7166" r:id="rId7151" display="https://www.tuttitalia.it/trentino-alto-adige/28-ronchi-valsugana/"/>
    <hyperlink ref="C7167" r:id="rId7152" display="https://www.tuttitalia.it/trentino-alto-adige/70-malosco/"/>
    <hyperlink ref="C7168" r:id="rId7153" display="https://www.tuttitalia.it/trentino-alto-adige/98-bieno/"/>
    <hyperlink ref="C7169" r:id="rId7154" display="https://www.tuttitalia.it/trentino-alto-adige/18-dambel/"/>
    <hyperlink ref="C7170" r:id="rId7155" display="https://www.tuttitalia.it/trentino-alto-adige/23-ronzone/"/>
    <hyperlink ref="C7171" r:id="rId7156" display="https://www.tuttitalia.it/trentino-alto-adige/27-garniga-terme/"/>
    <hyperlink ref="C7172" r:id="rId7157" display="https://www.tuttitalia.it/trentino-alto-adige/16-ruffre-mendola/"/>
    <hyperlink ref="C7173" r:id="rId7158" display="https://www.tuttitalia.it/trentino-alto-adige/63-bocenago/"/>
    <hyperlink ref="C7174" r:id="rId7159" display="https://www.tuttitalia.it/trentino-alto-adige/49-pelugo/"/>
    <hyperlink ref="C7175" r:id="rId7160" display="https://www.tuttitalia.it/trentino-alto-adige/82-sfruz/"/>
    <hyperlink ref="C7176" r:id="rId7161" display="https://www.tuttitalia.it/trentino-alto-adige/63-cinte-tesino/"/>
    <hyperlink ref="C7177" r:id="rId7162" display="https://www.tuttitalia.it/trentino-alto-adige/27-frassilongo/"/>
    <hyperlink ref="C7178" r:id="rId7163" display="https://www.tuttitalia.it/trentino-alto-adige/78-cagno/"/>
    <hyperlink ref="C7179" r:id="rId7164" display="https://www.tuttitalia.it/trentino-alto-adige/26-cis/"/>
    <hyperlink ref="C7180" r:id="rId7165" display="https://www.tuttitalia.it/trentino-alto-adige/46-luserna/"/>
    <hyperlink ref="C7181" r:id="rId7166" display="https://www.tuttitalia.it/trentino-alto-adige/98-bresimo/"/>
    <hyperlink ref="C7182" r:id="rId7167" display="https://www.tuttitalia.it/trentino-alto-adige/15-cavizzana/"/>
    <hyperlink ref="C7183" r:id="rId7168" display="https://www.tuttitalia.it/trentino-alto-adige/18-castel-condino/"/>
    <hyperlink ref="C7184" r:id="rId7169" display="https://www.tuttitalia.it/trentino-alto-adige/23-sagron-mis/"/>
    <hyperlink ref="C7185" r:id="rId7170" display="https://www.tuttitalia.it/trentino-alto-adige/33-vignola-falesina/"/>
    <hyperlink ref="C7186" r:id="rId7171" display="https://www.tuttitalia.it/trentino-alto-adige/96-palu-del-fersina/"/>
    <hyperlink ref="C7187" r:id="rId7172" display="https://www.tuttitalia.it/trentino-alto-adige/30-massimeno/"/>
    <hyperlink ref="C7188" r:id="rId7173" display="https://www.tuttitalia.it/umbria/50-perugia/"/>
    <hyperlink ref="C7189" r:id="rId7174" display="https://www.tuttitalia.it/umbria/43-foligno/"/>
    <hyperlink ref="C7190" r:id="rId7175" display="https://www.tuttitalia.it/umbria/73-citta-di-castello/"/>
    <hyperlink ref="C7191" r:id="rId7176" display="https://www.tuttitalia.it/umbria/18-spoleto/"/>
    <hyperlink ref="C7192" r:id="rId7177" display="https://www.tuttitalia.it/umbria/58-gubbio/"/>
    <hyperlink ref="C7193" r:id="rId7178" display="https://www.tuttitalia.it/umbria/32-assisi/"/>
    <hyperlink ref="C7194" r:id="rId7179" display="https://www.tuttitalia.it/umbria/78-bastia-umbra/"/>
    <hyperlink ref="C7195" r:id="rId7180" display="https://www.tuttitalia.it/umbria/12-corciano/"/>
    <hyperlink ref="C7196" r:id="rId7181" display="https://www.tuttitalia.it/umbria/68-marsciano/"/>
    <hyperlink ref="C7197" r:id="rId7182" display="https://www.tuttitalia.it/umbria/72-umbertide/"/>
    <hyperlink ref="C7198" r:id="rId7183" display="https://www.tuttitalia.it/umbria/38-todi/"/>
    <hyperlink ref="C7199" r:id="rId7184" display="https://www.tuttitalia.it/umbria/70-castiglione-del-lago/"/>
    <hyperlink ref="C7200" r:id="rId7185" display="https://www.tuttitalia.it/umbria/19-gualdo-tadino/"/>
    <hyperlink ref="C7201" r:id="rId7186" display="https://www.tuttitalia.it/umbria/71-magione/"/>
    <hyperlink ref="C7202" r:id="rId7187" display="https://www.tuttitalia.it/umbria/89-san-giustino/"/>
    <hyperlink ref="C7203" r:id="rId7188" display="https://www.tuttitalia.it/umbria/75-deruta/"/>
    <hyperlink ref="C7204" r:id="rId7189" display="https://www.tuttitalia.it/umbria/57-spello/"/>
    <hyperlink ref="C7205" r:id="rId7190" display="https://www.tuttitalia.it/umbria/66-trevi/"/>
    <hyperlink ref="C7206" r:id="rId7191" display="https://www.tuttitalia.it/umbria/23-citta-della-pieve/"/>
    <hyperlink ref="C7207" r:id="rId7192" display="https://www.tuttitalia.it/umbria/36-torgiano/"/>
    <hyperlink ref="C7208" r:id="rId7193" display="https://www.tuttitalia.it/umbria/32-gualdo-cattaneo/"/>
    <hyperlink ref="C7209" r:id="rId7194" display="https://www.tuttitalia.it/umbria/21-passignano-sul-trasimeno/"/>
    <hyperlink ref="C7210" r:id="rId7195" display="https://www.tuttitalia.it/umbria/58-nocera-umbra/"/>
    <hyperlink ref="C7211" r:id="rId7196" display="https://www.tuttitalia.it/umbria/44-montefalco/"/>
    <hyperlink ref="C7212" r:id="rId7197" display="https://www.tuttitalia.it/umbria/12-panicale/"/>
    <hyperlink ref="C7213" r:id="rId7198" display="https://www.tuttitalia.it/umbria/24-bevagna/"/>
    <hyperlink ref="C7214" r:id="rId7199" display="https://www.tuttitalia.it/umbria/19-norcia/"/>
    <hyperlink ref="C7215" r:id="rId7200" display="https://www.tuttitalia.it/umbria/32-cannara/"/>
    <hyperlink ref="C7216" r:id="rId7201" display="https://www.tuttitalia.it/umbria/16-bettona/"/>
    <hyperlink ref="C7217" r:id="rId7202" display="https://www.tuttitalia.it/umbria/29-giano-dell-umbria/"/>
    <hyperlink ref="C7218" r:id="rId7203" display="https://www.tuttitalia.it/umbria/31-tuoro-sul-trasimeno/"/>
    <hyperlink ref="C7219" r:id="rId7204" display="https://www.tuttitalia.it/umbria/25-massa-martana/"/>
    <hyperlink ref="C7220" r:id="rId7205" display="https://www.tuttitalia.it/umbria/64-piegaro/"/>
    <hyperlink ref="C7221" r:id="rId7206" display="https://www.tuttitalia.it/umbria/53-collazzone/"/>
    <hyperlink ref="C7222" r:id="rId7207" display="https://www.tuttitalia.it/umbria/61-citerna/"/>
    <hyperlink ref="C7223" r:id="rId7208" display="https://www.tuttitalia.it/umbria/51-valfabbrica/"/>
    <hyperlink ref="C7224" r:id="rId7209" display="https://www.tuttitalia.it/umbria/96-castel-ritaldi/"/>
    <hyperlink ref="C7225" r:id="rId7210" display="https://www.tuttitalia.it/umbria/32-cascia/"/>
    <hyperlink ref="C7226" r:id="rId7211" display="https://www.tuttitalia.it/umbria/59-fossato-di-vico/"/>
    <hyperlink ref="C7227" r:id="rId7212" display="https://www.tuttitalia.it/umbria/50-sigillo/"/>
    <hyperlink ref="C7228" r:id="rId7213" display="https://www.tuttitalia.it/umbria/52-campello-sul-clitunno/"/>
    <hyperlink ref="C7229" r:id="rId7214" display="https://www.tuttitalia.it/umbria/74-pietralunga/"/>
    <hyperlink ref="C7230" r:id="rId7215" display="https://www.tuttitalia.it/umbria/68-fratta-todina/"/>
    <hyperlink ref="C7231" r:id="rId7216" display="https://www.tuttitalia.it/umbria/96-montone/"/>
    <hyperlink ref="C7232" r:id="rId7217" display="https://www.tuttitalia.it/umbria/44-monte-castello-di-vibio/"/>
    <hyperlink ref="C7233" r:id="rId7218" display="https://www.tuttitalia.it/umbria/92-valtopina/"/>
    <hyperlink ref="C7234" r:id="rId7219" display="https://www.tuttitalia.it/umbria/77-scheggia-pascelupo/"/>
    <hyperlink ref="C7235" r:id="rId7220" display="https://www.tuttitalia.it/umbria/78-costacciaro/"/>
    <hyperlink ref="C7236" r:id="rId7221" display="https://www.tuttitalia.it/umbria/74-monte-santa-maria-tiberina/"/>
    <hyperlink ref="C7237" r:id="rId7222" display="https://www.tuttitalia.it/umbria/49-cerreto-di-spoleto/"/>
    <hyperlink ref="C7238" r:id="rId7223" display="https://www.tuttitalia.it/umbria/29-sellano/"/>
    <hyperlink ref="C7239" r:id="rId7224" display="https://www.tuttitalia.it/umbria/29-paciano/"/>
    <hyperlink ref="C7240" r:id="rId7225" display="https://www.tuttitalia.it/umbria/65-preci/"/>
    <hyperlink ref="C7241" r:id="rId7226" display="https://www.tuttitalia.it/umbria/59-lisciano-niccone/"/>
    <hyperlink ref="C7242" r:id="rId7227" display="https://www.tuttitalia.it/umbria/95-monteleone-di-spoleto/"/>
    <hyperlink ref="C7243" r:id="rId7228" display="https://www.tuttitalia.it/umbria/53-sant-anatolia-di-narco/"/>
    <hyperlink ref="C7244" r:id="rId7229" display="https://www.tuttitalia.it/umbria/62-scheggino/"/>
    <hyperlink ref="C7245" r:id="rId7230" display="https://www.tuttitalia.it/umbria/96-vallo-di-nera/"/>
    <hyperlink ref="C7246" r:id="rId7231" display="https://www.tuttitalia.it/umbria/33-poggiodomo/"/>
    <hyperlink ref="C7247" r:id="rId7232" display="https://www.tuttitalia.it/umbria/15-terni/"/>
    <hyperlink ref="C7248" r:id="rId7233" display="https://www.tuttitalia.it/umbria/74-orvieto/"/>
    <hyperlink ref="C7249" r:id="rId7234" display="https://www.tuttitalia.it/umbria/36-narni/"/>
    <hyperlink ref="C7250" r:id="rId7235" display="https://www.tuttitalia.it/umbria/60-amelia/"/>
    <hyperlink ref="C7251" r:id="rId7236" display="https://www.tuttitalia.it/umbria/22-montecastrilli/"/>
    <hyperlink ref="C7252" r:id="rId7237" display="https://www.tuttitalia.it/umbria/84-san-gemini/"/>
    <hyperlink ref="C7253" r:id="rId7238" display="https://www.tuttitalia.it/umbria/58-stroncone/"/>
    <hyperlink ref="C7254" r:id="rId7239" display="https://www.tuttitalia.it/umbria/66-acquasparta/"/>
    <hyperlink ref="C7255" r:id="rId7240" display="https://www.tuttitalia.it/umbria/70-castel-viscardo/"/>
    <hyperlink ref="C7256" r:id="rId7241" display="https://www.tuttitalia.it/umbria/92-fabro/"/>
    <hyperlink ref="C7257" r:id="rId7242" display="https://www.tuttitalia.it/umbria/66-arrone/"/>
    <hyperlink ref="C7258" r:id="rId7243" display="https://www.tuttitalia.it/umbria/52-baschi/"/>
    <hyperlink ref="C7259" r:id="rId7244" display="https://www.tuttitalia.it/umbria/22-avigliano-umbro/"/>
    <hyperlink ref="C7260" r:id="rId7245" display="https://www.tuttitalia.it/umbria/73-san-venanzo/"/>
    <hyperlink ref="C7261" r:id="rId7246" display="https://www.tuttitalia.it/umbria/51-castel-giorgio/"/>
    <hyperlink ref="C7262" r:id="rId7247" display="https://www.tuttitalia.it/umbria/82-attigliano/"/>
    <hyperlink ref="C7263" r:id="rId7248" display="https://www.tuttitalia.it/umbria/36-porano/"/>
    <hyperlink ref="C7264" r:id="rId7249" display="https://www.tuttitalia.it/umbria/57-giove/"/>
    <hyperlink ref="C7265" r:id="rId7250" display="https://www.tuttitalia.it/umbria/66-ferentillo/"/>
    <hyperlink ref="C7266" r:id="rId7251" display="https://www.tuttitalia.it/umbria/97-otricoli/"/>
    <hyperlink ref="C7267" r:id="rId7252" display="https://www.tuttitalia.it/umbria/91-calvi-dell-umbria/"/>
    <hyperlink ref="C7268" r:id="rId7253" display="https://www.tuttitalia.it/umbria/39-guardea/"/>
    <hyperlink ref="C7269" r:id="rId7254" display="https://www.tuttitalia.it/umbria/73-allerona/"/>
    <hyperlink ref="C7270" r:id="rId7255" display="https://www.tuttitalia.it/umbria/67-montecchio/"/>
    <hyperlink ref="C7271" r:id="rId7256" display="https://www.tuttitalia.it/umbria/29-ficulle/"/>
    <hyperlink ref="C7272" r:id="rId7257" display="https://www.tuttitalia.it/umbria/37-alviano/"/>
    <hyperlink ref="C7273" r:id="rId7258" display="https://www.tuttitalia.it/umbria/56-lugnano-in-teverina/"/>
    <hyperlink ref="C7274" r:id="rId7259" display="https://www.tuttitalia.it/umbria/39-monteleone-d-orvieto/"/>
    <hyperlink ref="C7275" r:id="rId7260" display="https://www.tuttitalia.it/umbria/14-montefranco/"/>
    <hyperlink ref="C7276" r:id="rId7261" display="https://www.tuttitalia.it/umbria/43-montegabbione/"/>
    <hyperlink ref="C7277" r:id="rId7262" display="https://www.tuttitalia.it/umbria/85-penna-in-teverina/"/>
    <hyperlink ref="C7278" r:id="rId7263" display="https://www.tuttitalia.it/umbria/41-parrano/"/>
    <hyperlink ref="C7279" r:id="rId7264" display="https://www.tuttitalia.it/umbria/81-polino/"/>
    <hyperlink ref="C7280" r:id="rId7265" display="https://www.tuttitalia.it/valle-d-aosta/28-aosta/"/>
    <hyperlink ref="C7281" r:id="rId7266" display="https://www.tuttitalia.it/valle-d-aosta/33-sarre/"/>
    <hyperlink ref="C7282" r:id="rId7267" display="https://www.tuttitalia.it/valle-d-aosta/68-chatillon/"/>
    <hyperlink ref="C7283" r:id="rId7268" display="https://www.tuttitalia.it/valle-d-aosta/24-saint-vincent/"/>
    <hyperlink ref="C7284" r:id="rId7269" display="https://www.tuttitalia.it/valle-d-aosta/70-quart/"/>
    <hyperlink ref="C7285" r:id="rId7270" display="https://www.tuttitalia.it/valle-d-aosta/50-pont-saint-martin/"/>
    <hyperlink ref="C7286" r:id="rId7271" display="https://www.tuttitalia.it/valle-d-aosta/25-saint-christophe/"/>
    <hyperlink ref="C7287" r:id="rId7272" display="https://www.tuttitalia.it/valle-d-aosta/20-gressan/"/>
    <hyperlink ref="C7288" r:id="rId7273" display="https://www.tuttitalia.it/valle-d-aosta/49-saint-pierre/"/>
    <hyperlink ref="C7289" r:id="rId7274" display="https://www.tuttitalia.it/valle-d-aosta/98-nus/"/>
    <hyperlink ref="C7290" r:id="rId7275" display="https://www.tuttitalia.it/valle-d-aosta/23-courmayeur/"/>
    <hyperlink ref="C7291" r:id="rId7276" display="https://www.tuttitalia.it/valle-d-aosta/80-verres/"/>
    <hyperlink ref="C7292" r:id="rId7277" display="https://www.tuttitalia.it/valle-d-aosta/27-donnas/"/>
    <hyperlink ref="C7293" r:id="rId7278" display="https://www.tuttitalia.it/valle-d-aosta/67-charvensod/"/>
    <hyperlink ref="C7294" r:id="rId7279" display="https://www.tuttitalia.it/valle-d-aosta/21-valtournenche/"/>
    <hyperlink ref="C7295" r:id="rId7280" display="https://www.tuttitalia.it/valle-d-aosta/95-morgex/"/>
    <hyperlink ref="C7296" r:id="rId7281" display="https://www.tuttitalia.it/valle-d-aosta/29-aymavilles/"/>
    <hyperlink ref="C7297" r:id="rId7282" display="https://www.tuttitalia.it/valle-d-aosta/67-la-salle/"/>
    <hyperlink ref="C7298" r:id="rId7283" display="https://www.tuttitalia.it/valle-d-aosta/82-fenis/"/>
    <hyperlink ref="C7299" r:id="rId7284" display="https://www.tuttitalia.it/valle-d-aosta/63-montjovet/"/>
    <hyperlink ref="C7300" r:id="rId7285" display="https://www.tuttitalia.it/valle-d-aosta/42-gignod/"/>
    <hyperlink ref="C7301" r:id="rId7286" display="https://www.tuttitalia.it/valle-d-aosta/26-pollein/"/>
    <hyperlink ref="C7302" r:id="rId7287" display="https://www.tuttitalia.it/valle-d-aosta/80-issogne/"/>
    <hyperlink ref="C7303" r:id="rId7288" display="https://www.tuttitalia.it/valle-d-aosta/96-ayas/"/>
    <hyperlink ref="C7304" r:id="rId7289" display="https://www.tuttitalia.it/valle-d-aosta/43-cogne/"/>
    <hyperlink ref="C7305" r:id="rId7290" display="https://www.tuttitalia.it/valle-d-aosta/74-saint-marcel/"/>
    <hyperlink ref="C7306" r:id="rId7291" display="https://www.tuttitalia.it/valle-d-aosta/68-verrayes/"/>
    <hyperlink ref="C7307" r:id="rId7292" display="https://www.tuttitalia.it/valle-d-aosta/75-villeneuve/"/>
    <hyperlink ref="C7308" r:id="rId7293" display="https://www.tuttitalia.it/valle-d-aosta/70-arnad/"/>
    <hyperlink ref="C7309" r:id="rId7294" display="https://www.tuttitalia.it/valle-d-aosta/46-hone/"/>
    <hyperlink ref="C7310" r:id="rId7295" display="https://www.tuttitalia.it/valle-d-aosta/22-pre-saint-didier/"/>
    <hyperlink ref="C7311" r:id="rId7296" display="https://www.tuttitalia.it/valle-d-aosta/61-roisan/"/>
    <hyperlink ref="C7312" r:id="rId7297" display="https://www.tuttitalia.it/valle-d-aosta/72-brissogne/"/>
    <hyperlink ref="C7313" r:id="rId7298" display="https://www.tuttitalia.it/valle-d-aosta/43-chambave/"/>
    <hyperlink ref="C7314" r:id="rId7299" display="https://www.tuttitalia.it/valle-d-aosta/45-brusson/"/>
    <hyperlink ref="C7315" r:id="rId7300" display="https://www.tuttitalia.it/valle-d-aosta/53-arvier/"/>
    <hyperlink ref="C7316" r:id="rId7301" display="https://www.tuttitalia.it/valle-d-aosta/29-gressoney-saint-jean/"/>
    <hyperlink ref="C7317" r:id="rId7302" display="https://www.tuttitalia.it/valle-d-aosta/87-pontey/"/>
    <hyperlink ref="C7318" r:id="rId7303" display="https://www.tuttitalia.it/valle-d-aosta/68-la-thuile/"/>
    <hyperlink ref="C7319" r:id="rId7304" display="https://www.tuttitalia.it/valle-d-aosta/39-challand-saint-anselme/"/>
    <hyperlink ref="C7320" r:id="rId7305" display="https://www.tuttitalia.it/valle-d-aosta/39-jovencan/"/>
    <hyperlink ref="C7321" r:id="rId7306" display="https://www.tuttitalia.it/valle-d-aosta/62-champdepraz/"/>
    <hyperlink ref="C7322" r:id="rId7307" display="https://www.tuttitalia.it/valle-d-aosta/51-introd/"/>
    <hyperlink ref="C7323" r:id="rId7308" display="https://www.tuttitalia.it/valle-d-aosta/65-valpelline/"/>
    <hyperlink ref="C7324" r:id="rId7309" display="https://www.tuttitalia.it/valle-d-aosta/70-antey-saint-andre/"/>
    <hyperlink ref="C7325" r:id="rId7310" display="https://www.tuttitalia.it/valle-d-aosta/29-torgnon/"/>
    <hyperlink ref="C7326" r:id="rId7311" display="https://www.tuttitalia.it/valle-d-aosta/52-challand-saint-victor/"/>
    <hyperlink ref="C7327" r:id="rId7312" display="https://www.tuttitalia.it/valle-d-aosta/22-doues/"/>
    <hyperlink ref="C7328" r:id="rId7313" display="https://www.tuttitalia.it/valle-d-aosta/16-etroubles/"/>
    <hyperlink ref="C7329" r:id="rId7314" display="https://www.tuttitalia.it/valle-d-aosta/67-perloz/"/>
    <hyperlink ref="C7330" r:id="rId7315" display="https://www.tuttitalia.it/valle-d-aosta/79-gaby/"/>
    <hyperlink ref="C7331" r:id="rId7316" display="https://www.tuttitalia.it/valle-d-aosta/29-lillianes/"/>
    <hyperlink ref="C7332" r:id="rId7317" display="https://www.tuttitalia.it/valle-d-aosta/83-fontainemore/"/>
    <hyperlink ref="C7333" r:id="rId7318" display="https://www.tuttitalia.it/valle-d-aosta/21-champorcher/"/>
    <hyperlink ref="C7334" r:id="rId7319" display="https://www.tuttitalia.it/valle-d-aosta/53-issime/"/>
    <hyperlink ref="C7335" r:id="rId7320" display="https://www.tuttitalia.it/valle-d-aosta/87-saint-denis/"/>
    <hyperlink ref="C7336" r:id="rId7321" display="https://www.tuttitalia.it/valle-d-aosta/16-saint-rhemy-en-bosses/"/>
    <hyperlink ref="C7337" r:id="rId7322" display="https://www.tuttitalia.it/valle-d-aosta/98-saint-nicolas/"/>
    <hyperlink ref="C7338" r:id="rId7323" display="https://www.tuttitalia.it/valle-d-aosta/94-avise/"/>
    <hyperlink ref="C7339" r:id="rId7324" display="https://www.tuttitalia.it/valle-d-aosta/21-gressoney-la-trinite/"/>
    <hyperlink ref="C7340" r:id="rId7325" display="https://www.tuttitalia.it/valle-d-aosta/73-bionaz/"/>
    <hyperlink ref="C7341" r:id="rId7326" display="https://www.tuttitalia.it/valle-d-aosta/92-emarese/"/>
    <hyperlink ref="C7342" r:id="rId7327" display="https://www.tuttitalia.it/valle-d-aosta/59-allein/"/>
    <hyperlink ref="C7343" r:id="rId7328" display="https://www.tuttitalia.it/valle-d-aosta/75-oyace/"/>
    <hyperlink ref="C7344" r:id="rId7329" display="https://www.tuttitalia.it/valle-d-aosta/32-saint-oyen/"/>
    <hyperlink ref="C7345" r:id="rId7330" display="https://www.tuttitalia.it/valle-d-aosta/87-valgrisenche/"/>
    <hyperlink ref="C7346" r:id="rId7331" display="https://www.tuttitalia.it/valle-d-aosta/74-pontboset/"/>
    <hyperlink ref="C7347" r:id="rId7332" display="https://www.tuttitalia.it/valle-d-aosta/14-rhemes-saint-georges/"/>
    <hyperlink ref="C7348" r:id="rId7333" display="https://www.tuttitalia.it/valle-d-aosta/82-valsavarenche/"/>
    <hyperlink ref="C7349" r:id="rId7334" display="https://www.tuttitalia.it/valle-d-aosta/22-ollomont/"/>
    <hyperlink ref="C7350" r:id="rId7335" display="https://www.tuttitalia.it/valle-d-aosta/18-bard/"/>
    <hyperlink ref="C7351" r:id="rId7336" display="https://www.tuttitalia.it/valle-d-aosta/74-la-magdeleine/"/>
    <hyperlink ref="C7352" r:id="rId7337" display="https://www.tuttitalia.it/valle-d-aosta/71-chamois/"/>
    <hyperlink ref="C7353" r:id="rId7338" display="https://www.tuttitalia.it/valle-d-aosta/14-rhemes-notre-dame/"/>
    <hyperlink ref="C7354" r:id="rId7339" display="https://www.tuttitalia.it/veneto/31-belluno/"/>
    <hyperlink ref="C7355" r:id="rId7340" display="https://www.tuttitalia.it/veneto/40-feltre/"/>
    <hyperlink ref="C7356" r:id="rId7341" display="https://www.tuttitalia.it/veneto/16-borgo-valbelluna/"/>
    <hyperlink ref="C7357" r:id="rId7342" display="https://www.tuttitalia.it/veneto/50-sedico/"/>
    <hyperlink ref="C7358" r:id="rId7343" display="https://www.tuttitalia.it/veneto/81-ponte-nelle-alpi/"/>
    <hyperlink ref="C7359" r:id="rId7344" display="https://www.tuttitalia.it/veneto/63-alpago/"/>
    <hyperlink ref="C7360" r:id="rId7345" display="https://www.tuttitalia.it/veneto/32-santa-giustina/"/>
    <hyperlink ref="C7361" r:id="rId7346" display="https://www.tuttitalia.it/veneto/26-cortina-d-ampezzo/"/>
    <hyperlink ref="C7362" r:id="rId7347" display="https://www.tuttitalia.it/veneto/78-limana/"/>
    <hyperlink ref="C7363" r:id="rId7348" display="https://www.tuttitalia.it/veneto/45-longarone/"/>
    <hyperlink ref="C7364" r:id="rId7349" display="https://www.tuttitalia.it/veneto/30-pedavena/"/>
    <hyperlink ref="C7365" r:id="rId7350" display="https://www.tuttitalia.it/veneto/75-agordo/"/>
    <hyperlink ref="C7366" r:id="rId7351" display="https://www.tuttitalia.it/veneto/93-cesiomaggiore/"/>
    <hyperlink ref="C7367" r:id="rId7352" display="https://www.tuttitalia.it/veneto/93-pieve-di-cadore/"/>
    <hyperlink ref="C7368" r:id="rId7353" display="https://www.tuttitalia.it/veneto/43-auronzo-di-cadore/"/>
    <hyperlink ref="C7369" r:id="rId7354" display="https://www.tuttitalia.it/veneto/46-fonzaso/"/>
    <hyperlink ref="C7370" r:id="rId7355" display="https://www.tuttitalia.it/veneto/18-val-di-zoldo/"/>
    <hyperlink ref="C7371" r:id="rId7356" display="https://www.tuttitalia.it/veneto/35-quero-vas/"/>
    <hyperlink ref="C7372" r:id="rId7357" display="https://www.tuttitalia.it/veneto/61-sospirolo/"/>
    <hyperlink ref="C7373" r:id="rId7358" display="https://www.tuttitalia.it/veneto/71-lamon/"/>
    <hyperlink ref="C7374" r:id="rId7359" display="https://www.tuttitalia.it/veneto/85-alano-di-piave/"/>
    <hyperlink ref="C7375" r:id="rId7360" display="https://www.tuttitalia.it/veneto/66-santo-stefano-di-cadore/"/>
    <hyperlink ref="C7376" r:id="rId7361" display="https://www.tuttitalia.it/veneto/44-seren-del-grappa/"/>
    <hyperlink ref="C7377" r:id="rId7362" display="https://www.tuttitalia.it/veneto/30-domegge-di-cadore/"/>
    <hyperlink ref="C7378" r:id="rId7363" display="https://www.tuttitalia.it/veneto/51-arsie/"/>
    <hyperlink ref="C7379" r:id="rId7364" display="https://www.tuttitalia.it/veneto/36-comelico-superiore/"/>
    <hyperlink ref="C7380" r:id="rId7365" display="https://www.tuttitalia.it/veneto/12-calalzo-di-cadore/"/>
    <hyperlink ref="C7381" r:id="rId7366" display="https://www.tuttitalia.it/veneto/29-san-vito-di-cadore/"/>
    <hyperlink ref="C7382" r:id="rId7367" display="https://www.tuttitalia.it/veneto/27-valle-di-cadore/"/>
    <hyperlink ref="C7383" r:id="rId7368" display="https://www.tuttitalia.it/veneto/23-falcade/"/>
    <hyperlink ref="C7384" r:id="rId7369" display="https://www.tuttitalia.it/veneto/42-taibon-agordino/"/>
    <hyperlink ref="C7385" r:id="rId7370" display="https://www.tuttitalia.it/veneto/76-san-pietro-di-cadore/"/>
    <hyperlink ref="C7386" r:id="rId7371" display="https://www.tuttitalia.it/veneto/20-san-gregorio-nelle-alpi/"/>
    <hyperlink ref="C7387" r:id="rId7372" display="https://www.tuttitalia.it/veneto/98-sovramonte/"/>
    <hyperlink ref="C7388" r:id="rId7373" display="https://www.tuttitalia.it/veneto/91-vigo-di-cadore/"/>
    <hyperlink ref="C7389" r:id="rId7374" display="https://www.tuttitalia.it/veneto/70-lozzo-di-cadore/"/>
    <hyperlink ref="C7390" r:id="rId7375" display="https://www.tuttitalia.it/veneto/22-tambre/"/>
    <hyperlink ref="C7391" r:id="rId7376" display="https://www.tuttitalia.it/veneto/72-chies-d-alpago/"/>
    <hyperlink ref="C7392" r:id="rId7377" display="https://www.tuttitalia.it/veneto/84-livinallongo-del-col-di-lana/"/>
    <hyperlink ref="C7393" r:id="rId7378" display="https://www.tuttitalia.it/veneto/62-cencenighe-agordino/"/>
    <hyperlink ref="C7394" r:id="rId7379" display="https://www.tuttitalia.it/veneto/28-rocca-pietore/"/>
    <hyperlink ref="C7395" r:id="rId7380" display="https://www.tuttitalia.it/veneto/29-alleghe/"/>
    <hyperlink ref="C7396" r:id="rId7381" display="https://www.tuttitalia.it/veneto/39-canale-d-agordo/"/>
    <hyperlink ref="C7397" r:id="rId7382" display="https://www.tuttitalia.it/veneto/27-la-valle-agordina/"/>
    <hyperlink ref="C7398" r:id="rId7383" display="https://www.tuttitalia.it/veneto/87-vodo-cadore/"/>
    <hyperlink ref="C7399" r:id="rId7384" display="https://www.tuttitalia.it/veneto/79-voltago-agordino/"/>
    <hyperlink ref="C7400" r:id="rId7385" display="https://www.tuttitalia.it/veneto/36-borca-di-cadore/"/>
    <hyperlink ref="C7401" r:id="rId7386" display="https://www.tuttitalia.it/veneto/93-rivamonte-agordino/"/>
    <hyperlink ref="C7402" r:id="rId7387" display="https://www.tuttitalia.it/veneto/36-san-tomaso-agordino/"/>
    <hyperlink ref="C7403" r:id="rId7388" display="https://www.tuttitalia.it/veneto/79-gosaldo/"/>
    <hyperlink ref="C7404" r:id="rId7389" display="https://www.tuttitalia.it/veneto/24-lorenzago-di-cadore/"/>
    <hyperlink ref="C7405" r:id="rId7390" display="https://www.tuttitalia.it/veneto/78-selva-di-cadore/"/>
    <hyperlink ref="C7406" r:id="rId7391" display="https://www.tuttitalia.it/veneto/59-vallada-agordina/"/>
    <hyperlink ref="C7407" r:id="rId7392" display="https://www.tuttitalia.it/veneto/34-danta-di-cadore/"/>
    <hyperlink ref="C7408" r:id="rId7393" display="https://www.tuttitalia.it/veneto/62-san-nicolo-di-comelico/"/>
    <hyperlink ref="C7409" r:id="rId7394" display="https://www.tuttitalia.it/veneto/60-cibiana-di-cadore/"/>
    <hyperlink ref="C7410" r:id="rId7395" display="https://www.tuttitalia.it/veneto/62-soverzene/"/>
    <hyperlink ref="C7411" r:id="rId7396" display="https://www.tuttitalia.it/veneto/62-colle-santa-lucia/"/>
    <hyperlink ref="C7412" r:id="rId7397" display="https://www.tuttitalia.it/veneto/60-perarolo-di-cadore/"/>
    <hyperlink ref="C7413" r:id="rId7398" display="https://www.tuttitalia.it/veneto/44-ospitale-di-cadore/"/>
    <hyperlink ref="C7414" r:id="rId7399" display="https://www.tuttitalia.it/veneto/54-zoppe-di-cadore/"/>
    <hyperlink ref="C7415" r:id="rId7400" display="https://www.tuttitalia.it/veneto/64-padova/"/>
    <hyperlink ref="C7416" r:id="rId7401" display="https://www.tuttitalia.it/veneto/72-albignasego/"/>
    <hyperlink ref="C7417" r:id="rId7402" display="https://www.tuttitalia.it/veneto/59-vigonza/"/>
    <hyperlink ref="C7418" r:id="rId7403" display="https://www.tuttitalia.it/veneto/79-selvazzano-dentro/"/>
    <hyperlink ref="C7419" r:id="rId7404" display="https://www.tuttitalia.it/veneto/56-abano-terme/"/>
    <hyperlink ref="C7420" r:id="rId7405" display="https://www.tuttitalia.it/veneto/93-cittadella/"/>
    <hyperlink ref="C7421" r:id="rId7406" display="https://www.tuttitalia.it/veneto/37-piove-di-sacco/"/>
    <hyperlink ref="C7422" r:id="rId7407" display="https://www.tuttitalia.it/veneto/27-monselice/"/>
    <hyperlink ref="C7423" r:id="rId7408" display="https://www.tuttitalia.it/veneto/62-rubano/"/>
    <hyperlink ref="C7424" r:id="rId7409" display="https://www.tuttitalia.it/veneto/65-este/"/>
    <hyperlink ref="C7425" r:id="rId7410" display="https://www.tuttitalia.it/veneto/21-cadoneghe/"/>
    <hyperlink ref="C7426" r:id="rId7411" display="https://www.tuttitalia.it/veneto/87-campodarsego/"/>
    <hyperlink ref="C7427" r:id="rId7412" display="https://www.tuttitalia.it/veneto/48-ponte-san-nicolo/"/>
    <hyperlink ref="C7428" r:id="rId7413" display="https://www.tuttitalia.it/veneto/28-san-martino-di-lupari/"/>
    <hyperlink ref="C7429" r:id="rId7414" display="https://www.tuttitalia.it/veneto/25-vigodarzere/"/>
    <hyperlink ref="C7430" r:id="rId7415" display="https://www.tuttitalia.it/veneto/27-trebaseleghe/"/>
    <hyperlink ref="C7431" r:id="rId7416" display="https://www.tuttitalia.it/veneto/26-camposampiero/"/>
    <hyperlink ref="C7432" r:id="rId7417" display="https://www.tuttitalia.it/veneto/14-montegrotto-terme/"/>
    <hyperlink ref="C7433" r:id="rId7418" display="https://www.tuttitalia.it/veneto/66-mestrino/"/>
    <hyperlink ref="C7434" r:id="rId7419" display="https://www.tuttitalia.it/veneto/75-noventa-padovana/"/>
    <hyperlink ref="C7435" r:id="rId7420" display="https://www.tuttitalia.it/veneto/37-piazzola-sul-brenta/"/>
    <hyperlink ref="C7436" r:id="rId7421" display="https://www.tuttitalia.it/veneto/93-villafranca-padovana/"/>
    <hyperlink ref="C7437" r:id="rId7422" display="https://www.tuttitalia.it/veneto/59-saonara/"/>
    <hyperlink ref="C7438" r:id="rId7423" display="https://www.tuttitalia.it/veneto/21-conselve/"/>
    <hyperlink ref="C7439" r:id="rId7424" display="https://www.tuttitalia.it/veneto/87-san-giorgio-delle-pertiche/"/>
    <hyperlink ref="C7440" r:id="rId7425" display="https://www.tuttitalia.it/veneto/14-piombino-dese/"/>
    <hyperlink ref="C7441" r:id="rId7426" display="https://www.tuttitalia.it/veneto/67-masera-di-padova/"/>
    <hyperlink ref="C7442" r:id="rId7427" display="https://www.tuttitalia.it/veneto/87-due-carrare/"/>
    <hyperlink ref="C7443" r:id="rId7428" display="https://www.tuttitalia.it/veneto/49-teolo/"/>
    <hyperlink ref="C7444" r:id="rId7429" display="https://www.tuttitalia.it/veneto/20-montagnana/"/>
    <hyperlink ref="C7445" r:id="rId7430" display="https://www.tuttitalia.it/veneto/64-legnaro/"/>
    <hyperlink ref="C7446" r:id="rId7431" display="https://www.tuttitalia.it/veneto/41-borgoricco/"/>
    <hyperlink ref="C7447" r:id="rId7432" display="https://www.tuttitalia.it/veneto/51-tombolo/"/>
    <hyperlink ref="C7448" r:id="rId7433" display="https://www.tuttitalia.it/veneto/65-fontaniva/"/>
    <hyperlink ref="C7449" r:id="rId7434" display="https://www.tuttitalia.it/veneto/37-limena/"/>
    <hyperlink ref="C7450" r:id="rId7435" display="https://www.tuttitalia.it/veneto/55-loreggia/"/>
    <hyperlink ref="C7451" r:id="rId7436" display="https://www.tuttitalia.it/veneto/55-carmignano-di-brenta/"/>
    <hyperlink ref="C7452" r:id="rId7437" display="https://www.tuttitalia.it/veneto/73-santa-giustina-in-colle/"/>
    <hyperlink ref="C7453" r:id="rId7438" display="https://www.tuttitalia.it/veneto/22-curtarolo/"/>
    <hyperlink ref="C7454" r:id="rId7439" display="https://www.tuttitalia.it/veneto/90-sant-angelo-di-piove-di-sacco/"/>
    <hyperlink ref="C7455" r:id="rId7440" display="https://www.tuttitalia.it/veneto/44-galliera-veneta/"/>
    <hyperlink ref="C7456" r:id="rId7441" display="https://www.tuttitalia.it/veneto/35-brugine/"/>
    <hyperlink ref="C7457" r:id="rId7442" display="https://www.tuttitalia.it/veneto/42-borgo-veneto/"/>
    <hyperlink ref="C7458" r:id="rId7443" display="https://www.tuttitalia.it/veneto/65-solesino/"/>
    <hyperlink ref="C7459" r:id="rId7444" display="https://www.tuttitalia.it/veneto/19-codevigo/"/>
    <hyperlink ref="C7460" r:id="rId7445" display="https://www.tuttitalia.it/veneto/78-san-giorgio-in-bosco/"/>
    <hyperlink ref="C7461" r:id="rId7446" display="https://www.tuttitalia.it/veneto/32-torreglia/"/>
    <hyperlink ref="C7462" r:id="rId7447" display="https://www.tuttitalia.it/veneto/39-villanova-di-camposampiero/"/>
    <hyperlink ref="C7463" r:id="rId7448" display="https://www.tuttitalia.it/veneto/24-massanzago/"/>
    <hyperlink ref="C7464" r:id="rId7449" display="https://www.tuttitalia.it/veneto/45-campo-san-martino/"/>
    <hyperlink ref="C7465" r:id="rId7450" display="https://www.tuttitalia.it/veneto/62-cervarese-santa-croce/"/>
    <hyperlink ref="C7466" r:id="rId7451" display="https://www.tuttitalia.it/veneto/50-ospedaletto-euganeo/"/>
    <hyperlink ref="C7467" r:id="rId7452" display="https://www.tuttitalia.it/veneto/65-villa-del-conte/"/>
    <hyperlink ref="C7468" r:id="rId7453" display="https://www.tuttitalia.it/veneto/70-casalserugo/"/>
    <hyperlink ref="C7469" r:id="rId7454" display="https://www.tuttitalia.it/veneto/20-correzzola/"/>
    <hyperlink ref="C7470" r:id="rId7455" display="https://www.tuttitalia.it/veneto/35-rovolon/"/>
    <hyperlink ref="C7471" r:id="rId7456" display="https://www.tuttitalia.it/veneto/27-saccolongo/"/>
    <hyperlink ref="C7472" r:id="rId7457" display="https://www.tuttitalia.it/veneto/70-casale-di-scodosia/"/>
    <hyperlink ref="C7473" r:id="rId7458" display="https://www.tuttitalia.it/veneto/85-arzergrande/"/>
    <hyperlink ref="C7474" r:id="rId7459" display="https://www.tuttitalia.it/veneto/14-veggiano/"/>
    <hyperlink ref="C7475" r:id="rId7460" display="https://www.tuttitalia.it/veneto/20-cartura/"/>
    <hyperlink ref="C7476" r:id="rId7461" display="https://www.tuttitalia.it/veneto/29-grantorto/"/>
    <hyperlink ref="C7477" r:id="rId7462" display="https://www.tuttitalia.it/veneto/40-san-pietro-in-gu/"/>
    <hyperlink ref="C7478" r:id="rId7463" display="https://www.tuttitalia.it/veneto/27-tribano/"/>
    <hyperlink ref="C7479" r:id="rId7464" display="https://www.tuttitalia.it/veneto/18-galzignano-terme/"/>
    <hyperlink ref="C7480" r:id="rId7465" display="https://www.tuttitalia.it/veneto/22-anguillara-veneta/"/>
    <hyperlink ref="C7481" r:id="rId7466" display="https://www.tuttitalia.it/veneto/45-gazzo/"/>
    <hyperlink ref="C7482" r:id="rId7467" display="https://www.tuttitalia.it/veneto/35-stanghella/"/>
    <hyperlink ref="C7483" r:id="rId7468" display="https://www.tuttitalia.it/veneto/53-battaglia-terme/"/>
    <hyperlink ref="C7484" r:id="rId7469" display="https://www.tuttitalia.it/veneto/85-pernumia/"/>
    <hyperlink ref="C7485" r:id="rId7470" display="https://www.tuttitalia.it/veneto/92-pontelongo/"/>
    <hyperlink ref="C7486" r:id="rId7471" display="https://www.tuttitalia.it/veneto/52-bagnoli-di-sopra/"/>
    <hyperlink ref="C7487" r:id="rId7472" display="https://www.tuttitalia.it/veneto/66-pozzonovo/"/>
    <hyperlink ref="C7488" r:id="rId7473" display="https://www.tuttitalia.it/veneto/65-bovolenta/"/>
    <hyperlink ref="C7489" r:id="rId7474" display="https://www.tuttitalia.it/veneto/82-polverara/"/>
    <hyperlink ref="C7490" r:id="rId7475" display="https://www.tuttitalia.it/veneto/42-vo/"/>
    <hyperlink ref="C7491" r:id="rId7476" display="https://www.tuttitalia.it/veneto/97-agna/"/>
    <hyperlink ref="C7492" r:id="rId7477" display="https://www.tuttitalia.it/veneto/54-lozzo-atestino/"/>
    <hyperlink ref="C7493" r:id="rId7478" display="https://www.tuttitalia.it/veneto/77-baone/"/>
    <hyperlink ref="C7494" r:id="rId7479" display="https://www.tuttitalia.it/veneto/22-san-pietro-viminario/"/>
    <hyperlink ref="C7495" r:id="rId7480" display="https://www.tuttitalia.it/veneto/45-campodoro/"/>
    <hyperlink ref="C7496" r:id="rId7481" display="https://www.tuttitalia.it/veneto/80-terrassa-padovana/"/>
    <hyperlink ref="C7497" r:id="rId7482" display="https://www.tuttitalia.it/veneto/32-merlara/"/>
    <hyperlink ref="C7498" r:id="rId7483" display="https://www.tuttitalia.it/veneto/84-sant-elena/"/>
    <hyperlink ref="C7499" r:id="rId7484" display="https://www.tuttitalia.it/veneto/29-boara-pisani/"/>
    <hyperlink ref="C7500" r:id="rId7485" display="https://www.tuttitalia.it/veneto/48-ponso/"/>
    <hyperlink ref="C7501" r:id="rId7486" display="https://www.tuttitalia.it/veneto/32-candiana/"/>
    <hyperlink ref="C7502" r:id="rId7487" display="https://www.tuttitalia.it/veneto/91-villa-estense/"/>
    <hyperlink ref="C7503" r:id="rId7488" display="https://www.tuttitalia.it/veneto/65-arre/"/>
    <hyperlink ref="C7504" r:id="rId7489" display="https://www.tuttitalia.it/veneto/66-urbana/"/>
    <hyperlink ref="C7505" r:id="rId7490" display="https://www.tuttitalia.it/veneto/77-granze/"/>
    <hyperlink ref="C7506" r:id="rId7491" display="https://www.tuttitalia.it/veneto/27-sant-urbano/"/>
    <hyperlink ref="C7507" r:id="rId7492" display="https://www.tuttitalia.it/veneto/78-cinto-euganeo/"/>
    <hyperlink ref="C7508" r:id="rId7493" display="https://www.tuttitalia.it/veneto/14-megliadino-san-vitale/"/>
    <hyperlink ref="C7509" r:id="rId7494" display="https://www.tuttitalia.it/veneto/29-arqua-petrarca/"/>
    <hyperlink ref="C7510" r:id="rId7495" display="https://www.tuttitalia.it/veneto/78-vescovana/"/>
    <hyperlink ref="C7511" r:id="rId7496" display="https://www.tuttitalia.it/veneto/24-masi/"/>
    <hyperlink ref="C7512" r:id="rId7497" display="https://www.tuttitalia.it/veneto/84-carceri/"/>
    <hyperlink ref="C7513" r:id="rId7498" display="https://www.tuttitalia.it/veneto/46-castelbaldo/"/>
    <hyperlink ref="C7514" r:id="rId7499" display="https://www.tuttitalia.it/veneto/52-piacenza-d-adige/"/>
    <hyperlink ref="C7515" r:id="rId7500" display="https://www.tuttitalia.it/veneto/56-vighizzolo-d-este/"/>
    <hyperlink ref="C7516" r:id="rId7501" display="https://www.tuttitalia.it/veneto/25-barbona/"/>
    <hyperlink ref="C7517" r:id="rId7502" display="https://www.tuttitalia.it/veneto/86-rovigo/"/>
    <hyperlink ref="C7518" r:id="rId7503" display="https://www.tuttitalia.it/veneto/18-adria/"/>
    <hyperlink ref="C7519" r:id="rId7504" display="https://www.tuttitalia.it/veneto/81-porto-viro/"/>
    <hyperlink ref="C7520" r:id="rId7505" display="https://www.tuttitalia.it/veneto/66-occhiobello/"/>
    <hyperlink ref="C7521" r:id="rId7506" display="https://www.tuttitalia.it/veneto/34-lendinara/"/>
    <hyperlink ref="C7522" r:id="rId7507" display="https://www.tuttitalia.it/veneto/15-badia-polesine/"/>
    <hyperlink ref="C7523" r:id="rId7508" display="https://www.tuttitalia.it/veneto/53-porto-tolle/"/>
    <hyperlink ref="C7524" r:id="rId7509" display="https://www.tuttitalia.it/veneto/93-taglio-di-po/"/>
    <hyperlink ref="C7525" r:id="rId7510" display="https://www.tuttitalia.it/veneto/41-rosolina/"/>
    <hyperlink ref="C7526" r:id="rId7511" display="https://www.tuttitalia.it/veneto/67-villadose/"/>
    <hyperlink ref="C7527" r:id="rId7512" display="https://www.tuttitalia.it/veneto/83-ariano-nel-polesine/"/>
    <hyperlink ref="C7528" r:id="rId7513" display="https://www.tuttitalia.it/veneto/34-castelmassa/"/>
    <hyperlink ref="C7529" r:id="rId7514" display="https://www.tuttitalia.it/veneto/57-fiesso-umbertiano/"/>
    <hyperlink ref="C7530" r:id="rId7515" display="https://www.tuttitalia.it/veneto/16-polesella/"/>
    <hyperlink ref="C7531" r:id="rId7516" display="https://www.tuttitalia.it/veneto/52-san-martino-di-venezze/"/>
    <hyperlink ref="C7532" r:id="rId7517" display="https://www.tuttitalia.it/veneto/74-ceregnano/"/>
    <hyperlink ref="C7533" r:id="rId7518" display="https://www.tuttitalia.it/veneto/23-loreo/"/>
    <hyperlink ref="C7534" r:id="rId7519" display="https://www.tuttitalia.it/veneto/94-lusia/"/>
    <hyperlink ref="C7535" r:id="rId7520" display="https://www.tuttitalia.it/veneto/56-stienta/"/>
    <hyperlink ref="C7536" r:id="rId7521" display="https://www.tuttitalia.it/veneto/55-canaro/"/>
    <hyperlink ref="C7537" r:id="rId7522" display="https://www.tuttitalia.it/veneto/19-castelnovo-bariano/"/>
    <hyperlink ref="C7538" r:id="rId7523" display="https://www.tuttitalia.it/veneto/44-arqua-polesine/"/>
    <hyperlink ref="C7539" r:id="rId7524" display="https://www.tuttitalia.it/veneto/45-trecenta/"/>
    <hyperlink ref="C7540" r:id="rId7525" display="https://www.tuttitalia.it/veneto/33-fratta-polesine/"/>
    <hyperlink ref="C7541" r:id="rId7526" display="https://www.tuttitalia.it/veneto/55-bergantino/"/>
    <hyperlink ref="C7542" r:id="rId7527" display="https://www.tuttitalia.it/veneto/83-costa-di-rovigo/"/>
    <hyperlink ref="C7543" r:id="rId7528" display="https://www.tuttitalia.it/veneto/55-ficarolo/"/>
    <hyperlink ref="C7544" r:id="rId7529" display="https://www.tuttitalia.it/veneto/95-corbola/"/>
    <hyperlink ref="C7545" r:id="rId7530" display="https://www.tuttitalia.it/veneto/84-pontecchio-polesine/"/>
    <hyperlink ref="C7546" r:id="rId7531" display="https://www.tuttitalia.it/veneto/78-giacciano-con-baruchella/"/>
    <hyperlink ref="C7547" r:id="rId7532" display="https://www.tuttitalia.it/veneto/91-villanova-del-ghebbo/"/>
    <hyperlink ref="C7548" r:id="rId7533" display="https://www.tuttitalia.it/veneto/49-crespino/"/>
    <hyperlink ref="C7549" r:id="rId7534" display="https://www.tuttitalia.it/veneto/51-melara/"/>
    <hyperlink ref="C7550" r:id="rId7535" display="https://www.tuttitalia.it/veneto/20-ceneselli/"/>
    <hyperlink ref="C7551" r:id="rId7536" display="https://www.tuttitalia.it/veneto/83-pettorazza-grimani/"/>
    <hyperlink ref="C7552" r:id="rId7537" display="https://www.tuttitalia.it/veneto/18-castelguglielmo/"/>
    <hyperlink ref="C7553" r:id="rId7538" display="https://www.tuttitalia.it/veneto/26-gavello/"/>
    <hyperlink ref="C7554" r:id="rId7539" display="https://www.tuttitalia.it/veneto/60-bosaro/"/>
    <hyperlink ref="C7555" r:id="rId7540" display="https://www.tuttitalia.it/veneto/88-papozze/"/>
    <hyperlink ref="C7556" r:id="rId7541" display="https://www.tuttitalia.it/veneto/48-frassinelle-polesine/"/>
    <hyperlink ref="C7557" r:id="rId7542" display="https://www.tuttitalia.it/veneto/15-bagnolo-di-po/"/>
    <hyperlink ref="C7558" r:id="rId7543" display="https://www.tuttitalia.it/veneto/27-villamarzana/"/>
    <hyperlink ref="C7559" r:id="rId7544" display="https://www.tuttitalia.it/veneto/51-pincara/"/>
    <hyperlink ref="C7560" r:id="rId7545" display="https://www.tuttitalia.it/veneto/78-guarda-veneta/"/>
    <hyperlink ref="C7561" r:id="rId7546" display="https://www.tuttitalia.it/veneto/60-salara/"/>
    <hyperlink ref="C7562" r:id="rId7547" display="https://www.tuttitalia.it/veneto/18-san-bellino/"/>
    <hyperlink ref="C7563" r:id="rId7548" display="https://www.tuttitalia.it/veneto/12-gaiba/"/>
    <hyperlink ref="C7564" r:id="rId7549" display="https://www.tuttitalia.it/veneto/36-villanova-marchesana/"/>
    <hyperlink ref="C7565" r:id="rId7550" display="https://www.tuttitalia.it/veneto/61-canda/"/>
    <hyperlink ref="C7566" r:id="rId7551" display="https://www.tuttitalia.it/veneto/66-calto/"/>
    <hyperlink ref="C7567" r:id="rId7552" display="https://www.tuttitalia.it/veneto/94-treviso/"/>
    <hyperlink ref="C7568" r:id="rId7553" display="https://www.tuttitalia.it/veneto/55-conegliano/"/>
    <hyperlink ref="C7569" r:id="rId7554" display="https://www.tuttitalia.it/veneto/55-castelfranco-veneto/"/>
    <hyperlink ref="C7570" r:id="rId7555" display="https://www.tuttitalia.it/veneto/71-montebelluna/"/>
    <hyperlink ref="C7571" r:id="rId7556" display="https://www.tuttitalia.it/veneto/67-vittorio-veneto/"/>
    <hyperlink ref="C7572" r:id="rId7557" display="https://www.tuttitalia.it/veneto/75-mogliano-veneto/"/>
    <hyperlink ref="C7573" r:id="rId7558" display="https://www.tuttitalia.it/veneto/46-paese/"/>
    <hyperlink ref="C7574" r:id="rId7559" display="https://www.tuttitalia.it/veneto/94-oderzo/"/>
    <hyperlink ref="C7575" r:id="rId7560" display="https://www.tuttitalia.it/veneto/18-villorba/"/>
    <hyperlink ref="C7576" r:id="rId7561" display="https://www.tuttitalia.it/veneto/64-preganziol/"/>
    <hyperlink ref="C7577" r:id="rId7562" display="https://www.tuttitalia.it/veneto/61-vedelago/"/>
    <hyperlink ref="C7578" r:id="rId7563" display="https://www.tuttitalia.it/veneto/65-roncade/"/>
    <hyperlink ref="C7579" r:id="rId7564" display="https://www.tuttitalia.it/veneto/68-casale-sul-sile/"/>
    <hyperlink ref="C7580" r:id="rId7565" display="https://www.tuttitalia.it/veneto/33-san-biagio-di-callalta/"/>
    <hyperlink ref="C7581" r:id="rId7566" display="https://www.tuttitalia.it/veneto/18-ponzano-veneto/"/>
    <hyperlink ref="C7582" r:id="rId7567" display="https://www.tuttitalia.it/veneto/62-spresiano/"/>
    <hyperlink ref="C7583" r:id="rId7568" display="https://www.tuttitalia.it/veneto/51-pieve-di-soligo/"/>
    <hyperlink ref="C7584" r:id="rId7569" display="https://www.tuttitalia.it/veneto/14-susegana/"/>
    <hyperlink ref="C7585" r:id="rId7570" display="https://www.tuttitalia.it/veneto/51-zero-branco/"/>
    <hyperlink ref="C7586" r:id="rId7571" display="https://www.tuttitalia.it/veneto/16-casier/"/>
    <hyperlink ref="C7587" r:id="rId7572" display="https://www.tuttitalia.it/veneto/35-carbonera/"/>
    <hyperlink ref="C7588" r:id="rId7573" display="https://www.tuttitalia.it/veneto/15-riese-pio-x/"/>
    <hyperlink ref="C7589" r:id="rId7574" display="https://www.tuttitalia.it/veneto/20-trevignano/"/>
    <hyperlink ref="C7590" r:id="rId7575" display="https://www.tuttitalia.it/veneto/59-motta-di-livenza/"/>
    <hyperlink ref="C7591" r:id="rId7576" display="https://www.tuttitalia.it/veneto/78-valdobbiadene/"/>
    <hyperlink ref="C7592" r:id="rId7577" display="https://www.tuttitalia.it/veneto/83-silea/"/>
    <hyperlink ref="C7593" r:id="rId7578" display="https://www.tuttitalia.it/veneto/41-volpago-del-montello/"/>
    <hyperlink ref="C7594" r:id="rId7579" display="https://www.tuttitalia.it/veneto/78-san-vendemiano/"/>
    <hyperlink ref="C7595" r:id="rId7580" display="https://www.tuttitalia.it/veneto/25-quinto-di-treviso/"/>
    <hyperlink ref="C7596" r:id="rId7581" display="https://www.tuttitalia.it/veneto/23-mareno-di-piave/"/>
    <hyperlink ref="C7597" r:id="rId7582" display="https://www.tuttitalia.it/veneto/62-resana/"/>
    <hyperlink ref="C7598" r:id="rId7583" display="https://www.tuttitalia.it/veneto/97-loria/"/>
    <hyperlink ref="C7599" r:id="rId7584" display="https://www.tuttitalia.it/veneto/42-maserada-sul-piave/"/>
    <hyperlink ref="C7600" r:id="rId7585" display="https://www.tuttitalia.it/veneto/49-istrana/"/>
    <hyperlink ref="C7601" r:id="rId7586" display="https://www.tuttitalia.it/veneto/48-santa-lucia-di-piave/"/>
    <hyperlink ref="C7602" r:id="rId7587" display="https://www.tuttitalia.it/veneto/35-asolo/"/>
    <hyperlink ref="C7603" r:id="rId7588" display="https://www.tuttitalia.it/veneto/78-farra-di-soligo/"/>
    <hyperlink ref="C7604" r:id="rId7589" display="https://www.tuttitalia.it/veneto/16-ponte-di-piave/"/>
    <hyperlink ref="C7605" r:id="rId7590" display="https://www.tuttitalia.it/veneto/14-caerano-di-san-marco/"/>
    <hyperlink ref="C7606" r:id="rId7591" display="https://www.tuttitalia.it/veneto/75-breda-di-piave/"/>
    <hyperlink ref="C7607" r:id="rId7592" display="https://www.tuttitalia.it/veneto/81-san-zenone-degli-ezzelini/"/>
    <hyperlink ref="C7608" r:id="rId7593" display="https://www.tuttitalia.it/veneto/25-pederobba/"/>
    <hyperlink ref="C7609" r:id="rId7594" display="https://www.tuttitalia.it/veneto/14-castello-di-godego/"/>
    <hyperlink ref="C7610" r:id="rId7595" display="https://www.tuttitalia.it/veneto/18-san-fior/"/>
    <hyperlink ref="C7611" r:id="rId7596" display="https://www.tuttitalia.it/veneto/26-altivole/"/>
    <hyperlink ref="C7612" r:id="rId7597" display="https://www.tuttitalia.it/veneto/33-vazzola/"/>
    <hyperlink ref="C7613" r:id="rId7598" display="https://www.tuttitalia.it/veneto/83-cordignano/"/>
    <hyperlink ref="C7614" r:id="rId7599" display="https://www.tuttitalia.it/veneto/59-pieve-del-grappa/"/>
    <hyperlink ref="C7615" r:id="rId7600" display="https://www.tuttitalia.it/veneto/16-salgareda/"/>
    <hyperlink ref="C7616" r:id="rId7601" display="https://www.tuttitalia.it/veneto/90-nervesa-della-battaglia/"/>
    <hyperlink ref="C7617" r:id="rId7602" display="https://www.tuttitalia.it/veneto/51-cornuda/"/>
    <hyperlink ref="C7618" r:id="rId7603" display="https://www.tuttitalia.it/veneto/29-sernaglia-della-battaglia/"/>
    <hyperlink ref="C7619" r:id="rId7604" display="https://www.tuttitalia.it/veneto/29-crocetta-del-montello/"/>
    <hyperlink ref="C7620" r:id="rId7605" display="https://www.tuttitalia.it/veneto/19-godega-di-sant-urbano/"/>
    <hyperlink ref="C7621" r:id="rId7606" display="https://www.tuttitalia.it/veneto/18-gaiarine/"/>
    <hyperlink ref="C7622" r:id="rId7607" display="https://www.tuttitalia.it/veneto/52-borso-del-grappa/"/>
    <hyperlink ref="C7623" r:id="rId7608" display="https://www.tuttitalia.it/veneto/73-fonte/"/>
    <hyperlink ref="C7624" r:id="rId7609" display="https://www.tuttitalia.it/veneto/37-fontanelle/"/>
    <hyperlink ref="C7625" r:id="rId7610" display="https://www.tuttitalia.it/veneto/74-codogne/"/>
    <hyperlink ref="C7626" r:id="rId7611" display="https://www.tuttitalia.it/veneto/43-giavera-del-montello/"/>
    <hyperlink ref="C7627" r:id="rId7612" display="https://www.tuttitalia.it/veneto/22-povegliano/"/>
    <hyperlink ref="C7628" r:id="rId7613" display="https://www.tuttitalia.it/veneto/45-san-pietro-di-feletto/"/>
    <hyperlink ref="C7629" r:id="rId7614" display="https://www.tuttitalia.it/veneto/32-maser/"/>
    <hyperlink ref="C7630" r:id="rId7615" display="https://www.tuttitalia.it/veneto/31-colle-umberto/"/>
    <hyperlink ref="C7631" r:id="rId7616" display="https://www.tuttitalia.it/veneto/12-mansue/"/>
    <hyperlink ref="C7632" r:id="rId7617" display="https://www.tuttitalia.it/veneto/25-san-polo-di-piave/"/>
    <hyperlink ref="C7633" r:id="rId7618" display="https://www.tuttitalia.it/veneto/89-cappella-maggiore/"/>
    <hyperlink ref="C7634" r:id="rId7619" display="https://www.tuttitalia.it/veneto/24-arcade/"/>
    <hyperlink ref="C7635" r:id="rId7620" display="https://www.tuttitalia.it/veneto/53-ormelle/"/>
    <hyperlink ref="C7636" r:id="rId7621" display="https://www.tuttitalia.it/veneto/15-morgano/"/>
    <hyperlink ref="C7637" r:id="rId7622" display="https://www.tuttitalia.it/veneto/46-monastier-di-treviso/"/>
    <hyperlink ref="C7638" r:id="rId7623" display="https://www.tuttitalia.it/veneto/42-tarzo/"/>
    <hyperlink ref="C7639" r:id="rId7624" display="https://www.tuttitalia.it/veneto/18-gorgo-al-monticano/"/>
    <hyperlink ref="C7640" r:id="rId7625" display="https://www.tuttitalia.it/veneto/71-cessalto/"/>
    <hyperlink ref="C7641" r:id="rId7626" display="https://www.tuttitalia.it/veneto/61-orsago/"/>
    <hyperlink ref="C7642" r:id="rId7627" display="https://www.tuttitalia.it/veneto/46-follina/"/>
    <hyperlink ref="C7643" r:id="rId7628" display="https://www.tuttitalia.it/veneto/84-chiarano/"/>
    <hyperlink ref="C7644" r:id="rId7629" display="https://www.tuttitalia.it/veneto/30-vidor/"/>
    <hyperlink ref="C7645" r:id="rId7630" display="https://www.tuttitalia.it/veneto/70-cimadolmo/"/>
    <hyperlink ref="C7646" r:id="rId7631" display="https://www.tuttitalia.it/veneto/45-miane/"/>
    <hyperlink ref="C7647" r:id="rId7632" display="https://www.tuttitalia.it/veneto/74-sarmede/"/>
    <hyperlink ref="C7648" r:id="rId7633" display="https://www.tuttitalia.it/veneto/74-meduna-di-livenza/"/>
    <hyperlink ref="C7649" r:id="rId7634" display="https://www.tuttitalia.it/veneto/50-fregona/"/>
    <hyperlink ref="C7650" r:id="rId7635" display="https://www.tuttitalia.it/veneto/46-cavaso-del-tomba/"/>
    <hyperlink ref="C7651" r:id="rId7636" display="https://www.tuttitalia.it/veneto/98-moriago-della-battaglia/"/>
    <hyperlink ref="C7652" r:id="rId7637" display="https://www.tuttitalia.it/veneto/93-cison-di-valmarino/"/>
    <hyperlink ref="C7653" r:id="rId7638" display="https://www.tuttitalia.it/veneto/96-castelcucco/"/>
    <hyperlink ref="C7654" r:id="rId7639" display="https://www.tuttitalia.it/veneto/65-possagno/"/>
    <hyperlink ref="C7655" r:id="rId7640" display="https://www.tuttitalia.it/veneto/75-revine-lago/"/>
    <hyperlink ref="C7656" r:id="rId7641" display="https://www.tuttitalia.it/veneto/35-segusino/"/>
    <hyperlink ref="C7657" r:id="rId7642" display="https://www.tuttitalia.it/veneto/23-zenson-di-piave/"/>
    <hyperlink ref="C7658" r:id="rId7643" display="https://www.tuttitalia.it/veneto/79-refrontolo/"/>
    <hyperlink ref="C7659" r:id="rId7644" display="https://www.tuttitalia.it/veneto/70-monfumo/"/>
    <hyperlink ref="C7660" r:id="rId7645" display="https://www.tuttitalia.it/veneto/88-portobuffole/"/>
    <hyperlink ref="C7661" r:id="rId7646" display="https://www.tuttitalia.it/veneto/40-venezia/"/>
    <hyperlink ref="C7662" r:id="rId7647" display="https://www.tuttitalia.it/veneto/50-chioggia/"/>
    <hyperlink ref="C7663" r:id="rId7648" display="https://www.tuttitalia.it/veneto/18-san-dona-di-piave/"/>
    <hyperlink ref="C7664" r:id="rId7649" display="https://www.tuttitalia.it/veneto/75-mira/"/>
    <hyperlink ref="C7665" r:id="rId7650" display="https://www.tuttitalia.it/veneto/53-spinea/"/>
    <hyperlink ref="C7666" r:id="rId7651" display="https://www.tuttitalia.it/veneto/51-mirano/"/>
    <hyperlink ref="C7667" r:id="rId7652" display="https://www.tuttitalia.it/veneto/57-jesolo/"/>
    <hyperlink ref="C7668" r:id="rId7653" display="https://www.tuttitalia.it/veneto/62-portogruaro/"/>
    <hyperlink ref="C7669" r:id="rId7654" display="https://www.tuttitalia.it/veneto/76-martellago/"/>
    <hyperlink ref="C7670" r:id="rId7655" display="https://www.tuttitalia.it/veneto/63-scorze/"/>
    <hyperlink ref="C7671" r:id="rId7656" display="https://www.tuttitalia.it/veneto/23-santa-maria-di-sala/"/>
    <hyperlink ref="C7672" r:id="rId7657" display="https://www.tuttitalia.it/veneto/73-marcon/"/>
    <hyperlink ref="C7673" r:id="rId7658" display="https://www.tuttitalia.it/veneto/57-noale/"/>
    <hyperlink ref="C7674" r:id="rId7659" display="https://www.tuttitalia.it/veneto/43-dolo/"/>
    <hyperlink ref="C7675" r:id="rId7660" display="https://www.tuttitalia.it/veneto/55-cavarzere/"/>
    <hyperlink ref="C7676" r:id="rId7661" display="https://www.tuttitalia.it/veneto/14-cavallino-treporti/"/>
    <hyperlink ref="C7677" r:id="rId7662" display="https://www.tuttitalia.it/veneto/64-camponogara/"/>
    <hyperlink ref="C7678" r:id="rId7663" display="https://www.tuttitalia.it/veneto/72-salzano/"/>
    <hyperlink ref="C7679" r:id="rId7664" display="https://www.tuttitalia.it/veneto/16-san-stino-di-livenza/"/>
    <hyperlink ref="C7680" r:id="rId7665" display="https://www.tuttitalia.it/veneto/58-pianiga/"/>
    <hyperlink ref="C7681" r:id="rId7666" display="https://www.tuttitalia.it/veneto/12-eraclea/"/>
    <hyperlink ref="C7682" r:id="rId7667" display="https://www.tuttitalia.it/veneto/57-san-michele-al-tagliamento/"/>
    <hyperlink ref="C7683" r:id="rId7668" display="https://www.tuttitalia.it/veneto/89-caorle/"/>
    <hyperlink ref="C7684" r:id="rId7669" display="https://www.tuttitalia.it/veneto/96-musile-di-piave/"/>
    <hyperlink ref="C7685" r:id="rId7670" display="https://www.tuttitalia.it/veneto/45-campolongo-maggiore/"/>
    <hyperlink ref="C7686" r:id="rId7671" display="https://www.tuttitalia.it/veneto/72-concordia-sagittaria/"/>
    <hyperlink ref="C7687" r:id="rId7672" display="https://www.tuttitalia.it/veneto/25-vigonovo/"/>
    <hyperlink ref="C7688" r:id="rId7673" display="https://www.tuttitalia.it/veneto/66-fiesso-d-artico/"/>
    <hyperlink ref="C7689" r:id="rId7674" display="https://www.tuttitalia.it/veneto/91-quarto-d-altino/"/>
    <hyperlink ref="C7690" r:id="rId7675" display="https://www.tuttitalia.it/veneto/54-stra/"/>
    <hyperlink ref="C7691" r:id="rId7676" display="https://www.tuttitalia.it/veneto/45-campagna-lupia/"/>
    <hyperlink ref="C7692" r:id="rId7677" display="https://www.tuttitalia.it/veneto/62-fosso/"/>
    <hyperlink ref="C7693" r:id="rId7678" display="https://www.tuttitalia.it/veneto/87-noventa-di-piave/"/>
    <hyperlink ref="C7694" r:id="rId7679" display="https://www.tuttitalia.it/veneto/14-meolo/"/>
    <hyperlink ref="C7695" r:id="rId7680" display="https://www.tuttitalia.it/veneto/36-fossalta-di-portogruaro/"/>
    <hyperlink ref="C7696" r:id="rId7681" display="https://www.tuttitalia.it/veneto/91-ceggia/"/>
    <hyperlink ref="C7697" r:id="rId7682" display="https://www.tuttitalia.it/veneto/14-torre-di-mosto/"/>
    <hyperlink ref="C7698" r:id="rId7683" display="https://www.tuttitalia.it/veneto/50-pramaggiore/"/>
    <hyperlink ref="C7699" r:id="rId7684" display="https://www.tuttitalia.it/veneto/36-fossalta-di-piave/"/>
    <hyperlink ref="C7700" r:id="rId7685" display="https://www.tuttitalia.it/veneto/35-annone-veneto/"/>
    <hyperlink ref="C7701" r:id="rId7686" display="https://www.tuttitalia.it/veneto/92-cinto-caomaggiore/"/>
    <hyperlink ref="C7702" r:id="rId7687" display="https://www.tuttitalia.it/veneto/27-cona/"/>
    <hyperlink ref="C7703" r:id="rId7688" display="https://www.tuttitalia.it/veneto/25-gruaro/"/>
    <hyperlink ref="C7704" r:id="rId7689" display="https://www.tuttitalia.it/veneto/41-teglio-veneto/"/>
    <hyperlink ref="C7705" r:id="rId7690" display="https://www.tuttitalia.it/veneto/25-verona/"/>
    <hyperlink ref="C7706" r:id="rId7691" display="https://www.tuttitalia.it/veneto/22-villafranca-di-verona/"/>
    <hyperlink ref="C7707" r:id="rId7692" display="https://www.tuttitalia.it/veneto/28-san-giovanni-lupatoto/"/>
    <hyperlink ref="C7708" r:id="rId7693" display="https://www.tuttitalia.it/veneto/39-legnago/"/>
    <hyperlink ref="C7709" r:id="rId7694" display="https://www.tuttitalia.it/veneto/44-san-bonifacio/"/>
    <hyperlink ref="C7710" r:id="rId7695" display="https://www.tuttitalia.it/veneto/40-bussolengo/"/>
    <hyperlink ref="C7711" r:id="rId7696" display="https://www.tuttitalia.it/veneto/21-sona/"/>
    <hyperlink ref="C7712" r:id="rId7697" display="https://www.tuttitalia.it/veneto/60-pescantina/"/>
    <hyperlink ref="C7713" r:id="rId7698" display="https://www.tuttitalia.it/veneto/18-negrar-di-valpolicella/"/>
    <hyperlink ref="C7714" r:id="rId7699" display="https://www.tuttitalia.it/veneto/52-cerea/"/>
    <hyperlink ref="C7715" r:id="rId7700" display="https://www.tuttitalia.it/veneto/52-bovolone/"/>
    <hyperlink ref="C7716" r:id="rId7701" display="https://www.tuttitalia.it/veneto/35-san-martino-buon-albergo/"/>
    <hyperlink ref="C7717" r:id="rId7702" display="https://www.tuttitalia.it/veneto/62-valeggio-sul-mincio/"/>
    <hyperlink ref="C7718" r:id="rId7703" display="https://www.tuttitalia.it/veneto/91-zevio/"/>
    <hyperlink ref="C7719" r:id="rId7704" display="https://www.tuttitalia.it/veneto/86-sommacampagna/"/>
    <hyperlink ref="C7720" r:id="rId7705" display="https://www.tuttitalia.it/veneto/96-castelnuovo-del-garda/"/>
    <hyperlink ref="C7721" r:id="rId7706" display="https://www.tuttitalia.it/veneto/37-san-pietro-in-cariano/"/>
    <hyperlink ref="C7722" r:id="rId7707" display="https://www.tuttitalia.it/veneto/67-castel-d-azzano/"/>
    <hyperlink ref="C7723" r:id="rId7708" display="https://www.tuttitalia.it/veneto/82-sant-ambrogio-di-valpolicella/"/>
    <hyperlink ref="C7724" r:id="rId7709" display="https://www.tuttitalia.it/veneto/66-isola-della-scala/"/>
    <hyperlink ref="C7725" r:id="rId7710" display="https://www.tuttitalia.it/veneto/24-grezzana/"/>
    <hyperlink ref="C7726" r:id="rId7711" display="https://www.tuttitalia.it/veneto/71-peschiera-del-garda/"/>
    <hyperlink ref="C7727" r:id="rId7712" display="https://www.tuttitalia.it/veneto/63-vigasio/"/>
    <hyperlink ref="C7728" r:id="rId7713" display="https://www.tuttitalia.it/veneto/84-oppeano/"/>
    <hyperlink ref="C7729" r:id="rId7714" display="https://www.tuttitalia.it/veneto/89-monteforte-d-alpone/"/>
    <hyperlink ref="C7730" r:id="rId7715" display="https://www.tuttitalia.it/veneto/52-colognola-ai-colli/"/>
    <hyperlink ref="C7731" r:id="rId7716" display="https://www.tuttitalia.it/veneto/51-cologna-veneta/"/>
    <hyperlink ref="C7732" r:id="rId7717" display="https://www.tuttitalia.it/veneto/50-lavagno/"/>
    <hyperlink ref="C7733" r:id="rId7718" display="https://www.tuttitalia.it/veneto/71-nogara/"/>
    <hyperlink ref="C7734" r:id="rId7719" display="https://www.tuttitalia.it/veneto/33-caprino-veronese/"/>
    <hyperlink ref="C7735" r:id="rId7720" display="https://www.tuttitalia.it/veneto/49-caldiero/"/>
    <hyperlink ref="C7736" r:id="rId7721" display="https://www.tuttitalia.it/veneto/34-mozzecane/"/>
    <hyperlink ref="C7737" r:id="rId7722" display="https://www.tuttitalia.it/veneto/31-povegliano-veronese/"/>
    <hyperlink ref="C7738" r:id="rId7723" display="https://www.tuttitalia.it/veneto/21-bardolino/"/>
    <hyperlink ref="C7739" r:id="rId7724" display="https://www.tuttitalia.it/veneto/44-soave/"/>
    <hyperlink ref="C7740" r:id="rId7725" display="https://www.tuttitalia.it/veneto/25-buttapietra/"/>
    <hyperlink ref="C7741" r:id="rId7726" display="https://www.tuttitalia.it/veneto/24-lazise/"/>
    <hyperlink ref="C7742" r:id="rId7727" display="https://www.tuttitalia.it/veneto/77-arcole/"/>
    <hyperlink ref="C7743" r:id="rId7728" display="https://www.tuttitalia.it/veneto/20-cavaion-veronese/"/>
    <hyperlink ref="C7744" r:id="rId7729" display="https://www.tuttitalia.it/veneto/25-ronco-all-adige/"/>
    <hyperlink ref="C7745" r:id="rId7730" display="https://www.tuttitalia.it/veneto/12-villa-bartolomea/"/>
    <hyperlink ref="C7746" r:id="rId7731" display="https://www.tuttitalia.it/veneto/73-casaleone/"/>
    <hyperlink ref="C7747" r:id="rId7732" display="https://www.tuttitalia.it/veneto/92-gazzo-veronese/"/>
    <hyperlink ref="C7748" r:id="rId7733" display="https://www.tuttitalia.it/veneto/84-albaredo-d-adige/"/>
    <hyperlink ref="C7749" r:id="rId7734" display="https://www.tuttitalia.it/veneto/23-illasi/"/>
    <hyperlink ref="C7750" r:id="rId7735" display="https://www.tuttitalia.it/veneto/33-veronella/"/>
    <hyperlink ref="C7751" r:id="rId7736" display="https://www.tuttitalia.it/veneto/87-san-giovanni-ilarione/"/>
    <hyperlink ref="C7752" r:id="rId7737" display="https://www.tuttitalia.it/veneto/87-tregnago/"/>
    <hyperlink ref="C7753" r:id="rId7738" display="https://www.tuttitalia.it/veneto/37-zimella/"/>
    <hyperlink ref="C7754" r:id="rId7739" display="https://www.tuttitalia.it/veneto/54-minerbe/"/>
    <hyperlink ref="C7755" r:id="rId7740" display="https://www.tuttitalia.it/veneto/70-montecchia-di-crosara/"/>
    <hyperlink ref="C7756" r:id="rId7741" display="https://www.tuttitalia.it/veneto/33-fumane/"/>
    <hyperlink ref="C7757" r:id="rId7742" display="https://www.tuttitalia.it/veneto/81-garda/"/>
    <hyperlink ref="C7758" r:id="rId7743" display="https://www.tuttitalia.it/veneto/94-sanguinetto/"/>
    <hyperlink ref="C7759" r:id="rId7744" display="https://www.tuttitalia.it/veneto/66-ronca/"/>
    <hyperlink ref="C7760" r:id="rId7745" display="https://www.tuttitalia.it/veneto/88-costermano-sul-garda/"/>
    <hyperlink ref="C7761" r:id="rId7746" display="https://www.tuttitalia.it/veneto/50-salizzole/"/>
    <hyperlink ref="C7762" r:id="rId7747" display="https://www.tuttitalia.it/veneto/56-nogarole-rocca/"/>
    <hyperlink ref="C7763" r:id="rId7748" display="https://www.tuttitalia.it/veneto/49-castagnaro/"/>
    <hyperlink ref="C7764" r:id="rId7749" display="https://www.tuttitalia.it/veneto/96-malcesine/"/>
    <hyperlink ref="C7765" r:id="rId7750" display="https://www.tuttitalia.it/veneto/21-bosco-chiesanuova/"/>
    <hyperlink ref="C7766" r:id="rId7751" display="https://www.tuttitalia.it/veneto/97-isola-rizza/"/>
    <hyperlink ref="C7767" r:id="rId7752" display="https://www.tuttitalia.it/veneto/96-belfiore/"/>
    <hyperlink ref="C7768" r:id="rId7753" display="https://www.tuttitalia.it/veneto/72-marano-di-valpolicella/"/>
    <hyperlink ref="C7769" r:id="rId7754" display="https://www.tuttitalia.it/veneto/24-pastrengo/"/>
    <hyperlink ref="C7770" r:id="rId7755" display="https://www.tuttitalia.it/veneto/61-torri-del-benaco/"/>
    <hyperlink ref="C7771" r:id="rId7756" display="https://www.tuttitalia.it/veneto/39-sorga/"/>
    <hyperlink ref="C7772" r:id="rId7757" display="https://www.tuttitalia.it/veneto/40-san-pietro-di-morubio/"/>
    <hyperlink ref="C7773" r:id="rId7758" display="https://www.tuttitalia.it/veneto/45-trevenzuolo/"/>
    <hyperlink ref="C7774" r:id="rId7759" display="https://www.tuttitalia.it/veneto/42-roverchiara/"/>
    <hyperlink ref="C7775" r:id="rId7760" display="https://www.tuttitalia.it/veneto/45-badia-calavena/"/>
    <hyperlink ref="C7776" r:id="rId7761" display="https://www.tuttitalia.it/veneto/78-dolce/"/>
    <hyperlink ref="C7777" r:id="rId7762" display="https://www.tuttitalia.it/veneto/79-vestenanova/"/>
    <hyperlink ref="C7778" r:id="rId7763" display="https://www.tuttitalia.it/veneto/28-sant-anna-d-alfaedo/"/>
    <hyperlink ref="C7779" r:id="rId7764" display="https://www.tuttitalia.it/veneto/90-pressana/"/>
    <hyperlink ref="C7780" r:id="rId7765" display="https://www.tuttitalia.it/veneto/82-mezzane-di-sotto/"/>
    <hyperlink ref="C7781" r:id="rId7766" display="https://www.tuttitalia.it/veneto/50-cerro-veronese/"/>
    <hyperlink ref="C7782" r:id="rId7767" display="https://www.tuttitalia.it/veneto/39-brenzone-sul-garda/"/>
    <hyperlink ref="C7783" r:id="rId7768" display="https://www.tuttitalia.it/veneto/81-affi/"/>
    <hyperlink ref="C7784" r:id="rId7769" display="https://www.tuttitalia.it/veneto/22-angiari/"/>
    <hyperlink ref="C7785" r:id="rId7770" display="https://www.tuttitalia.it/veneto/24-rivoli-veronese/"/>
    <hyperlink ref="C7786" r:id="rId7771" display="https://www.tuttitalia.it/veneto/38-terrazzo/"/>
    <hyperlink ref="C7787" r:id="rId7772" display="https://www.tuttitalia.it/veneto/59-rovere-veronese/"/>
    <hyperlink ref="C7788" r:id="rId7773" display="https://www.tuttitalia.it/veneto/87-bonavigo/"/>
    <hyperlink ref="C7789" r:id="rId7774" display="https://www.tuttitalia.it/veneto/33-erbe/"/>
    <hyperlink ref="C7790" r:id="rId7775" display="https://www.tuttitalia.it/veneto/19-bevilacqua/"/>
    <hyperlink ref="C7791" r:id="rId7776" display="https://www.tuttitalia.it/veneto/12-roveredo-di-gua/"/>
    <hyperlink ref="C7792" r:id="rId7777" display="https://www.tuttitalia.it/veneto/86-cazzano-di-tramigna/"/>
    <hyperlink ref="C7793" r:id="rId7778" display="https://www.tuttitalia.it/veneto/53-san-zeno-di-montagna/"/>
    <hyperlink ref="C7794" r:id="rId7779" display="https://www.tuttitalia.it/veneto/85-boschi-sant-anna/"/>
    <hyperlink ref="C7795" r:id="rId7780" display="https://www.tuttitalia.it/veneto/14-brentino-belluno/"/>
    <hyperlink ref="C7796" r:id="rId7781" display="https://www.tuttitalia.it/veneto/52-palu/"/>
    <hyperlink ref="C7797" r:id="rId7782" display="https://www.tuttitalia.it/veneto/57-concamarise/"/>
    <hyperlink ref="C7798" r:id="rId7783" display="https://www.tuttitalia.it/veneto/95-selva-di-progno/"/>
    <hyperlink ref="C7799" r:id="rId7784" display="https://www.tuttitalia.it/veneto/22-velo-veronese/"/>
    <hyperlink ref="C7800" r:id="rId7785" display="https://www.tuttitalia.it/veneto/38-erbezzo/"/>
    <hyperlink ref="C7801" r:id="rId7786" display="https://www.tuttitalia.it/veneto/68-san-mauro-di-saline/"/>
    <hyperlink ref="C7802" r:id="rId7787" display="https://www.tuttitalia.it/veneto/22-ferrara-di-monte-baldo/"/>
    <hyperlink ref="C7803" r:id="rId7788" display="https://www.tuttitalia.it/veneto/29-vicenza/"/>
    <hyperlink ref="C7804" r:id="rId7789" display="https://www.tuttitalia.it/veneto/54-bassano-del-grappa/"/>
    <hyperlink ref="C7805" r:id="rId7790" display="https://www.tuttitalia.it/veneto/97-schio/"/>
    <hyperlink ref="C7806" r:id="rId7791" display="https://www.tuttitalia.it/veneto/64-valdagno/"/>
    <hyperlink ref="C7807" r:id="rId7792" display="https://www.tuttitalia.it/veneto/97-arzignano/"/>
    <hyperlink ref="C7808" r:id="rId7793" display="https://www.tuttitalia.it/veneto/26-thiene/"/>
    <hyperlink ref="C7809" r:id="rId7794" display="https://www.tuttitalia.it/veneto/70-montecchio-maggiore/"/>
    <hyperlink ref="C7810" r:id="rId7795" display="https://www.tuttitalia.it/veneto/53-lonigo/"/>
    <hyperlink ref="C7811" r:id="rId7796" display="https://www.tuttitalia.it/veneto/36-malo/"/>
    <hyperlink ref="C7812" r:id="rId7797" display="https://www.tuttitalia.it/veneto/64-cassola/"/>
    <hyperlink ref="C7813" r:id="rId7798" display="https://www.tuttitalia.it/veneto/74-rosa/"/>
    <hyperlink ref="C7814" r:id="rId7799" display="https://www.tuttitalia.it/veneto/52-romano-d-ezzelino/"/>
    <hyperlink ref="C7815" r:id="rId7800" display="https://www.tuttitalia.it/veneto/73-marostica/"/>
    <hyperlink ref="C7816" r:id="rId7801" display="https://www.tuttitalia.it/veneto/19-dueville/"/>
    <hyperlink ref="C7817" r:id="rId7802" display="https://www.tuttitalia.it/veneto/91-tezze-sul-brenta/"/>
    <hyperlink ref="C7818" r:id="rId7803" display="https://www.tuttitalia.it/veneto/50-chiampo/"/>
    <hyperlink ref="C7819" r:id="rId7804" display="https://www.tuttitalia.it/veneto/16-altavilla-vicentina/"/>
    <hyperlink ref="C7820" r:id="rId7805" display="https://www.tuttitalia.it/veneto/56-cornedo-vicentino/"/>
    <hyperlink ref="C7821" r:id="rId7806" display="https://www.tuttitalia.it/veneto/44-torri-di-quartesolo/"/>
    <hyperlink ref="C7822" r:id="rId7807" display="https://www.tuttitalia.it/veneto/72-creazzo/"/>
    <hyperlink ref="C7823" r:id="rId7808" display="https://www.tuttitalia.it/veneto/57-caldogno/"/>
    <hyperlink ref="C7824" r:id="rId7809" display="https://www.tuttitalia.it/veneto/29-camisano-vicentino/"/>
    <hyperlink ref="C7825" r:id="rId7810" display="https://www.tuttitalia.it/veneto/44-isola-vicentina/"/>
    <hyperlink ref="C7826" r:id="rId7811" display="https://www.tuttitalia.it/veneto/94-marano-vicentino/"/>
    <hyperlink ref="C7827" r:id="rId7812" display="https://www.tuttitalia.it/veneto/70-monticello-conte-otto/"/>
    <hyperlink ref="C7828" r:id="rId7813" display="https://www.tuttitalia.it/veneto/92-noventa-vicentina/"/>
    <hyperlink ref="C7829" r:id="rId7814" display="https://www.tuttitalia.it/veneto/86-trissino/"/>
    <hyperlink ref="C7830" r:id="rId7815" display="https://www.tuttitalia.it/veneto/19-breganze/"/>
    <hyperlink ref="C7831" r:id="rId7816" display="https://www.tuttitalia.it/veneto/37-sandrigo/"/>
    <hyperlink ref="C7832" r:id="rId7817" display="https://www.tuttitalia.it/veneto/41-piovene-rocchette/"/>
    <hyperlink ref="C7833" r:id="rId7818" display="https://www.tuttitalia.it/veneto/76-rossano-veneto/"/>
    <hyperlink ref="C7834" r:id="rId7819" display="https://www.tuttitalia.it/veneto/79-arcugnano/"/>
    <hyperlink ref="C7835" r:id="rId7820" display="https://www.tuttitalia.it/veneto/21-costabissara/"/>
    <hyperlink ref="C7836" r:id="rId7821" display="https://www.tuttitalia.it/veneto/55-sovizzo/"/>
    <hyperlink ref="C7837" r:id="rId7822" display="https://www.tuttitalia.it/veneto/45-mussolente/"/>
    <hyperlink ref="C7838" r:id="rId7823" display="https://www.tuttitalia.it/veneto/15-zugliano/"/>
    <hyperlink ref="C7839" r:id="rId7824" display="https://www.tuttitalia.it/veneto/88-sarego/"/>
    <hyperlink ref="C7840" r:id="rId7825" display="https://www.tuttitalia.it/veneto/14-brendola/"/>
    <hyperlink ref="C7841" r:id="rId7826" display="https://www.tuttitalia.it/veneto/90-zane/"/>
    <hyperlink ref="C7842" r:id="rId7827" display="https://www.tuttitalia.it/veneto/38-montebello-vicentino/"/>
    <hyperlink ref="C7843" r:id="rId7828" display="https://www.tuttitalia.it/veneto/86-bolzano-vicentino/"/>
    <hyperlink ref="C7844" r:id="rId7829" display="https://www.tuttitalia.it/veneto/45-asiago/"/>
    <hyperlink ref="C7845" r:id="rId7830" display="https://www.tuttitalia.it/veneto/77-barbarano-mossano/"/>
    <hyperlink ref="C7846" r:id="rId7831" display="https://www.tuttitalia.it/veneto/78-recoaro-terme/"/>
    <hyperlink ref="C7847" r:id="rId7832" display="https://www.tuttitalia.it/veneto/85-castelgomberto/"/>
    <hyperlink ref="C7848" r:id="rId7833" display="https://www.tuttitalia.it/veneto/49-villaverla/"/>
    <hyperlink ref="C7849" r:id="rId7834" display="https://www.tuttitalia.it/veneto/32-colceresa/"/>
    <hyperlink ref="C7850" r:id="rId7835" display="https://www.tuttitalia.it/veneto/75-torrebelvicino/"/>
    <hyperlink ref="C7851" r:id="rId7836" display="https://www.tuttitalia.it/veneto/96-quinto-vicentino/"/>
    <hyperlink ref="C7852" r:id="rId7837" display="https://www.tuttitalia.it/veneto/52-santorso/"/>
    <hyperlink ref="C7853" r:id="rId7838" display="https://www.tuttitalia.it/veneto/61-longare/"/>
    <hyperlink ref="C7854" r:id="rId7839" display="https://www.tuttitalia.it/veneto/43-sarcedo/"/>
    <hyperlink ref="C7855" r:id="rId7840" display="https://www.tuttitalia.it/veneto/16-valbrenta/"/>
    <hyperlink ref="C7856" r:id="rId7841" display="https://www.tuttitalia.it/veneto/67-montecchio-precalcino/"/>
    <hyperlink ref="C7857" r:id="rId7842" display="https://www.tuttitalia.it/veneto/20-nove/"/>
    <hyperlink ref="C7858" r:id="rId7843" display="https://www.tuttitalia.it/veneto/58-lusiana-conco/"/>
    <hyperlink ref="C7859" r:id="rId7844" display="https://www.tuttitalia.it/veneto/58-pojana-maggiore/"/>
    <hyperlink ref="C7860" r:id="rId7845" display="https://www.tuttitalia.it/veneto/32-sossano/"/>
    <hyperlink ref="C7861" r:id="rId7846" display="https://www.tuttitalia.it/veneto/89-grisignano-di-zocco/"/>
    <hyperlink ref="C7862" r:id="rId7847" display="https://www.tuttitalia.it/veneto/16-roana/"/>
    <hyperlink ref="C7863" r:id="rId7848" display="https://www.tuttitalia.it/veneto/45-brogliano/"/>
    <hyperlink ref="C7864" r:id="rId7849" display="https://www.tuttitalia.it/veneto/95-cartigliano/"/>
    <hyperlink ref="C7865" r:id="rId7850" display="https://www.tuttitalia.it/veneto/86-fara-vicentino/"/>
    <hyperlink ref="C7866" r:id="rId7851" display="https://www.tuttitalia.it/veneto/88-grumolo-delle-abbadesse/"/>
    <hyperlink ref="C7867" r:id="rId7852" display="https://www.tuttitalia.it/veneto/85-lugo-di-vicenza/"/>
    <hyperlink ref="C7868" r:id="rId7853" display="https://www.tuttitalia.it/veneto/60-carre/"/>
    <hyperlink ref="C7869" r:id="rId7854" display="https://www.tuttitalia.it/veneto/45-san-vito-di-leguzzano/"/>
    <hyperlink ref="C7870" r:id="rId7855" display="https://www.tuttitalia.it/veneto/65-montegalda/"/>
    <hyperlink ref="C7871" r:id="rId7856" display="https://www.tuttitalia.it/veneto/96-gambellara/"/>
    <hyperlink ref="C7872" r:id="rId7857" display="https://www.tuttitalia.it/veneto/34-cogollo-del-cengio/"/>
    <hyperlink ref="C7873" r:id="rId7858" display="https://www.tuttitalia.it/veneto/50-bressanvido/"/>
    <hyperlink ref="C7874" r:id="rId7859" display="https://www.tuttitalia.it/veneto/93-pove-del-grappa/"/>
    <hyperlink ref="C7875" r:id="rId7860" display="https://www.tuttitalia.it/veneto/61-valli-del-pasubio/"/>
    <hyperlink ref="C7876" r:id="rId7861" display="https://www.tuttitalia.it/veneto/90-arsiero/"/>
    <hyperlink ref="C7877" r:id="rId7862" display="https://www.tuttitalia.it/veneto/52-nanto/"/>
    <hyperlink ref="C7878" r:id="rId7863" display="https://www.tuttitalia.it/veneto/40-val-liona/"/>
    <hyperlink ref="C7879" r:id="rId7864" display="https://www.tuttitalia.it/veneto/38-montorso-vicentino/"/>
    <hyperlink ref="C7880" r:id="rId7865" display="https://www.tuttitalia.it/veneto/32-orgiano/"/>
    <hyperlink ref="C7881" r:id="rId7866" display="https://www.tuttitalia.it/veneto/87-castegnero/"/>
    <hyperlink ref="C7882" r:id="rId7867" display="https://www.tuttitalia.it/veneto/63-monteviale/"/>
    <hyperlink ref="C7883" r:id="rId7868" display="https://www.tuttitalia.it/veneto/98-monte-di-malo/"/>
    <hyperlink ref="C7884" r:id="rId7869" display="https://www.tuttitalia.it/veneto/82-pozzoleone/"/>
    <hyperlink ref="C7885" r:id="rId7870" display="https://www.tuttitalia.it/veneto/78-schiavon/"/>
    <hyperlink ref="C7886" r:id="rId7871" display="https://www.tuttitalia.it/veneto/65-caltrano/"/>
    <hyperlink ref="C7887" r:id="rId7872" display="https://www.tuttitalia.it/veneto/88-chiuppano/"/>
    <hyperlink ref="C7888" r:id="rId7873" display="https://www.tuttitalia.it/veneto/56-gallio/"/>
    <hyperlink ref="C7889" r:id="rId7874" display="https://www.tuttitalia.it/veneto/23-velo-d-astico/"/>
    <hyperlink ref="C7890" r:id="rId7875" display="https://www.tuttitalia.it/veneto/61-altissimo/"/>
    <hyperlink ref="C7891" r:id="rId7876" display="https://www.tuttitalia.it/veneto/74-pianezze/"/>
    <hyperlink ref="C7892" r:id="rId7877" display="https://www.tuttitalia.it/veneto/48-albettone/"/>
    <hyperlink ref="C7893" r:id="rId7878" display="https://www.tuttitalia.it/veneto/22-villaga/"/>
    <hyperlink ref="C7894" r:id="rId7879" display="https://www.tuttitalia.it/veneto/15-solagna/"/>
    <hyperlink ref="C7895" r:id="rId7880" display="https://www.tuttitalia.it/veneto/75-montegaldella/"/>
    <hyperlink ref="C7896" r:id="rId7881" display="https://www.tuttitalia.it/veneto/16-campiglia-dei-berici/"/>
    <hyperlink ref="C7897" r:id="rId7882" display="https://www.tuttitalia.it/veneto/34-enego/"/>
    <hyperlink ref="C7898" r:id="rId7883" display="https://www.tuttitalia.it/veneto/95-alonte/"/>
    <hyperlink ref="C7899" r:id="rId7884" display="https://www.tuttitalia.it/veneto/85-san-pietro-mussolino/"/>
    <hyperlink ref="C7900" r:id="rId7885" display="https://www.tuttitalia.it/veneto/16-agugliaro/"/>
    <hyperlink ref="C7901" r:id="rId7886" display="https://www.tuttitalia.it/veneto/35-zermeghedo/"/>
    <hyperlink ref="C7902" r:id="rId7887" display="https://www.tuttitalia.it/veneto/56-crespadoro/"/>
    <hyperlink ref="C7903" r:id="rId7888" display="https://www.tuttitalia.it/veneto/46-calvene/"/>
    <hyperlink ref="C7904" r:id="rId7889" display="https://www.tuttitalia.it/veneto/95-valdastico/"/>
    <hyperlink ref="C7905" r:id="rId7890" display="https://www.tuttitalia.it/veneto/67-nogarole-vicentino/"/>
    <hyperlink ref="C7906" r:id="rId7891" display="https://www.tuttitalia.it/veneto/20-salcedo/"/>
    <hyperlink ref="C7907" r:id="rId7892" display="https://www.tuttitalia.it/veneto/15-asigliano-veneto/"/>
    <hyperlink ref="C7908" r:id="rId7893" display="https://www.tuttitalia.it/veneto/63-gambugliano/"/>
    <hyperlink ref="C7909" r:id="rId7894" display="https://www.tuttitalia.it/veneto/60-zovencedo/"/>
    <hyperlink ref="C7910" r:id="rId7895" display="https://www.tuttitalia.it/veneto/78-pedemonte/"/>
    <hyperlink ref="C7911" r:id="rId7896" display="https://www.tuttitalia.it/veneto/57-foza/"/>
    <hyperlink ref="C7912" r:id="rId7897" display="https://www.tuttitalia.it/veneto/79-rotzo/"/>
    <hyperlink ref="C7913" r:id="rId7898" display="https://www.tuttitalia.it/veneto/21-posina/"/>
    <hyperlink ref="C7914" r:id="rId7899" display="https://www.tuttitalia.it/veneto/34-tonezza-del-cimone/"/>
    <hyperlink ref="C7915" r:id="rId7900" display="https://www.tuttitalia.it/veneto/76-lastebasse/"/>
    <hyperlink ref="C7916" r:id="rId7901" display="https://www.tuttitalia.it/veneto/66-laghi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Globale</vt:lpstr>
      <vt:lpstr>Comuni</vt:lpstr>
      <vt:lpstr>Globale!Titoli_stampa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Carola Ferrario</dc:creator>
  <cp:lastModifiedBy>Bung</cp:lastModifiedBy>
  <cp:lastPrinted>2016-03-17T15:07:38Z</cp:lastPrinted>
  <dcterms:created xsi:type="dcterms:W3CDTF">2015-09-29T08:23:09Z</dcterms:created>
  <dcterms:modified xsi:type="dcterms:W3CDTF">2019-11-13T13:25:27Z</dcterms:modified>
</cp:coreProperties>
</file>