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Projekte\2018-2024_CRC990_Sumatra\Data\Efforts_BEE\Root traits_species\"/>
    </mc:Choice>
  </mc:AlternateContent>
  <xr:revisionPtr revIDLastSave="0" documentId="13_ncr:1_{D5B36212-6897-4A1D-A2AD-08F97DA2E996}" xr6:coauthVersionLast="36" xr6:coauthVersionMax="36" xr10:uidLastSave="{00000000-0000-0000-0000-000000000000}"/>
  <bookViews>
    <workbookView xWindow="0" yWindow="0" windowWidth="27374" windowHeight="12846" firstSheet="4" activeTab="6" xr2:uid="{A64D7665-5350-4AD0-9AFF-B1E0C0E0D80A}"/>
  </bookViews>
  <sheets>
    <sheet name="meta" sheetId="10" r:id="rId1"/>
    <sheet name="info_other" sheetId="5" r:id="rId2"/>
    <sheet name="info_palm_pairs" sheetId="6" r:id="rId3"/>
    <sheet name="WinRhizo_other_species" sheetId="1" r:id="rId4"/>
    <sheet name="WinRhizo_palm_pairs" sheetId="7" r:id="rId5"/>
    <sheet name="summary_other_species" sheetId="3" r:id="rId6"/>
    <sheet name="summary_palm_pairs_full" sheetId="9" r:id="rId7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9" l="1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3" i="9"/>
  <c r="R4" i="9"/>
  <c r="R2" i="9"/>
  <c r="Q53" i="9"/>
  <c r="P53" i="9"/>
  <c r="M2" i="3" l="1"/>
  <c r="O2" i="3"/>
  <c r="Q85" i="9"/>
  <c r="U87" i="9"/>
  <c r="U3" i="9"/>
  <c r="U73" i="9"/>
  <c r="U7" i="9"/>
  <c r="U70" i="9"/>
  <c r="U47" i="9"/>
  <c r="U96" i="9"/>
  <c r="U48" i="9"/>
  <c r="U97" i="9"/>
  <c r="U35" i="9"/>
  <c r="U95" i="9"/>
  <c r="U26" i="9"/>
  <c r="U79" i="9"/>
  <c r="U29" i="9"/>
  <c r="U81" i="9"/>
  <c r="U4" i="9"/>
  <c r="U86" i="9"/>
  <c r="U66" i="9"/>
  <c r="U46" i="9"/>
  <c r="U30" i="9"/>
  <c r="U98" i="9"/>
  <c r="U21" i="9"/>
  <c r="U83" i="9"/>
  <c r="U36" i="9"/>
  <c r="U92" i="9"/>
  <c r="U78" i="9"/>
  <c r="U24" i="9"/>
  <c r="U45" i="9"/>
  <c r="U94" i="9"/>
  <c r="U72" i="9"/>
  <c r="U22" i="9"/>
  <c r="U62" i="9"/>
  <c r="U34" i="9"/>
  <c r="U6" i="9"/>
  <c r="U89" i="9"/>
  <c r="U11" i="9"/>
  <c r="U84" i="9"/>
  <c r="U20" i="9"/>
  <c r="U63" i="9"/>
  <c r="U43" i="9"/>
  <c r="U88" i="9"/>
  <c r="U99" i="9"/>
  <c r="U44" i="9"/>
  <c r="U39" i="9"/>
  <c r="U90" i="9"/>
  <c r="U51" i="9"/>
  <c r="U12" i="9"/>
  <c r="U37" i="9"/>
  <c r="U91" i="9"/>
  <c r="U58" i="9"/>
  <c r="U16" i="9"/>
  <c r="U59" i="9"/>
  <c r="U27" i="9"/>
  <c r="U60" i="9"/>
  <c r="U14" i="9"/>
  <c r="U57" i="9"/>
  <c r="U2" i="9"/>
  <c r="U53" i="9"/>
  <c r="U38" i="9"/>
  <c r="U75" i="9"/>
  <c r="U19" i="9"/>
  <c r="U71" i="9"/>
  <c r="U17" i="9"/>
  <c r="U54" i="9"/>
  <c r="U85" i="9"/>
  <c r="U56" i="9"/>
  <c r="U31" i="9"/>
  <c r="U67" i="9"/>
  <c r="U32" i="9"/>
  <c r="U68" i="9"/>
  <c r="U15" i="9"/>
  <c r="U55" i="9"/>
  <c r="U13" i="9"/>
  <c r="U80" i="9"/>
  <c r="U18" i="9"/>
  <c r="U9" i="9"/>
  <c r="U77" i="9"/>
  <c r="U5" i="9"/>
  <c r="U69" i="9"/>
  <c r="U52" i="9"/>
  <c r="U42" i="9"/>
  <c r="U33" i="9"/>
  <c r="U76" i="9"/>
  <c r="U50" i="9"/>
  <c r="U93" i="9"/>
  <c r="U41" i="9"/>
  <c r="U61" i="9"/>
  <c r="U8" i="9"/>
  <c r="U49" i="9"/>
  <c r="U40" i="9"/>
  <c r="U65" i="9"/>
  <c r="U28" i="9"/>
  <c r="U82" i="9"/>
  <c r="U10" i="9"/>
  <c r="U64" i="9"/>
  <c r="U74" i="9"/>
  <c r="U25" i="9"/>
  <c r="U100" i="9"/>
  <c r="U101" i="9"/>
  <c r="U23" i="9"/>
  <c r="P58" i="9"/>
  <c r="S63" i="9"/>
  <c r="N2" i="3"/>
  <c r="S21" i="9"/>
  <c r="Q90" i="9" l="1"/>
  <c r="P90" i="9"/>
  <c r="P63" i="9"/>
  <c r="Q59" i="9"/>
  <c r="Q78" i="9"/>
  <c r="Q66" i="9"/>
  <c r="Q81" i="9"/>
  <c r="Q20" i="9"/>
  <c r="Q16" i="9"/>
  <c r="Q24" i="9"/>
  <c r="Q46" i="9"/>
  <c r="Q29" i="9"/>
  <c r="Q89" i="9"/>
  <c r="Q92" i="9"/>
  <c r="Q95" i="9"/>
  <c r="Q97" i="9"/>
  <c r="Q83" i="9"/>
  <c r="Q77" i="9"/>
  <c r="Q67" i="9"/>
  <c r="Q52" i="9"/>
  <c r="Q75" i="9"/>
  <c r="Q6" i="9"/>
  <c r="Q39" i="9"/>
  <c r="Q36" i="9"/>
  <c r="Q35" i="9"/>
  <c r="Q48" i="9"/>
  <c r="Q21" i="9"/>
  <c r="Q9" i="9"/>
  <c r="Q31" i="9"/>
  <c r="Q56" i="9"/>
  <c r="Q42" i="9"/>
  <c r="Q38" i="9"/>
  <c r="Q54" i="9"/>
  <c r="Q68" i="9"/>
  <c r="Q17" i="9"/>
  <c r="Q32" i="9"/>
  <c r="Q98" i="9"/>
  <c r="Q86" i="9"/>
  <c r="Q70" i="9"/>
  <c r="Q84" i="9"/>
  <c r="Q87" i="9"/>
  <c r="Q58" i="9"/>
  <c r="Q51" i="9"/>
  <c r="Q49" i="9"/>
  <c r="Q55" i="9"/>
  <c r="Q62" i="9"/>
  <c r="Q65" i="9"/>
  <c r="Q30" i="9"/>
  <c r="Q4" i="9"/>
  <c r="Q7" i="9"/>
  <c r="Q11" i="9"/>
  <c r="Q23" i="9"/>
  <c r="Q18" i="9"/>
  <c r="Q12" i="9"/>
  <c r="Q2" i="9"/>
  <c r="Q8" i="9"/>
  <c r="Q15" i="9"/>
  <c r="Q34" i="9"/>
  <c r="Q40" i="9"/>
  <c r="Q93" i="9"/>
  <c r="Q99" i="9"/>
  <c r="Q96" i="9"/>
  <c r="Q69" i="9"/>
  <c r="Q72" i="9"/>
  <c r="Q76" i="9"/>
  <c r="Q80" i="9"/>
  <c r="Q74" i="9"/>
  <c r="Q60" i="9"/>
  <c r="Q50" i="9"/>
  <c r="Q44" i="9"/>
  <c r="Q47" i="9"/>
  <c r="Q5" i="9"/>
  <c r="Q22" i="9"/>
  <c r="Q33" i="9"/>
  <c r="Q13" i="9"/>
  <c r="Q25" i="9"/>
  <c r="Q27" i="9"/>
  <c r="Q88" i="9"/>
  <c r="Q91" i="9"/>
  <c r="Q79" i="9"/>
  <c r="Q94" i="9"/>
  <c r="Q73" i="9"/>
  <c r="Q64" i="9"/>
  <c r="Q82" i="9"/>
  <c r="Q61" i="9"/>
  <c r="Q57" i="9"/>
  <c r="Q71" i="9"/>
  <c r="Q43" i="9"/>
  <c r="Q37" i="9"/>
  <c r="Q26" i="9"/>
  <c r="Q45" i="9"/>
  <c r="Q3" i="9"/>
  <c r="Q10" i="9"/>
  <c r="Q28" i="9"/>
  <c r="Q41" i="9"/>
  <c r="Q14" i="9"/>
  <c r="Q19" i="9"/>
  <c r="Q63" i="9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P59" i="9"/>
  <c r="P78" i="9"/>
  <c r="P66" i="9"/>
  <c r="P81" i="9"/>
  <c r="P20" i="9"/>
  <c r="P16" i="9"/>
  <c r="P24" i="9"/>
  <c r="P46" i="9"/>
  <c r="P29" i="9"/>
  <c r="P89" i="9"/>
  <c r="P92" i="9"/>
  <c r="P95" i="9"/>
  <c r="P97" i="9"/>
  <c r="P83" i="9"/>
  <c r="P77" i="9"/>
  <c r="P67" i="9"/>
  <c r="P85" i="9"/>
  <c r="P52" i="9"/>
  <c r="P75" i="9"/>
  <c r="P6" i="9"/>
  <c r="P39" i="9"/>
  <c r="P36" i="9"/>
  <c r="P35" i="9"/>
  <c r="P48" i="9"/>
  <c r="P21" i="9"/>
  <c r="P9" i="9"/>
  <c r="P31" i="9"/>
  <c r="P56" i="9"/>
  <c r="P42" i="9"/>
  <c r="P38" i="9"/>
  <c r="P54" i="9"/>
  <c r="P68" i="9"/>
  <c r="P17" i="9"/>
  <c r="P32" i="9"/>
  <c r="P98" i="9"/>
  <c r="P86" i="9"/>
  <c r="P70" i="9"/>
  <c r="P84" i="9"/>
  <c r="P87" i="9"/>
  <c r="P51" i="9"/>
  <c r="P49" i="9"/>
  <c r="P55" i="9"/>
  <c r="P62" i="9"/>
  <c r="P65" i="9"/>
  <c r="P30" i="9"/>
  <c r="P4" i="9"/>
  <c r="P7" i="9"/>
  <c r="P11" i="9"/>
  <c r="P23" i="9"/>
  <c r="P18" i="9"/>
  <c r="P12" i="9"/>
  <c r="P2" i="9"/>
  <c r="P8" i="9"/>
  <c r="P15" i="9"/>
  <c r="P34" i="9"/>
  <c r="P40" i="9"/>
  <c r="P93" i="9"/>
  <c r="P99" i="9"/>
  <c r="P96" i="9"/>
  <c r="P69" i="9"/>
  <c r="P72" i="9"/>
  <c r="P76" i="9"/>
  <c r="P80" i="9"/>
  <c r="P74" i="9"/>
  <c r="P60" i="9"/>
  <c r="P50" i="9"/>
  <c r="P44" i="9"/>
  <c r="P47" i="9"/>
  <c r="P5" i="9"/>
  <c r="P22" i="9"/>
  <c r="P33" i="9"/>
  <c r="P13" i="9"/>
  <c r="P25" i="9"/>
  <c r="P27" i="9"/>
  <c r="P88" i="9"/>
  <c r="P91" i="9"/>
  <c r="P79" i="9"/>
  <c r="P94" i="9"/>
  <c r="P73" i="9"/>
  <c r="P64" i="9"/>
  <c r="P82" i="9"/>
  <c r="P61" i="9"/>
  <c r="P57" i="9"/>
  <c r="P71" i="9"/>
  <c r="P43" i="9"/>
  <c r="P37" i="9"/>
  <c r="P26" i="9"/>
  <c r="P45" i="9"/>
  <c r="P3" i="9"/>
  <c r="P10" i="9"/>
  <c r="P28" i="9"/>
  <c r="P41" i="9"/>
  <c r="P14" i="9"/>
  <c r="P19" i="9"/>
  <c r="S25" i="9"/>
  <c r="N32" i="6"/>
  <c r="S85" i="9"/>
  <c r="S18" i="9" l="1"/>
  <c r="S99" i="9" l="1"/>
  <c r="S96" i="9"/>
  <c r="S88" i="9"/>
  <c r="S91" i="9"/>
  <c r="S89" i="9"/>
  <c r="S90" i="9"/>
  <c r="S92" i="9"/>
  <c r="S95" i="9"/>
  <c r="S97" i="9"/>
  <c r="S98" i="9"/>
  <c r="S86" i="9"/>
  <c r="S70" i="9"/>
  <c r="S84" i="9"/>
  <c r="S87" i="9"/>
  <c r="S79" i="9"/>
  <c r="S94" i="9"/>
  <c r="S73" i="9"/>
  <c r="S69" i="9"/>
  <c r="S72" i="9"/>
  <c r="S76" i="9"/>
  <c r="S80" i="9"/>
  <c r="S74" i="9"/>
  <c r="S60" i="9"/>
  <c r="S64" i="9"/>
  <c r="S82" i="9"/>
  <c r="S83" i="9"/>
  <c r="S77" i="9"/>
  <c r="S67" i="9"/>
  <c r="S52" i="9"/>
  <c r="S75" i="9"/>
  <c r="S54" i="9"/>
  <c r="S68" i="9"/>
  <c r="S51" i="9"/>
  <c r="S53" i="9"/>
  <c r="S49" i="9"/>
  <c r="S55" i="9"/>
  <c r="S62" i="9"/>
  <c r="S65" i="9"/>
  <c r="S61" i="9"/>
  <c r="S57" i="9"/>
  <c r="S71" i="9"/>
  <c r="S59" i="9"/>
  <c r="S78" i="9"/>
  <c r="S66" i="9"/>
  <c r="S81" i="9"/>
  <c r="S50" i="9"/>
  <c r="S44" i="9"/>
  <c r="S47" i="9"/>
  <c r="S43" i="9"/>
  <c r="S37" i="9"/>
  <c r="S6" i="9"/>
  <c r="S39" i="9"/>
  <c r="S36" i="9"/>
  <c r="S35" i="9"/>
  <c r="S48" i="9"/>
  <c r="S30" i="9"/>
  <c r="S4" i="9"/>
  <c r="S7" i="9"/>
  <c r="S11" i="9"/>
  <c r="S23" i="9"/>
  <c r="S26" i="9"/>
  <c r="S45" i="9"/>
  <c r="S3" i="9"/>
  <c r="S5" i="9"/>
  <c r="S22" i="9"/>
  <c r="S33" i="9"/>
  <c r="S13" i="9"/>
  <c r="S27" i="9"/>
  <c r="S10" i="9"/>
  <c r="S28" i="9"/>
  <c r="S9" i="9"/>
  <c r="S31" i="9"/>
  <c r="S56" i="9"/>
  <c r="S42" i="9"/>
  <c r="S38" i="9"/>
  <c r="S17" i="9"/>
  <c r="S32" i="9"/>
  <c r="S12" i="9"/>
  <c r="S2" i="9"/>
  <c r="S8" i="9"/>
  <c r="S15" i="9"/>
  <c r="S34" i="9"/>
  <c r="S40" i="9"/>
  <c r="S41" i="9"/>
  <c r="S14" i="9"/>
  <c r="S19" i="9"/>
  <c r="S20" i="9"/>
  <c r="S16" i="9"/>
  <c r="S24" i="9"/>
  <c r="S46" i="9"/>
  <c r="S29" i="9"/>
  <c r="S93" i="9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2" i="6"/>
  <c r="P157" i="7" l="1"/>
  <c r="P152" i="7"/>
  <c r="P141" i="7"/>
  <c r="P136" i="7"/>
  <c r="P129" i="7"/>
  <c r="P127" i="7"/>
  <c r="P119" i="7"/>
  <c r="P124" i="7"/>
  <c r="P115" i="7"/>
  <c r="P113" i="7"/>
  <c r="P111" i="7"/>
  <c r="P105" i="7"/>
  <c r="P102" i="7"/>
  <c r="P92" i="7"/>
  <c r="P87" i="7"/>
  <c r="P90" i="7"/>
  <c r="P85" i="7"/>
  <c r="P81" i="7"/>
  <c r="P79" i="7"/>
  <c r="P74" i="7"/>
  <c r="P61" i="7"/>
  <c r="P65" i="7"/>
  <c r="P67" i="7"/>
  <c r="P58" i="7"/>
  <c r="P55" i="7"/>
  <c r="P49" i="7"/>
  <c r="P46" i="7"/>
  <c r="P43" i="7"/>
  <c r="P40" i="7"/>
  <c r="P37" i="7"/>
  <c r="P35" i="7"/>
  <c r="P33" i="7"/>
  <c r="P27" i="7"/>
  <c r="P25" i="7"/>
  <c r="P21" i="7"/>
  <c r="P15" i="7"/>
  <c r="P13" i="7"/>
  <c r="P10" i="7"/>
  <c r="P6" i="7"/>
  <c r="P2" i="7"/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P150" i="1"/>
  <c r="P127" i="1"/>
  <c r="P136" i="1"/>
  <c r="P95" i="1"/>
  <c r="P148" i="1"/>
  <c r="P140" i="1"/>
  <c r="P134" i="1"/>
  <c r="P131" i="1"/>
  <c r="P125" i="1"/>
  <c r="P123" i="1"/>
  <c r="P121" i="1"/>
  <c r="P119" i="1"/>
  <c r="P117" i="1"/>
  <c r="P111" i="1"/>
  <c r="P103" i="1"/>
  <c r="P99" i="1"/>
  <c r="P90" i="1"/>
  <c r="P83" i="1"/>
  <c r="P79" i="1"/>
  <c r="P76" i="1"/>
  <c r="P71" i="1"/>
  <c r="P68" i="1"/>
  <c r="P61" i="1"/>
  <c r="P55" i="1"/>
  <c r="P52" i="1"/>
  <c r="P49" i="1"/>
  <c r="P47" i="1"/>
  <c r="P41" i="1"/>
  <c r="P37" i="1"/>
  <c r="P34" i="1"/>
  <c r="P30" i="1"/>
  <c r="P28" i="1"/>
  <c r="P21" i="1"/>
  <c r="P17" i="1"/>
  <c r="P14" i="1"/>
  <c r="P10" i="1"/>
  <c r="P5" i="1"/>
  <c r="P2" i="1"/>
</calcChain>
</file>

<file path=xl/sharedStrings.xml><?xml version="1.0" encoding="utf-8"?>
<sst xmlns="http://schemas.openxmlformats.org/spreadsheetml/2006/main" count="2188" uniqueCount="541">
  <si>
    <t>RHIZO 2013e</t>
  </si>
  <si>
    <t>Length(cm)</t>
  </si>
  <si>
    <t>ProjArea(cm2)</t>
  </si>
  <si>
    <t>SurfArea(cm2)</t>
  </si>
  <si>
    <t>AvgDiam(mm)</t>
  </si>
  <si>
    <t>LenPerVol(cm/m3)</t>
  </si>
  <si>
    <t>RootVolume(cm3)</t>
  </si>
  <si>
    <t>Tips</t>
  </si>
  <si>
    <t>Forks</t>
  </si>
  <si>
    <t>Crossings</t>
  </si>
  <si>
    <t>01_SRI_8711_tr_a</t>
  </si>
  <si>
    <t>01_SRI_8711_tr_b</t>
  </si>
  <si>
    <t>01_SRI_8771_ab_a</t>
  </si>
  <si>
    <t>01_SRI_8771_ab_b</t>
  </si>
  <si>
    <t>01_SRI_8771_ab_c</t>
  </si>
  <si>
    <t>03_SRI_00622_ab_a</t>
  </si>
  <si>
    <t>03_SRI_00622_ab_b</t>
  </si>
  <si>
    <t>03_SRI_00622_ab_c</t>
  </si>
  <si>
    <t>03_SRI_00622_ab_d</t>
  </si>
  <si>
    <t>03_SRI_00622_ab_e</t>
  </si>
  <si>
    <t>03_SRI_00622_tr</t>
  </si>
  <si>
    <t>07_SRI_11471_ab_a</t>
  </si>
  <si>
    <t>07_SRI_11471_ab_b</t>
  </si>
  <si>
    <t>07_SRI_11471_ab_c</t>
  </si>
  <si>
    <t>07_SRI_11471_ab_d</t>
  </si>
  <si>
    <t>07_SRI_11471_tr</t>
  </si>
  <si>
    <t>07_SRI_11477_ab_a</t>
  </si>
  <si>
    <t>07_SRI_11477_ab_b</t>
  </si>
  <si>
    <t>07_SRI_11477_ab_c</t>
  </si>
  <si>
    <t>07_SRI_11477_tr</t>
  </si>
  <si>
    <t>17_SRI_1840_ab_a</t>
  </si>
  <si>
    <t>17_SRI_1840_ab_b</t>
  </si>
  <si>
    <t>17_SRI_1840_ab_c</t>
  </si>
  <si>
    <t>17_SRI_1840_ab_d</t>
  </si>
  <si>
    <t>17_SRI_1840_tr</t>
  </si>
  <si>
    <t>17_SRI_6696_ab_a</t>
  </si>
  <si>
    <t>17_SRI_6696_ab_b</t>
  </si>
  <si>
    <t>17_SRI_6696_ab_c</t>
  </si>
  <si>
    <t>17_SRI_6696_ab_d</t>
  </si>
  <si>
    <t>17_SRI_6696_ab_e</t>
  </si>
  <si>
    <t>17_SRI_6696_ab_f</t>
  </si>
  <si>
    <t>17_SRI_6696_ab_g</t>
  </si>
  <si>
    <t>17_SRI_6696_tr_a</t>
  </si>
  <si>
    <t>17_SRI_6696_tr_b</t>
  </si>
  <si>
    <t>23_SRI_2098_ab_a</t>
  </si>
  <si>
    <t>23_SRI_2098_ab_b</t>
  </si>
  <si>
    <t>23_SRI_2098_tr_a</t>
  </si>
  <si>
    <t>23_SRI_2098_tr_b</t>
  </si>
  <si>
    <t>26_SRI_7446_ab_a</t>
  </si>
  <si>
    <t>26_SRI_7446_ab_b</t>
  </si>
  <si>
    <t>26_SRI_7446_ab_c</t>
  </si>
  <si>
    <t>26_SRI_7446_ab_d</t>
  </si>
  <si>
    <t>26_SRI_7446_tr_a</t>
  </si>
  <si>
    <t>26_SRI_7446_tr_b</t>
  </si>
  <si>
    <t>26_SRI_7466_ab_a</t>
  </si>
  <si>
    <t>26_SRI_7466_ab_b</t>
  </si>
  <si>
    <t>26_SRI_7466_ab_c</t>
  </si>
  <si>
    <t>26_SRI_7466_tr_a</t>
  </si>
  <si>
    <t>26_SRI_7466_tr_b</t>
  </si>
  <si>
    <t>26_SRI_7681_ab_a</t>
  </si>
  <si>
    <t>26_SRI_7681_ab_b</t>
  </si>
  <si>
    <t>26_SRI_7681_ab_c</t>
  </si>
  <si>
    <t>26_SRI_7681_ab_d</t>
  </si>
  <si>
    <t>26_SRI_7681_tr_a</t>
  </si>
  <si>
    <t>26_SRI_7681_tr_b</t>
  </si>
  <si>
    <t>26_SRI_7685_ab_a</t>
  </si>
  <si>
    <t>26_SRI_7685_ab_b</t>
  </si>
  <si>
    <t>26_SRI_7685_ab_c</t>
  </si>
  <si>
    <t>26_SRI_7685_ab_d</t>
  </si>
  <si>
    <t>26_SRI_7685_ab_e</t>
  </si>
  <si>
    <t>26_SRI_7685_ab_f</t>
  </si>
  <si>
    <t>26_SRI_7685_tr_a</t>
  </si>
  <si>
    <t>26_SRI_7685_tr_b</t>
  </si>
  <si>
    <t>26_SRI_7685_tr_c</t>
  </si>
  <si>
    <t>35_SRI_7032_ab_a</t>
  </si>
  <si>
    <t>35_SRI_7032_ab_b</t>
  </si>
  <si>
    <t>35_SRI_7032_tr</t>
  </si>
  <si>
    <t>35_SRI_8662_ab_a</t>
  </si>
  <si>
    <t>35_SRI_8662_ab_b</t>
  </si>
  <si>
    <t>35_SRI_8662_ab_c</t>
  </si>
  <si>
    <t>35_SRI_8662_tr_a</t>
  </si>
  <si>
    <t>35_SRI_8662_tr_b</t>
  </si>
  <si>
    <t>35_SRI_10380_ab_a</t>
  </si>
  <si>
    <t>35_SRI_10380_ab_b</t>
  </si>
  <si>
    <t>35_SRI_10380_ab_c</t>
  </si>
  <si>
    <t>35_SRI_10380_tr</t>
  </si>
  <si>
    <t>38_SRI_7909_ab_a</t>
  </si>
  <si>
    <t>38_SRI_7909_ab_b</t>
  </si>
  <si>
    <t>38_SRI_7909_ab_c</t>
  </si>
  <si>
    <t>38_SRI_7909_ab_d</t>
  </si>
  <si>
    <t>38_SRI_7909_ab_e</t>
  </si>
  <si>
    <t>38_SRI_7909_ab_f</t>
  </si>
  <si>
    <t>38_SRI_7909_tr_a</t>
  </si>
  <si>
    <t>38_SRI_7909_tr_b</t>
  </si>
  <si>
    <t>38_SRI_12632_ab_a</t>
  </si>
  <si>
    <t>38_SRI_12632_ab_b</t>
  </si>
  <si>
    <t>38_SRI_12632_ab_c</t>
  </si>
  <si>
    <t>38_SRI_12632_ab_d</t>
  </si>
  <si>
    <t>38_SRI_12632_ab_e</t>
  </si>
  <si>
    <t>38_SRI_12632_ab_f</t>
  </si>
  <si>
    <t>38_SRI_12632_ab_g</t>
  </si>
  <si>
    <t>38_SRI_12632_tr_a</t>
  </si>
  <si>
    <t>38_SRI_12632_tr_b</t>
  </si>
  <si>
    <t>38_SRI_12632_tr_c</t>
  </si>
  <si>
    <t>38_SRI_12632_tr_d</t>
  </si>
  <si>
    <t>43_SRI_4554_ab_a</t>
  </si>
  <si>
    <t>43_SRI_4554_ab_b</t>
  </si>
  <si>
    <t>43_SRI_4554_ab_c</t>
  </si>
  <si>
    <t>43_SRI_4554_tr_a</t>
  </si>
  <si>
    <t>43_SRI_4554_tr_b</t>
  </si>
  <si>
    <t>43_SRI_7095_ab_a</t>
  </si>
  <si>
    <t>43_SRI_7095_ab_b</t>
  </si>
  <si>
    <t>43_SRI_7095_ab_c</t>
  </si>
  <si>
    <t>43_SRI_7095_ab_d</t>
  </si>
  <si>
    <t>43_SRI_7095_ab_e</t>
  </si>
  <si>
    <t>43_SRI_7095_tr</t>
  </si>
  <si>
    <t>43_SRI_7132_ab_a</t>
  </si>
  <si>
    <t>43_SRI_7132_ab_b</t>
  </si>
  <si>
    <t>43_SRI_7132_ab_c</t>
  </si>
  <si>
    <t>43_SRI_7132_tr</t>
  </si>
  <si>
    <t>43_SRI_7159_ab_a</t>
  </si>
  <si>
    <t>43_SRI_7159_ab_b</t>
  </si>
  <si>
    <t>43_SRI_7159_ab_c</t>
  </si>
  <si>
    <t>43_SRI_7159_ab_d</t>
  </si>
  <si>
    <t>43_SRI_7159_tr</t>
  </si>
  <si>
    <t>43_SRI_7179_ab_a</t>
  </si>
  <si>
    <t>43_SRI_7179_ab_b</t>
  </si>
  <si>
    <t>43_SRI_7179_ab_c</t>
  </si>
  <si>
    <t>43_SRI_7179_ab_d</t>
  </si>
  <si>
    <t>43_SRI_7179_ab_e</t>
  </si>
  <si>
    <t>43_SRI_7179_ab_f</t>
  </si>
  <si>
    <t>43_SRI_7179_ab_g</t>
  </si>
  <si>
    <t>43_SRI_7179_tr</t>
  </si>
  <si>
    <t>43_SRI_7248_ab_a</t>
  </si>
  <si>
    <t>43_SRI_7248_ab_b</t>
  </si>
  <si>
    <t>43_SRI_7248_ab_c</t>
  </si>
  <si>
    <t>43_SRI_7248_ab_d</t>
  </si>
  <si>
    <t>43_SRI_7248_ab_e</t>
  </si>
  <si>
    <t>43_SRI_7248_tr</t>
  </si>
  <si>
    <t>43_SRI_7338_ab_a</t>
  </si>
  <si>
    <t>43_SRI_7338_ab_b</t>
  </si>
  <si>
    <t>43_SRI_7338_ab_c</t>
  </si>
  <si>
    <t>43_SRI_7338_ab_d</t>
  </si>
  <si>
    <t>43_SRI_7338_tr</t>
  </si>
  <si>
    <t>43_SRI_11974_ab_a</t>
  </si>
  <si>
    <t>43_SRI_11974_ab_b</t>
  </si>
  <si>
    <t>43_SRI_11974_ab_c</t>
  </si>
  <si>
    <t>43_SRI_11974_ab_d</t>
  </si>
  <si>
    <t>43_SRI_11974_tr_a</t>
  </si>
  <si>
    <t>43_SRI_11974_tr_b</t>
  </si>
  <si>
    <t>52_SRI_12379_ab_a</t>
  </si>
  <si>
    <t>52_SRI_12379_ab_b</t>
  </si>
  <si>
    <t>52_SRI_12379_ab_c</t>
  </si>
  <si>
    <t>52_SRI_12379_ab_d</t>
  </si>
  <si>
    <t>52_SRI_12379_ab_e</t>
  </si>
  <si>
    <t>52_SRI_12379_ab_f</t>
  </si>
  <si>
    <t>52_SRI_12379_ab_g</t>
  </si>
  <si>
    <t>52_SRI_12379_ab_h</t>
  </si>
  <si>
    <t>52_SRI_12379_tr_a</t>
  </si>
  <si>
    <t>52_SRI_12379_tr_b</t>
  </si>
  <si>
    <t>52_SRI_12379_tr_c</t>
  </si>
  <si>
    <t>01_SRI_0193_ab_P(parkia)a</t>
  </si>
  <si>
    <t>01_SRI_0193_ab_P(parkia)b</t>
  </si>
  <si>
    <t>01_SRI_0193_ab_P(parkia)c</t>
  </si>
  <si>
    <t>01_SRI_0193_ab_P(parkia)d</t>
  </si>
  <si>
    <t>01_SRI_0193_tr_P(parkia)</t>
  </si>
  <si>
    <t>01_SRI_0352_ab_P(parkia)a</t>
  </si>
  <si>
    <t>01_SRI_0352_ab_P(parkia)b</t>
  </si>
  <si>
    <t>01_SRI_0352_ab_P(parkia)c</t>
  </si>
  <si>
    <t>01_SRI_0352_ab_P(parkia)d</t>
  </si>
  <si>
    <t>01_SRI_0352_tr_P(parkia)</t>
  </si>
  <si>
    <t>01_SRI_0429_P(parkia)a</t>
  </si>
  <si>
    <t>01_SRI_0429_P(parkia)b</t>
  </si>
  <si>
    <t>01_SRI_0429_P(parkia)c</t>
  </si>
  <si>
    <t>01_SRI_0429_tr_P(parkia)a</t>
  </si>
  <si>
    <t>01_SRI_0429_tr_P(parkia)b</t>
  </si>
  <si>
    <t>01_SRI_7001_ab_O(oilpalm)</t>
  </si>
  <si>
    <t>01_SRI_7001_tr_O(oilpalm)</t>
  </si>
  <si>
    <t>01_SRI_7003_tab_O(oilpalm)</t>
  </si>
  <si>
    <t>01_SRI_7003_tr_O(oilpalm)</t>
  </si>
  <si>
    <t>01_SRI_7005_ab_O(oilpalm)a</t>
  </si>
  <si>
    <t>01_SRI_7005_ab_O(oilpalm)b</t>
  </si>
  <si>
    <t>01_SRI_7005_ab_O(oilpalm)c</t>
  </si>
  <si>
    <t>01_SRI_7005_tr_O(oilpalm)a</t>
  </si>
  <si>
    <t>01_SRI_7005_tr_O(oilpalm)b</t>
  </si>
  <si>
    <t>01_SRI_7006_ab_O(oilpalm)a</t>
  </si>
  <si>
    <t>01_SRI_7006_ab_O(oilpalm)b</t>
  </si>
  <si>
    <t>01_SRI_7006_ab_O(oilpalm)c</t>
  </si>
  <si>
    <t>01_SRI_7006_tr_O(oilpalm)</t>
  </si>
  <si>
    <t>01_SRI_7011_ab_O(oilpalm)a</t>
  </si>
  <si>
    <t>01_SRI_7011_ab_O(oilpalm)b</t>
  </si>
  <si>
    <t>01_SRI_7011_ab_O(oilpalm)c</t>
  </si>
  <si>
    <t>01_SRI_7011_tr_O(oilpalm)</t>
  </si>
  <si>
    <t>01_SRI_7012_ab_O(oilpalm)</t>
  </si>
  <si>
    <t>01_SRI_7012_tr_O(oilpalm)</t>
  </si>
  <si>
    <t>17_SRI_1896_ab_S(shorea)a</t>
  </si>
  <si>
    <t>17_SRI_1896_ab_S(shorea)b</t>
  </si>
  <si>
    <t>17_SRI_1896_tr_S(shorea)a</t>
  </si>
  <si>
    <t>17_SRI_1896_tr_S(shorea)b</t>
  </si>
  <si>
    <t>17_SRI_1919_ab_S(shorea)a</t>
  </si>
  <si>
    <t>17_SRI_1919_ab_S(shorea)b</t>
  </si>
  <si>
    <t>17_SRI_1919_ab_S(shorea)c</t>
  </si>
  <si>
    <t>17_SRI_1919_ab_S(shorea)d</t>
  </si>
  <si>
    <t>17_SRI_1919_ab_S(shorea)e</t>
  </si>
  <si>
    <t>17_SRI_1919_ab_S(shorea)f</t>
  </si>
  <si>
    <t>17_SRI_1919_tr_S(shorea)a</t>
  </si>
  <si>
    <t>17_SRI_1919_tr_S(shorea)b</t>
  </si>
  <si>
    <t>17_SRI_7046_ab_O(oilpalm)a</t>
  </si>
  <si>
    <t>17_SRI_7046_ab_O(oilpalm)b</t>
  </si>
  <si>
    <t>17_SRI_7046_tr_O(oilpalm)</t>
  </si>
  <si>
    <t>17_SRI_7047_ab_O(oilpalm)a</t>
  </si>
  <si>
    <t>17_SRI_7047_ab_O(oilpalm)b</t>
  </si>
  <si>
    <t>17_SRI_7047_ab_O(oilpalm)c</t>
  </si>
  <si>
    <t>17_SRI_7047_tr_O(oilpalm)</t>
  </si>
  <si>
    <t>23_SRI_2204_ab_A(archidendron)</t>
  </si>
  <si>
    <t>23_SRI_2204_ab_A(archidendron)a</t>
  </si>
  <si>
    <t>23_SRI_2204_ab_A(archidendron)c</t>
  </si>
  <si>
    <t>23_SRI_2204_ab_A(archidendron)d</t>
  </si>
  <si>
    <t>23_SRI_2204_tr_A(archidendron)</t>
  </si>
  <si>
    <t>23_SRI_2231_ab_P(peronema)a</t>
  </si>
  <si>
    <t>23_SRI_2231_ab_P(peronema)b</t>
  </si>
  <si>
    <t>23_SRI_2231_tr_P(peronema)</t>
  </si>
  <si>
    <t>SRI</t>
  </si>
  <si>
    <t>ab</t>
  </si>
  <si>
    <t>tr</t>
  </si>
  <si>
    <t>P(parkia)</t>
  </si>
  <si>
    <t>O(oilpalm)</t>
  </si>
  <si>
    <t>S(shorea)e</t>
  </si>
  <si>
    <t>S(shorea)f</t>
  </si>
  <si>
    <t>A(archidendron)</t>
  </si>
  <si>
    <t>P(peronema)</t>
  </si>
  <si>
    <t>Plot</t>
  </si>
  <si>
    <t>method</t>
  </si>
  <si>
    <t>plot</t>
  </si>
  <si>
    <t>id.tag</t>
  </si>
  <si>
    <t>species</t>
  </si>
  <si>
    <t>root type</t>
  </si>
  <si>
    <t>S(shorea)</t>
  </si>
  <si>
    <t>a</t>
  </si>
  <si>
    <t>b</t>
  </si>
  <si>
    <t>c</t>
  </si>
  <si>
    <t>d</t>
  </si>
  <si>
    <t>e</t>
  </si>
  <si>
    <t>f</t>
  </si>
  <si>
    <t>g</t>
  </si>
  <si>
    <t>h</t>
  </si>
  <si>
    <t>scan</t>
  </si>
  <si>
    <t>root_type</t>
  </si>
  <si>
    <t>tag_id</t>
  </si>
  <si>
    <t>wet_weight_g</t>
  </si>
  <si>
    <t>dry_weight_g</t>
  </si>
  <si>
    <t>No</t>
  </si>
  <si>
    <t>Sample_id</t>
  </si>
  <si>
    <t>Date</t>
  </si>
  <si>
    <t>Distance from the tree_cm</t>
  </si>
  <si>
    <t xml:space="preserve">Depth  of extraction_cm </t>
  </si>
  <si>
    <t>Root length of fineroot_cm</t>
  </si>
  <si>
    <t>Transport roots_wet_weight_g</t>
  </si>
  <si>
    <t>Absorptive roots_wet_weight_g</t>
  </si>
  <si>
    <t>Transport roots_dry_weight_g</t>
  </si>
  <si>
    <t>Absorptiveroots_dry_weight_g</t>
  </si>
  <si>
    <t>Remaks</t>
  </si>
  <si>
    <t>Tree.id</t>
  </si>
  <si>
    <t>Species</t>
  </si>
  <si>
    <t>4947 (P)</t>
  </si>
  <si>
    <t>(P)</t>
  </si>
  <si>
    <t>4697 (P)</t>
  </si>
  <si>
    <t>7217 (O)</t>
  </si>
  <si>
    <t>(O)</t>
  </si>
  <si>
    <t>Diameter = 1,77</t>
  </si>
  <si>
    <t>7120 (O)</t>
  </si>
  <si>
    <t>7117 (O)</t>
  </si>
  <si>
    <t>5891 (S)</t>
  </si>
  <si>
    <t>(S)</t>
  </si>
  <si>
    <t>5718 (S)</t>
  </si>
  <si>
    <t>5920 (S)</t>
  </si>
  <si>
    <t>5659 (S)</t>
  </si>
  <si>
    <t>Tube 2</t>
  </si>
  <si>
    <t>7188 (O)</t>
  </si>
  <si>
    <t>7196 (O)</t>
  </si>
  <si>
    <t>7195 (O)</t>
  </si>
  <si>
    <t>7012 (O)</t>
  </si>
  <si>
    <t>7003 (O)</t>
  </si>
  <si>
    <t>7055 (O)</t>
  </si>
  <si>
    <t>7061 (O)</t>
  </si>
  <si>
    <t>1896 (S)</t>
  </si>
  <si>
    <t>7047 (O)</t>
  </si>
  <si>
    <t>7046 (O)</t>
  </si>
  <si>
    <t>2231 (P)</t>
  </si>
  <si>
    <t>7053 (O)</t>
  </si>
  <si>
    <t>2432 (P)</t>
  </si>
  <si>
    <t>7215 (O)</t>
  </si>
  <si>
    <t>7001 (O)</t>
  </si>
  <si>
    <t>7005 (O)</t>
  </si>
  <si>
    <t>7011 (O)</t>
  </si>
  <si>
    <t>7006 (O)</t>
  </si>
  <si>
    <t>7063 (O)</t>
  </si>
  <si>
    <t>7054 (O)</t>
  </si>
  <si>
    <t>7051 (O)</t>
  </si>
  <si>
    <t>7187 (O)</t>
  </si>
  <si>
    <t>7148 (O)</t>
  </si>
  <si>
    <t>7154 (O)</t>
  </si>
  <si>
    <t>4705 (Pr)</t>
  </si>
  <si>
    <t>(Pr)</t>
  </si>
  <si>
    <t>7149 (O)</t>
  </si>
  <si>
    <t>7216 (O)</t>
  </si>
  <si>
    <t>0429 (P)</t>
  </si>
  <si>
    <t>2288 (A)</t>
  </si>
  <si>
    <t>(A)</t>
  </si>
  <si>
    <t>MT (O)</t>
  </si>
  <si>
    <t>MT</t>
  </si>
  <si>
    <t>1919 (S)</t>
  </si>
  <si>
    <t>7159 (O)</t>
  </si>
  <si>
    <t>7158 (O)</t>
  </si>
  <si>
    <t>0193 (P)</t>
  </si>
  <si>
    <t>2458 (A)</t>
  </si>
  <si>
    <t>MT (Pr)</t>
  </si>
  <si>
    <t>4785 (Pr)</t>
  </si>
  <si>
    <t>2204 (A)</t>
  </si>
  <si>
    <t>0352 (P)</t>
  </si>
  <si>
    <t>4651 (Pr)</t>
  </si>
  <si>
    <t>7161 (O)</t>
  </si>
  <si>
    <t>diameter_weighted</t>
  </si>
  <si>
    <t>AvgDiamWeight(mm)</t>
  </si>
  <si>
    <t>Canthium horridum</t>
  </si>
  <si>
    <t>Mallotus paniculatus</t>
  </si>
  <si>
    <t>Leea indica</t>
  </si>
  <si>
    <t>Nauclea sp</t>
  </si>
  <si>
    <t>Swietenia macrophylla</t>
  </si>
  <si>
    <t>Melastoma malabathricum ssp. malabathricum</t>
  </si>
  <si>
    <t>Macaranga conifera</t>
  </si>
  <si>
    <t>indet DMF 0023</t>
  </si>
  <si>
    <t>Alstonia angustiloba</t>
  </si>
  <si>
    <t>Vitex pinnata</t>
  </si>
  <si>
    <t>Ficus variegata</t>
  </si>
  <si>
    <t>Mallotus macrostachyus</t>
  </si>
  <si>
    <t>Macaranga bancana</t>
  </si>
  <si>
    <t>Cassia alata</t>
  </si>
  <si>
    <t>Commersonia bartramia</t>
  </si>
  <si>
    <t>Macaranga trichocarpa</t>
  </si>
  <si>
    <t>indet DMF 0011</t>
  </si>
  <si>
    <t>Bambusa Sp</t>
  </si>
  <si>
    <t>Durian</t>
  </si>
  <si>
    <t>Petai</t>
  </si>
  <si>
    <t>Meranti</t>
  </si>
  <si>
    <t>Jelutung</t>
  </si>
  <si>
    <t>RTD</t>
  </si>
  <si>
    <t>SRL</t>
  </si>
  <si>
    <t>SRA</t>
  </si>
  <si>
    <t>water_cont</t>
  </si>
  <si>
    <t>PO</t>
  </si>
  <si>
    <t>SO</t>
  </si>
  <si>
    <t>MIX</t>
  </si>
  <si>
    <t>P(parkia)a</t>
  </si>
  <si>
    <t>P(parkia)b</t>
  </si>
  <si>
    <t>P(parkia)c</t>
  </si>
  <si>
    <t>P(parkia)d</t>
  </si>
  <si>
    <t>S(shorea)a</t>
  </si>
  <si>
    <t>S(shorea)b</t>
  </si>
  <si>
    <t>S(shorea)c</t>
  </si>
  <si>
    <t>S(shorea)d</t>
  </si>
  <si>
    <t>A(archidendron)a</t>
  </si>
  <si>
    <t>A(archidendron)c</t>
  </si>
  <si>
    <t>A(archidendron)d</t>
  </si>
  <si>
    <t>P(peronema)a</t>
  </si>
  <si>
    <t>P(peronema)b</t>
  </si>
  <si>
    <t>23_SRI_2288_ab_A(archidendron)a</t>
  </si>
  <si>
    <t>23_SRI_2288_ab_A(archidendron)b</t>
  </si>
  <si>
    <t>A(archidendron)b</t>
  </si>
  <si>
    <t>23_SRI_2288_ab_A(archidendron)c</t>
  </si>
  <si>
    <t>23_SRI_2288_ab_A(archidendron)d</t>
  </si>
  <si>
    <t>23_SRI_2288_ab_A(archidendron)e</t>
  </si>
  <si>
    <t>A(archidendron)e</t>
  </si>
  <si>
    <t>23_SRI_2288_ab_A(archidendron)f</t>
  </si>
  <si>
    <t>A(archidendron)f</t>
  </si>
  <si>
    <t>23_SRI_2432_ab_P(peronema)a</t>
  </si>
  <si>
    <t>23_SRI_2432_ab_P(peronema)b</t>
  </si>
  <si>
    <t>23_SRI_2458_ab_A(archidendron)a</t>
  </si>
  <si>
    <t>23_SRI_2458_ab_A(archidendron)b</t>
  </si>
  <si>
    <t>45_SRI_4651_ab_P(peronema)a</t>
  </si>
  <si>
    <t>45_SRI_4651_ab_P(peronema)b</t>
  </si>
  <si>
    <t>45_SRI_4651_ab_P(peronema)c</t>
  </si>
  <si>
    <t>P(peronema)c</t>
  </si>
  <si>
    <t>45_SRI_4697_ab_P(peronema)a</t>
  </si>
  <si>
    <t>45_SRI_4697_ab_P(peronema)b</t>
  </si>
  <si>
    <t>45_SRI_4705_ab_P(peronema)</t>
  </si>
  <si>
    <t>45_SRI_4785_ab_P(peronema)a</t>
  </si>
  <si>
    <t>45_SRI_4785_ab_P(peronema)b</t>
  </si>
  <si>
    <t>45_SRI_4947_ab_P(peronema)</t>
  </si>
  <si>
    <t>45_SRI_4966_ab_P(peronema)a</t>
  </si>
  <si>
    <t>45_SRI_4966_ab_P(peronema)b</t>
  </si>
  <si>
    <t>49_SRI_5718_ab_S(shorea)</t>
  </si>
  <si>
    <t>49_SRI_5891_ab_S(shorea)a</t>
  </si>
  <si>
    <t>49_SRI_5891_ab_S(shorea)b</t>
  </si>
  <si>
    <t>49_SRI_5891_ab_S(shorea)c</t>
  </si>
  <si>
    <t>49_SRI_5920_ab_S(shorea)</t>
  </si>
  <si>
    <t>O(oilpalm)a</t>
  </si>
  <si>
    <t>O(oilpalm)b</t>
  </si>
  <si>
    <t>O(oilpalm)c</t>
  </si>
  <si>
    <t>23_SRI_7051_ab_O(oilpalm)</t>
  </si>
  <si>
    <t>23_SRI_7053_ab_O(oilpalm)</t>
  </si>
  <si>
    <t>23_SRI_7054_ab_O(oilpalm)</t>
  </si>
  <si>
    <t>23_SRI_7055_ab_O(oilpalm)</t>
  </si>
  <si>
    <t>23_SRI_7055_ab_O(oilpalm)a</t>
  </si>
  <si>
    <t>23_SRI_7055_ab_O(oilpalm)b</t>
  </si>
  <si>
    <t>23_SRI_7055_ab_O(oilpalm)c</t>
  </si>
  <si>
    <t>23_SRI_7061_ab_O(oilpalm)</t>
  </si>
  <si>
    <t>23_SRI_7063_ab_O(oilpalm)</t>
  </si>
  <si>
    <t>35_SRI_7117_ab_O(oilpalm)a</t>
  </si>
  <si>
    <t>35_SRI_7117_ab_O(oilpalm)b</t>
  </si>
  <si>
    <t>35_SRI_7120_ab_O(oilpalm)a</t>
  </si>
  <si>
    <t>35_SRI_7120_ab_O(oilpalm)b</t>
  </si>
  <si>
    <t>45_SRI_7148_ab_O(oilpalm)</t>
  </si>
  <si>
    <t>45_SRI_7149_ab_O(oilpalm)</t>
  </si>
  <si>
    <t>45_SRI_7154_ab_O(oilpalm)a</t>
  </si>
  <si>
    <t>45_SRI_7154_ab_O(oilpalm)b</t>
  </si>
  <si>
    <t>45_SRI_7158_ab_O(oilpalm)a</t>
  </si>
  <si>
    <t>45_SRI_7158_ab_O(oilpalm)b</t>
  </si>
  <si>
    <t>45_SRI_7158_ab_O(oilpalm)c</t>
  </si>
  <si>
    <t>45_SRI_7159_ab_O(oilpalm)a</t>
  </si>
  <si>
    <t>45_SRI_7159_ab_O(oilpalm)b</t>
  </si>
  <si>
    <t>45_SRI_7161_ab_O(oilpalm)a</t>
  </si>
  <si>
    <t>45_SRI_7161_ab_O(oilpalm)b</t>
  </si>
  <si>
    <t>45_SRI_7161_ab_O(oilpalm)c</t>
  </si>
  <si>
    <t>45_SRI_7161_ab_O(oilpalm)d</t>
  </si>
  <si>
    <t>O(oilpalm)d</t>
  </si>
  <si>
    <t>45_SRI_7161_ab_O(oilpalm)e</t>
  </si>
  <si>
    <t>O(oilpalm)e</t>
  </si>
  <si>
    <t>49_SRI_7187_ab_O(oilpalm)</t>
  </si>
  <si>
    <t>49_SRI_7188_ab_O(oilpalm)</t>
  </si>
  <si>
    <t>49_SRI_7196_ab_O(oilpalm)</t>
  </si>
  <si>
    <t>53_SRI_7215_ab_O(oilpalm)</t>
  </si>
  <si>
    <t>54_SRI_7216_ab_O(oilpalm)</t>
  </si>
  <si>
    <t>55_SRI_7217_ab_O(oilpalm)</t>
  </si>
  <si>
    <t>55_SRI_7217_ab_O(oilpalm)b</t>
  </si>
  <si>
    <t>54_SRI_MT_ab_O(oilpalm)</t>
  </si>
  <si>
    <t>55_SRI_MT_ab_O(oilpalm)a</t>
  </si>
  <si>
    <t>55_SRI_MT_ab_O(oilpalm)b</t>
  </si>
  <si>
    <t>55_SRI_MT_ab_O(oilpalm)c</t>
  </si>
  <si>
    <t>49_SRI_MT.Tube2_ab_S(shorea)</t>
  </si>
  <si>
    <t>MT.Tube2</t>
  </si>
  <si>
    <t>23_SRI_2288_tr_A(archidendron)a</t>
  </si>
  <si>
    <t>23_SRI_2288_tr_A(archidendron)b</t>
  </si>
  <si>
    <t>23_SRI_2288_tr_A(archidendron)c</t>
  </si>
  <si>
    <t>23_SRI_2288_tr_A(archidendron)d</t>
  </si>
  <si>
    <t>23_SRI_2432_tr_P(peronema)</t>
  </si>
  <si>
    <t>23_SRI_2458_tr_A(archidendron)a</t>
  </si>
  <si>
    <t>23_SRI_2458_tr_A(archidendron)b</t>
  </si>
  <si>
    <t>23_SRI_2458_tr_A(archidendron)c</t>
  </si>
  <si>
    <t>45_SRI_4651_tr_P(peronema)a</t>
  </si>
  <si>
    <t>45_SRI_4651_tr_P(peronema)b</t>
  </si>
  <si>
    <t>45_SRI_4697_tr_P(peronema)a</t>
  </si>
  <si>
    <t>45_SRI_4697_tr_P(peronema)b</t>
  </si>
  <si>
    <t>45_SRI_4705_tr_P(peronema)</t>
  </si>
  <si>
    <t>45_SRI_4785_tr_P(peronema)</t>
  </si>
  <si>
    <t>45_SRI_4947_tr_P(peronema)</t>
  </si>
  <si>
    <t>45_SRI_4966_tr_P(peronema)</t>
  </si>
  <si>
    <t>49_SRI_5718_tr_S(shorea)</t>
  </si>
  <si>
    <t>49_SRI_5891_tr_S(shorea)a</t>
  </si>
  <si>
    <t>49_SRI_5891_tr_S(shorea)b</t>
  </si>
  <si>
    <t>49_SRI_5920_tr_S(shorea)</t>
  </si>
  <si>
    <t>23_SRI_7051_tr_O(oilpalm)</t>
  </si>
  <si>
    <t>23_SRI_7053_tr_O(oilpalm)</t>
  </si>
  <si>
    <t>23_SRI_7054_tr_O(oilpalm)</t>
  </si>
  <si>
    <t>23_SRI_7055_tr_O(oilpalm)</t>
  </si>
  <si>
    <t>23_SRI_7055_tr_O(oilpalm)a</t>
  </si>
  <si>
    <t>23_SRI_7055_tr_O(oilpalm)b</t>
  </si>
  <si>
    <t>23_SRI_7061_tr_O(oilpalm)</t>
  </si>
  <si>
    <t>23_SRI_7063_tr_O(oilpalm)</t>
  </si>
  <si>
    <t>35_SRI_7117_tr_O(oilpalm)</t>
  </si>
  <si>
    <t>35_SRI_7120_tr_O(oilpalm)a</t>
  </si>
  <si>
    <t>35_SRI_7120_tr_O(oilpalm)b</t>
  </si>
  <si>
    <t>45_SRI_7148_tr_O(oilpalm)</t>
  </si>
  <si>
    <t>45_SRI_7149_tr_O(oilpalm)</t>
  </si>
  <si>
    <t>45_SRI_7154_tr_O(oilpalm)</t>
  </si>
  <si>
    <t>45_SRI_7158_tr_O(oilpalm)</t>
  </si>
  <si>
    <t>45_SRI_7159_tr_O(oilpalm)</t>
  </si>
  <si>
    <t>45_SRI_7161_tr_O(oilpalm)</t>
  </si>
  <si>
    <t>49_SRI_7187_tr_O(oilpalm)</t>
  </si>
  <si>
    <t>49_SRI_7188_tr_O(oilpalm)</t>
  </si>
  <si>
    <t>49_SRI_7196_tr_O(oilpalm)</t>
  </si>
  <si>
    <t>53_SRI_7215_tr_O(oilpalm)</t>
  </si>
  <si>
    <t>54_SRI_7216_tr_O(oilpalm)</t>
  </si>
  <si>
    <t>55_SRI_7217_tr_O(oilpalm)</t>
  </si>
  <si>
    <t>54_SRI_MT_tr_O(oilpalm)</t>
  </si>
  <si>
    <t>55_SRI_MT_tr_O(oilpalm)</t>
  </si>
  <si>
    <t>49_SRI_MT.Tube2_tr_S(shorea)</t>
  </si>
  <si>
    <t>MT_54</t>
  </si>
  <si>
    <t>MT_55</t>
  </si>
  <si>
    <t>ratio_abs_tra</t>
  </si>
  <si>
    <t>PERO</t>
  </si>
  <si>
    <t>OO</t>
  </si>
  <si>
    <t>CTRL</t>
  </si>
  <si>
    <t>O</t>
  </si>
  <si>
    <t>PER</t>
  </si>
  <si>
    <t>SHO</t>
  </si>
  <si>
    <t>PAR</t>
  </si>
  <si>
    <t>ARC</t>
  </si>
  <si>
    <t>system</t>
  </si>
  <si>
    <t>tips_lenghts</t>
  </si>
  <si>
    <t>summary_palm_pairs_full</t>
  </si>
  <si>
    <t>Column</t>
  </si>
  <si>
    <t>unit</t>
  </si>
  <si>
    <t>description</t>
  </si>
  <si>
    <t>from WinRhizo</t>
  </si>
  <si>
    <t>source</t>
  </si>
  <si>
    <t>field data</t>
  </si>
  <si>
    <t>O = Oil palm; SHO = Shorea; Par = Parkia; PER =Peronema; ARC= Archidendron</t>
  </si>
  <si>
    <t>ad = adsorptive root order 1+2; tr= tansportive root order= 3+4</t>
  </si>
  <si>
    <t>divided in the lab</t>
  </si>
  <si>
    <t>total root lenghts in the scan</t>
  </si>
  <si>
    <t>total root surface area</t>
  </si>
  <si>
    <t>average diameter weighted by lenghts</t>
  </si>
  <si>
    <t>average diameter</t>
  </si>
  <si>
    <t>total root volume</t>
  </si>
  <si>
    <t>lab</t>
  </si>
  <si>
    <t>calculated</t>
  </si>
  <si>
    <t>field tag number</t>
  </si>
  <si>
    <t>type of plot</t>
  </si>
  <si>
    <t>OO= oil palm conventional; CTRL = Oil palm with enrichment island no trees planted; PERO= Oil palm with only Peronema planted; SO= oil palm with Shorea; PO = Oil palm with Parkia; MIX = oil palm with all three species mixed</t>
  </si>
  <si>
    <t>number of root tips</t>
  </si>
  <si>
    <t>no</t>
  </si>
  <si>
    <t>number of junctions</t>
  </si>
  <si>
    <t>number of crossings</t>
  </si>
  <si>
    <t>root wet weight</t>
  </si>
  <si>
    <t xml:space="preserve">root dry weight </t>
  </si>
  <si>
    <t>root tissue density</t>
  </si>
  <si>
    <t>specific root area</t>
  </si>
  <si>
    <t>water content</t>
  </si>
  <si>
    <t>%</t>
  </si>
  <si>
    <t>ratio of absorptive to transportive roots as dry weights</t>
  </si>
  <si>
    <t>number of tips divided by total root lenghts</t>
  </si>
  <si>
    <t>n cm-1</t>
  </si>
  <si>
    <t>cm</t>
  </si>
  <si>
    <t>cm2</t>
  </si>
  <si>
    <t>mm</t>
  </si>
  <si>
    <t>cm3</t>
  </si>
  <si>
    <t>g cm-3</t>
  </si>
  <si>
    <t>specific root lenghts; ratio of root length to dry mass</t>
  </si>
  <si>
    <t>m g-1</t>
  </si>
  <si>
    <t>cm2 g-1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</si>
</sst>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842CE-07EE-4567-926A-59275D07D54F}">
  <dimension ref="A1:E23"/>
  <sheetViews>
    <sheetView workbookViewId="0">
      <selection activeCell="D19" sqref="D19"/>
    </sheetView>
  </sheetViews>
  <sheetFormatPr baseColWidth="10" defaultRowHeight="14.3" x14ac:dyDescent="0.25"/>
  <cols>
    <col min="1" max="1" width="24.140625" bestFit="1" customWidth="1"/>
    <col min="3" max="3" width="16.5703125" bestFit="1" customWidth="1"/>
    <col min="4" max="4" width="35.5703125" bestFit="1" customWidth="1"/>
    <col min="5" max="5" width="205" bestFit="1" customWidth="1"/>
  </cols>
  <sheetData>
    <row r="1" spans="1:5" x14ac:dyDescent="0.25">
      <c r="A1" s="25" t="s">
        <v>500</v>
      </c>
    </row>
    <row r="2" spans="1:5" x14ac:dyDescent="0.25">
      <c r="A2" s="26" t="s">
        <v>501</v>
      </c>
      <c r="B2" s="26" t="s">
        <v>502</v>
      </c>
      <c r="C2" s="26" t="s">
        <v>505</v>
      </c>
      <c r="D2" s="26" t="s">
        <v>503</v>
      </c>
    </row>
    <row r="3" spans="1:5" x14ac:dyDescent="0.25">
      <c r="A3" t="s">
        <v>248</v>
      </c>
      <c r="C3" t="s">
        <v>506</v>
      </c>
      <c r="D3" t="s">
        <v>517</v>
      </c>
    </row>
    <row r="4" spans="1:5" x14ac:dyDescent="0.25">
      <c r="A4" t="s">
        <v>233</v>
      </c>
      <c r="C4" t="s">
        <v>506</v>
      </c>
    </row>
    <row r="5" spans="1:5" x14ac:dyDescent="0.25">
      <c r="A5" t="s">
        <v>498</v>
      </c>
      <c r="C5" t="s">
        <v>506</v>
      </c>
      <c r="D5" t="s">
        <v>518</v>
      </c>
      <c r="E5" t="s">
        <v>519</v>
      </c>
    </row>
    <row r="6" spans="1:5" x14ac:dyDescent="0.25">
      <c r="A6" t="s">
        <v>247</v>
      </c>
      <c r="C6" t="s">
        <v>509</v>
      </c>
      <c r="E6" t="s">
        <v>508</v>
      </c>
    </row>
    <row r="7" spans="1:5" x14ac:dyDescent="0.25">
      <c r="A7" t="s">
        <v>235</v>
      </c>
      <c r="C7" t="s">
        <v>506</v>
      </c>
      <c r="E7" t="s">
        <v>507</v>
      </c>
    </row>
    <row r="8" spans="1:5" x14ac:dyDescent="0.25">
      <c r="A8" t="s">
        <v>1</v>
      </c>
      <c r="B8" t="s">
        <v>533</v>
      </c>
      <c r="C8" t="s">
        <v>504</v>
      </c>
      <c r="D8" t="s">
        <v>510</v>
      </c>
    </row>
    <row r="9" spans="1:5" x14ac:dyDescent="0.25">
      <c r="A9" t="s">
        <v>3</v>
      </c>
      <c r="B9" t="s">
        <v>534</v>
      </c>
      <c r="C9" t="s">
        <v>504</v>
      </c>
      <c r="D9" t="s">
        <v>511</v>
      </c>
    </row>
    <row r="10" spans="1:5" x14ac:dyDescent="0.25">
      <c r="A10" t="s">
        <v>323</v>
      </c>
      <c r="B10" t="s">
        <v>535</v>
      </c>
      <c r="C10" t="s">
        <v>504</v>
      </c>
      <c r="D10" t="s">
        <v>512</v>
      </c>
    </row>
    <row r="11" spans="1:5" x14ac:dyDescent="0.25">
      <c r="A11" t="s">
        <v>4</v>
      </c>
      <c r="B11" t="s">
        <v>535</v>
      </c>
      <c r="C11" t="s">
        <v>504</v>
      </c>
      <c r="D11" t="s">
        <v>513</v>
      </c>
    </row>
    <row r="12" spans="1:5" x14ac:dyDescent="0.25">
      <c r="A12" t="s">
        <v>6</v>
      </c>
      <c r="B12" t="s">
        <v>536</v>
      </c>
      <c r="C12" t="s">
        <v>504</v>
      </c>
      <c r="D12" t="s">
        <v>514</v>
      </c>
    </row>
    <row r="13" spans="1:5" x14ac:dyDescent="0.25">
      <c r="A13" t="s">
        <v>7</v>
      </c>
      <c r="B13" t="s">
        <v>521</v>
      </c>
      <c r="C13" t="s">
        <v>504</v>
      </c>
      <c r="D13" t="s">
        <v>520</v>
      </c>
    </row>
    <row r="14" spans="1:5" x14ac:dyDescent="0.25">
      <c r="A14" t="s">
        <v>8</v>
      </c>
      <c r="B14" t="s">
        <v>521</v>
      </c>
      <c r="C14" t="s">
        <v>504</v>
      </c>
      <c r="D14" t="s">
        <v>522</v>
      </c>
    </row>
    <row r="15" spans="1:5" x14ac:dyDescent="0.25">
      <c r="A15" t="s">
        <v>9</v>
      </c>
      <c r="B15" t="s">
        <v>521</v>
      </c>
      <c r="C15" t="s">
        <v>504</v>
      </c>
      <c r="D15" t="s">
        <v>523</v>
      </c>
    </row>
    <row r="16" spans="1:5" x14ac:dyDescent="0.25">
      <c r="A16" t="s">
        <v>249</v>
      </c>
      <c r="B16" t="s">
        <v>244</v>
      </c>
      <c r="C16" t="s">
        <v>515</v>
      </c>
      <c r="D16" t="s">
        <v>524</v>
      </c>
    </row>
    <row r="17" spans="1:4" x14ac:dyDescent="0.25">
      <c r="A17" t="s">
        <v>250</v>
      </c>
      <c r="B17" t="s">
        <v>244</v>
      </c>
      <c r="C17" t="s">
        <v>515</v>
      </c>
      <c r="D17" t="s">
        <v>525</v>
      </c>
    </row>
    <row r="18" spans="1:4" x14ac:dyDescent="0.25">
      <c r="A18" t="s">
        <v>346</v>
      </c>
      <c r="B18" t="s">
        <v>537</v>
      </c>
      <c r="C18" t="s">
        <v>516</v>
      </c>
      <c r="D18" t="s">
        <v>526</v>
      </c>
    </row>
    <row r="19" spans="1:4" x14ac:dyDescent="0.25">
      <c r="A19" t="s">
        <v>347</v>
      </c>
      <c r="B19" t="s">
        <v>539</v>
      </c>
      <c r="C19" t="s">
        <v>516</v>
      </c>
      <c r="D19" t="s">
        <v>538</v>
      </c>
    </row>
    <row r="20" spans="1:4" x14ac:dyDescent="0.25">
      <c r="A20" t="s">
        <v>348</v>
      </c>
      <c r="B20" t="s">
        <v>540</v>
      </c>
      <c r="C20" t="s">
        <v>516</v>
      </c>
      <c r="D20" t="s">
        <v>527</v>
      </c>
    </row>
    <row r="21" spans="1:4" x14ac:dyDescent="0.25">
      <c r="A21" t="s">
        <v>349</v>
      </c>
      <c r="B21" t="s">
        <v>529</v>
      </c>
      <c r="C21" t="s">
        <v>516</v>
      </c>
      <c r="D21" t="s">
        <v>528</v>
      </c>
    </row>
    <row r="22" spans="1:4" x14ac:dyDescent="0.25">
      <c r="A22" t="s">
        <v>489</v>
      </c>
      <c r="C22" t="s">
        <v>516</v>
      </c>
      <c r="D22" t="s">
        <v>530</v>
      </c>
    </row>
    <row r="23" spans="1:4" x14ac:dyDescent="0.25">
      <c r="A23" t="s">
        <v>499</v>
      </c>
      <c r="B23" t="s">
        <v>532</v>
      </c>
      <c r="C23" t="s">
        <v>516</v>
      </c>
      <c r="D23" t="s">
        <v>531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9C8F-F83D-4320-92B6-85B4B0190FEE}">
  <dimension ref="A1:M53"/>
  <sheetViews>
    <sheetView topLeftCell="E1" workbookViewId="0">
      <selection activeCell="E21" sqref="E21"/>
    </sheetView>
  </sheetViews>
  <sheetFormatPr baseColWidth="10" defaultRowHeight="14.3" x14ac:dyDescent="0.25"/>
  <cols>
    <col min="1" max="2" width="10" bestFit="1" customWidth="1"/>
    <col min="3" max="3" width="16" customWidth="1"/>
    <col min="4" max="4" width="47" bestFit="1" customWidth="1"/>
    <col min="5" max="5" width="16.7109375" style="18" bestFit="1" customWidth="1"/>
    <col min="6" max="6" width="18.42578125" customWidth="1"/>
    <col min="7" max="7" width="16.7109375" customWidth="1"/>
    <col min="8" max="8" width="16.42578125" customWidth="1"/>
    <col min="9" max="9" width="20.28515625" customWidth="1"/>
    <col min="10" max="10" width="19.28515625" customWidth="1"/>
    <col min="11" max="11" width="19.42578125" customWidth="1"/>
    <col min="12" max="12" width="19.85546875" customWidth="1"/>
    <col min="13" max="13" width="20.7109375" customWidth="1"/>
  </cols>
  <sheetData>
    <row r="1" spans="1:13" ht="47.05" x14ac:dyDescent="0.25">
      <c r="A1" s="6" t="s">
        <v>251</v>
      </c>
      <c r="B1" s="6" t="s">
        <v>231</v>
      </c>
      <c r="C1" s="6" t="s">
        <v>252</v>
      </c>
      <c r="D1" s="6" t="s">
        <v>235</v>
      </c>
      <c r="E1" s="6" t="s">
        <v>253</v>
      </c>
      <c r="F1" s="7" t="s">
        <v>254</v>
      </c>
      <c r="G1" s="7" t="s">
        <v>255</v>
      </c>
      <c r="H1" s="7" t="s">
        <v>256</v>
      </c>
      <c r="I1" s="7" t="s">
        <v>257</v>
      </c>
      <c r="J1" s="7" t="s">
        <v>258</v>
      </c>
      <c r="K1" s="7" t="s">
        <v>259</v>
      </c>
      <c r="L1" s="7" t="s">
        <v>260</v>
      </c>
      <c r="M1" s="7" t="s">
        <v>261</v>
      </c>
    </row>
    <row r="2" spans="1:13" ht="15.7" x14ac:dyDescent="0.25">
      <c r="A2" s="6">
        <v>1</v>
      </c>
      <c r="B2" s="8">
        <v>26</v>
      </c>
      <c r="C2" s="8">
        <v>7446</v>
      </c>
      <c r="D2" s="8" t="s">
        <v>331</v>
      </c>
      <c r="E2" s="9">
        <v>44998</v>
      </c>
      <c r="F2" s="8">
        <v>21</v>
      </c>
      <c r="G2" s="8">
        <v>7</v>
      </c>
      <c r="H2" s="8">
        <v>41.5</v>
      </c>
      <c r="I2" s="10">
        <v>0.9798</v>
      </c>
      <c r="J2" s="10">
        <v>0.34510000000000002</v>
      </c>
      <c r="K2" s="10">
        <v>0.37969999999999998</v>
      </c>
      <c r="L2" s="10">
        <v>8.1600000000000006E-2</v>
      </c>
      <c r="M2" s="8"/>
    </row>
    <row r="3" spans="1:13" ht="15.7" x14ac:dyDescent="0.25">
      <c r="A3" s="6">
        <v>2</v>
      </c>
      <c r="B3" s="8">
        <v>26</v>
      </c>
      <c r="C3" s="8">
        <v>7466</v>
      </c>
      <c r="D3" s="8" t="s">
        <v>325</v>
      </c>
      <c r="E3" s="9">
        <v>44999</v>
      </c>
      <c r="F3" s="8">
        <v>41</v>
      </c>
      <c r="G3" s="8">
        <v>8</v>
      </c>
      <c r="H3" s="8">
        <v>42</v>
      </c>
      <c r="I3" s="10">
        <v>0.64790000000000003</v>
      </c>
      <c r="J3" s="10">
        <v>0.29189999999999999</v>
      </c>
      <c r="K3" s="10">
        <v>0.2056</v>
      </c>
      <c r="L3" s="10">
        <v>6.5600000000000006E-2</v>
      </c>
      <c r="M3" s="8"/>
    </row>
    <row r="4" spans="1:13" ht="15.7" x14ac:dyDescent="0.25">
      <c r="A4" s="6">
        <v>3</v>
      </c>
      <c r="B4" s="8">
        <v>26</v>
      </c>
      <c r="C4" s="8">
        <v>7681</v>
      </c>
      <c r="D4" s="8" t="s">
        <v>329</v>
      </c>
      <c r="E4" s="9">
        <v>44999</v>
      </c>
      <c r="F4" s="8">
        <v>34</v>
      </c>
      <c r="G4" s="8">
        <v>12</v>
      </c>
      <c r="H4" s="8">
        <v>49.5</v>
      </c>
      <c r="I4" s="10">
        <v>0.6895</v>
      </c>
      <c r="J4" s="10">
        <v>0.40699999999999997</v>
      </c>
      <c r="K4" s="10">
        <v>0.16020000000000001</v>
      </c>
      <c r="L4" s="10">
        <v>7.3999999999999996E-2</v>
      </c>
      <c r="M4" s="8"/>
    </row>
    <row r="5" spans="1:13" ht="15.7" x14ac:dyDescent="0.25">
      <c r="A5" s="6">
        <v>4</v>
      </c>
      <c r="B5" s="8">
        <v>26</v>
      </c>
      <c r="C5" s="8">
        <v>7685</v>
      </c>
      <c r="D5" s="8" t="s">
        <v>329</v>
      </c>
      <c r="E5" s="9">
        <v>45000</v>
      </c>
      <c r="F5" s="8">
        <v>22</v>
      </c>
      <c r="G5" s="8">
        <v>10</v>
      </c>
      <c r="H5" s="8">
        <v>50.5</v>
      </c>
      <c r="I5" s="10">
        <v>1.1178999999999999</v>
      </c>
      <c r="J5" s="10">
        <v>0.52729999999999999</v>
      </c>
      <c r="K5" s="10">
        <v>0.27729999999999999</v>
      </c>
      <c r="L5" s="10">
        <v>8.2400000000000001E-2</v>
      </c>
      <c r="M5" s="8"/>
    </row>
    <row r="6" spans="1:13" ht="15.7" x14ac:dyDescent="0.25">
      <c r="A6" s="6">
        <v>5</v>
      </c>
      <c r="B6" s="8">
        <v>43</v>
      </c>
      <c r="C6" s="8">
        <v>7132</v>
      </c>
      <c r="D6" s="8" t="s">
        <v>338</v>
      </c>
      <c r="E6" s="9">
        <v>45001</v>
      </c>
      <c r="F6" s="8">
        <v>40</v>
      </c>
      <c r="G6" s="8">
        <v>11</v>
      </c>
      <c r="H6" s="8">
        <v>24.5</v>
      </c>
      <c r="I6" s="10">
        <v>0.59689999999999999</v>
      </c>
      <c r="J6" s="10">
        <v>0.2697</v>
      </c>
      <c r="K6" s="10">
        <v>0.21190000000000001</v>
      </c>
      <c r="L6" s="10">
        <v>0.1016</v>
      </c>
      <c r="M6" s="8"/>
    </row>
    <row r="7" spans="1:13" ht="15.7" x14ac:dyDescent="0.25">
      <c r="A7" s="6">
        <v>6</v>
      </c>
      <c r="B7" s="8">
        <v>43</v>
      </c>
      <c r="C7" s="8">
        <v>4554</v>
      </c>
      <c r="D7" s="8" t="s">
        <v>342</v>
      </c>
      <c r="E7" s="9">
        <v>45001</v>
      </c>
      <c r="F7" s="8">
        <v>24</v>
      </c>
      <c r="G7" s="8">
        <v>8</v>
      </c>
      <c r="H7" s="8">
        <v>38</v>
      </c>
      <c r="I7" s="10">
        <v>0.79359999999999997</v>
      </c>
      <c r="J7" s="10">
        <v>0.4425</v>
      </c>
      <c r="K7" s="10">
        <v>0.22869999999999999</v>
      </c>
      <c r="L7" s="10">
        <v>0.1144</v>
      </c>
      <c r="M7" s="8"/>
    </row>
    <row r="8" spans="1:13" ht="15.7" x14ac:dyDescent="0.25">
      <c r="A8" s="6">
        <v>7</v>
      </c>
      <c r="B8" s="8">
        <v>17</v>
      </c>
      <c r="C8" s="8">
        <v>1840</v>
      </c>
      <c r="D8" s="8" t="s">
        <v>344</v>
      </c>
      <c r="E8" s="9">
        <v>45003</v>
      </c>
      <c r="F8" s="8">
        <v>51</v>
      </c>
      <c r="G8" s="8">
        <v>7</v>
      </c>
      <c r="H8" s="8">
        <v>18</v>
      </c>
      <c r="I8" s="10">
        <v>0.58760000000000001</v>
      </c>
      <c r="J8" s="10">
        <v>0.2089</v>
      </c>
      <c r="K8" s="10">
        <v>0.18579999999999999</v>
      </c>
      <c r="L8" s="10">
        <v>8.4900000000000003E-2</v>
      </c>
      <c r="M8" s="8"/>
    </row>
    <row r="9" spans="1:13" ht="15.7" x14ac:dyDescent="0.25">
      <c r="A9" s="6">
        <v>8</v>
      </c>
      <c r="B9" s="8">
        <v>17</v>
      </c>
      <c r="C9" s="8">
        <v>6696</v>
      </c>
      <c r="D9" s="8" t="s">
        <v>328</v>
      </c>
      <c r="E9" s="9">
        <v>45004</v>
      </c>
      <c r="F9" s="8">
        <v>8</v>
      </c>
      <c r="G9" s="8">
        <v>8</v>
      </c>
      <c r="H9" s="8">
        <v>42</v>
      </c>
      <c r="I9" s="10">
        <v>1.4136</v>
      </c>
      <c r="J9" s="10">
        <v>1.6129</v>
      </c>
      <c r="K9" s="10">
        <v>0.37469999999999998</v>
      </c>
      <c r="L9" s="10">
        <v>0.38800000000000001</v>
      </c>
      <c r="M9" s="8"/>
    </row>
    <row r="10" spans="1:13" ht="15.7" x14ac:dyDescent="0.25">
      <c r="A10" s="6">
        <v>9</v>
      </c>
      <c r="B10" s="8">
        <v>7</v>
      </c>
      <c r="C10" s="8">
        <v>11471</v>
      </c>
      <c r="D10" s="8" t="s">
        <v>326</v>
      </c>
      <c r="E10" s="9">
        <v>45006</v>
      </c>
      <c r="F10" s="8">
        <v>6</v>
      </c>
      <c r="G10" s="8">
        <v>8</v>
      </c>
      <c r="H10" s="8">
        <v>28.5</v>
      </c>
      <c r="I10" s="10">
        <v>0.51859999999999995</v>
      </c>
      <c r="J10" s="10">
        <v>1.0023</v>
      </c>
      <c r="K10" s="10">
        <v>0.1129</v>
      </c>
      <c r="L10" s="10">
        <v>0.18029999999999999</v>
      </c>
      <c r="M10" s="8"/>
    </row>
    <row r="11" spans="1:13" ht="15.7" x14ac:dyDescent="0.25">
      <c r="A11" s="6">
        <v>10</v>
      </c>
      <c r="B11" s="8">
        <v>7</v>
      </c>
      <c r="C11" s="8">
        <v>11477</v>
      </c>
      <c r="D11" s="8" t="s">
        <v>327</v>
      </c>
      <c r="E11" s="9">
        <v>45006</v>
      </c>
      <c r="F11" s="8">
        <v>47</v>
      </c>
      <c r="G11" s="8">
        <v>18</v>
      </c>
      <c r="H11" s="8">
        <v>17.5</v>
      </c>
      <c r="I11" s="10">
        <v>0.35310000000000002</v>
      </c>
      <c r="J11" s="10">
        <v>0.3019</v>
      </c>
      <c r="K11" s="10">
        <v>8.3099999999999993E-2</v>
      </c>
      <c r="L11" s="10">
        <v>4.8899999999999999E-2</v>
      </c>
      <c r="M11" s="8"/>
    </row>
    <row r="12" spans="1:13" ht="15.7" x14ac:dyDescent="0.25">
      <c r="A12" s="6">
        <v>11</v>
      </c>
      <c r="B12" s="8">
        <v>23</v>
      </c>
      <c r="C12" s="8">
        <v>2098</v>
      </c>
      <c r="D12" s="8" t="s">
        <v>343</v>
      </c>
      <c r="E12" s="9">
        <v>45007</v>
      </c>
      <c r="F12" s="8">
        <v>18</v>
      </c>
      <c r="G12" s="8">
        <v>13</v>
      </c>
      <c r="H12" s="8">
        <v>47.5</v>
      </c>
      <c r="I12" s="10">
        <v>1.1594</v>
      </c>
      <c r="J12" s="10">
        <v>0.26200000000000001</v>
      </c>
      <c r="K12" s="10">
        <v>0.47160000000000002</v>
      </c>
      <c r="L12" s="10">
        <v>6.3399999999999998E-2</v>
      </c>
      <c r="M12" s="8"/>
    </row>
    <row r="13" spans="1:13" ht="15.7" x14ac:dyDescent="0.25">
      <c r="A13" s="6">
        <v>12</v>
      </c>
      <c r="B13" s="8">
        <v>1</v>
      </c>
      <c r="C13" s="8">
        <v>8711</v>
      </c>
      <c r="D13" s="8" t="s">
        <v>324</v>
      </c>
      <c r="E13" s="9">
        <v>45022</v>
      </c>
      <c r="F13" s="8">
        <v>58</v>
      </c>
      <c r="G13" s="8">
        <v>11</v>
      </c>
      <c r="H13" s="8">
        <v>41.5</v>
      </c>
      <c r="I13" s="10">
        <v>0.63400000000000001</v>
      </c>
      <c r="J13" s="10">
        <v>0.25690000000000002</v>
      </c>
      <c r="K13" s="10">
        <v>0.26939999999999997</v>
      </c>
      <c r="L13" s="10">
        <v>6.83E-2</v>
      </c>
      <c r="M13" s="8"/>
    </row>
    <row r="14" spans="1:13" ht="15.7" x14ac:dyDescent="0.25">
      <c r="A14" s="6">
        <v>13</v>
      </c>
      <c r="B14" s="8">
        <v>3</v>
      </c>
      <c r="C14" s="8">
        <v>622</v>
      </c>
      <c r="D14" s="8" t="s">
        <v>345</v>
      </c>
      <c r="E14" s="9">
        <v>45022</v>
      </c>
      <c r="F14" s="8">
        <v>8</v>
      </c>
      <c r="G14" s="8">
        <v>6</v>
      </c>
      <c r="H14" s="8">
        <v>8</v>
      </c>
      <c r="I14" s="10">
        <v>0.4773</v>
      </c>
      <c r="J14" s="10">
        <v>1.4567000000000001</v>
      </c>
      <c r="K14" s="10">
        <v>0.1066</v>
      </c>
      <c r="L14" s="10">
        <v>0.26939999999999997</v>
      </c>
      <c r="M14" s="8"/>
    </row>
    <row r="15" spans="1:13" ht="15.7" x14ac:dyDescent="0.25">
      <c r="A15" s="6">
        <v>14</v>
      </c>
      <c r="B15" s="8">
        <v>35</v>
      </c>
      <c r="C15" s="8">
        <v>7032</v>
      </c>
      <c r="D15" s="8" t="s">
        <v>332</v>
      </c>
      <c r="E15" s="9">
        <v>45022</v>
      </c>
      <c r="F15" s="8">
        <v>23</v>
      </c>
      <c r="G15" s="8">
        <v>9</v>
      </c>
      <c r="H15" s="8">
        <v>20.5</v>
      </c>
      <c r="I15" s="10">
        <v>0.58699999999999997</v>
      </c>
      <c r="J15" s="10">
        <v>0.40970000000000001</v>
      </c>
      <c r="K15" s="10">
        <v>0.10199999999999999</v>
      </c>
      <c r="L15" s="10">
        <v>4.9099999999999998E-2</v>
      </c>
      <c r="M15" s="8"/>
    </row>
    <row r="16" spans="1:13" ht="15.7" x14ac:dyDescent="0.25">
      <c r="A16" s="6">
        <v>15</v>
      </c>
      <c r="B16" s="8">
        <v>35</v>
      </c>
      <c r="C16" s="8">
        <v>10380</v>
      </c>
      <c r="D16" s="8" t="s">
        <v>334</v>
      </c>
      <c r="E16" s="9">
        <v>45023</v>
      </c>
      <c r="F16" s="8">
        <v>47</v>
      </c>
      <c r="G16" s="8">
        <v>9</v>
      </c>
      <c r="H16" s="8">
        <v>21.5</v>
      </c>
      <c r="I16" s="10">
        <v>0.55020000000000002</v>
      </c>
      <c r="J16" s="10">
        <v>0.22159999999999999</v>
      </c>
      <c r="K16" s="10">
        <v>0.15279999999999999</v>
      </c>
      <c r="L16" s="10">
        <v>5.6899999999999999E-2</v>
      </c>
      <c r="M16" s="8"/>
    </row>
    <row r="17" spans="1:13" ht="15.7" x14ac:dyDescent="0.25">
      <c r="A17" s="6">
        <v>16</v>
      </c>
      <c r="B17" s="8">
        <v>35</v>
      </c>
      <c r="C17" s="8">
        <v>8662</v>
      </c>
      <c r="D17" s="8" t="s">
        <v>334</v>
      </c>
      <c r="E17" s="9">
        <v>45023</v>
      </c>
      <c r="F17" s="8">
        <v>43</v>
      </c>
      <c r="G17" s="8">
        <v>5</v>
      </c>
      <c r="H17" s="8">
        <v>46.5</v>
      </c>
      <c r="I17" s="10">
        <v>0.98729999999999996</v>
      </c>
      <c r="J17" s="10">
        <v>0.21840000000000001</v>
      </c>
      <c r="K17" s="10">
        <v>0.35039999999999999</v>
      </c>
      <c r="L17" s="10">
        <v>6.8699999999999997E-2</v>
      </c>
      <c r="M17" s="8"/>
    </row>
    <row r="18" spans="1:13" ht="15.7" x14ac:dyDescent="0.25">
      <c r="A18" s="6">
        <v>17</v>
      </c>
      <c r="B18" s="8">
        <v>38</v>
      </c>
      <c r="C18" s="8">
        <v>7909</v>
      </c>
      <c r="D18" s="8" t="s">
        <v>336</v>
      </c>
      <c r="E18" s="9">
        <v>45023</v>
      </c>
      <c r="F18" s="8">
        <v>22</v>
      </c>
      <c r="G18" s="8">
        <v>6</v>
      </c>
      <c r="H18" s="8">
        <v>34.5</v>
      </c>
      <c r="I18" s="10">
        <v>0.66039999999999999</v>
      </c>
      <c r="J18" s="10">
        <v>0.76539999999999997</v>
      </c>
      <c r="K18" s="10">
        <v>0.25190000000000001</v>
      </c>
      <c r="L18" s="10">
        <v>0.17599999999999999</v>
      </c>
      <c r="M18" s="8"/>
    </row>
    <row r="19" spans="1:13" ht="15.7" x14ac:dyDescent="0.25">
      <c r="A19" s="6">
        <v>18</v>
      </c>
      <c r="B19" s="8">
        <v>38</v>
      </c>
      <c r="C19" s="8">
        <v>12632</v>
      </c>
      <c r="D19" s="8" t="s">
        <v>337</v>
      </c>
      <c r="E19" s="9">
        <v>45023</v>
      </c>
      <c r="F19" s="8">
        <v>34</v>
      </c>
      <c r="G19" s="8">
        <v>3</v>
      </c>
      <c r="H19" s="8">
        <v>119</v>
      </c>
      <c r="I19" s="10">
        <v>2.9403999999999999</v>
      </c>
      <c r="J19" s="10">
        <v>1.2194</v>
      </c>
      <c r="K19" s="10">
        <v>0.64949999999999997</v>
      </c>
      <c r="L19" s="10">
        <v>0.17979999999999999</v>
      </c>
      <c r="M19" s="8"/>
    </row>
    <row r="20" spans="1:13" ht="15.7" x14ac:dyDescent="0.25">
      <c r="A20" s="6">
        <v>19</v>
      </c>
      <c r="B20" s="8">
        <v>43</v>
      </c>
      <c r="C20" s="8">
        <v>7095</v>
      </c>
      <c r="D20" s="8" t="s">
        <v>335</v>
      </c>
      <c r="E20" s="9">
        <v>45024</v>
      </c>
      <c r="F20" s="8">
        <v>10</v>
      </c>
      <c r="G20" s="8">
        <v>5</v>
      </c>
      <c r="H20" s="8">
        <v>22</v>
      </c>
      <c r="I20" s="10">
        <v>0.67589999999999995</v>
      </c>
      <c r="J20" s="10">
        <v>1.2132000000000001</v>
      </c>
      <c r="K20" s="10">
        <v>0.20949999999999999</v>
      </c>
      <c r="L20" s="10">
        <v>0.37440000000000001</v>
      </c>
      <c r="M20" s="8"/>
    </row>
    <row r="21" spans="1:13" ht="15.7" x14ac:dyDescent="0.25">
      <c r="A21" s="6">
        <v>20</v>
      </c>
      <c r="B21" s="8">
        <v>43</v>
      </c>
      <c r="C21" s="8">
        <v>7159</v>
      </c>
      <c r="D21" s="8" t="s">
        <v>339</v>
      </c>
      <c r="E21" s="9">
        <v>45024</v>
      </c>
      <c r="F21" s="8">
        <v>20</v>
      </c>
      <c r="G21" s="8">
        <v>8</v>
      </c>
      <c r="H21" s="8">
        <v>15</v>
      </c>
      <c r="I21" s="10">
        <v>0.30109999999999998</v>
      </c>
      <c r="J21" s="10">
        <v>1.0201</v>
      </c>
      <c r="K21" s="10">
        <v>0.1113</v>
      </c>
      <c r="L21" s="10">
        <v>0.23669999999999999</v>
      </c>
      <c r="M21" s="8"/>
    </row>
    <row r="22" spans="1:13" ht="15.7" x14ac:dyDescent="0.25">
      <c r="A22" s="6">
        <v>21</v>
      </c>
      <c r="B22" s="8">
        <v>43</v>
      </c>
      <c r="C22" s="8">
        <v>7248</v>
      </c>
      <c r="D22" s="8" t="s">
        <v>330</v>
      </c>
      <c r="E22" s="9">
        <v>45024</v>
      </c>
      <c r="F22" s="8">
        <v>17</v>
      </c>
      <c r="G22" s="8">
        <v>9</v>
      </c>
      <c r="H22" s="8">
        <v>23.5</v>
      </c>
      <c r="I22" s="10">
        <v>0.41139999999999999</v>
      </c>
      <c r="J22" s="10">
        <v>1.4993000000000001</v>
      </c>
      <c r="K22" s="10">
        <v>0.1305</v>
      </c>
      <c r="L22" s="10">
        <v>0.28599999999999998</v>
      </c>
      <c r="M22" s="8"/>
    </row>
    <row r="23" spans="1:13" ht="15.7" x14ac:dyDescent="0.25">
      <c r="A23" s="6">
        <v>22</v>
      </c>
      <c r="B23" s="8">
        <v>43</v>
      </c>
      <c r="C23" s="8">
        <v>7338</v>
      </c>
      <c r="D23" s="8" t="s">
        <v>340</v>
      </c>
      <c r="E23" s="9">
        <v>45024</v>
      </c>
      <c r="F23" s="8">
        <v>34</v>
      </c>
      <c r="G23" s="8">
        <v>15</v>
      </c>
      <c r="H23" s="8">
        <v>20</v>
      </c>
      <c r="I23" s="10">
        <v>0.79079999999999995</v>
      </c>
      <c r="J23" s="10">
        <v>0.31240000000000001</v>
      </c>
      <c r="K23" s="10">
        <v>0.23849999999999999</v>
      </c>
      <c r="L23" s="10">
        <v>6.0499999999999998E-2</v>
      </c>
      <c r="M23" s="8"/>
    </row>
    <row r="24" spans="1:13" ht="15.7" x14ac:dyDescent="0.25">
      <c r="A24" s="6">
        <v>23</v>
      </c>
      <c r="B24" s="8">
        <v>43</v>
      </c>
      <c r="C24" s="8">
        <v>7179</v>
      </c>
      <c r="D24" s="8" t="s">
        <v>339</v>
      </c>
      <c r="E24" s="9">
        <v>45086</v>
      </c>
      <c r="F24" s="8">
        <v>14</v>
      </c>
      <c r="G24" s="8">
        <v>10</v>
      </c>
      <c r="H24" s="8">
        <v>25</v>
      </c>
      <c r="I24" s="10">
        <v>0.58889999999999998</v>
      </c>
      <c r="J24" s="10">
        <v>1.2656000000000001</v>
      </c>
      <c r="K24" s="10">
        <v>0.2112</v>
      </c>
      <c r="L24" s="11">
        <v>0.25729999999999997</v>
      </c>
      <c r="M24" s="8"/>
    </row>
    <row r="25" spans="1:13" ht="15.7" x14ac:dyDescent="0.25">
      <c r="A25" s="6">
        <v>24</v>
      </c>
      <c r="B25" s="8">
        <v>43</v>
      </c>
      <c r="C25" s="8">
        <v>11974</v>
      </c>
      <c r="D25" s="8" t="s">
        <v>333</v>
      </c>
      <c r="E25" s="9">
        <v>45086</v>
      </c>
      <c r="F25" s="8">
        <v>26</v>
      </c>
      <c r="G25" s="8">
        <v>9</v>
      </c>
      <c r="H25" s="8">
        <v>46</v>
      </c>
      <c r="I25" s="10">
        <v>1.0273000000000001</v>
      </c>
      <c r="J25" s="10">
        <v>0.39689999999999998</v>
      </c>
      <c r="K25" s="10">
        <v>0.2888</v>
      </c>
      <c r="L25" s="10">
        <v>8.0699999999999994E-2</v>
      </c>
      <c r="M25" s="8"/>
    </row>
    <row r="26" spans="1:13" ht="15.7" x14ac:dyDescent="0.25">
      <c r="A26" s="6">
        <v>25</v>
      </c>
      <c r="B26" s="8">
        <v>52</v>
      </c>
      <c r="C26" s="8">
        <v>12379</v>
      </c>
      <c r="D26" s="8" t="s">
        <v>341</v>
      </c>
      <c r="E26" s="9">
        <v>45086</v>
      </c>
      <c r="F26" s="8">
        <v>10</v>
      </c>
      <c r="G26" s="8">
        <v>12</v>
      </c>
      <c r="H26" s="8">
        <v>58</v>
      </c>
      <c r="I26" s="10">
        <v>1.3174999999999999</v>
      </c>
      <c r="J26" s="10">
        <v>0.98229999999999995</v>
      </c>
      <c r="K26" s="10">
        <v>0.55359999999999998</v>
      </c>
      <c r="L26" s="10">
        <v>0.29310000000000003</v>
      </c>
      <c r="M26" s="8"/>
    </row>
    <row r="27" spans="1:13" ht="15.7" x14ac:dyDescent="0.25">
      <c r="A27" s="12"/>
      <c r="B27" s="13"/>
      <c r="C27" s="13"/>
      <c r="D27" s="13"/>
      <c r="E27" s="14"/>
      <c r="F27" s="13"/>
      <c r="G27" s="13"/>
      <c r="H27" s="13"/>
      <c r="I27" s="13"/>
      <c r="J27" s="13"/>
      <c r="K27" s="13"/>
      <c r="L27" s="13"/>
      <c r="M27" s="13"/>
    </row>
    <row r="28" spans="1:13" ht="15.7" x14ac:dyDescent="0.25">
      <c r="A28" s="12"/>
      <c r="B28" s="13"/>
      <c r="C28" s="13"/>
      <c r="D28" s="13"/>
      <c r="E28" s="14"/>
      <c r="F28" s="13"/>
      <c r="G28" s="13"/>
      <c r="H28" s="13"/>
      <c r="I28" s="13"/>
      <c r="J28" s="13"/>
      <c r="K28" s="13"/>
      <c r="L28" s="13"/>
      <c r="M28" s="13"/>
    </row>
    <row r="29" spans="1:13" ht="15.7" x14ac:dyDescent="0.25">
      <c r="A29" s="12"/>
      <c r="B29" s="13"/>
      <c r="C29" s="13"/>
      <c r="D29" s="13"/>
      <c r="E29" s="14"/>
      <c r="F29" s="13"/>
      <c r="G29" s="13"/>
      <c r="H29" s="13"/>
      <c r="I29" s="13"/>
      <c r="J29" s="13"/>
      <c r="K29" s="13"/>
      <c r="L29" s="13"/>
      <c r="M29" s="13"/>
    </row>
    <row r="30" spans="1:13" ht="15.7" x14ac:dyDescent="0.25">
      <c r="A30" s="12"/>
      <c r="B30" s="13"/>
      <c r="C30" s="13"/>
      <c r="D30" s="13"/>
      <c r="E30" s="14"/>
      <c r="F30" s="13"/>
      <c r="G30" s="13"/>
      <c r="H30" s="13"/>
      <c r="I30" s="13"/>
      <c r="J30" s="13"/>
      <c r="K30" s="13"/>
      <c r="L30" s="13"/>
      <c r="M30" s="13"/>
    </row>
    <row r="31" spans="1:13" ht="15.7" x14ac:dyDescent="0.25">
      <c r="A31" s="12"/>
      <c r="B31" s="13"/>
      <c r="C31" s="13"/>
      <c r="D31" s="13"/>
      <c r="E31" s="14"/>
      <c r="F31" s="13"/>
      <c r="G31" s="13"/>
      <c r="H31" s="13"/>
      <c r="I31" s="13"/>
      <c r="J31" s="13"/>
      <c r="K31" s="13"/>
      <c r="L31" s="13"/>
      <c r="M31" s="13"/>
    </row>
    <row r="32" spans="1:13" ht="15.7" x14ac:dyDescent="0.25">
      <c r="A32" s="12"/>
      <c r="B32" s="13"/>
      <c r="C32" s="13"/>
      <c r="D32" s="13"/>
      <c r="E32" s="14"/>
      <c r="F32" s="13"/>
      <c r="G32" s="13"/>
      <c r="H32" s="13"/>
      <c r="I32" s="13"/>
      <c r="J32" s="13"/>
      <c r="K32" s="13"/>
      <c r="L32" s="13"/>
      <c r="M32" s="13"/>
    </row>
    <row r="33" spans="1:13" ht="15.7" x14ac:dyDescent="0.25">
      <c r="A33" s="12"/>
      <c r="B33" s="13"/>
      <c r="C33" s="13"/>
      <c r="D33" s="13"/>
      <c r="E33" s="14"/>
      <c r="F33" s="13"/>
      <c r="G33" s="13"/>
      <c r="H33" s="13"/>
      <c r="I33" s="13"/>
      <c r="J33" s="13"/>
      <c r="K33" s="13"/>
      <c r="L33" s="13"/>
      <c r="M33" s="13"/>
    </row>
    <row r="34" spans="1:13" ht="15.7" x14ac:dyDescent="0.25">
      <c r="A34" s="12"/>
      <c r="B34" s="13"/>
      <c r="C34" s="13"/>
      <c r="D34" s="13"/>
      <c r="E34" s="14"/>
      <c r="F34" s="13"/>
      <c r="G34" s="13"/>
      <c r="H34" s="13"/>
      <c r="I34" s="13"/>
      <c r="J34" s="13"/>
      <c r="K34" s="13"/>
      <c r="L34" s="13"/>
      <c r="M34" s="13"/>
    </row>
    <row r="35" spans="1:13" ht="15.7" x14ac:dyDescent="0.25">
      <c r="A35" s="12"/>
      <c r="B35" s="13"/>
      <c r="C35" s="13"/>
      <c r="D35" s="13"/>
      <c r="E35" s="14"/>
      <c r="F35" s="13"/>
      <c r="G35" s="13"/>
      <c r="H35" s="13"/>
      <c r="I35" s="13"/>
      <c r="J35" s="13"/>
      <c r="K35" s="13"/>
      <c r="L35" s="13"/>
    </row>
    <row r="36" spans="1:13" ht="15.7" x14ac:dyDescent="0.25">
      <c r="A36" s="12"/>
      <c r="B36" s="13"/>
      <c r="C36" s="13"/>
      <c r="D36" s="13"/>
      <c r="E36" s="14"/>
      <c r="F36" s="13"/>
      <c r="G36" s="13"/>
      <c r="H36" s="13"/>
      <c r="I36" s="13"/>
      <c r="J36" s="13"/>
      <c r="K36" s="13"/>
      <c r="L36" s="13"/>
    </row>
    <row r="37" spans="1:13" ht="15.7" x14ac:dyDescent="0.25">
      <c r="A37" s="12"/>
      <c r="B37" s="13"/>
      <c r="C37" s="13"/>
      <c r="D37" s="13"/>
      <c r="E37" s="14"/>
      <c r="F37" s="13"/>
      <c r="G37" s="13"/>
      <c r="H37" s="13"/>
      <c r="I37" s="13"/>
      <c r="J37" s="13"/>
      <c r="K37" s="15"/>
      <c r="L37" s="15"/>
    </row>
    <row r="38" spans="1:13" ht="15.7" x14ac:dyDescent="0.25">
      <c r="A38" s="12"/>
      <c r="B38" s="13"/>
      <c r="C38" s="13"/>
      <c r="D38" s="13"/>
      <c r="E38" s="16"/>
      <c r="F38" s="17"/>
      <c r="G38" s="17"/>
      <c r="H38" s="17"/>
      <c r="I38" s="17"/>
      <c r="J38" s="17"/>
      <c r="K38" s="17"/>
      <c r="L38" s="17"/>
    </row>
    <row r="39" spans="1:13" ht="15.7" x14ac:dyDescent="0.25">
      <c r="A39" s="12"/>
      <c r="B39" s="13"/>
      <c r="C39" s="13"/>
      <c r="D39" s="13"/>
      <c r="E39" s="16"/>
      <c r="F39" s="17"/>
      <c r="G39" s="17"/>
      <c r="H39" s="17"/>
      <c r="I39" s="17"/>
      <c r="J39" s="17"/>
      <c r="K39" s="17"/>
      <c r="L39" s="17"/>
    </row>
    <row r="40" spans="1:13" ht="15.7" x14ac:dyDescent="0.25">
      <c r="A40" s="12"/>
      <c r="B40" s="13"/>
      <c r="C40" s="13"/>
      <c r="D40" s="13"/>
      <c r="E40" s="16"/>
      <c r="F40" s="17"/>
      <c r="G40" s="17"/>
      <c r="H40" s="17"/>
      <c r="I40" s="17"/>
      <c r="J40" s="17"/>
      <c r="K40" s="17"/>
      <c r="L40" s="17"/>
    </row>
    <row r="41" spans="1:13" ht="15.7" x14ac:dyDescent="0.25">
      <c r="A41" s="12"/>
      <c r="B41" s="13"/>
      <c r="C41" s="13"/>
      <c r="D41" s="13"/>
      <c r="E41" s="16"/>
      <c r="F41" s="17"/>
      <c r="G41" s="17"/>
      <c r="H41" s="17"/>
      <c r="I41" s="17"/>
      <c r="J41" s="17"/>
      <c r="K41" s="17"/>
      <c r="L41" s="17"/>
    </row>
    <row r="42" spans="1:13" ht="15.7" x14ac:dyDescent="0.25">
      <c r="A42" s="12"/>
      <c r="B42" s="13"/>
      <c r="C42" s="13"/>
      <c r="D42" s="13"/>
      <c r="E42" s="16"/>
      <c r="F42" s="17"/>
      <c r="G42" s="17"/>
      <c r="H42" s="17"/>
      <c r="I42" s="17"/>
      <c r="J42" s="17"/>
      <c r="K42" s="17"/>
      <c r="L42" s="17"/>
    </row>
    <row r="43" spans="1:13" ht="15.7" x14ac:dyDescent="0.25">
      <c r="A43" s="12"/>
      <c r="B43" s="13"/>
      <c r="C43" s="13"/>
      <c r="D43" s="13"/>
      <c r="E43" s="16"/>
      <c r="F43" s="17"/>
      <c r="G43" s="17"/>
      <c r="H43" s="17"/>
      <c r="I43" s="17"/>
      <c r="J43" s="17"/>
      <c r="K43" s="17"/>
      <c r="L43" s="17"/>
    </row>
    <row r="44" spans="1:13" ht="15.7" x14ac:dyDescent="0.25">
      <c r="A44" s="12"/>
      <c r="B44" s="13"/>
      <c r="C44" s="13"/>
      <c r="D44" s="13"/>
      <c r="E44" s="16"/>
      <c r="F44" s="17"/>
      <c r="G44" s="17"/>
      <c r="H44" s="17"/>
      <c r="I44" s="17"/>
      <c r="J44" s="17"/>
      <c r="K44" s="17"/>
      <c r="L44" s="17"/>
    </row>
    <row r="45" spans="1:13" ht="15.7" x14ac:dyDescent="0.25">
      <c r="A45" s="12"/>
      <c r="B45" s="13"/>
      <c r="C45" s="13"/>
      <c r="D45" s="13"/>
      <c r="E45" s="16"/>
      <c r="F45" s="17"/>
      <c r="G45" s="17"/>
      <c r="H45" s="17"/>
      <c r="I45" s="17"/>
      <c r="J45" s="17"/>
      <c r="K45" s="17"/>
      <c r="L45" s="17"/>
    </row>
    <row r="46" spans="1:13" ht="15.7" x14ac:dyDescent="0.25">
      <c r="A46" s="12"/>
      <c r="B46" s="13"/>
      <c r="C46" s="13"/>
      <c r="D46" s="13"/>
      <c r="E46" s="16"/>
      <c r="F46" s="17"/>
      <c r="G46" s="17"/>
      <c r="H46" s="17"/>
      <c r="I46" s="17"/>
      <c r="J46" s="17"/>
      <c r="K46" s="17"/>
      <c r="L46" s="17"/>
    </row>
    <row r="47" spans="1:13" ht="15.7" x14ac:dyDescent="0.25">
      <c r="A47" s="12"/>
      <c r="B47" s="13"/>
      <c r="C47" s="13"/>
      <c r="D47" s="13"/>
      <c r="E47" s="16"/>
      <c r="F47" s="17"/>
      <c r="G47" s="17"/>
      <c r="H47" s="17"/>
      <c r="I47" s="17"/>
      <c r="J47" s="17"/>
      <c r="K47" s="17"/>
      <c r="L47" s="17"/>
    </row>
    <row r="48" spans="1:13" ht="15.7" x14ac:dyDescent="0.25">
      <c r="A48" s="12"/>
      <c r="B48" s="13"/>
      <c r="C48" s="13"/>
      <c r="D48" s="13"/>
      <c r="E48" s="16"/>
      <c r="F48" s="17"/>
      <c r="G48" s="17"/>
      <c r="H48" s="17"/>
      <c r="I48" s="17"/>
      <c r="J48" s="17"/>
      <c r="K48" s="17"/>
      <c r="L48" s="17"/>
    </row>
    <row r="49" spans="1:12" ht="15.7" x14ac:dyDescent="0.25">
      <c r="A49" s="12"/>
      <c r="B49" s="13"/>
      <c r="C49" s="13"/>
      <c r="D49" s="13"/>
      <c r="E49" s="16"/>
      <c r="F49" s="17"/>
      <c r="G49" s="17"/>
      <c r="H49" s="17"/>
      <c r="I49" s="17"/>
      <c r="J49" s="17"/>
      <c r="K49" s="17"/>
      <c r="L49" s="17"/>
    </row>
    <row r="50" spans="1:12" ht="15.7" x14ac:dyDescent="0.25">
      <c r="A50" s="12"/>
      <c r="B50" s="13"/>
      <c r="C50" s="13"/>
      <c r="D50" s="13"/>
      <c r="E50" s="16"/>
      <c r="F50" s="17"/>
      <c r="G50" s="17"/>
      <c r="H50" s="17"/>
      <c r="I50" s="17"/>
      <c r="J50" s="17"/>
      <c r="K50" s="17"/>
      <c r="L50" s="17"/>
    </row>
    <row r="51" spans="1:12" ht="15.7" x14ac:dyDescent="0.25">
      <c r="A51" s="12"/>
      <c r="B51" s="13"/>
      <c r="C51" s="13"/>
      <c r="D51" s="13"/>
      <c r="E51" s="16"/>
      <c r="F51" s="17"/>
      <c r="G51" s="17"/>
      <c r="H51" s="17"/>
      <c r="I51" s="17"/>
      <c r="J51" s="17"/>
      <c r="K51" s="17"/>
      <c r="L51" s="17"/>
    </row>
    <row r="52" spans="1:12" ht="15.7" x14ac:dyDescent="0.25">
      <c r="A52" s="12"/>
      <c r="B52" s="13"/>
      <c r="C52" s="13"/>
      <c r="D52" s="13"/>
      <c r="E52" s="16"/>
      <c r="F52" s="17"/>
      <c r="G52" s="17"/>
      <c r="H52" s="17"/>
      <c r="I52" s="17"/>
      <c r="J52" s="17"/>
      <c r="K52" s="17"/>
      <c r="L52" s="17"/>
    </row>
    <row r="53" spans="1:12" ht="15.7" x14ac:dyDescent="0.25">
      <c r="A53" s="12"/>
      <c r="B53" s="13"/>
      <c r="C53" s="13"/>
      <c r="D53" s="13"/>
      <c r="E53" s="16"/>
      <c r="F53" s="17"/>
      <c r="G53" s="17"/>
      <c r="H53" s="17"/>
      <c r="I53" s="17"/>
      <c r="J53" s="17"/>
      <c r="K53" s="17"/>
      <c r="L53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98A2-7EC5-4F27-B77A-6FFAFF9A2874}">
  <dimension ref="A1:O53"/>
  <sheetViews>
    <sheetView workbookViewId="0">
      <pane ySplit="1" topLeftCell="A36" activePane="bottomLeft" state="frozen"/>
      <selection pane="bottomLeft" activeCell="K58" sqref="K58"/>
    </sheetView>
  </sheetViews>
  <sheetFormatPr baseColWidth="10" defaultRowHeight="14.3" x14ac:dyDescent="0.25"/>
  <cols>
    <col min="1" max="1" width="4.28515625" bestFit="1" customWidth="1"/>
    <col min="2" max="2" width="8.85546875" bestFit="1" customWidth="1"/>
    <col min="3" max="3" width="5.85546875" bestFit="1" customWidth="1"/>
    <col min="4" max="4" width="12.42578125" bestFit="1" customWidth="1"/>
    <col min="5" max="5" width="9.140625" bestFit="1" customWidth="1"/>
    <col min="6" max="6" width="12.7109375" bestFit="1" customWidth="1"/>
    <col min="7" max="7" width="10.42578125" bestFit="1" customWidth="1"/>
    <col min="8" max="8" width="10.85546875" bestFit="1" customWidth="1"/>
    <col min="9" max="11" width="11.140625" bestFit="1" customWidth="1"/>
    <col min="12" max="12" width="11" bestFit="1" customWidth="1"/>
    <col min="13" max="13" width="11.28515625" bestFit="1" customWidth="1"/>
    <col min="14" max="14" width="11.28515625" customWidth="1"/>
    <col min="15" max="15" width="17.5703125" bestFit="1" customWidth="1"/>
  </cols>
  <sheetData>
    <row r="1" spans="1:15" ht="78.45" x14ac:dyDescent="0.25">
      <c r="A1" s="6" t="s">
        <v>251</v>
      </c>
      <c r="B1" s="6" t="s">
        <v>262</v>
      </c>
      <c r="C1" s="6" t="s">
        <v>231</v>
      </c>
      <c r="D1" s="6" t="s">
        <v>252</v>
      </c>
      <c r="E1" s="6" t="s">
        <v>263</v>
      </c>
      <c r="F1" s="6" t="s">
        <v>253</v>
      </c>
      <c r="G1" s="7" t="s">
        <v>254</v>
      </c>
      <c r="H1" s="7" t="s">
        <v>255</v>
      </c>
      <c r="I1" s="7" t="s">
        <v>256</v>
      </c>
      <c r="J1" s="7" t="s">
        <v>257</v>
      </c>
      <c r="K1" s="7" t="s">
        <v>258</v>
      </c>
      <c r="L1" s="7" t="s">
        <v>259</v>
      </c>
      <c r="M1" s="7" t="s">
        <v>260</v>
      </c>
      <c r="N1" s="7" t="s">
        <v>489</v>
      </c>
      <c r="O1" s="7" t="s">
        <v>261</v>
      </c>
    </row>
    <row r="2" spans="1:15" ht="15.7" x14ac:dyDescent="0.25">
      <c r="A2" s="6">
        <v>45</v>
      </c>
      <c r="B2" s="8">
        <v>193</v>
      </c>
      <c r="C2" s="8">
        <v>1</v>
      </c>
      <c r="D2" s="8" t="s">
        <v>314</v>
      </c>
      <c r="E2" s="8" t="s">
        <v>265</v>
      </c>
      <c r="F2" s="21">
        <v>44974</v>
      </c>
      <c r="G2" s="22">
        <v>21</v>
      </c>
      <c r="H2" s="22">
        <v>12</v>
      </c>
      <c r="I2" s="22">
        <v>15</v>
      </c>
      <c r="J2" s="23">
        <v>0.21970000000000001</v>
      </c>
      <c r="K2" s="23">
        <v>0.50109999999999999</v>
      </c>
      <c r="L2" s="23">
        <v>6.6699999999999995E-2</v>
      </c>
      <c r="M2" s="23">
        <v>0.11210000000000001</v>
      </c>
      <c r="N2" s="23">
        <f>M2/L2</f>
        <v>1.6806596701649177</v>
      </c>
      <c r="O2" s="19"/>
    </row>
    <row r="3" spans="1:15" ht="15.7" x14ac:dyDescent="0.25">
      <c r="A3" s="6">
        <v>50</v>
      </c>
      <c r="B3" s="8">
        <v>352</v>
      </c>
      <c r="C3" s="8">
        <v>1</v>
      </c>
      <c r="D3" s="8" t="s">
        <v>319</v>
      </c>
      <c r="E3" s="8" t="s">
        <v>265</v>
      </c>
      <c r="F3" s="21">
        <v>44996</v>
      </c>
      <c r="G3" s="22">
        <v>66</v>
      </c>
      <c r="H3" s="22">
        <v>14</v>
      </c>
      <c r="I3" s="22">
        <v>34</v>
      </c>
      <c r="J3" s="23">
        <v>0.6976</v>
      </c>
      <c r="K3" s="23">
        <v>0.29580000000000001</v>
      </c>
      <c r="L3" s="23">
        <v>0.1542</v>
      </c>
      <c r="M3" s="23">
        <v>7.2099999999999997E-2</v>
      </c>
      <c r="N3" s="23">
        <f t="shared" ref="N3:N53" si="0">M3/L3</f>
        <v>0.46757457846952005</v>
      </c>
      <c r="O3" s="19"/>
    </row>
    <row r="4" spans="1:15" ht="15.7" x14ac:dyDescent="0.25">
      <c r="A4" s="6">
        <v>37</v>
      </c>
      <c r="B4" s="8">
        <v>429</v>
      </c>
      <c r="C4" s="8">
        <v>1</v>
      </c>
      <c r="D4" s="8" t="s">
        <v>306</v>
      </c>
      <c r="E4" s="8" t="s">
        <v>265</v>
      </c>
      <c r="F4" s="21">
        <v>44963</v>
      </c>
      <c r="G4" s="22">
        <v>30</v>
      </c>
      <c r="H4" s="22">
        <v>13</v>
      </c>
      <c r="I4" s="22">
        <v>46.5</v>
      </c>
      <c r="J4" s="23">
        <v>1.0548</v>
      </c>
      <c r="K4" s="23">
        <v>0.27050000000000002</v>
      </c>
      <c r="L4" s="23">
        <v>0.32219999999999999</v>
      </c>
      <c r="M4" s="23">
        <v>5.7299999999999997E-2</v>
      </c>
      <c r="N4" s="23">
        <f t="shared" si="0"/>
        <v>0.17783985102420857</v>
      </c>
      <c r="O4" s="19"/>
    </row>
    <row r="5" spans="1:15" ht="15.7" x14ac:dyDescent="0.25">
      <c r="A5" s="6">
        <v>17</v>
      </c>
      <c r="B5" s="8">
        <v>1896</v>
      </c>
      <c r="C5" s="8">
        <v>17</v>
      </c>
      <c r="D5" s="8" t="s">
        <v>285</v>
      </c>
      <c r="E5" s="8" t="s">
        <v>273</v>
      </c>
      <c r="F5" s="9">
        <v>44810</v>
      </c>
      <c r="G5" s="8">
        <v>68</v>
      </c>
      <c r="H5" s="8">
        <v>8</v>
      </c>
      <c r="I5" s="8">
        <v>44</v>
      </c>
      <c r="J5" s="10">
        <v>0.65249999999999997</v>
      </c>
      <c r="K5" s="10">
        <v>0.2989</v>
      </c>
      <c r="L5" s="10">
        <v>0.25990000000000002</v>
      </c>
      <c r="M5" s="10">
        <v>0.11799999999999999</v>
      </c>
      <c r="N5" s="23">
        <f t="shared" si="0"/>
        <v>0.4540207772220084</v>
      </c>
      <c r="O5" s="8"/>
    </row>
    <row r="6" spans="1:15" ht="15.7" x14ac:dyDescent="0.25">
      <c r="A6" s="6">
        <v>42</v>
      </c>
      <c r="B6" s="8">
        <v>1919</v>
      </c>
      <c r="C6" s="8">
        <v>17</v>
      </c>
      <c r="D6" s="8" t="s">
        <v>311</v>
      </c>
      <c r="E6" s="8" t="s">
        <v>273</v>
      </c>
      <c r="F6" s="21">
        <v>44967</v>
      </c>
      <c r="G6" s="22">
        <v>19</v>
      </c>
      <c r="H6" s="22">
        <v>10</v>
      </c>
      <c r="I6" s="22">
        <v>21.5</v>
      </c>
      <c r="J6" s="23">
        <v>0.79200000000000004</v>
      </c>
      <c r="K6" s="23">
        <v>0.80149999999999999</v>
      </c>
      <c r="L6" s="23">
        <v>0.32019999999999998</v>
      </c>
      <c r="M6" s="23">
        <v>0.1754</v>
      </c>
      <c r="N6" s="23">
        <f t="shared" si="0"/>
        <v>0.54778263585259213</v>
      </c>
      <c r="O6" s="19"/>
    </row>
    <row r="7" spans="1:15" ht="15.7" x14ac:dyDescent="0.25">
      <c r="A7" s="6">
        <v>49</v>
      </c>
      <c r="B7" s="8">
        <v>2204</v>
      </c>
      <c r="C7" s="8">
        <v>23</v>
      </c>
      <c r="D7" s="8" t="s">
        <v>318</v>
      </c>
      <c r="E7" s="8" t="s">
        <v>308</v>
      </c>
      <c r="F7" s="21">
        <v>44978</v>
      </c>
      <c r="G7" s="22">
        <v>37</v>
      </c>
      <c r="H7" s="22">
        <v>8</v>
      </c>
      <c r="I7" s="22">
        <v>20</v>
      </c>
      <c r="J7" s="23">
        <v>0.6089</v>
      </c>
      <c r="K7" s="23">
        <v>0.41470000000000001</v>
      </c>
      <c r="L7" s="23">
        <v>0.26629999999999998</v>
      </c>
      <c r="M7" s="23">
        <v>0.1153</v>
      </c>
      <c r="N7" s="23">
        <f t="shared" si="0"/>
        <v>0.43297033420953812</v>
      </c>
      <c r="O7" s="19"/>
    </row>
    <row r="8" spans="1:15" ht="15.7" x14ac:dyDescent="0.25">
      <c r="A8" s="6">
        <v>20</v>
      </c>
      <c r="B8" s="8">
        <v>2231</v>
      </c>
      <c r="C8" s="8">
        <v>23</v>
      </c>
      <c r="D8" s="8" t="s">
        <v>288</v>
      </c>
      <c r="E8" s="8" t="s">
        <v>265</v>
      </c>
      <c r="F8" s="9">
        <v>44812</v>
      </c>
      <c r="G8" s="8">
        <v>15</v>
      </c>
      <c r="H8" s="8">
        <v>5</v>
      </c>
      <c r="I8" s="8">
        <v>12</v>
      </c>
      <c r="J8" s="10">
        <v>0.2306</v>
      </c>
      <c r="K8" s="10">
        <v>0.17069999999999999</v>
      </c>
      <c r="L8" s="10">
        <v>8.7099999999999997E-2</v>
      </c>
      <c r="M8" s="10">
        <v>4.2200000000000001E-2</v>
      </c>
      <c r="N8" s="23">
        <f t="shared" si="0"/>
        <v>0.48450057405281288</v>
      </c>
      <c r="O8" s="8"/>
    </row>
    <row r="9" spans="1:15" ht="15.7" x14ac:dyDescent="0.25">
      <c r="A9" s="6">
        <v>38</v>
      </c>
      <c r="B9" s="8">
        <v>2288</v>
      </c>
      <c r="C9" s="8">
        <v>23</v>
      </c>
      <c r="D9" s="8" t="s">
        <v>307</v>
      </c>
      <c r="E9" s="8" t="s">
        <v>308</v>
      </c>
      <c r="F9" s="21">
        <v>44964</v>
      </c>
      <c r="G9" s="22">
        <v>97</v>
      </c>
      <c r="H9" s="22">
        <v>17</v>
      </c>
      <c r="I9" s="22">
        <v>91.5</v>
      </c>
      <c r="J9" s="23">
        <v>1.7447999999999999</v>
      </c>
      <c r="K9" s="23">
        <v>0.90880000000000005</v>
      </c>
      <c r="L9" s="23">
        <v>0.56220000000000003</v>
      </c>
      <c r="M9" s="23">
        <v>0.19919999999999999</v>
      </c>
      <c r="N9" s="23">
        <f t="shared" si="0"/>
        <v>0.35432230522945568</v>
      </c>
      <c r="O9" s="19"/>
    </row>
    <row r="10" spans="1:15" ht="15.7" x14ac:dyDescent="0.25">
      <c r="A10" s="6">
        <v>22</v>
      </c>
      <c r="B10" s="8">
        <v>2432</v>
      </c>
      <c r="C10" s="8">
        <v>23</v>
      </c>
      <c r="D10" s="8" t="s">
        <v>290</v>
      </c>
      <c r="E10" s="8" t="s">
        <v>265</v>
      </c>
      <c r="F10" s="9">
        <v>44813</v>
      </c>
      <c r="G10" s="8">
        <v>18</v>
      </c>
      <c r="H10" s="8">
        <v>7</v>
      </c>
      <c r="I10" s="8">
        <v>14</v>
      </c>
      <c r="J10" s="10">
        <v>0.41760000000000003</v>
      </c>
      <c r="K10" s="10">
        <v>0.20119999999999999</v>
      </c>
      <c r="L10" s="10">
        <v>0.1658</v>
      </c>
      <c r="M10" s="10">
        <v>4.4200000000000003E-2</v>
      </c>
      <c r="N10" s="23">
        <f t="shared" si="0"/>
        <v>0.26658624849215923</v>
      </c>
      <c r="O10" s="8"/>
    </row>
    <row r="11" spans="1:15" ht="15.7" x14ac:dyDescent="0.25">
      <c r="A11" s="6">
        <v>46</v>
      </c>
      <c r="B11" s="8">
        <v>2458</v>
      </c>
      <c r="C11" s="8">
        <v>23</v>
      </c>
      <c r="D11" s="8" t="s">
        <v>315</v>
      </c>
      <c r="E11" s="8" t="s">
        <v>308</v>
      </c>
      <c r="F11" s="21">
        <v>44975</v>
      </c>
      <c r="G11" s="22">
        <v>8</v>
      </c>
      <c r="H11" s="22">
        <v>14</v>
      </c>
      <c r="I11" s="22">
        <v>61</v>
      </c>
      <c r="J11" s="23">
        <v>0.53080000000000005</v>
      </c>
      <c r="K11" s="23">
        <v>0.16270000000000001</v>
      </c>
      <c r="L11" s="23">
        <v>0.2049</v>
      </c>
      <c r="M11" s="23">
        <v>3.8199999999999998E-2</v>
      </c>
      <c r="N11" s="23">
        <f t="shared" si="0"/>
        <v>0.18643240605173253</v>
      </c>
      <c r="O11" s="19"/>
    </row>
    <row r="12" spans="1:15" ht="15.7" x14ac:dyDescent="0.25">
      <c r="A12" s="6">
        <v>51</v>
      </c>
      <c r="B12" s="8">
        <v>4651</v>
      </c>
      <c r="C12" s="8">
        <v>45</v>
      </c>
      <c r="D12" s="8" t="s">
        <v>320</v>
      </c>
      <c r="E12" s="8" t="s">
        <v>303</v>
      </c>
      <c r="F12" s="21">
        <v>44997</v>
      </c>
      <c r="G12" s="22">
        <v>77</v>
      </c>
      <c r="H12" s="22">
        <v>13</v>
      </c>
      <c r="I12" s="22">
        <v>52</v>
      </c>
      <c r="J12" s="23">
        <v>1.3466</v>
      </c>
      <c r="K12" s="23">
        <v>0.59760000000000002</v>
      </c>
      <c r="L12" s="23">
        <v>0.35820000000000002</v>
      </c>
      <c r="M12" s="23">
        <v>0.1203</v>
      </c>
      <c r="N12" s="23">
        <f t="shared" si="0"/>
        <v>0.33584589614740368</v>
      </c>
      <c r="O12" s="19"/>
    </row>
    <row r="13" spans="1:15" ht="15.7" x14ac:dyDescent="0.25">
      <c r="A13" s="6">
        <v>2</v>
      </c>
      <c r="B13" s="8">
        <v>4697</v>
      </c>
      <c r="C13" s="8">
        <v>45</v>
      </c>
      <c r="D13" s="8" t="s">
        <v>266</v>
      </c>
      <c r="E13" s="8" t="s">
        <v>265</v>
      </c>
      <c r="F13" s="9">
        <v>44789</v>
      </c>
      <c r="G13" s="8">
        <v>21</v>
      </c>
      <c r="H13" s="8">
        <v>6</v>
      </c>
      <c r="I13" s="8">
        <v>28.5</v>
      </c>
      <c r="J13" s="10">
        <v>1.4450000000000001</v>
      </c>
      <c r="K13" s="10">
        <v>0.83199999999999996</v>
      </c>
      <c r="L13" s="10">
        <v>0.6855</v>
      </c>
      <c r="M13" s="10">
        <v>0.20069999999999999</v>
      </c>
      <c r="N13" s="23">
        <f t="shared" si="0"/>
        <v>0.29277899343544855</v>
      </c>
      <c r="O13" s="8"/>
    </row>
    <row r="14" spans="1:15" ht="15.7" x14ac:dyDescent="0.25">
      <c r="A14" s="6">
        <v>34</v>
      </c>
      <c r="B14" s="8">
        <v>4705</v>
      </c>
      <c r="C14" s="8">
        <v>45</v>
      </c>
      <c r="D14" s="8" t="s">
        <v>302</v>
      </c>
      <c r="E14" s="8" t="s">
        <v>303</v>
      </c>
      <c r="F14" s="9">
        <v>44836</v>
      </c>
      <c r="G14" s="8">
        <v>4</v>
      </c>
      <c r="H14" s="8">
        <v>5</v>
      </c>
      <c r="I14" s="8">
        <v>21</v>
      </c>
      <c r="J14" s="10">
        <v>0.55800000000000005</v>
      </c>
      <c r="K14" s="10">
        <v>0.1162</v>
      </c>
      <c r="L14" s="10">
        <v>0.26939999999999997</v>
      </c>
      <c r="M14" s="10">
        <v>3.6700000000000003E-2</v>
      </c>
      <c r="N14" s="23">
        <f t="shared" si="0"/>
        <v>0.13622865627319972</v>
      </c>
      <c r="O14" s="19"/>
    </row>
    <row r="15" spans="1:15" ht="15.7" x14ac:dyDescent="0.25">
      <c r="A15" s="6">
        <v>48</v>
      </c>
      <c r="B15" s="8">
        <v>4785</v>
      </c>
      <c r="C15" s="8">
        <v>45</v>
      </c>
      <c r="D15" s="8" t="s">
        <v>317</v>
      </c>
      <c r="E15" s="8" t="s">
        <v>303</v>
      </c>
      <c r="F15" s="21">
        <v>44976</v>
      </c>
      <c r="G15" s="22">
        <v>22</v>
      </c>
      <c r="H15" s="22">
        <v>14</v>
      </c>
      <c r="I15" s="22">
        <v>21</v>
      </c>
      <c r="J15" s="23">
        <v>0.59919999999999995</v>
      </c>
      <c r="K15" s="23">
        <v>0.39739999999999998</v>
      </c>
      <c r="L15" s="23">
        <v>0.24740000000000001</v>
      </c>
      <c r="M15" s="23">
        <v>0.1085</v>
      </c>
      <c r="N15" s="23">
        <f t="shared" si="0"/>
        <v>0.43856103476151981</v>
      </c>
      <c r="O15" s="19"/>
    </row>
    <row r="16" spans="1:15" ht="15.7" x14ac:dyDescent="0.25">
      <c r="A16" s="6">
        <v>1</v>
      </c>
      <c r="B16" s="8">
        <v>4947</v>
      </c>
      <c r="C16" s="8">
        <v>45</v>
      </c>
      <c r="D16" s="8" t="s">
        <v>264</v>
      </c>
      <c r="E16" s="8" t="s">
        <v>265</v>
      </c>
      <c r="F16" s="9">
        <v>44789</v>
      </c>
      <c r="G16" s="8">
        <v>17</v>
      </c>
      <c r="H16" s="8">
        <v>5</v>
      </c>
      <c r="I16" s="8">
        <v>10</v>
      </c>
      <c r="J16" s="10">
        <v>0.36480000000000001</v>
      </c>
      <c r="K16" s="10">
        <v>3.2500000000000001E-2</v>
      </c>
      <c r="L16" s="10">
        <v>0.158</v>
      </c>
      <c r="M16" s="10">
        <v>1.0800000000000001E-2</v>
      </c>
      <c r="N16" s="23">
        <f t="shared" si="0"/>
        <v>6.8354430379746839E-2</v>
      </c>
      <c r="O16" s="8"/>
    </row>
    <row r="17" spans="1:15" ht="15.7" x14ac:dyDescent="0.25">
      <c r="A17" s="6">
        <v>9</v>
      </c>
      <c r="B17" s="8">
        <v>5659</v>
      </c>
      <c r="C17" s="8">
        <v>49</v>
      </c>
      <c r="D17" s="8" t="s">
        <v>276</v>
      </c>
      <c r="E17" s="8" t="s">
        <v>273</v>
      </c>
      <c r="F17" s="9">
        <v>44794</v>
      </c>
      <c r="G17" s="8">
        <v>11</v>
      </c>
      <c r="H17" s="8">
        <v>4</v>
      </c>
      <c r="I17" s="8">
        <v>44</v>
      </c>
      <c r="J17" s="10">
        <v>0.45569999999999999</v>
      </c>
      <c r="K17" s="10">
        <v>0.16839999999999999</v>
      </c>
      <c r="L17" s="10">
        <v>0.19739999999999999</v>
      </c>
      <c r="M17" s="10">
        <v>6.0199999999999997E-2</v>
      </c>
      <c r="N17" s="23">
        <f t="shared" si="0"/>
        <v>0.30496453900709219</v>
      </c>
      <c r="O17" s="8" t="s">
        <v>277</v>
      </c>
    </row>
    <row r="18" spans="1:15" ht="15.7" x14ac:dyDescent="0.25">
      <c r="A18" s="6">
        <v>7</v>
      </c>
      <c r="B18" s="8">
        <v>5718</v>
      </c>
      <c r="C18" s="8">
        <v>49</v>
      </c>
      <c r="D18" s="8" t="s">
        <v>274</v>
      </c>
      <c r="E18" s="8" t="s">
        <v>273</v>
      </c>
      <c r="F18" s="9">
        <v>44794</v>
      </c>
      <c r="G18" s="8">
        <v>128</v>
      </c>
      <c r="H18" s="8">
        <v>3</v>
      </c>
      <c r="I18" s="8">
        <v>30</v>
      </c>
      <c r="J18" s="10">
        <v>0.77780000000000005</v>
      </c>
      <c r="K18" s="10">
        <v>0.2107</v>
      </c>
      <c r="L18" s="10">
        <v>0.33400000000000002</v>
      </c>
      <c r="M18" s="10">
        <v>0.09</v>
      </c>
      <c r="N18" s="23">
        <f t="shared" si="0"/>
        <v>0.26946107784431134</v>
      </c>
      <c r="O18" s="8"/>
    </row>
    <row r="19" spans="1:15" ht="15.7" x14ac:dyDescent="0.25">
      <c r="A19" s="6">
        <v>6</v>
      </c>
      <c r="B19" s="8">
        <v>5891</v>
      </c>
      <c r="C19" s="8">
        <v>49</v>
      </c>
      <c r="D19" s="8" t="s">
        <v>272</v>
      </c>
      <c r="E19" s="8" t="s">
        <v>273</v>
      </c>
      <c r="F19" s="9">
        <v>44794</v>
      </c>
      <c r="G19" s="8">
        <v>132</v>
      </c>
      <c r="H19" s="8">
        <v>5</v>
      </c>
      <c r="I19" s="8">
        <v>37</v>
      </c>
      <c r="J19" s="10">
        <v>0.98560000000000003</v>
      </c>
      <c r="K19" s="10">
        <v>0.43830000000000002</v>
      </c>
      <c r="L19" s="10">
        <v>0.36080000000000001</v>
      </c>
      <c r="M19" s="10">
        <v>0.14510000000000001</v>
      </c>
      <c r="N19" s="23">
        <f t="shared" si="0"/>
        <v>0.40216186252771619</v>
      </c>
      <c r="O19" s="8"/>
    </row>
    <row r="20" spans="1:15" ht="15.7" x14ac:dyDescent="0.25">
      <c r="A20" s="6">
        <v>8</v>
      </c>
      <c r="B20" s="8">
        <v>5920</v>
      </c>
      <c r="C20" s="8">
        <v>49</v>
      </c>
      <c r="D20" s="8" t="s">
        <v>275</v>
      </c>
      <c r="E20" s="8" t="s">
        <v>273</v>
      </c>
      <c r="F20" s="9">
        <v>44794</v>
      </c>
      <c r="G20" s="8">
        <v>2</v>
      </c>
      <c r="H20" s="8">
        <v>5</v>
      </c>
      <c r="I20" s="8">
        <v>15</v>
      </c>
      <c r="J20" s="10">
        <v>0.43530000000000002</v>
      </c>
      <c r="K20" s="10">
        <v>4.0099999999999997E-2</v>
      </c>
      <c r="L20" s="10">
        <v>0.18759999999999999</v>
      </c>
      <c r="M20" s="10">
        <v>1.5299999999999999E-2</v>
      </c>
      <c r="N20" s="23">
        <f t="shared" si="0"/>
        <v>8.1556503198294245E-2</v>
      </c>
      <c r="O20" s="8"/>
    </row>
    <row r="21" spans="1:15" ht="15.7" x14ac:dyDescent="0.25">
      <c r="A21" s="6">
        <v>24</v>
      </c>
      <c r="B21" s="8">
        <v>7001</v>
      </c>
      <c r="C21" s="8">
        <v>1</v>
      </c>
      <c r="D21" s="8" t="s">
        <v>292</v>
      </c>
      <c r="E21" s="8" t="s">
        <v>268</v>
      </c>
      <c r="F21" s="9">
        <v>44816</v>
      </c>
      <c r="G21" s="8">
        <v>7</v>
      </c>
      <c r="H21" s="8">
        <v>5</v>
      </c>
      <c r="I21" s="8">
        <v>14</v>
      </c>
      <c r="J21" s="10">
        <v>0.316</v>
      </c>
      <c r="K21" s="10">
        <v>0.433</v>
      </c>
      <c r="L21" s="10">
        <v>9.5399999999999999E-2</v>
      </c>
      <c r="M21" s="10">
        <v>0.1246</v>
      </c>
      <c r="N21" s="23">
        <f t="shared" si="0"/>
        <v>1.3060796645702306</v>
      </c>
      <c r="O21" s="8"/>
    </row>
    <row r="22" spans="1:15" ht="15.7" x14ac:dyDescent="0.25">
      <c r="A22" s="6">
        <v>14</v>
      </c>
      <c r="B22" s="8">
        <v>7003</v>
      </c>
      <c r="C22" s="8">
        <v>1</v>
      </c>
      <c r="D22" s="8" t="s">
        <v>282</v>
      </c>
      <c r="E22" s="8" t="s">
        <v>268</v>
      </c>
      <c r="F22" s="9">
        <v>44807</v>
      </c>
      <c r="G22" s="8">
        <v>43</v>
      </c>
      <c r="H22" s="8">
        <v>13</v>
      </c>
      <c r="I22" s="8">
        <v>17</v>
      </c>
      <c r="J22" s="10">
        <v>0.95589999999999997</v>
      </c>
      <c r="K22" s="10">
        <v>0.40670000000000001</v>
      </c>
      <c r="L22" s="10">
        <v>0.27600000000000002</v>
      </c>
      <c r="M22" s="10">
        <v>0.1183</v>
      </c>
      <c r="N22" s="23">
        <f t="shared" si="0"/>
        <v>0.42862318840579705</v>
      </c>
      <c r="O22" s="8"/>
    </row>
    <row r="23" spans="1:15" ht="15.7" x14ac:dyDescent="0.25">
      <c r="A23" s="6">
        <v>25</v>
      </c>
      <c r="B23" s="8">
        <v>7005</v>
      </c>
      <c r="C23" s="8">
        <v>1</v>
      </c>
      <c r="D23" s="8" t="s">
        <v>293</v>
      </c>
      <c r="E23" s="8" t="s">
        <v>268</v>
      </c>
      <c r="F23" s="9">
        <v>44816</v>
      </c>
      <c r="G23" s="8">
        <v>10</v>
      </c>
      <c r="H23" s="8">
        <v>6</v>
      </c>
      <c r="I23" s="8">
        <v>36</v>
      </c>
      <c r="J23" s="10">
        <v>0.43930000000000002</v>
      </c>
      <c r="K23" s="10">
        <v>0.77529999999999999</v>
      </c>
      <c r="L23" s="10">
        <v>0.17460000000000001</v>
      </c>
      <c r="M23" s="10">
        <v>0.26169999999999999</v>
      </c>
      <c r="N23" s="23">
        <f t="shared" si="0"/>
        <v>1.4988545246277203</v>
      </c>
      <c r="O23" s="8"/>
    </row>
    <row r="24" spans="1:15" ht="15.7" x14ac:dyDescent="0.25">
      <c r="A24" s="6">
        <v>27</v>
      </c>
      <c r="B24" s="8">
        <v>7006</v>
      </c>
      <c r="C24" s="8">
        <v>1</v>
      </c>
      <c r="D24" s="8" t="s">
        <v>295</v>
      </c>
      <c r="E24" s="8" t="s">
        <v>268</v>
      </c>
      <c r="F24" s="9">
        <v>44817</v>
      </c>
      <c r="G24" s="8">
        <v>10</v>
      </c>
      <c r="H24" s="8">
        <v>7</v>
      </c>
      <c r="I24" s="8">
        <v>21</v>
      </c>
      <c r="J24" s="10">
        <v>0.45400000000000001</v>
      </c>
      <c r="K24" s="10">
        <v>0.60670000000000002</v>
      </c>
      <c r="L24" s="10">
        <v>0.111</v>
      </c>
      <c r="M24" s="10">
        <v>0.10929999999999999</v>
      </c>
      <c r="N24" s="23">
        <f t="shared" si="0"/>
        <v>0.98468468468468462</v>
      </c>
      <c r="O24" s="8"/>
    </row>
    <row r="25" spans="1:15" ht="15.7" x14ac:dyDescent="0.25">
      <c r="A25" s="6">
        <v>26</v>
      </c>
      <c r="B25" s="8">
        <v>7011</v>
      </c>
      <c r="C25" s="8">
        <v>1</v>
      </c>
      <c r="D25" s="8" t="s">
        <v>294</v>
      </c>
      <c r="E25" s="8" t="s">
        <v>268</v>
      </c>
      <c r="F25" s="9">
        <v>44817</v>
      </c>
      <c r="G25" s="8">
        <v>25</v>
      </c>
      <c r="H25" s="8">
        <v>5</v>
      </c>
      <c r="I25" s="8">
        <v>12.5</v>
      </c>
      <c r="J25" s="10">
        <v>0.12540000000000001</v>
      </c>
      <c r="K25" s="10">
        <v>0.54039999999999999</v>
      </c>
      <c r="L25" s="10">
        <v>4.1399999999999999E-2</v>
      </c>
      <c r="M25" s="10">
        <v>0.13789999999999999</v>
      </c>
      <c r="N25" s="23">
        <f t="shared" si="0"/>
        <v>3.3309178743961354</v>
      </c>
      <c r="O25" s="8"/>
    </row>
    <row r="26" spans="1:15" ht="15.7" x14ac:dyDescent="0.25">
      <c r="A26" s="6">
        <v>13</v>
      </c>
      <c r="B26" s="8">
        <v>7012</v>
      </c>
      <c r="C26" s="8">
        <v>1</v>
      </c>
      <c r="D26" s="8" t="s">
        <v>281</v>
      </c>
      <c r="E26" s="8" t="s">
        <v>268</v>
      </c>
      <c r="F26" s="9">
        <v>44806</v>
      </c>
      <c r="G26" s="8">
        <v>29</v>
      </c>
      <c r="H26" s="8">
        <v>8</v>
      </c>
      <c r="I26" s="8">
        <v>21</v>
      </c>
      <c r="J26" s="10">
        <v>0.92200000000000004</v>
      </c>
      <c r="K26" s="10">
        <v>0.73240000000000005</v>
      </c>
      <c r="L26" s="10">
        <v>0.307</v>
      </c>
      <c r="M26" s="10">
        <v>0.2135</v>
      </c>
      <c r="N26" s="23">
        <f t="shared" si="0"/>
        <v>0.69543973941368076</v>
      </c>
      <c r="O26" s="8"/>
    </row>
    <row r="27" spans="1:15" ht="15.7" x14ac:dyDescent="0.25">
      <c r="A27" s="6">
        <v>19</v>
      </c>
      <c r="B27" s="8">
        <v>7046</v>
      </c>
      <c r="C27" s="8">
        <v>17</v>
      </c>
      <c r="D27" s="8" t="s">
        <v>287</v>
      </c>
      <c r="E27" s="8" t="s">
        <v>268</v>
      </c>
      <c r="F27" s="9">
        <v>44810</v>
      </c>
      <c r="G27" s="8">
        <v>25</v>
      </c>
      <c r="H27" s="8">
        <v>7</v>
      </c>
      <c r="I27" s="8">
        <v>13</v>
      </c>
      <c r="J27" s="10">
        <v>0.35809999999999997</v>
      </c>
      <c r="K27" s="10">
        <v>1.4249000000000001</v>
      </c>
      <c r="L27" s="10">
        <v>8.0199999999999994E-2</v>
      </c>
      <c r="M27" s="10">
        <v>0.23699999999999999</v>
      </c>
      <c r="N27" s="23">
        <f t="shared" si="0"/>
        <v>2.9551122194513715</v>
      </c>
      <c r="O27" s="8"/>
    </row>
    <row r="28" spans="1:15" ht="15.7" x14ac:dyDescent="0.25">
      <c r="A28" s="6">
        <v>18</v>
      </c>
      <c r="B28" s="8">
        <v>7047</v>
      </c>
      <c r="C28" s="8">
        <v>17</v>
      </c>
      <c r="D28" s="8" t="s">
        <v>286</v>
      </c>
      <c r="E28" s="8" t="s">
        <v>268</v>
      </c>
      <c r="F28" s="9">
        <v>44810</v>
      </c>
      <c r="G28" s="8">
        <v>34</v>
      </c>
      <c r="H28" s="8">
        <v>6</v>
      </c>
      <c r="I28" s="8">
        <v>21</v>
      </c>
      <c r="J28" s="10">
        <v>0.214</v>
      </c>
      <c r="K28" s="10">
        <v>1.3302</v>
      </c>
      <c r="L28" s="10">
        <v>6.6299999999999998E-2</v>
      </c>
      <c r="M28" s="10">
        <v>0.19370000000000001</v>
      </c>
      <c r="N28" s="23">
        <f t="shared" si="0"/>
        <v>2.9215686274509807</v>
      </c>
      <c r="O28" s="8"/>
    </row>
    <row r="29" spans="1:15" ht="15.7" x14ac:dyDescent="0.25">
      <c r="A29" s="6">
        <v>30</v>
      </c>
      <c r="B29" s="8">
        <v>7051</v>
      </c>
      <c r="C29" s="8">
        <v>23</v>
      </c>
      <c r="D29" s="8" t="s">
        <v>298</v>
      </c>
      <c r="E29" s="8" t="s">
        <v>268</v>
      </c>
      <c r="F29" s="9">
        <v>44818</v>
      </c>
      <c r="G29" s="8">
        <v>8</v>
      </c>
      <c r="H29" s="8">
        <v>9</v>
      </c>
      <c r="I29" s="8">
        <v>17.5</v>
      </c>
      <c r="J29" s="10">
        <v>0.71640000000000004</v>
      </c>
      <c r="K29" s="10">
        <v>0.2525</v>
      </c>
      <c r="L29" s="10">
        <v>0.1615</v>
      </c>
      <c r="M29" s="10">
        <v>5.5E-2</v>
      </c>
      <c r="N29" s="23">
        <f t="shared" si="0"/>
        <v>0.34055727554179566</v>
      </c>
      <c r="O29" s="8"/>
    </row>
    <row r="30" spans="1:15" ht="15.7" x14ac:dyDescent="0.25">
      <c r="A30" s="6">
        <v>21</v>
      </c>
      <c r="B30" s="8">
        <v>7053</v>
      </c>
      <c r="C30" s="8">
        <v>23</v>
      </c>
      <c r="D30" s="8" t="s">
        <v>289</v>
      </c>
      <c r="E30" s="8" t="s">
        <v>268</v>
      </c>
      <c r="F30" s="9">
        <v>44812</v>
      </c>
      <c r="G30" s="8">
        <v>12</v>
      </c>
      <c r="H30" s="8">
        <v>8</v>
      </c>
      <c r="I30" s="8">
        <v>15</v>
      </c>
      <c r="J30" s="10">
        <v>0.38740000000000002</v>
      </c>
      <c r="K30" s="10">
        <v>0.4824</v>
      </c>
      <c r="L30" s="10">
        <v>0.1173</v>
      </c>
      <c r="M30" s="10">
        <v>0.14099999999999999</v>
      </c>
      <c r="N30" s="23">
        <f t="shared" si="0"/>
        <v>1.2020460358056264</v>
      </c>
      <c r="O30" s="8"/>
    </row>
    <row r="31" spans="1:15" ht="15.7" x14ac:dyDescent="0.25">
      <c r="A31" s="6">
        <v>29</v>
      </c>
      <c r="B31" s="8">
        <v>7054</v>
      </c>
      <c r="C31" s="8">
        <v>23</v>
      </c>
      <c r="D31" s="8" t="s">
        <v>297</v>
      </c>
      <c r="E31" s="8" t="s">
        <v>268</v>
      </c>
      <c r="F31" s="9">
        <v>44818</v>
      </c>
      <c r="G31" s="8">
        <v>15</v>
      </c>
      <c r="H31" s="8">
        <v>7</v>
      </c>
      <c r="I31" s="8">
        <v>22</v>
      </c>
      <c r="J31" s="10">
        <v>0.35970000000000002</v>
      </c>
      <c r="K31" s="10">
        <v>0.44450000000000001</v>
      </c>
      <c r="L31" s="10">
        <v>0.105</v>
      </c>
      <c r="M31" s="10">
        <v>9.9599999999999994E-2</v>
      </c>
      <c r="N31" s="23">
        <f t="shared" si="0"/>
        <v>0.94857142857142851</v>
      </c>
      <c r="O31" s="8"/>
    </row>
    <row r="32" spans="1:15" ht="15.7" x14ac:dyDescent="0.25">
      <c r="A32" s="6">
        <v>15</v>
      </c>
      <c r="B32" s="8">
        <v>7055</v>
      </c>
      <c r="C32" s="8">
        <v>23</v>
      </c>
      <c r="D32" s="8" t="s">
        <v>283</v>
      </c>
      <c r="E32" s="8" t="s">
        <v>268</v>
      </c>
      <c r="F32" s="9">
        <v>44809</v>
      </c>
      <c r="G32" s="8">
        <v>46</v>
      </c>
      <c r="H32" s="8">
        <v>3</v>
      </c>
      <c r="I32" s="8">
        <v>17</v>
      </c>
      <c r="J32" s="10">
        <v>0.52270000000000005</v>
      </c>
      <c r="K32" s="10">
        <v>0.1948</v>
      </c>
      <c r="L32" s="10">
        <v>0.1472</v>
      </c>
      <c r="M32" s="10">
        <v>0.12690000000000001</v>
      </c>
      <c r="N32" s="23">
        <f t="shared" si="0"/>
        <v>0.86209239130434789</v>
      </c>
      <c r="O32" s="8"/>
    </row>
    <row r="33" spans="1:15" ht="15.7" x14ac:dyDescent="0.25">
      <c r="A33" s="6">
        <v>39</v>
      </c>
      <c r="B33" s="8">
        <v>7055</v>
      </c>
      <c r="C33" s="8">
        <v>23</v>
      </c>
      <c r="D33" s="8" t="s">
        <v>283</v>
      </c>
      <c r="E33" s="8" t="s">
        <v>268</v>
      </c>
      <c r="F33" s="21">
        <v>44964</v>
      </c>
      <c r="G33" s="22">
        <v>46</v>
      </c>
      <c r="H33" s="22">
        <v>7</v>
      </c>
      <c r="I33" s="22">
        <v>28</v>
      </c>
      <c r="J33" s="23">
        <v>0.4017</v>
      </c>
      <c r="K33" s="23">
        <v>0.44700000000000001</v>
      </c>
      <c r="L33" s="23">
        <v>0.13789999999999999</v>
      </c>
      <c r="M33" s="23">
        <v>0.124</v>
      </c>
      <c r="N33" s="23">
        <f t="shared" si="0"/>
        <v>0.89920232052211746</v>
      </c>
      <c r="O33" s="19"/>
    </row>
    <row r="34" spans="1:15" ht="15.7" x14ac:dyDescent="0.25">
      <c r="A34" s="6">
        <v>16</v>
      </c>
      <c r="B34" s="8">
        <v>7061</v>
      </c>
      <c r="C34" s="8">
        <v>23</v>
      </c>
      <c r="D34" s="8" t="s">
        <v>284</v>
      </c>
      <c r="E34" s="8" t="s">
        <v>268</v>
      </c>
      <c r="F34" s="9">
        <v>44810</v>
      </c>
      <c r="G34" s="8">
        <v>13</v>
      </c>
      <c r="H34" s="8">
        <v>8</v>
      </c>
      <c r="I34" s="8">
        <v>17</v>
      </c>
      <c r="J34" s="10">
        <v>0.65510000000000002</v>
      </c>
      <c r="K34" s="10">
        <v>0.50570000000000004</v>
      </c>
      <c r="L34" s="10">
        <v>0.14480000000000001</v>
      </c>
      <c r="M34" s="10">
        <v>0.2034</v>
      </c>
      <c r="N34" s="23">
        <f t="shared" si="0"/>
        <v>1.4046961325966849</v>
      </c>
      <c r="O34" s="8"/>
    </row>
    <row r="35" spans="1:15" ht="15.7" x14ac:dyDescent="0.25">
      <c r="A35" s="6">
        <v>28</v>
      </c>
      <c r="B35" s="8">
        <v>7063</v>
      </c>
      <c r="C35" s="8">
        <v>23</v>
      </c>
      <c r="D35" s="8" t="s">
        <v>296</v>
      </c>
      <c r="E35" s="8" t="s">
        <v>268</v>
      </c>
      <c r="F35" s="9">
        <v>44818</v>
      </c>
      <c r="G35" s="8">
        <v>13</v>
      </c>
      <c r="H35" s="8">
        <v>6</v>
      </c>
      <c r="I35" s="8">
        <v>21</v>
      </c>
      <c r="J35" s="10">
        <v>0.26240000000000002</v>
      </c>
      <c r="K35" s="10">
        <v>0.2429</v>
      </c>
      <c r="L35" s="10">
        <v>7.9200000000000007E-2</v>
      </c>
      <c r="M35" s="10">
        <v>6.3500000000000001E-2</v>
      </c>
      <c r="N35" s="23">
        <f t="shared" si="0"/>
        <v>0.80176767676767668</v>
      </c>
      <c r="O35" s="8"/>
    </row>
    <row r="36" spans="1:15" ht="15.7" x14ac:dyDescent="0.25">
      <c r="A36" s="6">
        <v>5</v>
      </c>
      <c r="B36" s="8">
        <v>7117</v>
      </c>
      <c r="C36" s="8">
        <v>35</v>
      </c>
      <c r="D36" s="8" t="s">
        <v>271</v>
      </c>
      <c r="E36" s="8" t="s">
        <v>268</v>
      </c>
      <c r="F36" s="9">
        <v>44791</v>
      </c>
      <c r="G36" s="8">
        <v>30</v>
      </c>
      <c r="H36" s="8">
        <v>8.5</v>
      </c>
      <c r="I36" s="8">
        <v>13</v>
      </c>
      <c r="J36" s="10">
        <v>0.46679999999999999</v>
      </c>
      <c r="K36" s="10">
        <v>0.40639999999999998</v>
      </c>
      <c r="L36" s="10">
        <v>0.18729999999999999</v>
      </c>
      <c r="M36" s="10">
        <v>0.15559999999999999</v>
      </c>
      <c r="N36" s="23">
        <f t="shared" si="0"/>
        <v>0.83075280298985577</v>
      </c>
      <c r="O36" s="8"/>
    </row>
    <row r="37" spans="1:15" ht="15.7" x14ac:dyDescent="0.25">
      <c r="A37" s="6">
        <v>4</v>
      </c>
      <c r="B37" s="8">
        <v>7120</v>
      </c>
      <c r="C37" s="8">
        <v>35</v>
      </c>
      <c r="D37" s="8" t="s">
        <v>270</v>
      </c>
      <c r="E37" s="8" t="s">
        <v>268</v>
      </c>
      <c r="F37" s="9">
        <v>44791</v>
      </c>
      <c r="G37" s="8">
        <v>32</v>
      </c>
      <c r="H37" s="8">
        <v>8</v>
      </c>
      <c r="I37" s="8">
        <v>26</v>
      </c>
      <c r="J37" s="10">
        <v>0.41899999999999998</v>
      </c>
      <c r="K37" s="10">
        <v>0.43180000000000002</v>
      </c>
      <c r="L37" s="10">
        <v>0.13539999999999999</v>
      </c>
      <c r="M37" s="10">
        <v>0.1285</v>
      </c>
      <c r="N37" s="23">
        <f t="shared" si="0"/>
        <v>0.94903988183161014</v>
      </c>
      <c r="O37" s="8"/>
    </row>
    <row r="38" spans="1:15" ht="15.7" x14ac:dyDescent="0.25">
      <c r="A38" s="6">
        <v>32</v>
      </c>
      <c r="B38" s="8">
        <v>7148</v>
      </c>
      <c r="C38" s="8">
        <v>45</v>
      </c>
      <c r="D38" s="8" t="s">
        <v>300</v>
      </c>
      <c r="E38" s="8" t="s">
        <v>268</v>
      </c>
      <c r="F38" s="9">
        <v>44822</v>
      </c>
      <c r="G38" s="8">
        <v>12</v>
      </c>
      <c r="H38" s="8">
        <v>5</v>
      </c>
      <c r="I38" s="8">
        <v>10</v>
      </c>
      <c r="J38" s="10">
        <v>0.2898</v>
      </c>
      <c r="K38" s="10">
        <v>0.1497</v>
      </c>
      <c r="L38" s="10">
        <v>9.0800000000000006E-2</v>
      </c>
      <c r="M38" s="10">
        <v>4.8500000000000001E-2</v>
      </c>
      <c r="N38" s="23">
        <f t="shared" si="0"/>
        <v>0.53414096916299558</v>
      </c>
      <c r="O38" s="8"/>
    </row>
    <row r="39" spans="1:15" ht="15.7" x14ac:dyDescent="0.25">
      <c r="A39" s="6">
        <v>35</v>
      </c>
      <c r="B39" s="8">
        <v>7149</v>
      </c>
      <c r="C39" s="8">
        <v>45</v>
      </c>
      <c r="D39" s="8" t="s">
        <v>304</v>
      </c>
      <c r="E39" s="8" t="s">
        <v>268</v>
      </c>
      <c r="F39" s="9">
        <v>44841</v>
      </c>
      <c r="G39" s="8">
        <v>13</v>
      </c>
      <c r="H39" s="8">
        <v>6</v>
      </c>
      <c r="I39" s="8">
        <v>11</v>
      </c>
      <c r="J39" s="10">
        <v>0.34410000000000002</v>
      </c>
      <c r="K39" s="10">
        <v>0.253</v>
      </c>
      <c r="L39" s="10">
        <v>0.14560000000000001</v>
      </c>
      <c r="M39" s="10">
        <v>0.1046</v>
      </c>
      <c r="N39" s="23">
        <f t="shared" si="0"/>
        <v>0.71840659340659341</v>
      </c>
      <c r="O39" s="19"/>
    </row>
    <row r="40" spans="1:15" ht="15.7" x14ac:dyDescent="0.25">
      <c r="A40" s="6">
        <v>33</v>
      </c>
      <c r="B40" s="8">
        <v>7154</v>
      </c>
      <c r="C40" s="8">
        <v>45</v>
      </c>
      <c r="D40" s="8" t="s">
        <v>301</v>
      </c>
      <c r="E40" s="8" t="s">
        <v>268</v>
      </c>
      <c r="F40" s="9">
        <v>44823</v>
      </c>
      <c r="G40" s="8">
        <v>15</v>
      </c>
      <c r="H40" s="8">
        <v>5</v>
      </c>
      <c r="I40" s="8">
        <v>10</v>
      </c>
      <c r="J40" s="10">
        <v>0.28360000000000002</v>
      </c>
      <c r="K40" s="10">
        <v>0.60960000000000003</v>
      </c>
      <c r="L40" s="10">
        <v>8.72E-2</v>
      </c>
      <c r="M40" s="10">
        <v>0.18229999999999999</v>
      </c>
      <c r="N40" s="23">
        <f t="shared" si="0"/>
        <v>2.0905963302752291</v>
      </c>
      <c r="O40" s="8"/>
    </row>
    <row r="41" spans="1:15" ht="15.7" x14ac:dyDescent="0.25">
      <c r="A41" s="6">
        <v>44</v>
      </c>
      <c r="B41" s="8">
        <v>7158</v>
      </c>
      <c r="C41" s="8">
        <v>45</v>
      </c>
      <c r="D41" s="8" t="s">
        <v>313</v>
      </c>
      <c r="E41" s="8" t="s">
        <v>268</v>
      </c>
      <c r="F41" s="21">
        <v>44973</v>
      </c>
      <c r="G41" s="22">
        <v>36</v>
      </c>
      <c r="H41" s="22">
        <v>14</v>
      </c>
      <c r="I41" s="22">
        <v>8</v>
      </c>
      <c r="J41" s="23">
        <v>0.55010000000000003</v>
      </c>
      <c r="K41" s="23">
        <v>0.60270000000000001</v>
      </c>
      <c r="L41" s="23">
        <v>0.18590000000000001</v>
      </c>
      <c r="M41" s="23">
        <v>0.1812</v>
      </c>
      <c r="N41" s="23">
        <f t="shared" si="0"/>
        <v>0.97471759010220549</v>
      </c>
      <c r="O41" s="19"/>
    </row>
    <row r="42" spans="1:15" ht="15.7" x14ac:dyDescent="0.25">
      <c r="A42" s="6">
        <v>43</v>
      </c>
      <c r="B42" s="8">
        <v>7159</v>
      </c>
      <c r="C42" s="8">
        <v>45</v>
      </c>
      <c r="D42" s="8" t="s">
        <v>312</v>
      </c>
      <c r="E42" s="8" t="s">
        <v>268</v>
      </c>
      <c r="F42" s="21">
        <v>44973</v>
      </c>
      <c r="G42" s="22">
        <v>32</v>
      </c>
      <c r="H42" s="22">
        <v>9</v>
      </c>
      <c r="I42" s="22">
        <v>9.5</v>
      </c>
      <c r="J42" s="23">
        <v>0.27810000000000001</v>
      </c>
      <c r="K42" s="23">
        <v>0.1038</v>
      </c>
      <c r="L42" s="23">
        <v>0.1114</v>
      </c>
      <c r="M42" s="23">
        <v>4.8000000000000001E-2</v>
      </c>
      <c r="N42" s="23">
        <f t="shared" si="0"/>
        <v>0.43087971274685816</v>
      </c>
      <c r="O42" s="19"/>
    </row>
    <row r="43" spans="1:15" ht="15.7" x14ac:dyDescent="0.25">
      <c r="A43" s="6">
        <v>52</v>
      </c>
      <c r="B43" s="8">
        <v>7161</v>
      </c>
      <c r="C43" s="8">
        <v>45</v>
      </c>
      <c r="D43" s="8" t="s">
        <v>321</v>
      </c>
      <c r="E43" s="8" t="s">
        <v>268</v>
      </c>
      <c r="F43" s="21">
        <v>44997</v>
      </c>
      <c r="G43" s="22">
        <v>42</v>
      </c>
      <c r="H43" s="22">
        <v>13</v>
      </c>
      <c r="I43" s="22">
        <v>15.5</v>
      </c>
      <c r="J43" s="23">
        <v>0.73480000000000001</v>
      </c>
      <c r="K43" s="23">
        <v>1.9857</v>
      </c>
      <c r="L43" s="23">
        <v>0.1416</v>
      </c>
      <c r="M43" s="23">
        <v>0.3548</v>
      </c>
      <c r="N43" s="23">
        <f t="shared" si="0"/>
        <v>2.5056497175141241</v>
      </c>
      <c r="O43" s="19"/>
    </row>
    <row r="44" spans="1:15" ht="15.7" x14ac:dyDescent="0.25">
      <c r="A44" s="6">
        <v>31</v>
      </c>
      <c r="B44" s="8">
        <v>7187</v>
      </c>
      <c r="C44" s="8">
        <v>49</v>
      </c>
      <c r="D44" s="8" t="s">
        <v>299</v>
      </c>
      <c r="E44" s="8" t="s">
        <v>268</v>
      </c>
      <c r="F44" s="9">
        <v>44820</v>
      </c>
      <c r="G44" s="8">
        <v>12</v>
      </c>
      <c r="H44" s="8">
        <v>5</v>
      </c>
      <c r="I44" s="8">
        <v>15.5</v>
      </c>
      <c r="J44" s="10">
        <v>0.20979999999999999</v>
      </c>
      <c r="K44" s="10">
        <v>0.45860000000000001</v>
      </c>
      <c r="L44" s="10">
        <v>5.33E-2</v>
      </c>
      <c r="M44" s="10">
        <v>9.9000000000000005E-2</v>
      </c>
      <c r="N44" s="23">
        <f t="shared" si="0"/>
        <v>1.8574108818011257</v>
      </c>
      <c r="O44" s="8"/>
    </row>
    <row r="45" spans="1:15" ht="15.7" x14ac:dyDescent="0.25">
      <c r="A45" s="6">
        <v>10</v>
      </c>
      <c r="B45" s="8">
        <v>7188</v>
      </c>
      <c r="C45" s="8">
        <v>49</v>
      </c>
      <c r="D45" s="8" t="s">
        <v>278</v>
      </c>
      <c r="E45" s="8" t="s">
        <v>268</v>
      </c>
      <c r="F45" s="9">
        <v>44795</v>
      </c>
      <c r="G45" s="8">
        <v>15</v>
      </c>
      <c r="H45" s="8">
        <v>9</v>
      </c>
      <c r="I45" s="8">
        <v>17.5</v>
      </c>
      <c r="J45" s="10">
        <v>0.71760000000000002</v>
      </c>
      <c r="K45" s="10">
        <v>0.5222</v>
      </c>
      <c r="L45" s="10">
        <v>0.28699999999999998</v>
      </c>
      <c r="M45" s="10">
        <v>0.20599999999999999</v>
      </c>
      <c r="N45" s="23">
        <f t="shared" si="0"/>
        <v>0.71777003484320556</v>
      </c>
      <c r="O45" s="8"/>
    </row>
    <row r="46" spans="1:15" ht="15.7" x14ac:dyDescent="0.25">
      <c r="A46" s="6">
        <v>12</v>
      </c>
      <c r="B46" s="8">
        <v>7195</v>
      </c>
      <c r="C46" s="8">
        <v>49</v>
      </c>
      <c r="D46" s="8" t="s">
        <v>280</v>
      </c>
      <c r="E46" s="8" t="s">
        <v>268</v>
      </c>
      <c r="F46" s="9">
        <v>44795</v>
      </c>
      <c r="G46" s="8">
        <v>24</v>
      </c>
      <c r="H46" s="8">
        <v>10</v>
      </c>
      <c r="I46" s="8">
        <v>14</v>
      </c>
      <c r="J46" s="10">
        <v>0.58330000000000004</v>
      </c>
      <c r="K46" s="10">
        <v>0.67659999999999998</v>
      </c>
      <c r="L46" s="10">
        <v>0.26889999999999997</v>
      </c>
      <c r="M46" s="10">
        <v>0.25359999999999999</v>
      </c>
      <c r="N46" s="23">
        <f t="shared" si="0"/>
        <v>0.94310152473038311</v>
      </c>
      <c r="O46" s="8"/>
    </row>
    <row r="47" spans="1:15" ht="15.7" x14ac:dyDescent="0.25">
      <c r="A47" s="6">
        <v>11</v>
      </c>
      <c r="B47" s="8">
        <v>7196</v>
      </c>
      <c r="C47" s="8">
        <v>49</v>
      </c>
      <c r="D47" s="8" t="s">
        <v>279</v>
      </c>
      <c r="E47" s="8" t="s">
        <v>268</v>
      </c>
      <c r="F47" s="9">
        <v>44795</v>
      </c>
      <c r="G47" s="8">
        <v>4</v>
      </c>
      <c r="H47" s="8">
        <v>5</v>
      </c>
      <c r="I47" s="8">
        <v>24</v>
      </c>
      <c r="J47" s="10">
        <v>0.75560000000000005</v>
      </c>
      <c r="K47" s="10">
        <v>0.65139999999999998</v>
      </c>
      <c r="L47" s="10">
        <v>0.1305</v>
      </c>
      <c r="M47" s="10">
        <v>0.107</v>
      </c>
      <c r="N47" s="23">
        <f t="shared" si="0"/>
        <v>0.8199233716475095</v>
      </c>
      <c r="O47" s="8"/>
    </row>
    <row r="48" spans="1:15" ht="15.7" x14ac:dyDescent="0.25">
      <c r="A48" s="6">
        <v>23</v>
      </c>
      <c r="B48" s="8">
        <v>7215</v>
      </c>
      <c r="C48" s="8">
        <v>53</v>
      </c>
      <c r="D48" s="8" t="s">
        <v>291</v>
      </c>
      <c r="E48" s="8" t="s">
        <v>268</v>
      </c>
      <c r="F48" s="9">
        <v>44815</v>
      </c>
      <c r="G48" s="8">
        <v>23</v>
      </c>
      <c r="H48" s="8">
        <v>9</v>
      </c>
      <c r="I48" s="8">
        <v>11</v>
      </c>
      <c r="J48" s="10">
        <v>0.41170000000000001</v>
      </c>
      <c r="K48" s="10">
        <v>0.18779999999999999</v>
      </c>
      <c r="L48" s="10">
        <v>0.1575</v>
      </c>
      <c r="M48" s="10">
        <v>7.0800000000000002E-2</v>
      </c>
      <c r="N48" s="23">
        <f t="shared" si="0"/>
        <v>0.44952380952380955</v>
      </c>
      <c r="O48" s="8"/>
    </row>
    <row r="49" spans="1:15" ht="15.7" x14ac:dyDescent="0.25">
      <c r="A49" s="6">
        <v>36</v>
      </c>
      <c r="B49" s="8">
        <v>7216</v>
      </c>
      <c r="C49" s="8">
        <v>54</v>
      </c>
      <c r="D49" s="8" t="s">
        <v>305</v>
      </c>
      <c r="E49" s="8" t="s">
        <v>268</v>
      </c>
      <c r="F49" s="9">
        <v>44847</v>
      </c>
      <c r="G49" s="8">
        <v>23</v>
      </c>
      <c r="H49" s="8">
        <v>8</v>
      </c>
      <c r="I49" s="8">
        <v>15</v>
      </c>
      <c r="J49" s="10">
        <v>0.29849999999999999</v>
      </c>
      <c r="K49" s="10">
        <v>0.22159999999999999</v>
      </c>
      <c r="L49" s="20">
        <v>9.7799999999999998E-2</v>
      </c>
      <c r="M49" s="20">
        <v>6.6699999999999995E-2</v>
      </c>
      <c r="N49" s="23">
        <f t="shared" si="0"/>
        <v>0.68200408997955009</v>
      </c>
      <c r="O49" s="19"/>
    </row>
    <row r="50" spans="1:15" ht="15.7" x14ac:dyDescent="0.25">
      <c r="A50" s="6">
        <v>3</v>
      </c>
      <c r="B50" s="8">
        <v>7217</v>
      </c>
      <c r="C50" s="8">
        <v>55</v>
      </c>
      <c r="D50" s="8" t="s">
        <v>267</v>
      </c>
      <c r="E50" s="8" t="s">
        <v>268</v>
      </c>
      <c r="F50" s="9">
        <v>44790</v>
      </c>
      <c r="G50" s="8">
        <v>30</v>
      </c>
      <c r="H50" s="8">
        <v>8</v>
      </c>
      <c r="I50" s="8">
        <v>12</v>
      </c>
      <c r="J50" s="10">
        <v>0.2447</v>
      </c>
      <c r="K50" s="10">
        <v>7.8399999999999997E-2</v>
      </c>
      <c r="L50" s="10">
        <v>9.64E-2</v>
      </c>
      <c r="M50" s="10">
        <v>3.5700000000000003E-2</v>
      </c>
      <c r="N50" s="23">
        <f t="shared" si="0"/>
        <v>0.3703319502074689</v>
      </c>
      <c r="O50" s="8" t="s">
        <v>269</v>
      </c>
    </row>
    <row r="51" spans="1:15" ht="15.7" x14ac:dyDescent="0.25">
      <c r="A51" s="6">
        <v>40</v>
      </c>
      <c r="B51" s="8" t="s">
        <v>310</v>
      </c>
      <c r="C51" s="8">
        <v>54</v>
      </c>
      <c r="D51" s="8" t="s">
        <v>309</v>
      </c>
      <c r="E51" s="8" t="s">
        <v>268</v>
      </c>
      <c r="F51" s="21">
        <v>44966</v>
      </c>
      <c r="G51" s="22">
        <v>83</v>
      </c>
      <c r="H51" s="22">
        <v>13</v>
      </c>
      <c r="I51" s="22">
        <v>16</v>
      </c>
      <c r="J51" s="23">
        <v>0.67830000000000001</v>
      </c>
      <c r="K51" s="23">
        <v>0.19980000000000001</v>
      </c>
      <c r="L51" s="23">
        <v>0.17299999999999999</v>
      </c>
      <c r="M51" s="23">
        <v>5.1299999999999998E-2</v>
      </c>
      <c r="N51" s="23">
        <f t="shared" si="0"/>
        <v>0.29653179190751444</v>
      </c>
      <c r="O51" s="19"/>
    </row>
    <row r="52" spans="1:15" ht="15.7" x14ac:dyDescent="0.25">
      <c r="A52" s="6">
        <v>41</v>
      </c>
      <c r="B52" s="8" t="s">
        <v>310</v>
      </c>
      <c r="C52" s="8">
        <v>55</v>
      </c>
      <c r="D52" s="8" t="s">
        <v>309</v>
      </c>
      <c r="E52" s="8" t="s">
        <v>268</v>
      </c>
      <c r="F52" s="21">
        <v>44966</v>
      </c>
      <c r="G52" s="22">
        <v>36</v>
      </c>
      <c r="H52" s="22">
        <v>9</v>
      </c>
      <c r="I52" s="22">
        <v>14</v>
      </c>
      <c r="J52" s="23">
        <v>0.85060000000000002</v>
      </c>
      <c r="K52" s="23">
        <v>0.26379999999999998</v>
      </c>
      <c r="L52" s="23">
        <v>0.27339999999999998</v>
      </c>
      <c r="M52" s="23">
        <v>7.9299999999999995E-2</v>
      </c>
      <c r="N52" s="23">
        <f t="shared" si="0"/>
        <v>0.29005120702267739</v>
      </c>
      <c r="O52" s="19"/>
    </row>
    <row r="53" spans="1:15" ht="15.7" x14ac:dyDescent="0.25">
      <c r="A53" s="6">
        <v>47</v>
      </c>
      <c r="B53" s="8">
        <v>4966</v>
      </c>
      <c r="C53" s="8">
        <v>45</v>
      </c>
      <c r="D53" s="8" t="s">
        <v>316</v>
      </c>
      <c r="E53" s="8" t="s">
        <v>303</v>
      </c>
      <c r="F53" s="21">
        <v>44976</v>
      </c>
      <c r="G53" s="22">
        <v>20</v>
      </c>
      <c r="H53" s="22">
        <v>14</v>
      </c>
      <c r="I53" s="22">
        <v>18</v>
      </c>
      <c r="J53" s="23">
        <v>0.73050000000000004</v>
      </c>
      <c r="K53" s="24">
        <v>0.16020000000000001</v>
      </c>
      <c r="L53" s="23">
        <v>0.24959999999999999</v>
      </c>
      <c r="M53" s="24">
        <v>0.16020000000000001</v>
      </c>
      <c r="N53" s="23">
        <f t="shared" si="0"/>
        <v>0.64182692307692313</v>
      </c>
      <c r="O53" s="19"/>
    </row>
  </sheetData>
  <sortState ref="A2:O53">
    <sortCondition ref="B2:B53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51F5-EB3D-4659-B11C-A83EF11D3FE2}">
  <dimension ref="A1:P152"/>
  <sheetViews>
    <sheetView workbookViewId="0">
      <selection activeCell="J13" sqref="J13"/>
    </sheetView>
  </sheetViews>
  <sheetFormatPr baseColWidth="10" defaultRowHeight="14.3" x14ac:dyDescent="0.25"/>
  <cols>
    <col min="1" max="1" width="20" customWidth="1"/>
    <col min="2" max="2" width="4.5703125" bestFit="1" customWidth="1"/>
    <col min="3" max="3" width="8" bestFit="1" customWidth="1"/>
    <col min="4" max="4" width="6" bestFit="1" customWidth="1"/>
    <col min="5" max="5" width="9.140625" bestFit="1" customWidth="1"/>
    <col min="6" max="6" width="4.85546875" bestFit="1" customWidth="1"/>
    <col min="7" max="7" width="11" bestFit="1" customWidth="1"/>
    <col min="8" max="10" width="13.7109375" bestFit="1" customWidth="1"/>
    <col min="11" max="11" width="17.85546875" bestFit="1" customWidth="1"/>
    <col min="12" max="12" width="17.28515625" bestFit="1" customWidth="1"/>
    <col min="13" max="13" width="4.5703125" bestFit="1" customWidth="1"/>
    <col min="14" max="14" width="5.7109375" bestFit="1" customWidth="1"/>
    <col min="15" max="15" width="9.28515625" bestFit="1" customWidth="1"/>
    <col min="16" max="160" width="9.140625" customWidth="1"/>
    <col min="161" max="161" width="20" customWidth="1"/>
    <col min="162" max="162" width="9.140625" customWidth="1"/>
    <col min="163" max="163" width="19.7109375" customWidth="1"/>
    <col min="164" max="164" width="20.5703125" customWidth="1"/>
    <col min="165" max="165" width="9.140625" customWidth="1"/>
    <col min="166" max="166" width="15" customWidth="1"/>
    <col min="167" max="167" width="17.7109375" customWidth="1"/>
    <col min="168" max="168" width="17.140625" customWidth="1"/>
    <col min="169" max="169" width="16.85546875" customWidth="1"/>
    <col min="170" max="170" width="21.5703125" customWidth="1"/>
    <col min="171" max="171" width="27.28515625" customWidth="1"/>
    <col min="172" max="172" width="21" customWidth="1"/>
    <col min="173" max="173" width="36" customWidth="1"/>
    <col min="174" max="416" width="9.140625" customWidth="1"/>
    <col min="417" max="417" width="20" customWidth="1"/>
    <col min="418" max="418" width="9.140625" customWidth="1"/>
    <col min="419" max="419" width="19.7109375" customWidth="1"/>
    <col min="420" max="420" width="20.5703125" customWidth="1"/>
    <col min="421" max="421" width="9.140625" customWidth="1"/>
    <col min="422" max="422" width="15" customWidth="1"/>
    <col min="423" max="423" width="17.7109375" customWidth="1"/>
    <col min="424" max="424" width="17.140625" customWidth="1"/>
    <col min="425" max="425" width="16.85546875" customWidth="1"/>
    <col min="426" max="426" width="21.5703125" customWidth="1"/>
    <col min="427" max="427" width="27.28515625" customWidth="1"/>
    <col min="428" max="428" width="21" customWidth="1"/>
    <col min="429" max="429" width="36" customWidth="1"/>
    <col min="430" max="672" width="9.140625" customWidth="1"/>
    <col min="673" max="673" width="20" customWidth="1"/>
    <col min="674" max="674" width="9.140625" customWidth="1"/>
    <col min="675" max="675" width="19.7109375" customWidth="1"/>
    <col min="676" max="676" width="20.5703125" customWidth="1"/>
    <col min="677" max="677" width="9.140625" customWidth="1"/>
    <col min="678" max="678" width="15" customWidth="1"/>
    <col min="679" max="679" width="17.7109375" customWidth="1"/>
    <col min="680" max="680" width="17.140625" customWidth="1"/>
    <col min="681" max="681" width="16.85546875" customWidth="1"/>
    <col min="682" max="682" width="21.5703125" customWidth="1"/>
    <col min="683" max="683" width="27.28515625" customWidth="1"/>
    <col min="684" max="684" width="21" customWidth="1"/>
    <col min="685" max="685" width="36" customWidth="1"/>
    <col min="686" max="928" width="9.140625" customWidth="1"/>
    <col min="929" max="929" width="20" customWidth="1"/>
    <col min="930" max="930" width="9.140625" customWidth="1"/>
    <col min="931" max="931" width="19.7109375" customWidth="1"/>
    <col min="932" max="932" width="20.5703125" customWidth="1"/>
    <col min="933" max="933" width="9.140625" customWidth="1"/>
    <col min="934" max="934" width="15" customWidth="1"/>
    <col min="935" max="935" width="17.7109375" customWidth="1"/>
    <col min="936" max="936" width="17.140625" customWidth="1"/>
    <col min="937" max="937" width="16.85546875" customWidth="1"/>
    <col min="938" max="938" width="21.5703125" customWidth="1"/>
    <col min="939" max="939" width="27.28515625" customWidth="1"/>
    <col min="940" max="940" width="21" customWidth="1"/>
    <col min="941" max="941" width="36" customWidth="1"/>
    <col min="942" max="1184" width="9.140625" customWidth="1"/>
    <col min="1185" max="1185" width="20" customWidth="1"/>
    <col min="1186" max="1186" width="9.140625" customWidth="1"/>
    <col min="1187" max="1187" width="19.7109375" customWidth="1"/>
    <col min="1188" max="1188" width="20.5703125" customWidth="1"/>
    <col min="1189" max="1189" width="9.140625" customWidth="1"/>
    <col min="1190" max="1190" width="15" customWidth="1"/>
    <col min="1191" max="1191" width="17.7109375" customWidth="1"/>
    <col min="1192" max="1192" width="17.140625" customWidth="1"/>
    <col min="1193" max="1193" width="16.85546875" customWidth="1"/>
    <col min="1194" max="1194" width="21.5703125" customWidth="1"/>
    <col min="1195" max="1195" width="27.28515625" customWidth="1"/>
    <col min="1196" max="1196" width="21" customWidth="1"/>
    <col min="1197" max="1197" width="36" customWidth="1"/>
    <col min="1198" max="1440" width="9.140625" customWidth="1"/>
    <col min="1441" max="1441" width="20" customWidth="1"/>
    <col min="1442" max="1442" width="9.140625" customWidth="1"/>
    <col min="1443" max="1443" width="19.7109375" customWidth="1"/>
    <col min="1444" max="1444" width="20.5703125" customWidth="1"/>
    <col min="1445" max="1445" width="9.140625" customWidth="1"/>
    <col min="1446" max="1446" width="15" customWidth="1"/>
    <col min="1447" max="1447" width="17.7109375" customWidth="1"/>
    <col min="1448" max="1448" width="17.140625" customWidth="1"/>
    <col min="1449" max="1449" width="16.85546875" customWidth="1"/>
    <col min="1450" max="1450" width="21.5703125" customWidth="1"/>
    <col min="1451" max="1451" width="27.28515625" customWidth="1"/>
    <col min="1452" max="1452" width="21" customWidth="1"/>
    <col min="1453" max="1453" width="36" customWidth="1"/>
    <col min="1454" max="1696" width="9.140625" customWidth="1"/>
    <col min="1697" max="1697" width="20" customWidth="1"/>
    <col min="1698" max="1698" width="9.140625" customWidth="1"/>
    <col min="1699" max="1699" width="19.7109375" customWidth="1"/>
    <col min="1700" max="1700" width="20.5703125" customWidth="1"/>
    <col min="1701" max="1701" width="9.140625" customWidth="1"/>
    <col min="1702" max="1702" width="15" customWidth="1"/>
    <col min="1703" max="1703" width="17.7109375" customWidth="1"/>
    <col min="1704" max="1704" width="17.140625" customWidth="1"/>
    <col min="1705" max="1705" width="16.85546875" customWidth="1"/>
    <col min="1706" max="1706" width="21.5703125" customWidth="1"/>
    <col min="1707" max="1707" width="27.28515625" customWidth="1"/>
    <col min="1708" max="1708" width="21" customWidth="1"/>
    <col min="1709" max="1709" width="36" customWidth="1"/>
    <col min="1710" max="1952" width="9.140625" customWidth="1"/>
    <col min="1953" max="1953" width="20" customWidth="1"/>
    <col min="1954" max="1954" width="9.140625" customWidth="1"/>
    <col min="1955" max="1955" width="19.7109375" customWidth="1"/>
    <col min="1956" max="1956" width="20.5703125" customWidth="1"/>
    <col min="1957" max="1957" width="9.140625" customWidth="1"/>
    <col min="1958" max="1958" width="15" customWidth="1"/>
    <col min="1959" max="1959" width="17.7109375" customWidth="1"/>
    <col min="1960" max="1960" width="17.140625" customWidth="1"/>
    <col min="1961" max="1961" width="16.85546875" customWidth="1"/>
    <col min="1962" max="1962" width="21.5703125" customWidth="1"/>
    <col min="1963" max="1963" width="27.28515625" customWidth="1"/>
    <col min="1964" max="1964" width="21" customWidth="1"/>
    <col min="1965" max="1965" width="36" customWidth="1"/>
    <col min="1966" max="2208" width="9.140625" customWidth="1"/>
    <col min="2209" max="2209" width="20" customWidth="1"/>
    <col min="2210" max="2210" width="9.140625" customWidth="1"/>
    <col min="2211" max="2211" width="19.7109375" customWidth="1"/>
    <col min="2212" max="2212" width="20.5703125" customWidth="1"/>
    <col min="2213" max="2213" width="9.140625" customWidth="1"/>
    <col min="2214" max="2214" width="15" customWidth="1"/>
    <col min="2215" max="2215" width="17.7109375" customWidth="1"/>
    <col min="2216" max="2216" width="17.140625" customWidth="1"/>
    <col min="2217" max="2217" width="16.85546875" customWidth="1"/>
    <col min="2218" max="2218" width="21.5703125" customWidth="1"/>
    <col min="2219" max="2219" width="27.28515625" customWidth="1"/>
    <col min="2220" max="2220" width="21" customWidth="1"/>
    <col min="2221" max="2221" width="36" customWidth="1"/>
    <col min="2222" max="2464" width="9.140625" customWidth="1"/>
    <col min="2465" max="2465" width="20" customWidth="1"/>
    <col min="2466" max="2466" width="9.140625" customWidth="1"/>
    <col min="2467" max="2467" width="19.7109375" customWidth="1"/>
    <col min="2468" max="2468" width="20.5703125" customWidth="1"/>
    <col min="2469" max="2469" width="9.140625" customWidth="1"/>
    <col min="2470" max="2470" width="15" customWidth="1"/>
    <col min="2471" max="2471" width="17.7109375" customWidth="1"/>
    <col min="2472" max="2472" width="17.140625" customWidth="1"/>
    <col min="2473" max="2473" width="16.85546875" customWidth="1"/>
    <col min="2474" max="2474" width="21.5703125" customWidth="1"/>
    <col min="2475" max="2475" width="27.28515625" customWidth="1"/>
    <col min="2476" max="2476" width="21" customWidth="1"/>
    <col min="2477" max="2477" width="36" customWidth="1"/>
    <col min="2478" max="2720" width="9.140625" customWidth="1"/>
    <col min="2721" max="2721" width="20" customWidth="1"/>
    <col min="2722" max="2722" width="9.140625" customWidth="1"/>
    <col min="2723" max="2723" width="19.7109375" customWidth="1"/>
    <col min="2724" max="2724" width="20.5703125" customWidth="1"/>
    <col min="2725" max="2725" width="9.140625" customWidth="1"/>
    <col min="2726" max="2726" width="15" customWidth="1"/>
    <col min="2727" max="2727" width="17.7109375" customWidth="1"/>
    <col min="2728" max="2728" width="17.140625" customWidth="1"/>
    <col min="2729" max="2729" width="16.85546875" customWidth="1"/>
    <col min="2730" max="2730" width="21.5703125" customWidth="1"/>
    <col min="2731" max="2731" width="27.28515625" customWidth="1"/>
    <col min="2732" max="2732" width="21" customWidth="1"/>
    <col min="2733" max="2733" width="36" customWidth="1"/>
    <col min="2734" max="2976" width="9.140625" customWidth="1"/>
    <col min="2977" max="2977" width="20" customWidth="1"/>
    <col min="2978" max="2978" width="9.140625" customWidth="1"/>
    <col min="2979" max="2979" width="19.7109375" customWidth="1"/>
    <col min="2980" max="2980" width="20.5703125" customWidth="1"/>
    <col min="2981" max="2981" width="9.140625" customWidth="1"/>
    <col min="2982" max="2982" width="15" customWidth="1"/>
    <col min="2983" max="2983" width="17.7109375" customWidth="1"/>
    <col min="2984" max="2984" width="17.140625" customWidth="1"/>
    <col min="2985" max="2985" width="16.85546875" customWidth="1"/>
    <col min="2986" max="2986" width="21.5703125" customWidth="1"/>
    <col min="2987" max="2987" width="27.28515625" customWidth="1"/>
    <col min="2988" max="2988" width="21" customWidth="1"/>
    <col min="2989" max="2989" width="36" customWidth="1"/>
    <col min="2990" max="3232" width="9.140625" customWidth="1"/>
    <col min="3233" max="3233" width="20" customWidth="1"/>
    <col min="3234" max="3234" width="9.140625" customWidth="1"/>
    <col min="3235" max="3235" width="19.7109375" customWidth="1"/>
    <col min="3236" max="3236" width="20.5703125" customWidth="1"/>
    <col min="3237" max="3237" width="9.140625" customWidth="1"/>
    <col min="3238" max="3238" width="15" customWidth="1"/>
    <col min="3239" max="3239" width="17.7109375" customWidth="1"/>
    <col min="3240" max="3240" width="17.140625" customWidth="1"/>
    <col min="3241" max="3241" width="16.85546875" customWidth="1"/>
    <col min="3242" max="3242" width="21.5703125" customWidth="1"/>
    <col min="3243" max="3243" width="27.28515625" customWidth="1"/>
    <col min="3244" max="3244" width="21" customWidth="1"/>
    <col min="3245" max="3245" width="36" customWidth="1"/>
    <col min="3246" max="3488" width="9.140625" customWidth="1"/>
    <col min="3489" max="3489" width="20" customWidth="1"/>
    <col min="3490" max="3490" width="9.140625" customWidth="1"/>
    <col min="3491" max="3491" width="19.7109375" customWidth="1"/>
    <col min="3492" max="3492" width="20.5703125" customWidth="1"/>
    <col min="3493" max="3493" width="9.140625" customWidth="1"/>
    <col min="3494" max="3494" width="15" customWidth="1"/>
    <col min="3495" max="3495" width="17.7109375" customWidth="1"/>
    <col min="3496" max="3496" width="17.140625" customWidth="1"/>
    <col min="3497" max="3497" width="16.85546875" customWidth="1"/>
    <col min="3498" max="3498" width="21.5703125" customWidth="1"/>
    <col min="3499" max="3499" width="27.28515625" customWidth="1"/>
    <col min="3500" max="3500" width="21" customWidth="1"/>
    <col min="3501" max="3501" width="36" customWidth="1"/>
    <col min="3502" max="3744" width="9.140625" customWidth="1"/>
    <col min="3745" max="3745" width="20" customWidth="1"/>
    <col min="3746" max="3746" width="9.140625" customWidth="1"/>
    <col min="3747" max="3747" width="19.7109375" customWidth="1"/>
    <col min="3748" max="3748" width="20.5703125" customWidth="1"/>
    <col min="3749" max="3749" width="9.140625" customWidth="1"/>
    <col min="3750" max="3750" width="15" customWidth="1"/>
    <col min="3751" max="3751" width="17.7109375" customWidth="1"/>
    <col min="3752" max="3752" width="17.140625" customWidth="1"/>
    <col min="3753" max="3753" width="16.85546875" customWidth="1"/>
    <col min="3754" max="3754" width="21.5703125" customWidth="1"/>
    <col min="3755" max="3755" width="27.28515625" customWidth="1"/>
    <col min="3756" max="3756" width="21" customWidth="1"/>
    <col min="3757" max="3757" width="36" customWidth="1"/>
    <col min="3758" max="4000" width="9.140625" customWidth="1"/>
    <col min="4001" max="4001" width="20" customWidth="1"/>
    <col min="4002" max="4002" width="9.140625" customWidth="1"/>
    <col min="4003" max="4003" width="19.7109375" customWidth="1"/>
    <col min="4004" max="4004" width="20.5703125" customWidth="1"/>
    <col min="4005" max="4005" width="9.140625" customWidth="1"/>
    <col min="4006" max="4006" width="15" customWidth="1"/>
    <col min="4007" max="4007" width="17.7109375" customWidth="1"/>
    <col min="4008" max="4008" width="17.140625" customWidth="1"/>
    <col min="4009" max="4009" width="16.85546875" customWidth="1"/>
    <col min="4010" max="4010" width="21.5703125" customWidth="1"/>
    <col min="4011" max="4011" width="27.28515625" customWidth="1"/>
    <col min="4012" max="4012" width="21" customWidth="1"/>
    <col min="4013" max="4013" width="36" customWidth="1"/>
    <col min="4014" max="4256" width="9.140625" customWidth="1"/>
    <col min="4257" max="4257" width="20" customWidth="1"/>
    <col min="4258" max="4258" width="9.140625" customWidth="1"/>
    <col min="4259" max="4259" width="19.7109375" customWidth="1"/>
    <col min="4260" max="4260" width="20.5703125" customWidth="1"/>
    <col min="4261" max="4261" width="9.140625" customWidth="1"/>
    <col min="4262" max="4262" width="15" customWidth="1"/>
    <col min="4263" max="4263" width="17.7109375" customWidth="1"/>
    <col min="4264" max="4264" width="17.140625" customWidth="1"/>
    <col min="4265" max="4265" width="16.85546875" customWidth="1"/>
    <col min="4266" max="4266" width="21.5703125" customWidth="1"/>
    <col min="4267" max="4267" width="27.28515625" customWidth="1"/>
    <col min="4268" max="4268" width="21" customWidth="1"/>
    <col min="4269" max="4269" width="36" customWidth="1"/>
    <col min="4270" max="4512" width="9.140625" customWidth="1"/>
    <col min="4513" max="4513" width="20" customWidth="1"/>
    <col min="4514" max="4514" width="9.140625" customWidth="1"/>
    <col min="4515" max="4515" width="19.7109375" customWidth="1"/>
    <col min="4516" max="4516" width="20.5703125" customWidth="1"/>
    <col min="4517" max="4517" width="9.140625" customWidth="1"/>
    <col min="4518" max="4518" width="15" customWidth="1"/>
    <col min="4519" max="4519" width="17.7109375" customWidth="1"/>
    <col min="4520" max="4520" width="17.140625" customWidth="1"/>
    <col min="4521" max="4521" width="16.85546875" customWidth="1"/>
    <col min="4522" max="4522" width="21.5703125" customWidth="1"/>
    <col min="4523" max="4523" width="27.28515625" customWidth="1"/>
    <col min="4524" max="4524" width="21" customWidth="1"/>
    <col min="4525" max="4525" width="36" customWidth="1"/>
    <col min="4526" max="4768" width="9.140625" customWidth="1"/>
    <col min="4769" max="4769" width="20" customWidth="1"/>
    <col min="4770" max="4770" width="9.140625" customWidth="1"/>
    <col min="4771" max="4771" width="19.7109375" customWidth="1"/>
    <col min="4772" max="4772" width="20.5703125" customWidth="1"/>
    <col min="4773" max="4773" width="9.140625" customWidth="1"/>
    <col min="4774" max="4774" width="15" customWidth="1"/>
    <col min="4775" max="4775" width="17.7109375" customWidth="1"/>
    <col min="4776" max="4776" width="17.140625" customWidth="1"/>
    <col min="4777" max="4777" width="16.85546875" customWidth="1"/>
    <col min="4778" max="4778" width="21.5703125" customWidth="1"/>
    <col min="4779" max="4779" width="27.28515625" customWidth="1"/>
    <col min="4780" max="4780" width="21" customWidth="1"/>
    <col min="4781" max="4781" width="36" customWidth="1"/>
    <col min="4782" max="5024" width="9.140625" customWidth="1"/>
    <col min="5025" max="5025" width="20" customWidth="1"/>
    <col min="5026" max="5026" width="9.140625" customWidth="1"/>
    <col min="5027" max="5027" width="19.7109375" customWidth="1"/>
    <col min="5028" max="5028" width="20.5703125" customWidth="1"/>
    <col min="5029" max="5029" width="9.140625" customWidth="1"/>
    <col min="5030" max="5030" width="15" customWidth="1"/>
    <col min="5031" max="5031" width="17.7109375" customWidth="1"/>
    <col min="5032" max="5032" width="17.140625" customWidth="1"/>
    <col min="5033" max="5033" width="16.85546875" customWidth="1"/>
    <col min="5034" max="5034" width="21.5703125" customWidth="1"/>
    <col min="5035" max="5035" width="27.28515625" customWidth="1"/>
    <col min="5036" max="5036" width="21" customWidth="1"/>
    <col min="5037" max="5037" width="36" customWidth="1"/>
    <col min="5038" max="5280" width="9.140625" customWidth="1"/>
    <col min="5281" max="5281" width="20" customWidth="1"/>
    <col min="5282" max="5282" width="9.140625" customWidth="1"/>
    <col min="5283" max="5283" width="19.7109375" customWidth="1"/>
    <col min="5284" max="5284" width="20.5703125" customWidth="1"/>
    <col min="5285" max="5285" width="9.140625" customWidth="1"/>
    <col min="5286" max="5286" width="15" customWidth="1"/>
    <col min="5287" max="5287" width="17.7109375" customWidth="1"/>
    <col min="5288" max="5288" width="17.140625" customWidth="1"/>
    <col min="5289" max="5289" width="16.85546875" customWidth="1"/>
    <col min="5290" max="5290" width="21.5703125" customWidth="1"/>
    <col min="5291" max="5291" width="27.28515625" customWidth="1"/>
    <col min="5292" max="5292" width="21" customWidth="1"/>
    <col min="5293" max="5293" width="36" customWidth="1"/>
    <col min="5294" max="5536" width="9.140625" customWidth="1"/>
    <col min="5537" max="5537" width="20" customWidth="1"/>
    <col min="5538" max="5538" width="9.140625" customWidth="1"/>
    <col min="5539" max="5539" width="19.7109375" customWidth="1"/>
    <col min="5540" max="5540" width="20.5703125" customWidth="1"/>
    <col min="5541" max="5541" width="9.140625" customWidth="1"/>
    <col min="5542" max="5542" width="15" customWidth="1"/>
    <col min="5543" max="5543" width="17.7109375" customWidth="1"/>
    <col min="5544" max="5544" width="17.140625" customWidth="1"/>
    <col min="5545" max="5545" width="16.85546875" customWidth="1"/>
    <col min="5546" max="5546" width="21.5703125" customWidth="1"/>
    <col min="5547" max="5547" width="27.28515625" customWidth="1"/>
    <col min="5548" max="5548" width="21" customWidth="1"/>
    <col min="5549" max="5549" width="36" customWidth="1"/>
    <col min="5550" max="5792" width="9.140625" customWidth="1"/>
    <col min="5793" max="5793" width="20" customWidth="1"/>
    <col min="5794" max="5794" width="9.140625" customWidth="1"/>
    <col min="5795" max="5795" width="19.7109375" customWidth="1"/>
    <col min="5796" max="5796" width="20.5703125" customWidth="1"/>
    <col min="5797" max="5797" width="9.140625" customWidth="1"/>
    <col min="5798" max="5798" width="15" customWidth="1"/>
    <col min="5799" max="5799" width="17.7109375" customWidth="1"/>
    <col min="5800" max="5800" width="17.140625" customWidth="1"/>
    <col min="5801" max="5801" width="16.85546875" customWidth="1"/>
    <col min="5802" max="5802" width="21.5703125" customWidth="1"/>
    <col min="5803" max="5803" width="27.28515625" customWidth="1"/>
    <col min="5804" max="5804" width="21" customWidth="1"/>
    <col min="5805" max="5805" width="36" customWidth="1"/>
    <col min="5806" max="6048" width="9.140625" customWidth="1"/>
    <col min="6049" max="6049" width="20" customWidth="1"/>
    <col min="6050" max="6050" width="9.140625" customWidth="1"/>
    <col min="6051" max="6051" width="19.7109375" customWidth="1"/>
    <col min="6052" max="6052" width="20.5703125" customWidth="1"/>
    <col min="6053" max="6053" width="9.140625" customWidth="1"/>
    <col min="6054" max="6054" width="15" customWidth="1"/>
    <col min="6055" max="6055" width="17.7109375" customWidth="1"/>
    <col min="6056" max="6056" width="17.140625" customWidth="1"/>
    <col min="6057" max="6057" width="16.85546875" customWidth="1"/>
    <col min="6058" max="6058" width="21.5703125" customWidth="1"/>
    <col min="6059" max="6059" width="27.28515625" customWidth="1"/>
    <col min="6060" max="6060" width="21" customWidth="1"/>
    <col min="6061" max="6061" width="36" customWidth="1"/>
    <col min="6062" max="6304" width="9.140625" customWidth="1"/>
    <col min="6305" max="6305" width="20" customWidth="1"/>
    <col min="6306" max="6306" width="9.140625" customWidth="1"/>
    <col min="6307" max="6307" width="19.7109375" customWidth="1"/>
    <col min="6308" max="6308" width="20.5703125" customWidth="1"/>
    <col min="6309" max="6309" width="9.140625" customWidth="1"/>
    <col min="6310" max="6310" width="15" customWidth="1"/>
    <col min="6311" max="6311" width="17.7109375" customWidth="1"/>
    <col min="6312" max="6312" width="17.140625" customWidth="1"/>
    <col min="6313" max="6313" width="16.85546875" customWidth="1"/>
    <col min="6314" max="6314" width="21.5703125" customWidth="1"/>
    <col min="6315" max="6315" width="27.28515625" customWidth="1"/>
    <col min="6316" max="6316" width="21" customWidth="1"/>
    <col min="6317" max="6317" width="36" customWidth="1"/>
    <col min="6318" max="6560" width="9.140625" customWidth="1"/>
    <col min="6561" max="6561" width="20" customWidth="1"/>
    <col min="6562" max="6562" width="9.140625" customWidth="1"/>
    <col min="6563" max="6563" width="19.7109375" customWidth="1"/>
    <col min="6564" max="6564" width="20.5703125" customWidth="1"/>
    <col min="6565" max="6565" width="9.140625" customWidth="1"/>
    <col min="6566" max="6566" width="15" customWidth="1"/>
    <col min="6567" max="6567" width="17.7109375" customWidth="1"/>
    <col min="6568" max="6568" width="17.140625" customWidth="1"/>
    <col min="6569" max="6569" width="16.85546875" customWidth="1"/>
    <col min="6570" max="6570" width="21.5703125" customWidth="1"/>
    <col min="6571" max="6571" width="27.28515625" customWidth="1"/>
    <col min="6572" max="6572" width="21" customWidth="1"/>
    <col min="6573" max="6573" width="36" customWidth="1"/>
    <col min="6574" max="6816" width="9.140625" customWidth="1"/>
    <col min="6817" max="6817" width="20" customWidth="1"/>
    <col min="6818" max="6818" width="9.140625" customWidth="1"/>
    <col min="6819" max="6819" width="19.7109375" customWidth="1"/>
    <col min="6820" max="6820" width="20.5703125" customWidth="1"/>
    <col min="6821" max="6821" width="9.140625" customWidth="1"/>
    <col min="6822" max="6822" width="15" customWidth="1"/>
    <col min="6823" max="6823" width="17.7109375" customWidth="1"/>
    <col min="6824" max="6824" width="17.140625" customWidth="1"/>
    <col min="6825" max="6825" width="16.85546875" customWidth="1"/>
    <col min="6826" max="6826" width="21.5703125" customWidth="1"/>
    <col min="6827" max="6827" width="27.28515625" customWidth="1"/>
    <col min="6828" max="6828" width="21" customWidth="1"/>
    <col min="6829" max="6829" width="36" customWidth="1"/>
    <col min="6830" max="7072" width="9.140625" customWidth="1"/>
    <col min="7073" max="7073" width="20" customWidth="1"/>
    <col min="7074" max="7074" width="9.140625" customWidth="1"/>
    <col min="7075" max="7075" width="19.7109375" customWidth="1"/>
    <col min="7076" max="7076" width="20.5703125" customWidth="1"/>
    <col min="7077" max="7077" width="9.140625" customWidth="1"/>
    <col min="7078" max="7078" width="15" customWidth="1"/>
    <col min="7079" max="7079" width="17.7109375" customWidth="1"/>
    <col min="7080" max="7080" width="17.140625" customWidth="1"/>
    <col min="7081" max="7081" width="16.85546875" customWidth="1"/>
    <col min="7082" max="7082" width="21.5703125" customWidth="1"/>
    <col min="7083" max="7083" width="27.28515625" customWidth="1"/>
    <col min="7084" max="7084" width="21" customWidth="1"/>
    <col min="7085" max="7085" width="36" customWidth="1"/>
    <col min="7086" max="7328" width="9.140625" customWidth="1"/>
    <col min="7329" max="7329" width="20" customWidth="1"/>
    <col min="7330" max="7330" width="9.140625" customWidth="1"/>
    <col min="7331" max="7331" width="19.7109375" customWidth="1"/>
    <col min="7332" max="7332" width="20.5703125" customWidth="1"/>
    <col min="7333" max="7333" width="9.140625" customWidth="1"/>
    <col min="7334" max="7334" width="15" customWidth="1"/>
    <col min="7335" max="7335" width="17.7109375" customWidth="1"/>
    <col min="7336" max="7336" width="17.140625" customWidth="1"/>
    <col min="7337" max="7337" width="16.85546875" customWidth="1"/>
    <col min="7338" max="7338" width="21.5703125" customWidth="1"/>
    <col min="7339" max="7339" width="27.28515625" customWidth="1"/>
    <col min="7340" max="7340" width="21" customWidth="1"/>
    <col min="7341" max="7341" width="36" customWidth="1"/>
    <col min="7342" max="7584" width="9.140625" customWidth="1"/>
    <col min="7585" max="7585" width="20" customWidth="1"/>
    <col min="7586" max="7586" width="9.140625" customWidth="1"/>
    <col min="7587" max="7587" width="19.7109375" customWidth="1"/>
    <col min="7588" max="7588" width="20.5703125" customWidth="1"/>
    <col min="7589" max="7589" width="9.140625" customWidth="1"/>
    <col min="7590" max="7590" width="15" customWidth="1"/>
    <col min="7591" max="7591" width="17.7109375" customWidth="1"/>
    <col min="7592" max="7592" width="17.140625" customWidth="1"/>
    <col min="7593" max="7593" width="16.85546875" customWidth="1"/>
    <col min="7594" max="7594" width="21.5703125" customWidth="1"/>
    <col min="7595" max="7595" width="27.28515625" customWidth="1"/>
    <col min="7596" max="7596" width="21" customWidth="1"/>
    <col min="7597" max="7597" width="36" customWidth="1"/>
    <col min="7598" max="7840" width="9.140625" customWidth="1"/>
    <col min="7841" max="7841" width="20" customWidth="1"/>
    <col min="7842" max="7842" width="9.140625" customWidth="1"/>
    <col min="7843" max="7843" width="19.7109375" customWidth="1"/>
    <col min="7844" max="7844" width="20.5703125" customWidth="1"/>
    <col min="7845" max="7845" width="9.140625" customWidth="1"/>
    <col min="7846" max="7846" width="15" customWidth="1"/>
    <col min="7847" max="7847" width="17.7109375" customWidth="1"/>
    <col min="7848" max="7848" width="17.140625" customWidth="1"/>
    <col min="7849" max="7849" width="16.85546875" customWidth="1"/>
    <col min="7850" max="7850" width="21.5703125" customWidth="1"/>
    <col min="7851" max="7851" width="27.28515625" customWidth="1"/>
    <col min="7852" max="7852" width="21" customWidth="1"/>
    <col min="7853" max="7853" width="36" customWidth="1"/>
    <col min="7854" max="8096" width="9.140625" customWidth="1"/>
    <col min="8097" max="8097" width="20" customWidth="1"/>
    <col min="8098" max="8098" width="9.140625" customWidth="1"/>
    <col min="8099" max="8099" width="19.7109375" customWidth="1"/>
    <col min="8100" max="8100" width="20.5703125" customWidth="1"/>
    <col min="8101" max="8101" width="9.140625" customWidth="1"/>
    <col min="8102" max="8102" width="15" customWidth="1"/>
    <col min="8103" max="8103" width="17.7109375" customWidth="1"/>
    <col min="8104" max="8104" width="17.140625" customWidth="1"/>
    <col min="8105" max="8105" width="16.85546875" customWidth="1"/>
    <col min="8106" max="8106" width="21.5703125" customWidth="1"/>
    <col min="8107" max="8107" width="27.28515625" customWidth="1"/>
    <col min="8108" max="8108" width="21" customWidth="1"/>
    <col min="8109" max="8109" width="36" customWidth="1"/>
    <col min="8110" max="8352" width="9.140625" customWidth="1"/>
    <col min="8353" max="8353" width="20" customWidth="1"/>
    <col min="8354" max="8354" width="9.140625" customWidth="1"/>
    <col min="8355" max="8355" width="19.7109375" customWidth="1"/>
    <col min="8356" max="8356" width="20.5703125" customWidth="1"/>
    <col min="8357" max="8357" width="9.140625" customWidth="1"/>
    <col min="8358" max="8358" width="15" customWidth="1"/>
    <col min="8359" max="8359" width="17.7109375" customWidth="1"/>
    <col min="8360" max="8360" width="17.140625" customWidth="1"/>
    <col min="8361" max="8361" width="16.85546875" customWidth="1"/>
    <col min="8362" max="8362" width="21.5703125" customWidth="1"/>
    <col min="8363" max="8363" width="27.28515625" customWidth="1"/>
    <col min="8364" max="8364" width="21" customWidth="1"/>
    <col min="8365" max="8365" width="36" customWidth="1"/>
    <col min="8366" max="8608" width="9.140625" customWidth="1"/>
    <col min="8609" max="8609" width="20" customWidth="1"/>
    <col min="8610" max="8610" width="9.140625" customWidth="1"/>
    <col min="8611" max="8611" width="19.7109375" customWidth="1"/>
    <col min="8612" max="8612" width="20.5703125" customWidth="1"/>
    <col min="8613" max="8613" width="9.140625" customWidth="1"/>
    <col min="8614" max="8614" width="15" customWidth="1"/>
    <col min="8615" max="8615" width="17.7109375" customWidth="1"/>
    <col min="8616" max="8616" width="17.140625" customWidth="1"/>
    <col min="8617" max="8617" width="16.85546875" customWidth="1"/>
    <col min="8618" max="8618" width="21.5703125" customWidth="1"/>
    <col min="8619" max="8619" width="27.28515625" customWidth="1"/>
    <col min="8620" max="8620" width="21" customWidth="1"/>
    <col min="8621" max="8621" width="36" customWidth="1"/>
    <col min="8622" max="8864" width="9.140625" customWidth="1"/>
    <col min="8865" max="8865" width="20" customWidth="1"/>
    <col min="8866" max="8866" width="9.140625" customWidth="1"/>
    <col min="8867" max="8867" width="19.7109375" customWidth="1"/>
    <col min="8868" max="8868" width="20.5703125" customWidth="1"/>
    <col min="8869" max="8869" width="9.140625" customWidth="1"/>
    <col min="8870" max="8870" width="15" customWidth="1"/>
    <col min="8871" max="8871" width="17.7109375" customWidth="1"/>
    <col min="8872" max="8872" width="17.140625" customWidth="1"/>
    <col min="8873" max="8873" width="16.85546875" customWidth="1"/>
    <col min="8874" max="8874" width="21.5703125" customWidth="1"/>
    <col min="8875" max="8875" width="27.28515625" customWidth="1"/>
    <col min="8876" max="8876" width="21" customWidth="1"/>
    <col min="8877" max="8877" width="36" customWidth="1"/>
    <col min="8878" max="9120" width="9.140625" customWidth="1"/>
    <col min="9121" max="9121" width="20" customWidth="1"/>
    <col min="9122" max="9122" width="9.140625" customWidth="1"/>
    <col min="9123" max="9123" width="19.7109375" customWidth="1"/>
    <col min="9124" max="9124" width="20.5703125" customWidth="1"/>
    <col min="9125" max="9125" width="9.140625" customWidth="1"/>
    <col min="9126" max="9126" width="15" customWidth="1"/>
    <col min="9127" max="9127" width="17.7109375" customWidth="1"/>
    <col min="9128" max="9128" width="17.140625" customWidth="1"/>
    <col min="9129" max="9129" width="16.85546875" customWidth="1"/>
    <col min="9130" max="9130" width="21.5703125" customWidth="1"/>
    <col min="9131" max="9131" width="27.28515625" customWidth="1"/>
    <col min="9132" max="9132" width="21" customWidth="1"/>
    <col min="9133" max="9133" width="36" customWidth="1"/>
    <col min="9134" max="9376" width="9.140625" customWidth="1"/>
    <col min="9377" max="9377" width="20" customWidth="1"/>
    <col min="9378" max="9378" width="9.140625" customWidth="1"/>
    <col min="9379" max="9379" width="19.7109375" customWidth="1"/>
    <col min="9380" max="9380" width="20.5703125" customWidth="1"/>
    <col min="9381" max="9381" width="9.140625" customWidth="1"/>
    <col min="9382" max="9382" width="15" customWidth="1"/>
    <col min="9383" max="9383" width="17.7109375" customWidth="1"/>
    <col min="9384" max="9384" width="17.140625" customWidth="1"/>
    <col min="9385" max="9385" width="16.85546875" customWidth="1"/>
    <col min="9386" max="9386" width="21.5703125" customWidth="1"/>
    <col min="9387" max="9387" width="27.28515625" customWidth="1"/>
    <col min="9388" max="9388" width="21" customWidth="1"/>
    <col min="9389" max="9389" width="36" customWidth="1"/>
    <col min="9390" max="9632" width="9.140625" customWidth="1"/>
    <col min="9633" max="9633" width="20" customWidth="1"/>
    <col min="9634" max="9634" width="9.140625" customWidth="1"/>
    <col min="9635" max="9635" width="19.7109375" customWidth="1"/>
    <col min="9636" max="9636" width="20.5703125" customWidth="1"/>
    <col min="9637" max="9637" width="9.140625" customWidth="1"/>
    <col min="9638" max="9638" width="15" customWidth="1"/>
    <col min="9639" max="9639" width="17.7109375" customWidth="1"/>
    <col min="9640" max="9640" width="17.140625" customWidth="1"/>
    <col min="9641" max="9641" width="16.85546875" customWidth="1"/>
    <col min="9642" max="9642" width="21.5703125" customWidth="1"/>
    <col min="9643" max="9643" width="27.28515625" customWidth="1"/>
    <col min="9644" max="9644" width="21" customWidth="1"/>
    <col min="9645" max="9645" width="36" customWidth="1"/>
    <col min="9646" max="9888" width="9.140625" customWidth="1"/>
    <col min="9889" max="9889" width="20" customWidth="1"/>
    <col min="9890" max="9890" width="9.140625" customWidth="1"/>
    <col min="9891" max="9891" width="19.7109375" customWidth="1"/>
    <col min="9892" max="9892" width="20.5703125" customWidth="1"/>
    <col min="9893" max="9893" width="9.140625" customWidth="1"/>
    <col min="9894" max="9894" width="15" customWidth="1"/>
    <col min="9895" max="9895" width="17.7109375" customWidth="1"/>
    <col min="9896" max="9896" width="17.140625" customWidth="1"/>
    <col min="9897" max="9897" width="16.85546875" customWidth="1"/>
    <col min="9898" max="9898" width="21.5703125" customWidth="1"/>
    <col min="9899" max="9899" width="27.28515625" customWidth="1"/>
    <col min="9900" max="9900" width="21" customWidth="1"/>
    <col min="9901" max="9901" width="36" customWidth="1"/>
    <col min="9902" max="10144" width="9.140625" customWidth="1"/>
    <col min="10145" max="10145" width="20" customWidth="1"/>
    <col min="10146" max="10146" width="9.140625" customWidth="1"/>
    <col min="10147" max="10147" width="19.7109375" customWidth="1"/>
    <col min="10148" max="10148" width="20.5703125" customWidth="1"/>
    <col min="10149" max="10149" width="9.140625" customWidth="1"/>
    <col min="10150" max="10150" width="15" customWidth="1"/>
    <col min="10151" max="10151" width="17.7109375" customWidth="1"/>
    <col min="10152" max="10152" width="17.140625" customWidth="1"/>
    <col min="10153" max="10153" width="16.85546875" customWidth="1"/>
    <col min="10154" max="10154" width="21.5703125" customWidth="1"/>
    <col min="10155" max="10155" width="27.28515625" customWidth="1"/>
    <col min="10156" max="10156" width="21" customWidth="1"/>
    <col min="10157" max="10157" width="36" customWidth="1"/>
    <col min="10158" max="10400" width="9.140625" customWidth="1"/>
    <col min="10401" max="10401" width="20" customWidth="1"/>
    <col min="10402" max="10402" width="9.140625" customWidth="1"/>
    <col min="10403" max="10403" width="19.7109375" customWidth="1"/>
    <col min="10404" max="10404" width="20.5703125" customWidth="1"/>
    <col min="10405" max="10405" width="9.140625" customWidth="1"/>
    <col min="10406" max="10406" width="15" customWidth="1"/>
    <col min="10407" max="10407" width="17.7109375" customWidth="1"/>
    <col min="10408" max="10408" width="17.140625" customWidth="1"/>
    <col min="10409" max="10409" width="16.85546875" customWidth="1"/>
    <col min="10410" max="10410" width="21.5703125" customWidth="1"/>
    <col min="10411" max="10411" width="27.28515625" customWidth="1"/>
    <col min="10412" max="10412" width="21" customWidth="1"/>
    <col min="10413" max="10413" width="36" customWidth="1"/>
    <col min="10414" max="10656" width="9.140625" customWidth="1"/>
    <col min="10657" max="10657" width="20" customWidth="1"/>
    <col min="10658" max="10658" width="9.140625" customWidth="1"/>
    <col min="10659" max="10659" width="19.7109375" customWidth="1"/>
    <col min="10660" max="10660" width="20.5703125" customWidth="1"/>
    <col min="10661" max="10661" width="9.140625" customWidth="1"/>
    <col min="10662" max="10662" width="15" customWidth="1"/>
    <col min="10663" max="10663" width="17.7109375" customWidth="1"/>
    <col min="10664" max="10664" width="17.140625" customWidth="1"/>
    <col min="10665" max="10665" width="16.85546875" customWidth="1"/>
    <col min="10666" max="10666" width="21.5703125" customWidth="1"/>
    <col min="10667" max="10667" width="27.28515625" customWidth="1"/>
    <col min="10668" max="10668" width="21" customWidth="1"/>
    <col min="10669" max="10669" width="36" customWidth="1"/>
    <col min="10670" max="10912" width="9.140625" customWidth="1"/>
    <col min="10913" max="10913" width="20" customWidth="1"/>
    <col min="10914" max="10914" width="9.140625" customWidth="1"/>
    <col min="10915" max="10915" width="19.7109375" customWidth="1"/>
    <col min="10916" max="10916" width="20.5703125" customWidth="1"/>
    <col min="10917" max="10917" width="9.140625" customWidth="1"/>
    <col min="10918" max="10918" width="15" customWidth="1"/>
    <col min="10919" max="10919" width="17.7109375" customWidth="1"/>
    <col min="10920" max="10920" width="17.140625" customWidth="1"/>
    <col min="10921" max="10921" width="16.85546875" customWidth="1"/>
    <col min="10922" max="10922" width="21.5703125" customWidth="1"/>
    <col min="10923" max="10923" width="27.28515625" customWidth="1"/>
    <col min="10924" max="10924" width="21" customWidth="1"/>
    <col min="10925" max="10925" width="36" customWidth="1"/>
    <col min="10926" max="11168" width="9.140625" customWidth="1"/>
    <col min="11169" max="11169" width="20" customWidth="1"/>
    <col min="11170" max="11170" width="9.140625" customWidth="1"/>
    <col min="11171" max="11171" width="19.7109375" customWidth="1"/>
    <col min="11172" max="11172" width="20.5703125" customWidth="1"/>
    <col min="11173" max="11173" width="9.140625" customWidth="1"/>
    <col min="11174" max="11174" width="15" customWidth="1"/>
    <col min="11175" max="11175" width="17.7109375" customWidth="1"/>
    <col min="11176" max="11176" width="17.140625" customWidth="1"/>
    <col min="11177" max="11177" width="16.85546875" customWidth="1"/>
    <col min="11178" max="11178" width="21.5703125" customWidth="1"/>
    <col min="11179" max="11179" width="27.28515625" customWidth="1"/>
    <col min="11180" max="11180" width="21" customWidth="1"/>
    <col min="11181" max="11181" width="36" customWidth="1"/>
    <col min="11182" max="11424" width="9.140625" customWidth="1"/>
    <col min="11425" max="11425" width="20" customWidth="1"/>
    <col min="11426" max="11426" width="9.140625" customWidth="1"/>
    <col min="11427" max="11427" width="19.7109375" customWidth="1"/>
    <col min="11428" max="11428" width="20.5703125" customWidth="1"/>
    <col min="11429" max="11429" width="9.140625" customWidth="1"/>
    <col min="11430" max="11430" width="15" customWidth="1"/>
    <col min="11431" max="11431" width="17.7109375" customWidth="1"/>
    <col min="11432" max="11432" width="17.140625" customWidth="1"/>
    <col min="11433" max="11433" width="16.85546875" customWidth="1"/>
    <col min="11434" max="11434" width="21.5703125" customWidth="1"/>
    <col min="11435" max="11435" width="27.28515625" customWidth="1"/>
    <col min="11436" max="11436" width="21" customWidth="1"/>
    <col min="11437" max="11437" width="36" customWidth="1"/>
    <col min="11438" max="11680" width="9.140625" customWidth="1"/>
    <col min="11681" max="11681" width="20" customWidth="1"/>
    <col min="11682" max="11682" width="9.140625" customWidth="1"/>
    <col min="11683" max="11683" width="19.7109375" customWidth="1"/>
    <col min="11684" max="11684" width="20.5703125" customWidth="1"/>
    <col min="11685" max="11685" width="9.140625" customWidth="1"/>
    <col min="11686" max="11686" width="15" customWidth="1"/>
    <col min="11687" max="11687" width="17.7109375" customWidth="1"/>
    <col min="11688" max="11688" width="17.140625" customWidth="1"/>
    <col min="11689" max="11689" width="16.85546875" customWidth="1"/>
    <col min="11690" max="11690" width="21.5703125" customWidth="1"/>
    <col min="11691" max="11691" width="27.28515625" customWidth="1"/>
    <col min="11692" max="11692" width="21" customWidth="1"/>
    <col min="11693" max="11693" width="36" customWidth="1"/>
    <col min="11694" max="11936" width="9.140625" customWidth="1"/>
    <col min="11937" max="11937" width="20" customWidth="1"/>
    <col min="11938" max="11938" width="9.140625" customWidth="1"/>
    <col min="11939" max="11939" width="19.7109375" customWidth="1"/>
    <col min="11940" max="11940" width="20.5703125" customWidth="1"/>
    <col min="11941" max="11941" width="9.140625" customWidth="1"/>
    <col min="11942" max="11942" width="15" customWidth="1"/>
    <col min="11943" max="11943" width="17.7109375" customWidth="1"/>
    <col min="11944" max="11944" width="17.140625" customWidth="1"/>
    <col min="11945" max="11945" width="16.85546875" customWidth="1"/>
    <col min="11946" max="11946" width="21.5703125" customWidth="1"/>
    <col min="11947" max="11947" width="27.28515625" customWidth="1"/>
    <col min="11948" max="11948" width="21" customWidth="1"/>
    <col min="11949" max="11949" width="36" customWidth="1"/>
    <col min="11950" max="12192" width="9.140625" customWidth="1"/>
    <col min="12193" max="12193" width="20" customWidth="1"/>
    <col min="12194" max="12194" width="9.140625" customWidth="1"/>
    <col min="12195" max="12195" width="19.7109375" customWidth="1"/>
    <col min="12196" max="12196" width="20.5703125" customWidth="1"/>
    <col min="12197" max="12197" width="9.140625" customWidth="1"/>
    <col min="12198" max="12198" width="15" customWidth="1"/>
    <col min="12199" max="12199" width="17.7109375" customWidth="1"/>
    <col min="12200" max="12200" width="17.140625" customWidth="1"/>
    <col min="12201" max="12201" width="16.85546875" customWidth="1"/>
    <col min="12202" max="12202" width="21.5703125" customWidth="1"/>
    <col min="12203" max="12203" width="27.28515625" customWidth="1"/>
    <col min="12204" max="12204" width="21" customWidth="1"/>
    <col min="12205" max="12205" width="36" customWidth="1"/>
    <col min="12206" max="12448" width="9.140625" customWidth="1"/>
    <col min="12449" max="12449" width="20" customWidth="1"/>
    <col min="12450" max="12450" width="9.140625" customWidth="1"/>
    <col min="12451" max="12451" width="19.7109375" customWidth="1"/>
    <col min="12452" max="12452" width="20.5703125" customWidth="1"/>
    <col min="12453" max="12453" width="9.140625" customWidth="1"/>
    <col min="12454" max="12454" width="15" customWidth="1"/>
    <col min="12455" max="12455" width="17.7109375" customWidth="1"/>
    <col min="12456" max="12456" width="17.140625" customWidth="1"/>
    <col min="12457" max="12457" width="16.85546875" customWidth="1"/>
    <col min="12458" max="12458" width="21.5703125" customWidth="1"/>
    <col min="12459" max="12459" width="27.28515625" customWidth="1"/>
    <col min="12460" max="12460" width="21" customWidth="1"/>
    <col min="12461" max="12461" width="36" customWidth="1"/>
    <col min="12462" max="12704" width="9.140625" customWidth="1"/>
    <col min="12705" max="12705" width="20" customWidth="1"/>
    <col min="12706" max="12706" width="9.140625" customWidth="1"/>
    <col min="12707" max="12707" width="19.7109375" customWidth="1"/>
    <col min="12708" max="12708" width="20.5703125" customWidth="1"/>
    <col min="12709" max="12709" width="9.140625" customWidth="1"/>
    <col min="12710" max="12710" width="15" customWidth="1"/>
    <col min="12711" max="12711" width="17.7109375" customWidth="1"/>
    <col min="12712" max="12712" width="17.140625" customWidth="1"/>
    <col min="12713" max="12713" width="16.85546875" customWidth="1"/>
    <col min="12714" max="12714" width="21.5703125" customWidth="1"/>
    <col min="12715" max="12715" width="27.28515625" customWidth="1"/>
    <col min="12716" max="12716" width="21" customWidth="1"/>
    <col min="12717" max="12717" width="36" customWidth="1"/>
    <col min="12718" max="12960" width="9.140625" customWidth="1"/>
    <col min="12961" max="12961" width="20" customWidth="1"/>
    <col min="12962" max="12962" width="9.140625" customWidth="1"/>
    <col min="12963" max="12963" width="19.7109375" customWidth="1"/>
    <col min="12964" max="12964" width="20.5703125" customWidth="1"/>
    <col min="12965" max="12965" width="9.140625" customWidth="1"/>
    <col min="12966" max="12966" width="15" customWidth="1"/>
    <col min="12967" max="12967" width="17.7109375" customWidth="1"/>
    <col min="12968" max="12968" width="17.140625" customWidth="1"/>
    <col min="12969" max="12969" width="16.85546875" customWidth="1"/>
    <col min="12970" max="12970" width="21.5703125" customWidth="1"/>
    <col min="12971" max="12971" width="27.28515625" customWidth="1"/>
    <col min="12972" max="12972" width="21" customWidth="1"/>
    <col min="12973" max="12973" width="36" customWidth="1"/>
    <col min="12974" max="13216" width="9.140625" customWidth="1"/>
    <col min="13217" max="13217" width="20" customWidth="1"/>
    <col min="13218" max="13218" width="9.140625" customWidth="1"/>
    <col min="13219" max="13219" width="19.7109375" customWidth="1"/>
    <col min="13220" max="13220" width="20.5703125" customWidth="1"/>
    <col min="13221" max="13221" width="9.140625" customWidth="1"/>
    <col min="13222" max="13222" width="15" customWidth="1"/>
    <col min="13223" max="13223" width="17.7109375" customWidth="1"/>
    <col min="13224" max="13224" width="17.140625" customWidth="1"/>
    <col min="13225" max="13225" width="16.85546875" customWidth="1"/>
    <col min="13226" max="13226" width="21.5703125" customWidth="1"/>
    <col min="13227" max="13227" width="27.28515625" customWidth="1"/>
    <col min="13228" max="13228" width="21" customWidth="1"/>
    <col min="13229" max="13229" width="36" customWidth="1"/>
    <col min="13230" max="13472" width="9.140625" customWidth="1"/>
    <col min="13473" max="13473" width="20" customWidth="1"/>
    <col min="13474" max="13474" width="9.140625" customWidth="1"/>
    <col min="13475" max="13475" width="19.7109375" customWidth="1"/>
    <col min="13476" max="13476" width="20.5703125" customWidth="1"/>
    <col min="13477" max="13477" width="9.140625" customWidth="1"/>
    <col min="13478" max="13478" width="15" customWidth="1"/>
    <col min="13479" max="13479" width="17.7109375" customWidth="1"/>
    <col min="13480" max="13480" width="17.140625" customWidth="1"/>
    <col min="13481" max="13481" width="16.85546875" customWidth="1"/>
    <col min="13482" max="13482" width="21.5703125" customWidth="1"/>
    <col min="13483" max="13483" width="27.28515625" customWidth="1"/>
    <col min="13484" max="13484" width="21" customWidth="1"/>
    <col min="13485" max="13485" width="36" customWidth="1"/>
    <col min="13486" max="13728" width="9.140625" customWidth="1"/>
    <col min="13729" max="13729" width="20" customWidth="1"/>
    <col min="13730" max="13730" width="9.140625" customWidth="1"/>
    <col min="13731" max="13731" width="19.7109375" customWidth="1"/>
    <col min="13732" max="13732" width="20.5703125" customWidth="1"/>
    <col min="13733" max="13733" width="9.140625" customWidth="1"/>
    <col min="13734" max="13734" width="15" customWidth="1"/>
    <col min="13735" max="13735" width="17.7109375" customWidth="1"/>
    <col min="13736" max="13736" width="17.140625" customWidth="1"/>
    <col min="13737" max="13737" width="16.85546875" customWidth="1"/>
    <col min="13738" max="13738" width="21.5703125" customWidth="1"/>
    <col min="13739" max="13739" width="27.28515625" customWidth="1"/>
    <col min="13740" max="13740" width="21" customWidth="1"/>
    <col min="13741" max="13741" width="36" customWidth="1"/>
    <col min="13742" max="13984" width="9.140625" customWidth="1"/>
    <col min="13985" max="13985" width="20" customWidth="1"/>
    <col min="13986" max="13986" width="9.140625" customWidth="1"/>
    <col min="13987" max="13987" width="19.7109375" customWidth="1"/>
    <col min="13988" max="13988" width="20.5703125" customWidth="1"/>
    <col min="13989" max="13989" width="9.140625" customWidth="1"/>
    <col min="13990" max="13990" width="15" customWidth="1"/>
    <col min="13991" max="13991" width="17.7109375" customWidth="1"/>
    <col min="13992" max="13992" width="17.140625" customWidth="1"/>
    <col min="13993" max="13993" width="16.85546875" customWidth="1"/>
    <col min="13994" max="13994" width="21.5703125" customWidth="1"/>
    <col min="13995" max="13995" width="27.28515625" customWidth="1"/>
    <col min="13996" max="13996" width="21" customWidth="1"/>
    <col min="13997" max="13997" width="36" customWidth="1"/>
    <col min="13998" max="14240" width="9.140625" customWidth="1"/>
    <col min="14241" max="14241" width="20" customWidth="1"/>
    <col min="14242" max="14242" width="9.140625" customWidth="1"/>
    <col min="14243" max="14243" width="19.7109375" customWidth="1"/>
    <col min="14244" max="14244" width="20.5703125" customWidth="1"/>
    <col min="14245" max="14245" width="9.140625" customWidth="1"/>
    <col min="14246" max="14246" width="15" customWidth="1"/>
    <col min="14247" max="14247" width="17.7109375" customWidth="1"/>
    <col min="14248" max="14248" width="17.140625" customWidth="1"/>
    <col min="14249" max="14249" width="16.85546875" customWidth="1"/>
    <col min="14250" max="14250" width="21.5703125" customWidth="1"/>
    <col min="14251" max="14251" width="27.28515625" customWidth="1"/>
    <col min="14252" max="14252" width="21" customWidth="1"/>
    <col min="14253" max="14253" width="36" customWidth="1"/>
    <col min="14254" max="14496" width="9.140625" customWidth="1"/>
    <col min="14497" max="14497" width="20" customWidth="1"/>
    <col min="14498" max="14498" width="9.140625" customWidth="1"/>
    <col min="14499" max="14499" width="19.7109375" customWidth="1"/>
    <col min="14500" max="14500" width="20.5703125" customWidth="1"/>
    <col min="14501" max="14501" width="9.140625" customWidth="1"/>
    <col min="14502" max="14502" width="15" customWidth="1"/>
    <col min="14503" max="14503" width="17.7109375" customWidth="1"/>
    <col min="14504" max="14504" width="17.140625" customWidth="1"/>
    <col min="14505" max="14505" width="16.85546875" customWidth="1"/>
    <col min="14506" max="14506" width="21.5703125" customWidth="1"/>
    <col min="14507" max="14507" width="27.28515625" customWidth="1"/>
    <col min="14508" max="14508" width="21" customWidth="1"/>
    <col min="14509" max="14509" width="36" customWidth="1"/>
    <col min="14510" max="14752" width="9.140625" customWidth="1"/>
    <col min="14753" max="14753" width="20" customWidth="1"/>
    <col min="14754" max="14754" width="9.140625" customWidth="1"/>
    <col min="14755" max="14755" width="19.7109375" customWidth="1"/>
    <col min="14756" max="14756" width="20.5703125" customWidth="1"/>
    <col min="14757" max="14757" width="9.140625" customWidth="1"/>
    <col min="14758" max="14758" width="15" customWidth="1"/>
    <col min="14759" max="14759" width="17.7109375" customWidth="1"/>
    <col min="14760" max="14760" width="17.140625" customWidth="1"/>
    <col min="14761" max="14761" width="16.85546875" customWidth="1"/>
    <col min="14762" max="14762" width="21.5703125" customWidth="1"/>
    <col min="14763" max="14763" width="27.28515625" customWidth="1"/>
    <col min="14764" max="14764" width="21" customWidth="1"/>
    <col min="14765" max="14765" width="36" customWidth="1"/>
    <col min="14766" max="15008" width="9.140625" customWidth="1"/>
    <col min="15009" max="15009" width="20" customWidth="1"/>
    <col min="15010" max="15010" width="9.140625" customWidth="1"/>
    <col min="15011" max="15011" width="19.7109375" customWidth="1"/>
    <col min="15012" max="15012" width="20.5703125" customWidth="1"/>
    <col min="15013" max="15013" width="9.140625" customWidth="1"/>
    <col min="15014" max="15014" width="15" customWidth="1"/>
    <col min="15015" max="15015" width="17.7109375" customWidth="1"/>
    <col min="15016" max="15016" width="17.140625" customWidth="1"/>
    <col min="15017" max="15017" width="16.85546875" customWidth="1"/>
    <col min="15018" max="15018" width="21.5703125" customWidth="1"/>
    <col min="15019" max="15019" width="27.28515625" customWidth="1"/>
    <col min="15020" max="15020" width="21" customWidth="1"/>
    <col min="15021" max="15021" width="36" customWidth="1"/>
    <col min="15022" max="15264" width="9.140625" customWidth="1"/>
    <col min="15265" max="15265" width="20" customWidth="1"/>
    <col min="15266" max="15266" width="9.140625" customWidth="1"/>
    <col min="15267" max="15267" width="19.7109375" customWidth="1"/>
    <col min="15268" max="15268" width="20.5703125" customWidth="1"/>
    <col min="15269" max="15269" width="9.140625" customWidth="1"/>
    <col min="15270" max="15270" width="15" customWidth="1"/>
    <col min="15271" max="15271" width="17.7109375" customWidth="1"/>
    <col min="15272" max="15272" width="17.140625" customWidth="1"/>
    <col min="15273" max="15273" width="16.85546875" customWidth="1"/>
    <col min="15274" max="15274" width="21.5703125" customWidth="1"/>
    <col min="15275" max="15275" width="27.28515625" customWidth="1"/>
    <col min="15276" max="15276" width="21" customWidth="1"/>
    <col min="15277" max="15277" width="36" customWidth="1"/>
    <col min="15278" max="15520" width="9.140625" customWidth="1"/>
    <col min="15521" max="15521" width="20" customWidth="1"/>
    <col min="15522" max="15522" width="9.140625" customWidth="1"/>
    <col min="15523" max="15523" width="19.7109375" customWidth="1"/>
    <col min="15524" max="15524" width="20.5703125" customWidth="1"/>
    <col min="15525" max="15525" width="9.140625" customWidth="1"/>
    <col min="15526" max="15526" width="15" customWidth="1"/>
    <col min="15527" max="15527" width="17.7109375" customWidth="1"/>
    <col min="15528" max="15528" width="17.140625" customWidth="1"/>
    <col min="15529" max="15529" width="16.85546875" customWidth="1"/>
    <col min="15530" max="15530" width="21.5703125" customWidth="1"/>
    <col min="15531" max="15531" width="27.28515625" customWidth="1"/>
    <col min="15532" max="15532" width="21" customWidth="1"/>
    <col min="15533" max="15533" width="36" customWidth="1"/>
    <col min="15534" max="15776" width="9.140625" customWidth="1"/>
    <col min="15777" max="15777" width="20" customWidth="1"/>
    <col min="15778" max="15778" width="9.140625" customWidth="1"/>
    <col min="15779" max="15779" width="19.7109375" customWidth="1"/>
    <col min="15780" max="15780" width="20.5703125" customWidth="1"/>
    <col min="15781" max="15781" width="9.140625" customWidth="1"/>
    <col min="15782" max="15782" width="15" customWidth="1"/>
    <col min="15783" max="15783" width="17.7109375" customWidth="1"/>
    <col min="15784" max="15784" width="17.140625" customWidth="1"/>
    <col min="15785" max="15785" width="16.85546875" customWidth="1"/>
    <col min="15786" max="15786" width="21.5703125" customWidth="1"/>
    <col min="15787" max="15787" width="27.28515625" customWidth="1"/>
    <col min="15788" max="15788" width="21" customWidth="1"/>
    <col min="15789" max="15789" width="36" customWidth="1"/>
    <col min="15790" max="16032" width="9.140625" customWidth="1"/>
    <col min="16033" max="16033" width="20" customWidth="1"/>
    <col min="16034" max="16034" width="9.140625" customWidth="1"/>
    <col min="16035" max="16035" width="19.7109375" customWidth="1"/>
    <col min="16036" max="16036" width="20.5703125" customWidth="1"/>
    <col min="16037" max="16037" width="9.140625" customWidth="1"/>
    <col min="16038" max="16038" width="15" customWidth="1"/>
    <col min="16039" max="16039" width="17.7109375" customWidth="1"/>
    <col min="16040" max="16040" width="17.140625" customWidth="1"/>
    <col min="16041" max="16041" width="16.85546875" customWidth="1"/>
    <col min="16042" max="16042" width="21.5703125" customWidth="1"/>
    <col min="16043" max="16043" width="27.28515625" customWidth="1"/>
    <col min="16044" max="16044" width="21" customWidth="1"/>
    <col min="16045" max="16045" width="36" customWidth="1"/>
    <col min="16046" max="16384" width="9.140625" customWidth="1"/>
  </cols>
  <sheetData>
    <row r="1" spans="1:16" x14ac:dyDescent="0.25">
      <c r="A1" s="1" t="s">
        <v>0</v>
      </c>
      <c r="B1" s="2" t="s">
        <v>233</v>
      </c>
      <c r="C1" s="2" t="s">
        <v>232</v>
      </c>
      <c r="D1" s="2" t="s">
        <v>234</v>
      </c>
      <c r="E1" s="2" t="s">
        <v>236</v>
      </c>
      <c r="F1" s="2" t="s">
        <v>246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322</v>
      </c>
    </row>
    <row r="2" spans="1:16" x14ac:dyDescent="0.25">
      <c r="A2" s="1" t="s">
        <v>12</v>
      </c>
      <c r="B2" s="1">
        <v>1</v>
      </c>
      <c r="C2" s="1" t="s">
        <v>222</v>
      </c>
      <c r="D2" s="1">
        <v>8771</v>
      </c>
      <c r="E2" s="1" t="s">
        <v>223</v>
      </c>
      <c r="F2" s="1" t="s">
        <v>238</v>
      </c>
      <c r="G2">
        <v>55.526899999999998</v>
      </c>
      <c r="H2">
        <v>2.7724000000000002</v>
      </c>
      <c r="I2">
        <v>8.7097999999999995</v>
      </c>
      <c r="J2">
        <v>0.49930000000000002</v>
      </c>
      <c r="K2">
        <v>55.526899999999998</v>
      </c>
      <c r="L2">
        <v>0.109</v>
      </c>
      <c r="M2">
        <v>89</v>
      </c>
      <c r="N2">
        <v>89</v>
      </c>
      <c r="O2">
        <v>4</v>
      </c>
      <c r="P2">
        <f>SUMPRODUCT(J2:J4,G2:G4)/SUM(G2:G4)</f>
        <v>0.46174806125540535</v>
      </c>
    </row>
    <row r="3" spans="1:16" x14ac:dyDescent="0.25">
      <c r="A3" s="1" t="s">
        <v>13</v>
      </c>
      <c r="B3" s="1">
        <v>1</v>
      </c>
      <c r="C3" s="1" t="s">
        <v>222</v>
      </c>
      <c r="D3" s="1">
        <v>8771</v>
      </c>
      <c r="E3" s="1" t="s">
        <v>223</v>
      </c>
      <c r="F3" s="1" t="s">
        <v>239</v>
      </c>
      <c r="G3">
        <v>39.101999999999997</v>
      </c>
      <c r="H3">
        <v>1.6841999999999999</v>
      </c>
      <c r="I3">
        <v>5.2908999999999997</v>
      </c>
      <c r="J3">
        <v>0.43070000000000003</v>
      </c>
      <c r="K3">
        <v>39.101999999999997</v>
      </c>
      <c r="L3">
        <v>5.7000000000000002E-2</v>
      </c>
      <c r="M3">
        <v>66</v>
      </c>
      <c r="N3">
        <v>60</v>
      </c>
      <c r="O3">
        <v>0</v>
      </c>
    </row>
    <row r="4" spans="1:16" x14ac:dyDescent="0.25">
      <c r="A4" s="1" t="s">
        <v>14</v>
      </c>
      <c r="B4" s="1">
        <v>1</v>
      </c>
      <c r="C4" s="1" t="s">
        <v>222</v>
      </c>
      <c r="D4" s="1">
        <v>8771</v>
      </c>
      <c r="E4" s="1" t="s">
        <v>223</v>
      </c>
      <c r="F4" s="1" t="s">
        <v>240</v>
      </c>
      <c r="G4">
        <v>32.445599999999999</v>
      </c>
      <c r="H4">
        <v>1.4112</v>
      </c>
      <c r="I4">
        <v>4.4333999999999998</v>
      </c>
      <c r="J4">
        <v>0.43490000000000001</v>
      </c>
      <c r="K4">
        <v>32.445599999999999</v>
      </c>
      <c r="L4">
        <v>4.8000000000000001E-2</v>
      </c>
      <c r="M4">
        <v>66</v>
      </c>
      <c r="N4">
        <v>34</v>
      </c>
      <c r="O4">
        <v>2</v>
      </c>
    </row>
    <row r="5" spans="1:16" x14ac:dyDescent="0.25">
      <c r="A5" s="1" t="s">
        <v>15</v>
      </c>
      <c r="B5" s="1">
        <v>3</v>
      </c>
      <c r="C5" s="1" t="s">
        <v>222</v>
      </c>
      <c r="D5" s="1">
        <v>622</v>
      </c>
      <c r="E5" s="1" t="s">
        <v>223</v>
      </c>
      <c r="F5" s="1" t="s">
        <v>238</v>
      </c>
      <c r="G5">
        <v>108.1806</v>
      </c>
      <c r="H5">
        <v>7.6237000000000004</v>
      </c>
      <c r="I5">
        <v>23.950500000000002</v>
      </c>
      <c r="J5">
        <v>0.70469999999999999</v>
      </c>
      <c r="K5">
        <v>108.1806</v>
      </c>
      <c r="L5">
        <v>0.42199999999999999</v>
      </c>
      <c r="M5">
        <v>164</v>
      </c>
      <c r="N5">
        <v>324</v>
      </c>
      <c r="O5">
        <v>20</v>
      </c>
      <c r="P5">
        <f>SUMPRODUCT(J5:J9,G5:G9)/SUM(G5:G9)</f>
        <v>0.69645825770895231</v>
      </c>
    </row>
    <row r="6" spans="1:16" x14ac:dyDescent="0.25">
      <c r="A6" s="1" t="s">
        <v>16</v>
      </c>
      <c r="B6" s="1">
        <v>3</v>
      </c>
      <c r="C6" s="1" t="s">
        <v>222</v>
      </c>
      <c r="D6" s="1">
        <v>622</v>
      </c>
      <c r="E6" s="1" t="s">
        <v>223</v>
      </c>
      <c r="F6" s="1" t="s">
        <v>239</v>
      </c>
      <c r="G6">
        <v>71.293800000000005</v>
      </c>
      <c r="H6">
        <v>4.9436999999999998</v>
      </c>
      <c r="I6">
        <v>15.531000000000001</v>
      </c>
      <c r="J6">
        <v>0.69340000000000002</v>
      </c>
      <c r="K6">
        <v>71.293800000000005</v>
      </c>
      <c r="L6">
        <v>0.26900000000000002</v>
      </c>
      <c r="M6">
        <v>130</v>
      </c>
      <c r="N6">
        <v>198</v>
      </c>
      <c r="O6">
        <v>13</v>
      </c>
    </row>
    <row r="7" spans="1:16" x14ac:dyDescent="0.25">
      <c r="A7" s="1" t="s">
        <v>17</v>
      </c>
      <c r="B7" s="1">
        <v>3</v>
      </c>
      <c r="C7" s="1" t="s">
        <v>222</v>
      </c>
      <c r="D7" s="1">
        <v>622</v>
      </c>
      <c r="E7" s="1" t="s">
        <v>223</v>
      </c>
      <c r="F7" s="1" t="s">
        <v>240</v>
      </c>
      <c r="G7">
        <v>67.393600000000006</v>
      </c>
      <c r="H7">
        <v>4.7820999999999998</v>
      </c>
      <c r="I7">
        <v>15.023300000000001</v>
      </c>
      <c r="J7">
        <v>0.70960000000000001</v>
      </c>
      <c r="K7">
        <v>67.393600000000006</v>
      </c>
      <c r="L7">
        <v>0.26700000000000002</v>
      </c>
      <c r="M7">
        <v>104</v>
      </c>
      <c r="N7">
        <v>177</v>
      </c>
      <c r="O7">
        <v>2</v>
      </c>
    </row>
    <row r="8" spans="1:16" x14ac:dyDescent="0.25">
      <c r="A8" s="1" t="s">
        <v>18</v>
      </c>
      <c r="B8" s="1">
        <v>3</v>
      </c>
      <c r="C8" s="1" t="s">
        <v>222</v>
      </c>
      <c r="D8" s="1">
        <v>622</v>
      </c>
      <c r="E8" s="1" t="s">
        <v>223</v>
      </c>
      <c r="F8" s="1" t="s">
        <v>241</v>
      </c>
      <c r="G8">
        <v>57.159300000000002</v>
      </c>
      <c r="H8">
        <v>3.8633000000000002</v>
      </c>
      <c r="I8">
        <v>12.137</v>
      </c>
      <c r="J8">
        <v>0.67589999999999995</v>
      </c>
      <c r="K8">
        <v>57.159300000000002</v>
      </c>
      <c r="L8">
        <v>0.20499999999999999</v>
      </c>
      <c r="M8">
        <v>71</v>
      </c>
      <c r="N8">
        <v>110</v>
      </c>
      <c r="O8">
        <v>5</v>
      </c>
    </row>
    <row r="9" spans="1:16" x14ac:dyDescent="0.25">
      <c r="A9" s="1" t="s">
        <v>19</v>
      </c>
      <c r="B9" s="1">
        <v>3</v>
      </c>
      <c r="C9" s="1" t="s">
        <v>222</v>
      </c>
      <c r="D9" s="1">
        <v>622</v>
      </c>
      <c r="E9" s="1" t="s">
        <v>223</v>
      </c>
      <c r="F9" s="1" t="s">
        <v>242</v>
      </c>
      <c r="G9">
        <v>12.7797</v>
      </c>
      <c r="H9">
        <v>0.85170000000000001</v>
      </c>
      <c r="I9">
        <v>2.6756000000000002</v>
      </c>
      <c r="J9">
        <v>0.66639999999999999</v>
      </c>
      <c r="K9">
        <v>12.7797</v>
      </c>
      <c r="L9">
        <v>4.4999999999999998E-2</v>
      </c>
      <c r="M9">
        <v>33</v>
      </c>
      <c r="N9">
        <v>21</v>
      </c>
      <c r="O9">
        <v>0</v>
      </c>
    </row>
    <row r="10" spans="1:16" x14ac:dyDescent="0.25">
      <c r="A10" s="1" t="s">
        <v>21</v>
      </c>
      <c r="B10" s="1">
        <v>7</v>
      </c>
      <c r="C10" s="1" t="s">
        <v>222</v>
      </c>
      <c r="D10" s="1">
        <v>11471</v>
      </c>
      <c r="E10" s="1" t="s">
        <v>223</v>
      </c>
      <c r="F10" s="1" t="s">
        <v>238</v>
      </c>
      <c r="G10">
        <v>226.6618</v>
      </c>
      <c r="H10">
        <v>8.8513000000000002</v>
      </c>
      <c r="I10">
        <v>27.806999999999999</v>
      </c>
      <c r="J10">
        <v>0.39050000000000001</v>
      </c>
      <c r="K10">
        <v>226.6618</v>
      </c>
      <c r="L10">
        <v>0.27100000000000002</v>
      </c>
      <c r="M10">
        <v>302</v>
      </c>
      <c r="N10">
        <v>667</v>
      </c>
      <c r="O10">
        <v>155</v>
      </c>
      <c r="P10">
        <f>SUMPRODUCT(J10:J13,G10:G13)/SUM(G10:G13)</f>
        <v>0.39269846188329155</v>
      </c>
    </row>
    <row r="11" spans="1:16" x14ac:dyDescent="0.25">
      <c r="A11" s="1" t="s">
        <v>22</v>
      </c>
      <c r="B11" s="1">
        <v>7</v>
      </c>
      <c r="C11" s="1" t="s">
        <v>222</v>
      </c>
      <c r="D11" s="1">
        <v>11471</v>
      </c>
      <c r="E11" s="1" t="s">
        <v>223</v>
      </c>
      <c r="F11" s="1" t="s">
        <v>239</v>
      </c>
      <c r="G11">
        <v>180.6335</v>
      </c>
      <c r="H11">
        <v>6.8029999999999999</v>
      </c>
      <c r="I11">
        <v>21.372299999999999</v>
      </c>
      <c r="J11">
        <v>0.37659999999999999</v>
      </c>
      <c r="K11">
        <v>180.6335</v>
      </c>
      <c r="L11">
        <v>0.20100000000000001</v>
      </c>
      <c r="M11">
        <v>268</v>
      </c>
      <c r="N11">
        <v>475</v>
      </c>
      <c r="O11">
        <v>78</v>
      </c>
    </row>
    <row r="12" spans="1:16" x14ac:dyDescent="0.25">
      <c r="A12" s="1" t="s">
        <v>23</v>
      </c>
      <c r="B12" s="1">
        <v>7</v>
      </c>
      <c r="C12" s="1" t="s">
        <v>222</v>
      </c>
      <c r="D12" s="1">
        <v>11471</v>
      </c>
      <c r="E12" s="1" t="s">
        <v>223</v>
      </c>
      <c r="F12" s="1" t="s">
        <v>240</v>
      </c>
      <c r="G12">
        <v>170.80959999999999</v>
      </c>
      <c r="H12">
        <v>7.0471000000000004</v>
      </c>
      <c r="I12">
        <v>22.139299999999999</v>
      </c>
      <c r="J12">
        <v>0.41260000000000002</v>
      </c>
      <c r="K12">
        <v>170.80959999999999</v>
      </c>
      <c r="L12">
        <v>0.22800000000000001</v>
      </c>
      <c r="M12">
        <v>216</v>
      </c>
      <c r="N12">
        <v>513</v>
      </c>
      <c r="O12">
        <v>75</v>
      </c>
    </row>
    <row r="13" spans="1:16" x14ac:dyDescent="0.25">
      <c r="A13" s="1" t="s">
        <v>24</v>
      </c>
      <c r="B13" s="1">
        <v>7</v>
      </c>
      <c r="C13" s="1" t="s">
        <v>222</v>
      </c>
      <c r="D13" s="1">
        <v>11471</v>
      </c>
      <c r="E13" s="1" t="s">
        <v>223</v>
      </c>
      <c r="F13" s="1" t="s">
        <v>241</v>
      </c>
      <c r="G13">
        <v>34.013800000000003</v>
      </c>
      <c r="H13">
        <v>1.3364</v>
      </c>
      <c r="I13">
        <v>4.1982999999999997</v>
      </c>
      <c r="J13">
        <v>0.39290000000000003</v>
      </c>
      <c r="K13">
        <v>34.013800000000003</v>
      </c>
      <c r="L13">
        <v>4.1000000000000002E-2</v>
      </c>
      <c r="M13">
        <v>80</v>
      </c>
      <c r="N13">
        <v>76</v>
      </c>
      <c r="O13">
        <v>4</v>
      </c>
    </row>
    <row r="14" spans="1:16" x14ac:dyDescent="0.25">
      <c r="A14" s="1" t="s">
        <v>26</v>
      </c>
      <c r="B14" s="1">
        <v>7</v>
      </c>
      <c r="C14" s="1" t="s">
        <v>222</v>
      </c>
      <c r="D14" s="1">
        <v>11477</v>
      </c>
      <c r="E14" s="1" t="s">
        <v>223</v>
      </c>
      <c r="F14" s="1" t="s">
        <v>238</v>
      </c>
      <c r="G14">
        <v>120.83920000000001</v>
      </c>
      <c r="H14">
        <v>4.3360000000000003</v>
      </c>
      <c r="I14">
        <v>13.6219</v>
      </c>
      <c r="J14">
        <v>0.35880000000000001</v>
      </c>
      <c r="K14">
        <v>120.83920000000001</v>
      </c>
      <c r="L14">
        <v>0.122</v>
      </c>
      <c r="M14">
        <v>183</v>
      </c>
      <c r="N14">
        <v>399</v>
      </c>
      <c r="O14">
        <v>57</v>
      </c>
      <c r="P14">
        <f>SUMPRODUCT(J14:J16,G14:G16)/SUM(G14:G16)</f>
        <v>0.3555893143772379</v>
      </c>
    </row>
    <row r="15" spans="1:16" x14ac:dyDescent="0.25">
      <c r="A15" s="1" t="s">
        <v>27</v>
      </c>
      <c r="B15" s="1">
        <v>7</v>
      </c>
      <c r="C15" s="1" t="s">
        <v>222</v>
      </c>
      <c r="D15" s="1">
        <v>11477</v>
      </c>
      <c r="E15" s="1" t="s">
        <v>223</v>
      </c>
      <c r="F15" s="1" t="s">
        <v>239</v>
      </c>
      <c r="G15">
        <v>87.616699999999994</v>
      </c>
      <c r="H15">
        <v>3.1591</v>
      </c>
      <c r="I15">
        <v>9.9245000000000001</v>
      </c>
      <c r="J15">
        <v>0.36059999999999998</v>
      </c>
      <c r="K15">
        <v>87.616699999999994</v>
      </c>
      <c r="L15">
        <v>8.8999999999999996E-2</v>
      </c>
      <c r="M15">
        <v>163</v>
      </c>
      <c r="N15">
        <v>275</v>
      </c>
      <c r="O15">
        <v>34</v>
      </c>
    </row>
    <row r="16" spans="1:16" x14ac:dyDescent="0.25">
      <c r="A16" s="1" t="s">
        <v>28</v>
      </c>
      <c r="B16" s="1">
        <v>7</v>
      </c>
      <c r="C16" s="1" t="s">
        <v>222</v>
      </c>
      <c r="D16" s="1">
        <v>11477</v>
      </c>
      <c r="E16" s="1" t="s">
        <v>223</v>
      </c>
      <c r="F16" s="1" t="s">
        <v>240</v>
      </c>
      <c r="G16">
        <v>45.717399999999998</v>
      </c>
      <c r="H16">
        <v>1.5427999999999999</v>
      </c>
      <c r="I16">
        <v>4.8468</v>
      </c>
      <c r="J16">
        <v>0.33750000000000002</v>
      </c>
      <c r="K16">
        <v>45.717399999999998</v>
      </c>
      <c r="L16">
        <v>4.1000000000000002E-2</v>
      </c>
      <c r="M16">
        <v>95</v>
      </c>
      <c r="N16">
        <v>119</v>
      </c>
      <c r="O16">
        <v>8</v>
      </c>
    </row>
    <row r="17" spans="1:16" x14ac:dyDescent="0.25">
      <c r="A17" s="1" t="s">
        <v>30</v>
      </c>
      <c r="B17" s="1">
        <v>17</v>
      </c>
      <c r="C17" s="1" t="s">
        <v>222</v>
      </c>
      <c r="D17" s="1">
        <v>1840</v>
      </c>
      <c r="E17" s="1" t="s">
        <v>223</v>
      </c>
      <c r="F17" s="1" t="s">
        <v>238</v>
      </c>
      <c r="G17">
        <v>73.05</v>
      </c>
      <c r="H17">
        <v>2.7978999999999998</v>
      </c>
      <c r="I17">
        <v>8.7898999999999994</v>
      </c>
      <c r="J17">
        <v>0.38300000000000001</v>
      </c>
      <c r="K17">
        <v>73.05</v>
      </c>
      <c r="L17">
        <v>8.4000000000000005E-2</v>
      </c>
      <c r="M17">
        <v>227</v>
      </c>
      <c r="N17">
        <v>409</v>
      </c>
      <c r="O17">
        <v>56</v>
      </c>
      <c r="P17">
        <f>SUMPRODUCT(J17:J20,G17:G20)/SUM(G17:G20)</f>
        <v>0.37275380968435962</v>
      </c>
    </row>
    <row r="18" spans="1:16" x14ac:dyDescent="0.25">
      <c r="A18" s="1" t="s">
        <v>31</v>
      </c>
      <c r="B18" s="1">
        <v>17</v>
      </c>
      <c r="C18" s="1" t="s">
        <v>222</v>
      </c>
      <c r="D18" s="1">
        <v>1840</v>
      </c>
      <c r="E18" s="1" t="s">
        <v>223</v>
      </c>
      <c r="F18" s="1" t="s">
        <v>239</v>
      </c>
      <c r="G18">
        <v>65.462000000000003</v>
      </c>
      <c r="H18">
        <v>2.3060999999999998</v>
      </c>
      <c r="I18">
        <v>7.2446999999999999</v>
      </c>
      <c r="J18">
        <v>0.3523</v>
      </c>
      <c r="K18">
        <v>65.462000000000003</v>
      </c>
      <c r="L18">
        <v>6.4000000000000001E-2</v>
      </c>
      <c r="M18">
        <v>191</v>
      </c>
      <c r="N18">
        <v>339</v>
      </c>
      <c r="O18">
        <v>54</v>
      </c>
    </row>
    <row r="19" spans="1:16" x14ac:dyDescent="0.25">
      <c r="A19" s="1" t="s">
        <v>32</v>
      </c>
      <c r="B19" s="1">
        <v>17</v>
      </c>
      <c r="C19" s="1" t="s">
        <v>222</v>
      </c>
      <c r="D19" s="1">
        <v>1840</v>
      </c>
      <c r="E19" s="1" t="s">
        <v>223</v>
      </c>
      <c r="F19" s="1" t="s">
        <v>240</v>
      </c>
      <c r="G19">
        <v>53.880200000000002</v>
      </c>
      <c r="H19">
        <v>2.0470000000000002</v>
      </c>
      <c r="I19">
        <v>6.4306999999999999</v>
      </c>
      <c r="J19">
        <v>0.37990000000000002</v>
      </c>
      <c r="K19">
        <v>53.880200000000002</v>
      </c>
      <c r="L19">
        <v>6.0999999999999999E-2</v>
      </c>
      <c r="M19">
        <v>111</v>
      </c>
      <c r="N19">
        <v>161</v>
      </c>
      <c r="O19">
        <v>15</v>
      </c>
    </row>
    <row r="20" spans="1:16" x14ac:dyDescent="0.25">
      <c r="A20" s="1" t="s">
        <v>33</v>
      </c>
      <c r="B20" s="1">
        <v>17</v>
      </c>
      <c r="C20" s="1" t="s">
        <v>222</v>
      </c>
      <c r="D20" s="1">
        <v>1840</v>
      </c>
      <c r="E20" s="1" t="s">
        <v>223</v>
      </c>
      <c r="F20" s="1" t="s">
        <v>241</v>
      </c>
      <c r="G20">
        <v>13.744300000000001</v>
      </c>
      <c r="H20">
        <v>0.53280000000000005</v>
      </c>
      <c r="I20">
        <v>1.6738999999999999</v>
      </c>
      <c r="J20">
        <v>0.38769999999999999</v>
      </c>
      <c r="K20">
        <v>13.744300000000001</v>
      </c>
      <c r="L20">
        <v>1.6E-2</v>
      </c>
      <c r="M20">
        <v>46</v>
      </c>
      <c r="N20">
        <v>58</v>
      </c>
      <c r="O20">
        <v>3</v>
      </c>
    </row>
    <row r="21" spans="1:16" x14ac:dyDescent="0.25">
      <c r="A21" s="1" t="s">
        <v>35</v>
      </c>
      <c r="B21" s="1">
        <v>17</v>
      </c>
      <c r="C21" s="1" t="s">
        <v>222</v>
      </c>
      <c r="D21" s="1">
        <v>6696</v>
      </c>
      <c r="E21" s="1" t="s">
        <v>223</v>
      </c>
      <c r="F21" s="1" t="s">
        <v>238</v>
      </c>
      <c r="G21">
        <v>98.888999999999996</v>
      </c>
      <c r="H21">
        <v>5.5720000000000001</v>
      </c>
      <c r="I21">
        <v>17.505099999999999</v>
      </c>
      <c r="J21">
        <v>0.5635</v>
      </c>
      <c r="K21">
        <v>98.888999999999996</v>
      </c>
      <c r="L21">
        <v>0.247</v>
      </c>
      <c r="M21">
        <v>138</v>
      </c>
      <c r="N21">
        <v>241</v>
      </c>
      <c r="O21">
        <v>14</v>
      </c>
      <c r="P21">
        <f>SUMPRODUCT(J21:J27,G21:G27)/SUM(G21:G27)</f>
        <v>0.55210145049314086</v>
      </c>
    </row>
    <row r="22" spans="1:16" x14ac:dyDescent="0.25">
      <c r="A22" s="1" t="s">
        <v>36</v>
      </c>
      <c r="B22" s="1">
        <v>17</v>
      </c>
      <c r="C22" s="1" t="s">
        <v>222</v>
      </c>
      <c r="D22" s="1">
        <v>6696</v>
      </c>
      <c r="E22" s="1" t="s">
        <v>223</v>
      </c>
      <c r="F22" s="1" t="s">
        <v>239</v>
      </c>
      <c r="G22">
        <v>104.6673</v>
      </c>
      <c r="H22">
        <v>5.4546999999999999</v>
      </c>
      <c r="I22">
        <v>17.136299999999999</v>
      </c>
      <c r="J22">
        <v>0.52110000000000001</v>
      </c>
      <c r="K22">
        <v>104.6673</v>
      </c>
      <c r="L22">
        <v>0.223</v>
      </c>
      <c r="M22">
        <v>134</v>
      </c>
      <c r="N22">
        <v>220</v>
      </c>
      <c r="O22">
        <v>19</v>
      </c>
    </row>
    <row r="23" spans="1:16" x14ac:dyDescent="0.25">
      <c r="A23" s="1" t="s">
        <v>37</v>
      </c>
      <c r="B23" s="1">
        <v>17</v>
      </c>
      <c r="C23" s="1" t="s">
        <v>222</v>
      </c>
      <c r="D23" s="1">
        <v>6696</v>
      </c>
      <c r="E23" s="1" t="s">
        <v>223</v>
      </c>
      <c r="F23" s="1" t="s">
        <v>240</v>
      </c>
      <c r="G23">
        <v>90.307400000000001</v>
      </c>
      <c r="H23">
        <v>4.95</v>
      </c>
      <c r="I23">
        <v>15.550800000000001</v>
      </c>
      <c r="J23">
        <v>0.54810000000000003</v>
      </c>
      <c r="K23">
        <v>90.307400000000001</v>
      </c>
      <c r="L23">
        <v>0.21299999999999999</v>
      </c>
      <c r="M23">
        <v>114</v>
      </c>
      <c r="N23">
        <v>191</v>
      </c>
      <c r="O23">
        <v>8</v>
      </c>
    </row>
    <row r="24" spans="1:16" x14ac:dyDescent="0.25">
      <c r="A24" s="1" t="s">
        <v>38</v>
      </c>
      <c r="B24" s="1">
        <v>17</v>
      </c>
      <c r="C24" s="1" t="s">
        <v>222</v>
      </c>
      <c r="D24" s="1">
        <v>6696</v>
      </c>
      <c r="E24" s="1" t="s">
        <v>223</v>
      </c>
      <c r="F24" s="1" t="s">
        <v>241</v>
      </c>
      <c r="G24">
        <v>70.422899999999998</v>
      </c>
      <c r="H24">
        <v>4.0518999999999998</v>
      </c>
      <c r="I24">
        <v>12.7294</v>
      </c>
      <c r="J24">
        <v>0.57540000000000002</v>
      </c>
      <c r="K24">
        <v>70.422899999999998</v>
      </c>
      <c r="L24">
        <v>0.183</v>
      </c>
      <c r="M24">
        <v>77</v>
      </c>
      <c r="N24">
        <v>129</v>
      </c>
      <c r="O24">
        <v>0</v>
      </c>
    </row>
    <row r="25" spans="1:16" x14ac:dyDescent="0.25">
      <c r="A25" s="1" t="s">
        <v>39</v>
      </c>
      <c r="B25" s="1">
        <v>17</v>
      </c>
      <c r="C25" s="1" t="s">
        <v>222</v>
      </c>
      <c r="D25" s="1">
        <v>6696</v>
      </c>
      <c r="E25" s="1" t="s">
        <v>223</v>
      </c>
      <c r="F25" s="1" t="s">
        <v>242</v>
      </c>
      <c r="G25">
        <v>100.3197</v>
      </c>
      <c r="H25">
        <v>5.7126999999999999</v>
      </c>
      <c r="I25">
        <v>17.946899999999999</v>
      </c>
      <c r="J25">
        <v>0.56940000000000002</v>
      </c>
      <c r="K25">
        <v>100.3197</v>
      </c>
      <c r="L25">
        <v>0.255</v>
      </c>
      <c r="M25">
        <v>110</v>
      </c>
      <c r="N25">
        <v>202</v>
      </c>
      <c r="O25">
        <v>13</v>
      </c>
    </row>
    <row r="26" spans="1:16" x14ac:dyDescent="0.25">
      <c r="A26" s="1" t="s">
        <v>40</v>
      </c>
      <c r="B26" s="1">
        <v>17</v>
      </c>
      <c r="C26" s="1" t="s">
        <v>222</v>
      </c>
      <c r="D26" s="1">
        <v>6696</v>
      </c>
      <c r="E26" s="1" t="s">
        <v>223</v>
      </c>
      <c r="F26" s="1" t="s">
        <v>243</v>
      </c>
      <c r="G26">
        <v>91.780299999999997</v>
      </c>
      <c r="H26">
        <v>5.0247000000000002</v>
      </c>
      <c r="I26">
        <v>15.785600000000001</v>
      </c>
      <c r="J26">
        <v>0.54749999999999999</v>
      </c>
      <c r="K26">
        <v>91.780299999999997</v>
      </c>
      <c r="L26">
        <v>0.216</v>
      </c>
      <c r="M26">
        <v>115</v>
      </c>
      <c r="N26">
        <v>167</v>
      </c>
      <c r="O26">
        <v>8</v>
      </c>
    </row>
    <row r="27" spans="1:16" x14ac:dyDescent="0.25">
      <c r="A27" s="1" t="s">
        <v>41</v>
      </c>
      <c r="B27" s="1">
        <v>17</v>
      </c>
      <c r="C27" s="1" t="s">
        <v>222</v>
      </c>
      <c r="D27" s="1">
        <v>6696</v>
      </c>
      <c r="E27" s="1" t="s">
        <v>223</v>
      </c>
      <c r="F27" s="1" t="s">
        <v>244</v>
      </c>
      <c r="G27">
        <v>24.857099999999999</v>
      </c>
      <c r="H27">
        <v>1.3249</v>
      </c>
      <c r="I27">
        <v>4.1622000000000003</v>
      </c>
      <c r="J27">
        <v>0.53300000000000003</v>
      </c>
      <c r="K27">
        <v>24.857099999999999</v>
      </c>
      <c r="L27">
        <v>5.5E-2</v>
      </c>
      <c r="M27">
        <v>43</v>
      </c>
      <c r="N27">
        <v>49</v>
      </c>
      <c r="O27">
        <v>2</v>
      </c>
    </row>
    <row r="28" spans="1:16" x14ac:dyDescent="0.25">
      <c r="A28" s="1" t="s">
        <v>44</v>
      </c>
      <c r="B28" s="1">
        <v>23</v>
      </c>
      <c r="C28" s="1" t="s">
        <v>222</v>
      </c>
      <c r="D28" s="1">
        <v>2098</v>
      </c>
      <c r="E28" s="1" t="s">
        <v>223</v>
      </c>
      <c r="F28" s="1" t="s">
        <v>238</v>
      </c>
      <c r="G28">
        <v>148.1285</v>
      </c>
      <c r="H28">
        <v>4.8361999999999998</v>
      </c>
      <c r="I28">
        <v>15.1934</v>
      </c>
      <c r="J28">
        <v>0.32650000000000001</v>
      </c>
      <c r="K28">
        <v>148.1285</v>
      </c>
      <c r="L28">
        <v>0.124</v>
      </c>
      <c r="M28">
        <v>209</v>
      </c>
      <c r="N28">
        <v>383</v>
      </c>
      <c r="O28">
        <v>58</v>
      </c>
      <c r="P28">
        <f>SUMPRODUCT(J28:J29,G28:G29)/SUM(G28:G29)</f>
        <v>0.32590689397031475</v>
      </c>
    </row>
    <row r="29" spans="1:16" x14ac:dyDescent="0.25">
      <c r="A29" s="1" t="s">
        <v>45</v>
      </c>
      <c r="B29" s="1">
        <v>23</v>
      </c>
      <c r="C29" s="1" t="s">
        <v>222</v>
      </c>
      <c r="D29" s="1">
        <v>2098</v>
      </c>
      <c r="E29" s="1" t="s">
        <v>223</v>
      </c>
      <c r="F29" s="1" t="s">
        <v>239</v>
      </c>
      <c r="G29">
        <v>108.88160000000001</v>
      </c>
      <c r="H29">
        <v>3.5392999999999999</v>
      </c>
      <c r="I29">
        <v>11.119</v>
      </c>
      <c r="J29">
        <v>0.3251</v>
      </c>
      <c r="K29">
        <v>108.88160000000001</v>
      </c>
      <c r="L29">
        <v>0.09</v>
      </c>
      <c r="M29">
        <v>167</v>
      </c>
      <c r="N29">
        <v>209</v>
      </c>
      <c r="O29">
        <v>22</v>
      </c>
    </row>
    <row r="30" spans="1:16" x14ac:dyDescent="0.25">
      <c r="A30" s="1" t="s">
        <v>48</v>
      </c>
      <c r="B30" s="1">
        <v>26</v>
      </c>
      <c r="C30" s="1" t="s">
        <v>222</v>
      </c>
      <c r="D30" s="1">
        <v>7446</v>
      </c>
      <c r="E30" s="1" t="s">
        <v>223</v>
      </c>
      <c r="F30" s="1" t="s">
        <v>238</v>
      </c>
      <c r="G30">
        <v>133.3348</v>
      </c>
      <c r="H30">
        <v>3.3921999999999999</v>
      </c>
      <c r="I30">
        <v>10.657</v>
      </c>
      <c r="J30">
        <v>0.25440000000000002</v>
      </c>
      <c r="K30">
        <v>133.3348</v>
      </c>
      <c r="L30">
        <v>6.8000000000000005E-2</v>
      </c>
      <c r="M30">
        <v>332</v>
      </c>
      <c r="N30">
        <v>630</v>
      </c>
      <c r="O30">
        <v>97</v>
      </c>
      <c r="P30">
        <f>SUMPRODUCT(J29:J32,G29:G32)/SUM(G29:G32)</f>
        <v>0.27437348969876096</v>
      </c>
    </row>
    <row r="31" spans="1:16" x14ac:dyDescent="0.25">
      <c r="A31" s="1" t="s">
        <v>49</v>
      </c>
      <c r="B31" s="1">
        <v>26</v>
      </c>
      <c r="C31" s="1" t="s">
        <v>222</v>
      </c>
      <c r="D31" s="1">
        <v>7446</v>
      </c>
      <c r="E31" s="1" t="s">
        <v>223</v>
      </c>
      <c r="F31" s="1" t="s">
        <v>239</v>
      </c>
      <c r="G31">
        <v>146.88679999999999</v>
      </c>
      <c r="H31">
        <v>4.0179</v>
      </c>
      <c r="I31">
        <v>12.6227</v>
      </c>
      <c r="J31">
        <v>0.27350000000000002</v>
      </c>
      <c r="K31">
        <v>146.88679999999999</v>
      </c>
      <c r="L31">
        <v>8.5999999999999993E-2</v>
      </c>
      <c r="M31">
        <v>367</v>
      </c>
      <c r="N31">
        <v>574</v>
      </c>
      <c r="O31">
        <v>93</v>
      </c>
    </row>
    <row r="32" spans="1:16" x14ac:dyDescent="0.25">
      <c r="A32" s="1" t="s">
        <v>50</v>
      </c>
      <c r="B32" s="1">
        <v>26</v>
      </c>
      <c r="C32" s="1" t="s">
        <v>222</v>
      </c>
      <c r="D32" s="1">
        <v>7446</v>
      </c>
      <c r="E32" s="1" t="s">
        <v>223</v>
      </c>
      <c r="F32" s="1" t="s">
        <v>240</v>
      </c>
      <c r="G32">
        <v>99.794300000000007</v>
      </c>
      <c r="H32">
        <v>2.4653999999999998</v>
      </c>
      <c r="I32">
        <v>7.7450999999999999</v>
      </c>
      <c r="J32">
        <v>0.247</v>
      </c>
      <c r="K32">
        <v>99.794300000000007</v>
      </c>
      <c r="L32">
        <v>4.8000000000000001E-2</v>
      </c>
      <c r="M32">
        <v>279</v>
      </c>
      <c r="N32">
        <v>390</v>
      </c>
      <c r="O32">
        <v>52</v>
      </c>
    </row>
    <row r="33" spans="1:16" x14ac:dyDescent="0.25">
      <c r="A33" s="1" t="s">
        <v>51</v>
      </c>
      <c r="B33" s="1">
        <v>26</v>
      </c>
      <c r="C33" s="1" t="s">
        <v>222</v>
      </c>
      <c r="D33" s="1">
        <v>7446</v>
      </c>
      <c r="E33" s="1" t="s">
        <v>223</v>
      </c>
      <c r="F33" s="1" t="s">
        <v>241</v>
      </c>
      <c r="G33">
        <v>100.23390000000001</v>
      </c>
      <c r="H33">
        <v>2.4468999999999999</v>
      </c>
      <c r="I33">
        <v>7.6871999999999998</v>
      </c>
      <c r="J33">
        <v>0.24410000000000001</v>
      </c>
      <c r="K33">
        <v>100.23390000000001</v>
      </c>
      <c r="L33">
        <v>4.7E-2</v>
      </c>
      <c r="M33">
        <v>277</v>
      </c>
      <c r="N33">
        <v>366</v>
      </c>
      <c r="O33">
        <v>58</v>
      </c>
    </row>
    <row r="34" spans="1:16" x14ac:dyDescent="0.25">
      <c r="A34" s="1" t="s">
        <v>54</v>
      </c>
      <c r="B34" s="1">
        <v>26</v>
      </c>
      <c r="C34" s="1" t="s">
        <v>222</v>
      </c>
      <c r="D34" s="1">
        <v>7466</v>
      </c>
      <c r="E34" s="1" t="s">
        <v>223</v>
      </c>
      <c r="F34" s="1" t="s">
        <v>238</v>
      </c>
      <c r="G34">
        <v>114.4385</v>
      </c>
      <c r="H34">
        <v>3.6543000000000001</v>
      </c>
      <c r="I34">
        <v>11.4802</v>
      </c>
      <c r="J34">
        <v>0.31929999999999997</v>
      </c>
      <c r="K34">
        <v>114.4385</v>
      </c>
      <c r="L34">
        <v>9.1999999999999998E-2</v>
      </c>
      <c r="M34">
        <v>282</v>
      </c>
      <c r="N34">
        <v>441</v>
      </c>
      <c r="O34">
        <v>53</v>
      </c>
      <c r="P34">
        <f>SUMPRODUCT(J34:J36,G34:G36)/SUM(G34:G36)</f>
        <v>0.30876405994702444</v>
      </c>
    </row>
    <row r="35" spans="1:16" x14ac:dyDescent="0.25">
      <c r="A35" s="1" t="s">
        <v>55</v>
      </c>
      <c r="B35" s="1">
        <v>26</v>
      </c>
      <c r="C35" s="1" t="s">
        <v>222</v>
      </c>
      <c r="D35" s="1">
        <v>7466</v>
      </c>
      <c r="E35" s="1" t="s">
        <v>223</v>
      </c>
      <c r="F35" s="1" t="s">
        <v>239</v>
      </c>
      <c r="G35">
        <v>82.154399999999995</v>
      </c>
      <c r="H35">
        <v>2.5348999999999999</v>
      </c>
      <c r="I35">
        <v>7.9637000000000002</v>
      </c>
      <c r="J35">
        <v>0.30859999999999999</v>
      </c>
      <c r="K35">
        <v>82.154399999999995</v>
      </c>
      <c r="L35">
        <v>6.0999999999999999E-2</v>
      </c>
      <c r="M35">
        <v>209</v>
      </c>
      <c r="N35">
        <v>310</v>
      </c>
      <c r="O35">
        <v>30</v>
      </c>
    </row>
    <row r="36" spans="1:16" x14ac:dyDescent="0.25">
      <c r="A36" s="1" t="s">
        <v>56</v>
      </c>
      <c r="B36" s="1">
        <v>26</v>
      </c>
      <c r="C36" s="1" t="s">
        <v>222</v>
      </c>
      <c r="D36" s="1">
        <v>7466</v>
      </c>
      <c r="E36" s="1" t="s">
        <v>223</v>
      </c>
      <c r="F36" s="1" t="s">
        <v>240</v>
      </c>
      <c r="G36">
        <v>68.661299999999997</v>
      </c>
      <c r="H36">
        <v>2.0011000000000001</v>
      </c>
      <c r="I36">
        <v>6.2866</v>
      </c>
      <c r="J36">
        <v>0.29139999999999999</v>
      </c>
      <c r="K36">
        <v>68.661299999999997</v>
      </c>
      <c r="L36">
        <v>4.5999999999999999E-2</v>
      </c>
      <c r="M36">
        <v>198</v>
      </c>
      <c r="N36">
        <v>243</v>
      </c>
      <c r="O36">
        <v>26</v>
      </c>
    </row>
    <row r="37" spans="1:16" x14ac:dyDescent="0.25">
      <c r="A37" s="1" t="s">
        <v>59</v>
      </c>
      <c r="B37" s="1">
        <v>26</v>
      </c>
      <c r="C37" s="1" t="s">
        <v>222</v>
      </c>
      <c r="D37" s="1">
        <v>7681</v>
      </c>
      <c r="E37" s="1" t="s">
        <v>223</v>
      </c>
      <c r="F37" s="1" t="s">
        <v>238</v>
      </c>
      <c r="G37">
        <v>159.8612</v>
      </c>
      <c r="H37">
        <v>3.1080999999999999</v>
      </c>
      <c r="I37">
        <v>9.7644000000000002</v>
      </c>
      <c r="J37">
        <v>0.19439999999999999</v>
      </c>
      <c r="K37">
        <v>159.8612</v>
      </c>
      <c r="L37">
        <v>4.7E-2</v>
      </c>
      <c r="M37">
        <v>561</v>
      </c>
      <c r="N37">
        <v>921</v>
      </c>
      <c r="O37">
        <v>230</v>
      </c>
      <c r="P37">
        <f>SUMPRODUCT(J36:J39,G36:G39)/SUM(G36:G39)</f>
        <v>0.22141013784392705</v>
      </c>
    </row>
    <row r="38" spans="1:16" x14ac:dyDescent="0.25">
      <c r="A38" s="1" t="s">
        <v>60</v>
      </c>
      <c r="B38" s="1">
        <v>26</v>
      </c>
      <c r="C38" s="1" t="s">
        <v>222</v>
      </c>
      <c r="D38" s="1">
        <v>7681</v>
      </c>
      <c r="E38" s="1" t="s">
        <v>223</v>
      </c>
      <c r="F38" s="1" t="s">
        <v>239</v>
      </c>
      <c r="G38">
        <v>184.75659999999999</v>
      </c>
      <c r="H38">
        <v>4.1548999999999996</v>
      </c>
      <c r="I38">
        <v>13.053100000000001</v>
      </c>
      <c r="J38">
        <v>0.22489999999999999</v>
      </c>
      <c r="K38">
        <v>184.75659999999999</v>
      </c>
      <c r="L38">
        <v>7.2999999999999995E-2</v>
      </c>
      <c r="M38">
        <v>594</v>
      </c>
      <c r="N38">
        <v>1093</v>
      </c>
      <c r="O38">
        <v>219</v>
      </c>
    </row>
    <row r="39" spans="1:16" x14ac:dyDescent="0.25">
      <c r="A39" s="1" t="s">
        <v>61</v>
      </c>
      <c r="B39" s="1">
        <v>26</v>
      </c>
      <c r="C39" s="1" t="s">
        <v>222</v>
      </c>
      <c r="D39" s="1">
        <v>7681</v>
      </c>
      <c r="E39" s="1" t="s">
        <v>223</v>
      </c>
      <c r="F39" s="1" t="s">
        <v>240</v>
      </c>
      <c r="G39">
        <v>185.34719999999999</v>
      </c>
      <c r="H39">
        <v>3.9904000000000002</v>
      </c>
      <c r="I39">
        <v>12.536099999999999</v>
      </c>
      <c r="J39">
        <v>0.21529999999999999</v>
      </c>
      <c r="K39">
        <v>185.34719999999999</v>
      </c>
      <c r="L39">
        <v>6.7000000000000004E-2</v>
      </c>
      <c r="M39">
        <v>571</v>
      </c>
      <c r="N39">
        <v>1103</v>
      </c>
      <c r="O39">
        <v>259</v>
      </c>
    </row>
    <row r="40" spans="1:16" x14ac:dyDescent="0.25">
      <c r="A40" s="1" t="s">
        <v>62</v>
      </c>
      <c r="B40" s="1">
        <v>26</v>
      </c>
      <c r="C40" s="1" t="s">
        <v>222</v>
      </c>
      <c r="D40" s="1">
        <v>7681</v>
      </c>
      <c r="E40" s="1" t="s">
        <v>223</v>
      </c>
      <c r="F40" s="1" t="s">
        <v>241</v>
      </c>
      <c r="G40">
        <v>224.19720000000001</v>
      </c>
      <c r="H40">
        <v>5.2680999999999996</v>
      </c>
      <c r="I40">
        <v>16.5504</v>
      </c>
      <c r="J40">
        <v>0.23499999999999999</v>
      </c>
      <c r="K40">
        <v>224.19720000000001</v>
      </c>
      <c r="L40">
        <v>9.7000000000000003E-2</v>
      </c>
      <c r="M40">
        <v>662</v>
      </c>
      <c r="N40">
        <v>1338</v>
      </c>
      <c r="O40">
        <v>257</v>
      </c>
    </row>
    <row r="41" spans="1:16" x14ac:dyDescent="0.25">
      <c r="A41" s="1" t="s">
        <v>65</v>
      </c>
      <c r="B41" s="1">
        <v>26</v>
      </c>
      <c r="C41" s="1" t="s">
        <v>222</v>
      </c>
      <c r="D41" s="1">
        <v>7685</v>
      </c>
      <c r="E41" s="1" t="s">
        <v>223</v>
      </c>
      <c r="F41" s="1" t="s">
        <v>238</v>
      </c>
      <c r="G41">
        <v>198.8451</v>
      </c>
      <c r="H41">
        <v>4.3674999999999997</v>
      </c>
      <c r="I41">
        <v>13.7209</v>
      </c>
      <c r="J41">
        <v>0.21959999999999999</v>
      </c>
      <c r="K41">
        <v>198.8451</v>
      </c>
      <c r="L41">
        <v>7.4999999999999997E-2</v>
      </c>
      <c r="M41">
        <v>484</v>
      </c>
      <c r="N41">
        <v>1099</v>
      </c>
      <c r="O41">
        <v>243</v>
      </c>
      <c r="P41">
        <f>SUMPRODUCT(J41:J46,G41:G46)/SUM(G41:G46)</f>
        <v>0.19992117864583489</v>
      </c>
    </row>
    <row r="42" spans="1:16" x14ac:dyDescent="0.25">
      <c r="A42" s="1" t="s">
        <v>66</v>
      </c>
      <c r="B42" s="1">
        <v>26</v>
      </c>
      <c r="C42" s="1" t="s">
        <v>222</v>
      </c>
      <c r="D42" s="1">
        <v>7685</v>
      </c>
      <c r="E42" s="1" t="s">
        <v>223</v>
      </c>
      <c r="F42" s="1" t="s">
        <v>239</v>
      </c>
      <c r="G42">
        <v>230.33240000000001</v>
      </c>
      <c r="H42">
        <v>4.1874000000000002</v>
      </c>
      <c r="I42">
        <v>13.155099999999999</v>
      </c>
      <c r="J42">
        <v>0.18179999999999999</v>
      </c>
      <c r="K42">
        <v>230.33240000000001</v>
      </c>
      <c r="L42">
        <v>0.06</v>
      </c>
      <c r="M42">
        <v>582</v>
      </c>
      <c r="N42">
        <v>1418</v>
      </c>
      <c r="O42">
        <v>383</v>
      </c>
    </row>
    <row r="43" spans="1:16" x14ac:dyDescent="0.25">
      <c r="A43" s="1" t="s">
        <v>67</v>
      </c>
      <c r="B43" s="1">
        <v>26</v>
      </c>
      <c r="C43" s="1" t="s">
        <v>222</v>
      </c>
      <c r="D43" s="1">
        <v>7685</v>
      </c>
      <c r="E43" s="1" t="s">
        <v>223</v>
      </c>
      <c r="F43" s="1" t="s">
        <v>240</v>
      </c>
      <c r="G43">
        <v>275.48630000000003</v>
      </c>
      <c r="H43">
        <v>5.2122999999999999</v>
      </c>
      <c r="I43">
        <v>16.3749</v>
      </c>
      <c r="J43">
        <v>0.18920000000000001</v>
      </c>
      <c r="K43">
        <v>275.48630000000003</v>
      </c>
      <c r="L43">
        <v>7.6999999999999999E-2</v>
      </c>
      <c r="M43">
        <v>707</v>
      </c>
      <c r="N43">
        <v>1790</v>
      </c>
      <c r="O43">
        <v>527</v>
      </c>
    </row>
    <row r="44" spans="1:16" x14ac:dyDescent="0.25">
      <c r="A44" s="1" t="s">
        <v>68</v>
      </c>
      <c r="B44" s="1">
        <v>26</v>
      </c>
      <c r="C44" s="1" t="s">
        <v>222</v>
      </c>
      <c r="D44" s="1">
        <v>7685</v>
      </c>
      <c r="E44" s="1" t="s">
        <v>223</v>
      </c>
      <c r="F44" s="1" t="s">
        <v>241</v>
      </c>
      <c r="G44">
        <v>198.9616</v>
      </c>
      <c r="H44">
        <v>4.0621</v>
      </c>
      <c r="I44">
        <v>12.7613</v>
      </c>
      <c r="J44">
        <v>0.20419999999999999</v>
      </c>
      <c r="K44">
        <v>198.9616</v>
      </c>
      <c r="L44">
        <v>6.5000000000000002E-2</v>
      </c>
      <c r="M44">
        <v>508</v>
      </c>
      <c r="N44">
        <v>1058</v>
      </c>
      <c r="O44">
        <v>261</v>
      </c>
    </row>
    <row r="45" spans="1:16" x14ac:dyDescent="0.25">
      <c r="A45" s="1" t="s">
        <v>69</v>
      </c>
      <c r="B45" s="1">
        <v>26</v>
      </c>
      <c r="C45" s="1" t="s">
        <v>222</v>
      </c>
      <c r="D45" s="1">
        <v>7685</v>
      </c>
      <c r="E45" s="1" t="s">
        <v>223</v>
      </c>
      <c r="F45" s="1" t="s">
        <v>242</v>
      </c>
      <c r="G45">
        <v>148.13800000000001</v>
      </c>
      <c r="H45">
        <v>2.9628000000000001</v>
      </c>
      <c r="I45">
        <v>9.3079000000000001</v>
      </c>
      <c r="J45">
        <v>0.2</v>
      </c>
      <c r="K45">
        <v>148.13800000000001</v>
      </c>
      <c r="L45">
        <v>4.7E-2</v>
      </c>
      <c r="M45">
        <v>437</v>
      </c>
      <c r="N45">
        <v>809</v>
      </c>
      <c r="O45">
        <v>223</v>
      </c>
    </row>
    <row r="46" spans="1:16" x14ac:dyDescent="0.25">
      <c r="A46" s="1" t="s">
        <v>70</v>
      </c>
      <c r="B46" s="1">
        <v>26</v>
      </c>
      <c r="C46" s="1" t="s">
        <v>222</v>
      </c>
      <c r="D46" s="1">
        <v>7685</v>
      </c>
      <c r="E46" s="1" t="s">
        <v>223</v>
      </c>
      <c r="F46" s="1" t="s">
        <v>243</v>
      </c>
      <c r="G46">
        <v>142.69210000000001</v>
      </c>
      <c r="H46">
        <v>3.0872999999999999</v>
      </c>
      <c r="I46">
        <v>9.6990999999999996</v>
      </c>
      <c r="J46">
        <v>0.21640000000000001</v>
      </c>
      <c r="K46">
        <v>142.69210000000001</v>
      </c>
      <c r="L46">
        <v>5.1999999999999998E-2</v>
      </c>
      <c r="M46">
        <v>374</v>
      </c>
      <c r="N46">
        <v>829</v>
      </c>
      <c r="O46">
        <v>244</v>
      </c>
    </row>
    <row r="47" spans="1:16" x14ac:dyDescent="0.25">
      <c r="A47" s="1" t="s">
        <v>74</v>
      </c>
      <c r="B47" s="1">
        <v>35</v>
      </c>
      <c r="C47" s="1" t="s">
        <v>222</v>
      </c>
      <c r="D47" s="1">
        <v>7032</v>
      </c>
      <c r="E47" s="1" t="s">
        <v>223</v>
      </c>
      <c r="F47" s="1" t="s">
        <v>238</v>
      </c>
      <c r="G47">
        <v>82.059100000000001</v>
      </c>
      <c r="H47">
        <v>4.3853</v>
      </c>
      <c r="I47">
        <v>13.776899999999999</v>
      </c>
      <c r="J47">
        <v>0.53439999999999999</v>
      </c>
      <c r="K47">
        <v>82.059100000000001</v>
      </c>
      <c r="L47">
        <v>0.184</v>
      </c>
      <c r="M47">
        <v>113</v>
      </c>
      <c r="N47">
        <v>146</v>
      </c>
      <c r="O47">
        <v>8</v>
      </c>
      <c r="P47">
        <f>SUMPRODUCT(J47:J48,G47:G48)/SUM(G47:G48)</f>
        <v>0.54445864875838812</v>
      </c>
    </row>
    <row r="48" spans="1:16" x14ac:dyDescent="0.25">
      <c r="A48" s="1" t="s">
        <v>75</v>
      </c>
      <c r="B48" s="1">
        <v>35</v>
      </c>
      <c r="C48" s="1" t="s">
        <v>222</v>
      </c>
      <c r="D48" s="1">
        <v>7032</v>
      </c>
      <c r="E48" s="1" t="s">
        <v>223</v>
      </c>
      <c r="F48" s="1" t="s">
        <v>239</v>
      </c>
      <c r="G48">
        <v>74.084699999999998</v>
      </c>
      <c r="H48">
        <v>4.1161000000000003</v>
      </c>
      <c r="I48">
        <v>12.9313</v>
      </c>
      <c r="J48">
        <v>0.55559999999999998</v>
      </c>
      <c r="K48">
        <v>74.084699999999998</v>
      </c>
      <c r="L48">
        <v>0.18</v>
      </c>
      <c r="M48">
        <v>136</v>
      </c>
      <c r="N48">
        <v>153</v>
      </c>
      <c r="O48">
        <v>13</v>
      </c>
    </row>
    <row r="49" spans="1:16" x14ac:dyDescent="0.25">
      <c r="A49" s="1" t="s">
        <v>77</v>
      </c>
      <c r="B49" s="1">
        <v>35</v>
      </c>
      <c r="C49" s="1" t="s">
        <v>222</v>
      </c>
      <c r="D49" s="1">
        <v>8662</v>
      </c>
      <c r="E49" s="1" t="s">
        <v>223</v>
      </c>
      <c r="F49" s="1" t="s">
        <v>238</v>
      </c>
      <c r="G49">
        <v>89.800799999999995</v>
      </c>
      <c r="H49">
        <v>2.0945</v>
      </c>
      <c r="I49">
        <v>6.5800999999999998</v>
      </c>
      <c r="J49">
        <v>0.23319999999999999</v>
      </c>
      <c r="K49">
        <v>89.800799999999995</v>
      </c>
      <c r="L49">
        <v>3.7999999999999999E-2</v>
      </c>
      <c r="M49">
        <v>311</v>
      </c>
      <c r="N49">
        <v>486</v>
      </c>
      <c r="O49">
        <v>70</v>
      </c>
      <c r="P49">
        <f>SUMPRODUCT(J49:J51,G49:G51)/SUM(G49:G51)</f>
        <v>0.29378941737720843</v>
      </c>
    </row>
    <row r="50" spans="1:16" x14ac:dyDescent="0.25">
      <c r="A50" s="1" t="s">
        <v>78</v>
      </c>
      <c r="B50" s="1">
        <v>35</v>
      </c>
      <c r="C50" s="1" t="s">
        <v>222</v>
      </c>
      <c r="D50" s="1">
        <v>8662</v>
      </c>
      <c r="E50" s="1" t="s">
        <v>223</v>
      </c>
      <c r="F50" s="1" t="s">
        <v>239</v>
      </c>
      <c r="G50">
        <v>62.029000000000003</v>
      </c>
      <c r="H50">
        <v>1.6551</v>
      </c>
      <c r="I50">
        <v>5.1996000000000002</v>
      </c>
      <c r="J50">
        <v>0.26679999999999998</v>
      </c>
      <c r="K50">
        <v>62.029000000000003</v>
      </c>
      <c r="L50">
        <v>3.5000000000000003E-2</v>
      </c>
      <c r="M50">
        <v>234</v>
      </c>
      <c r="N50">
        <v>302</v>
      </c>
      <c r="O50">
        <v>31</v>
      </c>
    </row>
    <row r="51" spans="1:16" x14ac:dyDescent="0.25">
      <c r="A51" s="1" t="s">
        <v>79</v>
      </c>
      <c r="B51" s="1">
        <v>35</v>
      </c>
      <c r="C51" s="1" t="s">
        <v>222</v>
      </c>
      <c r="D51" s="1">
        <v>8662</v>
      </c>
      <c r="E51" s="1" t="s">
        <v>223</v>
      </c>
      <c r="F51" s="1" t="s">
        <v>240</v>
      </c>
      <c r="G51">
        <v>26.6373</v>
      </c>
      <c r="H51">
        <v>1.494</v>
      </c>
      <c r="I51">
        <v>4.6936</v>
      </c>
      <c r="J51">
        <v>0.56089999999999995</v>
      </c>
      <c r="K51">
        <v>26.6373</v>
      </c>
      <c r="L51">
        <v>6.6000000000000003E-2</v>
      </c>
      <c r="M51">
        <v>78</v>
      </c>
      <c r="N51">
        <v>129</v>
      </c>
      <c r="O51">
        <v>12</v>
      </c>
    </row>
    <row r="52" spans="1:16" x14ac:dyDescent="0.25">
      <c r="A52" s="1" t="s">
        <v>82</v>
      </c>
      <c r="B52" s="1">
        <v>35</v>
      </c>
      <c r="C52" s="1" t="s">
        <v>222</v>
      </c>
      <c r="D52" s="1">
        <v>10380</v>
      </c>
      <c r="E52" s="1" t="s">
        <v>223</v>
      </c>
      <c r="F52" s="1" t="s">
        <v>238</v>
      </c>
      <c r="G52">
        <v>127.0629</v>
      </c>
      <c r="H52">
        <v>3.2023000000000001</v>
      </c>
      <c r="I52">
        <v>10.0603</v>
      </c>
      <c r="J52">
        <v>0.252</v>
      </c>
      <c r="K52">
        <v>127.0629</v>
      </c>
      <c r="L52">
        <v>6.3E-2</v>
      </c>
      <c r="M52">
        <v>511</v>
      </c>
      <c r="N52">
        <v>971</v>
      </c>
      <c r="O52">
        <v>223</v>
      </c>
      <c r="P52">
        <f>SUMPRODUCT(J52:J54,G52:G54)/SUM(G52:G54)</f>
        <v>0.22786637584958735</v>
      </c>
    </row>
    <row r="53" spans="1:16" x14ac:dyDescent="0.25">
      <c r="A53" s="1" t="s">
        <v>83</v>
      </c>
      <c r="B53" s="1">
        <v>35</v>
      </c>
      <c r="C53" s="1" t="s">
        <v>222</v>
      </c>
      <c r="D53" s="1">
        <v>10380</v>
      </c>
      <c r="E53" s="1" t="s">
        <v>223</v>
      </c>
      <c r="F53" s="1" t="s">
        <v>239</v>
      </c>
      <c r="G53">
        <v>157.6446</v>
      </c>
      <c r="H53">
        <v>3.2869999999999999</v>
      </c>
      <c r="I53">
        <v>10.3263</v>
      </c>
      <c r="J53">
        <v>0.20849999999999999</v>
      </c>
      <c r="K53">
        <v>157.6446</v>
      </c>
      <c r="L53">
        <v>5.3999999999999999E-2</v>
      </c>
      <c r="M53">
        <v>593</v>
      </c>
      <c r="N53">
        <v>1284</v>
      </c>
      <c r="O53">
        <v>306</v>
      </c>
    </row>
    <row r="54" spans="1:16" x14ac:dyDescent="0.25">
      <c r="A54" s="1" t="s">
        <v>84</v>
      </c>
      <c r="B54" s="1">
        <v>35</v>
      </c>
      <c r="C54" s="1" t="s">
        <v>222</v>
      </c>
      <c r="D54" s="1">
        <v>10380</v>
      </c>
      <c r="E54" s="1" t="s">
        <v>223</v>
      </c>
      <c r="F54" s="1" t="s">
        <v>240</v>
      </c>
      <c r="G54">
        <v>81.043599999999998</v>
      </c>
      <c r="H54">
        <v>1.8455999999999999</v>
      </c>
      <c r="I54">
        <v>5.7981999999999996</v>
      </c>
      <c r="J54">
        <v>0.22770000000000001</v>
      </c>
      <c r="K54">
        <v>81.043599999999998</v>
      </c>
      <c r="L54">
        <v>3.3000000000000002E-2</v>
      </c>
      <c r="M54">
        <v>282</v>
      </c>
      <c r="N54">
        <v>635</v>
      </c>
      <c r="O54">
        <v>191</v>
      </c>
    </row>
    <row r="55" spans="1:16" x14ac:dyDescent="0.25">
      <c r="A55" s="1" t="s">
        <v>86</v>
      </c>
      <c r="B55" s="1">
        <v>38</v>
      </c>
      <c r="C55" s="1" t="s">
        <v>222</v>
      </c>
      <c r="D55" s="1">
        <v>7909</v>
      </c>
      <c r="E55" s="1" t="s">
        <v>223</v>
      </c>
      <c r="F55" s="1" t="s">
        <v>238</v>
      </c>
      <c r="G55">
        <v>115.9896</v>
      </c>
      <c r="H55">
        <v>4.6154000000000002</v>
      </c>
      <c r="I55">
        <v>14.499599999999999</v>
      </c>
      <c r="J55">
        <v>0.39789999999999998</v>
      </c>
      <c r="K55">
        <v>115.9896</v>
      </c>
      <c r="L55">
        <v>0.14399999999999999</v>
      </c>
      <c r="M55">
        <v>208</v>
      </c>
      <c r="N55">
        <v>315</v>
      </c>
      <c r="O55">
        <v>20</v>
      </c>
      <c r="P55">
        <f>SUMPRODUCT(J55:J60,G55:G60)/SUM(G55:G60)</f>
        <v>0.37858636035873588</v>
      </c>
    </row>
    <row r="56" spans="1:16" x14ac:dyDescent="0.25">
      <c r="A56" s="1" t="s">
        <v>87</v>
      </c>
      <c r="B56" s="1">
        <v>38</v>
      </c>
      <c r="C56" s="1" t="s">
        <v>222</v>
      </c>
      <c r="D56" s="1">
        <v>7909</v>
      </c>
      <c r="E56" s="1" t="s">
        <v>223</v>
      </c>
      <c r="F56" s="1" t="s">
        <v>239</v>
      </c>
      <c r="G56">
        <v>118.599</v>
      </c>
      <c r="H56">
        <v>4.4785000000000004</v>
      </c>
      <c r="I56">
        <v>14.069599999999999</v>
      </c>
      <c r="J56">
        <v>0.37759999999999999</v>
      </c>
      <c r="K56">
        <v>118.599</v>
      </c>
      <c r="L56">
        <v>0.13300000000000001</v>
      </c>
      <c r="M56">
        <v>300</v>
      </c>
      <c r="N56">
        <v>515</v>
      </c>
      <c r="O56">
        <v>47</v>
      </c>
    </row>
    <row r="57" spans="1:16" x14ac:dyDescent="0.25">
      <c r="A57" s="1" t="s">
        <v>88</v>
      </c>
      <c r="B57" s="1">
        <v>38</v>
      </c>
      <c r="C57" s="1" t="s">
        <v>222</v>
      </c>
      <c r="D57" s="1">
        <v>7909</v>
      </c>
      <c r="E57" s="1" t="s">
        <v>223</v>
      </c>
      <c r="F57" s="1" t="s">
        <v>240</v>
      </c>
      <c r="G57">
        <v>103.7236</v>
      </c>
      <c r="H57">
        <v>3.6770999999999998</v>
      </c>
      <c r="I57">
        <v>11.552099999999999</v>
      </c>
      <c r="J57">
        <v>0.35449999999999998</v>
      </c>
      <c r="K57">
        <v>103.7236</v>
      </c>
      <c r="L57">
        <v>0.10199999999999999</v>
      </c>
      <c r="M57">
        <v>237</v>
      </c>
      <c r="N57">
        <v>372</v>
      </c>
      <c r="O57">
        <v>47</v>
      </c>
    </row>
    <row r="58" spans="1:16" x14ac:dyDescent="0.25">
      <c r="A58" s="1" t="s">
        <v>89</v>
      </c>
      <c r="B58" s="1">
        <v>38</v>
      </c>
      <c r="C58" s="1" t="s">
        <v>222</v>
      </c>
      <c r="D58" s="1">
        <v>7909</v>
      </c>
      <c r="E58" s="1" t="s">
        <v>223</v>
      </c>
      <c r="F58" s="1" t="s">
        <v>241</v>
      </c>
      <c r="G58">
        <v>92.395600000000002</v>
      </c>
      <c r="H58">
        <v>3.2717999999999998</v>
      </c>
      <c r="I58">
        <v>10.2788</v>
      </c>
      <c r="J58">
        <v>0.35410000000000003</v>
      </c>
      <c r="K58">
        <v>92.395600000000002</v>
      </c>
      <c r="L58">
        <v>9.0999999999999998E-2</v>
      </c>
      <c r="M58">
        <v>251</v>
      </c>
      <c r="N58">
        <v>353</v>
      </c>
      <c r="O58">
        <v>26</v>
      </c>
    </row>
    <row r="59" spans="1:16" x14ac:dyDescent="0.25">
      <c r="A59" s="1" t="s">
        <v>90</v>
      </c>
      <c r="B59" s="1">
        <v>38</v>
      </c>
      <c r="C59" s="1" t="s">
        <v>222</v>
      </c>
      <c r="D59" s="1">
        <v>7909</v>
      </c>
      <c r="E59" s="1" t="s">
        <v>223</v>
      </c>
      <c r="F59" s="1" t="s">
        <v>242</v>
      </c>
      <c r="G59">
        <v>59.494999999999997</v>
      </c>
      <c r="H59">
        <v>2.5897999999999999</v>
      </c>
      <c r="I59">
        <v>8.1359999999999992</v>
      </c>
      <c r="J59">
        <v>0.43530000000000002</v>
      </c>
      <c r="K59">
        <v>59.494999999999997</v>
      </c>
      <c r="L59">
        <v>8.8999999999999996E-2</v>
      </c>
      <c r="M59">
        <v>125</v>
      </c>
      <c r="N59">
        <v>149</v>
      </c>
      <c r="O59">
        <v>12</v>
      </c>
    </row>
    <row r="60" spans="1:16" x14ac:dyDescent="0.25">
      <c r="A60" s="1" t="s">
        <v>91</v>
      </c>
      <c r="B60" s="1">
        <v>38</v>
      </c>
      <c r="C60" s="1" t="s">
        <v>222</v>
      </c>
      <c r="D60" s="1">
        <v>7909</v>
      </c>
      <c r="E60" s="1" t="s">
        <v>223</v>
      </c>
      <c r="F60" s="1" t="s">
        <v>243</v>
      </c>
      <c r="G60">
        <v>21.114899999999999</v>
      </c>
      <c r="H60">
        <v>0.7258</v>
      </c>
      <c r="I60">
        <v>2.2801999999999998</v>
      </c>
      <c r="J60">
        <v>0.34370000000000001</v>
      </c>
      <c r="K60">
        <v>21.114899999999999</v>
      </c>
      <c r="L60">
        <v>0.02</v>
      </c>
      <c r="M60">
        <v>57</v>
      </c>
      <c r="N60">
        <v>78</v>
      </c>
      <c r="O60">
        <v>5</v>
      </c>
    </row>
    <row r="61" spans="1:16" x14ac:dyDescent="0.25">
      <c r="A61" s="1" t="s">
        <v>94</v>
      </c>
      <c r="B61" s="1">
        <v>38</v>
      </c>
      <c r="C61" s="1" t="s">
        <v>222</v>
      </c>
      <c r="D61" s="1">
        <v>12632</v>
      </c>
      <c r="E61" s="1" t="s">
        <v>223</v>
      </c>
      <c r="F61" s="1" t="s">
        <v>238</v>
      </c>
      <c r="G61">
        <v>393.7885</v>
      </c>
      <c r="H61">
        <v>11.4473</v>
      </c>
      <c r="I61">
        <v>35.962699999999998</v>
      </c>
      <c r="J61">
        <v>0.29070000000000001</v>
      </c>
      <c r="K61">
        <v>393.7885</v>
      </c>
      <c r="L61">
        <v>0.26100000000000001</v>
      </c>
      <c r="M61">
        <v>465</v>
      </c>
      <c r="N61">
        <v>1025</v>
      </c>
      <c r="O61">
        <v>271</v>
      </c>
      <c r="P61">
        <f>SUMPRODUCT(J61:J67,G61:G67)/SUM(G61:G67)</f>
        <v>0.31393065747893661</v>
      </c>
    </row>
    <row r="62" spans="1:16" x14ac:dyDescent="0.25">
      <c r="A62" s="1" t="s">
        <v>95</v>
      </c>
      <c r="B62" s="1">
        <v>38</v>
      </c>
      <c r="C62" s="1" t="s">
        <v>222</v>
      </c>
      <c r="D62" s="1">
        <v>12632</v>
      </c>
      <c r="E62" s="1" t="s">
        <v>223</v>
      </c>
      <c r="F62" s="1" t="s">
        <v>239</v>
      </c>
      <c r="G62">
        <v>89.277299999999997</v>
      </c>
      <c r="H62">
        <v>3.1694</v>
      </c>
      <c r="I62">
        <v>9.9568999999999992</v>
      </c>
      <c r="J62">
        <v>0.35499999999999998</v>
      </c>
      <c r="K62">
        <v>89.277299999999997</v>
      </c>
      <c r="L62">
        <v>8.7999999999999995E-2</v>
      </c>
      <c r="M62">
        <v>170</v>
      </c>
      <c r="N62">
        <v>258</v>
      </c>
      <c r="O62">
        <v>23</v>
      </c>
    </row>
    <row r="63" spans="1:16" x14ac:dyDescent="0.25">
      <c r="A63" s="1" t="s">
        <v>96</v>
      </c>
      <c r="B63" s="1">
        <v>38</v>
      </c>
      <c r="C63" s="1" t="s">
        <v>222</v>
      </c>
      <c r="D63" s="1">
        <v>12632</v>
      </c>
      <c r="E63" s="1" t="s">
        <v>223</v>
      </c>
      <c r="F63" s="1" t="s">
        <v>240</v>
      </c>
      <c r="G63">
        <v>111.2137</v>
      </c>
      <c r="H63">
        <v>3.4912999999999998</v>
      </c>
      <c r="I63">
        <v>10.968299999999999</v>
      </c>
      <c r="J63">
        <v>0.31390000000000001</v>
      </c>
      <c r="K63">
        <v>111.2137</v>
      </c>
      <c r="L63">
        <v>8.5999999999999993E-2</v>
      </c>
      <c r="M63">
        <v>173</v>
      </c>
      <c r="N63">
        <v>217</v>
      </c>
      <c r="O63">
        <v>44</v>
      </c>
    </row>
    <row r="64" spans="1:16" x14ac:dyDescent="0.25">
      <c r="A64" s="1" t="s">
        <v>97</v>
      </c>
      <c r="B64" s="1">
        <v>38</v>
      </c>
      <c r="C64" s="1" t="s">
        <v>222</v>
      </c>
      <c r="D64" s="1">
        <v>12632</v>
      </c>
      <c r="E64" s="1" t="s">
        <v>223</v>
      </c>
      <c r="F64" s="1" t="s">
        <v>241</v>
      </c>
      <c r="G64">
        <v>277.2099</v>
      </c>
      <c r="H64">
        <v>8.7316000000000003</v>
      </c>
      <c r="I64">
        <v>27.431100000000001</v>
      </c>
      <c r="J64">
        <v>0.315</v>
      </c>
      <c r="K64">
        <v>277.2099</v>
      </c>
      <c r="L64">
        <v>0.216</v>
      </c>
      <c r="M64">
        <v>304</v>
      </c>
      <c r="N64">
        <v>779</v>
      </c>
      <c r="O64">
        <v>234</v>
      </c>
    </row>
    <row r="65" spans="1:16" x14ac:dyDescent="0.25">
      <c r="A65" s="1" t="s">
        <v>98</v>
      </c>
      <c r="B65" s="1">
        <v>38</v>
      </c>
      <c r="C65" s="1" t="s">
        <v>222</v>
      </c>
      <c r="D65" s="1">
        <v>12632</v>
      </c>
      <c r="E65" s="1" t="s">
        <v>223</v>
      </c>
      <c r="F65" s="1" t="s">
        <v>242</v>
      </c>
      <c r="G65">
        <v>275.52100000000002</v>
      </c>
      <c r="H65">
        <v>8.673</v>
      </c>
      <c r="I65">
        <v>27.2471</v>
      </c>
      <c r="J65">
        <v>0.31480000000000002</v>
      </c>
      <c r="K65">
        <v>275.52100000000002</v>
      </c>
      <c r="L65">
        <v>0.214</v>
      </c>
      <c r="M65">
        <v>319</v>
      </c>
      <c r="N65">
        <v>598</v>
      </c>
      <c r="O65">
        <v>117</v>
      </c>
    </row>
    <row r="66" spans="1:16" x14ac:dyDescent="0.25">
      <c r="A66" s="1" t="s">
        <v>99</v>
      </c>
      <c r="B66" s="1">
        <v>38</v>
      </c>
      <c r="C66" s="1" t="s">
        <v>222</v>
      </c>
      <c r="D66" s="1">
        <v>12632</v>
      </c>
      <c r="E66" s="1" t="s">
        <v>223</v>
      </c>
      <c r="F66" s="1" t="s">
        <v>243</v>
      </c>
      <c r="G66">
        <v>248.46209999999999</v>
      </c>
      <c r="H66">
        <v>8.0350000000000001</v>
      </c>
      <c r="I66">
        <v>25.242799999999999</v>
      </c>
      <c r="J66">
        <v>0.32340000000000002</v>
      </c>
      <c r="K66">
        <v>248.46209999999999</v>
      </c>
      <c r="L66">
        <v>0.20399999999999999</v>
      </c>
      <c r="M66">
        <v>285</v>
      </c>
      <c r="N66">
        <v>737</v>
      </c>
      <c r="O66">
        <v>189</v>
      </c>
    </row>
    <row r="67" spans="1:16" x14ac:dyDescent="0.25">
      <c r="A67" s="1" t="s">
        <v>100</v>
      </c>
      <c r="B67" s="1">
        <v>38</v>
      </c>
      <c r="C67" s="1" t="s">
        <v>222</v>
      </c>
      <c r="D67" s="1">
        <v>12632</v>
      </c>
      <c r="E67" s="1" t="s">
        <v>223</v>
      </c>
      <c r="F67" s="1" t="s">
        <v>244</v>
      </c>
      <c r="G67">
        <v>39.774999999999999</v>
      </c>
      <c r="H67">
        <v>1.5082</v>
      </c>
      <c r="I67">
        <v>4.7382</v>
      </c>
      <c r="J67">
        <v>0.37919999999999998</v>
      </c>
      <c r="K67">
        <v>39.774999999999999</v>
      </c>
      <c r="L67">
        <v>4.4999999999999998E-2</v>
      </c>
      <c r="M67">
        <v>74</v>
      </c>
      <c r="N67">
        <v>62</v>
      </c>
      <c r="O67">
        <v>6</v>
      </c>
    </row>
    <row r="68" spans="1:16" x14ac:dyDescent="0.25">
      <c r="A68" s="1" t="s">
        <v>105</v>
      </c>
      <c r="B68" s="1">
        <v>43</v>
      </c>
      <c r="C68" s="1" t="s">
        <v>222</v>
      </c>
      <c r="D68" s="1">
        <v>4554</v>
      </c>
      <c r="E68" s="1" t="s">
        <v>223</v>
      </c>
      <c r="F68" s="1" t="s">
        <v>238</v>
      </c>
      <c r="G68">
        <v>267.27080000000001</v>
      </c>
      <c r="H68">
        <v>7.2201000000000004</v>
      </c>
      <c r="I68">
        <v>22.682500000000001</v>
      </c>
      <c r="J68">
        <v>0.27010000000000001</v>
      </c>
      <c r="K68">
        <v>267.27080000000001</v>
      </c>
      <c r="L68">
        <v>0.153</v>
      </c>
      <c r="M68">
        <v>686</v>
      </c>
      <c r="N68">
        <v>1605</v>
      </c>
      <c r="O68">
        <v>351</v>
      </c>
      <c r="P68">
        <f>SUMPRODUCT(J68:J70,G68:G70)/SUM(G68:G70)</f>
        <v>0.30143801490679717</v>
      </c>
    </row>
    <row r="69" spans="1:16" x14ac:dyDescent="0.25">
      <c r="A69" s="1" t="s">
        <v>106</v>
      </c>
      <c r="B69" s="1">
        <v>43</v>
      </c>
      <c r="C69" s="1" t="s">
        <v>222</v>
      </c>
      <c r="D69" s="1">
        <v>4554</v>
      </c>
      <c r="E69" s="1" t="s">
        <v>223</v>
      </c>
      <c r="F69" s="1" t="s">
        <v>239</v>
      </c>
      <c r="G69">
        <v>126.2191</v>
      </c>
      <c r="H69">
        <v>3.9929000000000001</v>
      </c>
      <c r="I69">
        <v>12.5441</v>
      </c>
      <c r="J69">
        <v>0.31630000000000003</v>
      </c>
      <c r="K69">
        <v>126.2191</v>
      </c>
      <c r="L69">
        <v>9.9000000000000005E-2</v>
      </c>
      <c r="M69">
        <v>294</v>
      </c>
      <c r="N69">
        <v>522</v>
      </c>
      <c r="O69">
        <v>66</v>
      </c>
    </row>
    <row r="70" spans="1:16" x14ac:dyDescent="0.25">
      <c r="A70" s="1" t="s">
        <v>107</v>
      </c>
      <c r="B70" s="1">
        <v>43</v>
      </c>
      <c r="C70" s="1" t="s">
        <v>222</v>
      </c>
      <c r="D70" s="1">
        <v>4554</v>
      </c>
      <c r="E70" s="1" t="s">
        <v>223</v>
      </c>
      <c r="F70" s="1" t="s">
        <v>240</v>
      </c>
      <c r="G70">
        <v>80.481800000000007</v>
      </c>
      <c r="H70">
        <v>3.0762999999999998</v>
      </c>
      <c r="I70">
        <v>9.6644000000000005</v>
      </c>
      <c r="J70">
        <v>0.38219999999999998</v>
      </c>
      <c r="K70">
        <v>80.481800000000007</v>
      </c>
      <c r="L70">
        <v>9.1999999999999998E-2</v>
      </c>
      <c r="M70">
        <v>178</v>
      </c>
      <c r="N70">
        <v>244</v>
      </c>
      <c r="O70">
        <v>36</v>
      </c>
    </row>
    <row r="71" spans="1:16" x14ac:dyDescent="0.25">
      <c r="A71" s="1" t="s">
        <v>110</v>
      </c>
      <c r="B71" s="1">
        <v>43</v>
      </c>
      <c r="C71" s="1" t="s">
        <v>222</v>
      </c>
      <c r="D71" s="1">
        <v>7095</v>
      </c>
      <c r="E71" s="1" t="s">
        <v>223</v>
      </c>
      <c r="F71" s="1" t="s">
        <v>238</v>
      </c>
      <c r="G71">
        <v>67.057199999999995</v>
      </c>
      <c r="H71">
        <v>2.7919999999999998</v>
      </c>
      <c r="I71">
        <v>8.7714999999999996</v>
      </c>
      <c r="J71">
        <v>0.41639999999999999</v>
      </c>
      <c r="K71">
        <v>67.057199999999995</v>
      </c>
      <c r="L71">
        <v>9.0999999999999998E-2</v>
      </c>
      <c r="M71">
        <v>90</v>
      </c>
      <c r="N71">
        <v>121</v>
      </c>
      <c r="O71">
        <v>8</v>
      </c>
      <c r="P71">
        <f>SUMPRODUCT(J71:J75,G71:G75)/SUM(G71:G75)</f>
        <v>0.62792842967904172</v>
      </c>
    </row>
    <row r="72" spans="1:16" x14ac:dyDescent="0.25">
      <c r="A72" s="1" t="s">
        <v>111</v>
      </c>
      <c r="B72" s="1">
        <v>43</v>
      </c>
      <c r="C72" s="1" t="s">
        <v>222</v>
      </c>
      <c r="D72" s="1">
        <v>7095</v>
      </c>
      <c r="E72" s="1" t="s">
        <v>223</v>
      </c>
      <c r="F72" s="1" t="s">
        <v>239</v>
      </c>
      <c r="G72">
        <v>58.629600000000003</v>
      </c>
      <c r="H72">
        <v>3.7881</v>
      </c>
      <c r="I72">
        <v>11.900700000000001</v>
      </c>
      <c r="J72">
        <v>0.64610000000000001</v>
      </c>
      <c r="K72">
        <v>58.629600000000003</v>
      </c>
      <c r="L72">
        <v>0.192</v>
      </c>
      <c r="M72">
        <v>93</v>
      </c>
      <c r="N72">
        <v>115</v>
      </c>
      <c r="O72">
        <v>7</v>
      </c>
    </row>
    <row r="73" spans="1:16" x14ac:dyDescent="0.25">
      <c r="A73" s="1" t="s">
        <v>112</v>
      </c>
      <c r="B73" s="1">
        <v>43</v>
      </c>
      <c r="C73" s="1" t="s">
        <v>222</v>
      </c>
      <c r="D73" s="1">
        <v>7095</v>
      </c>
      <c r="E73" s="1" t="s">
        <v>223</v>
      </c>
      <c r="F73" s="1" t="s">
        <v>240</v>
      </c>
      <c r="G73">
        <v>51.671799999999998</v>
      </c>
      <c r="H73">
        <v>3.2035</v>
      </c>
      <c r="I73">
        <v>10.064</v>
      </c>
      <c r="J73">
        <v>0.62</v>
      </c>
      <c r="K73">
        <v>51.671799999999998</v>
      </c>
      <c r="L73">
        <v>0.156</v>
      </c>
      <c r="M73">
        <v>88</v>
      </c>
      <c r="N73">
        <v>99</v>
      </c>
      <c r="O73">
        <v>4</v>
      </c>
    </row>
    <row r="74" spans="1:16" x14ac:dyDescent="0.25">
      <c r="A74" s="1" t="s">
        <v>113</v>
      </c>
      <c r="B74" s="1">
        <v>43</v>
      </c>
      <c r="C74" s="1" t="s">
        <v>222</v>
      </c>
      <c r="D74" s="1">
        <v>7095</v>
      </c>
      <c r="E74" s="1" t="s">
        <v>223</v>
      </c>
      <c r="F74" s="1" t="s">
        <v>241</v>
      </c>
      <c r="G74">
        <v>57.067999999999998</v>
      </c>
      <c r="H74">
        <v>3.9975999999999998</v>
      </c>
      <c r="I74">
        <v>12.5587</v>
      </c>
      <c r="J74">
        <v>0.70050000000000001</v>
      </c>
      <c r="K74">
        <v>57.067999999999998</v>
      </c>
      <c r="L74">
        <v>0.22</v>
      </c>
      <c r="M74">
        <v>71</v>
      </c>
      <c r="N74">
        <v>94</v>
      </c>
      <c r="O74">
        <v>7</v>
      </c>
    </row>
    <row r="75" spans="1:16" x14ac:dyDescent="0.25">
      <c r="A75" s="1" t="s">
        <v>114</v>
      </c>
      <c r="B75" s="1">
        <v>43</v>
      </c>
      <c r="C75" s="1" t="s">
        <v>222</v>
      </c>
      <c r="D75" s="1">
        <v>7095</v>
      </c>
      <c r="E75" s="1" t="s">
        <v>223</v>
      </c>
      <c r="F75" s="1" t="s">
        <v>242</v>
      </c>
      <c r="G75">
        <v>49.414099999999998</v>
      </c>
      <c r="H75">
        <v>4.0416999999999996</v>
      </c>
      <c r="I75">
        <v>12.6973</v>
      </c>
      <c r="J75">
        <v>0.81789999999999996</v>
      </c>
      <c r="K75">
        <v>49.414099999999998</v>
      </c>
      <c r="L75">
        <v>0.26</v>
      </c>
      <c r="M75">
        <v>67</v>
      </c>
      <c r="N75">
        <v>71</v>
      </c>
      <c r="O75">
        <v>2</v>
      </c>
    </row>
    <row r="76" spans="1:16" x14ac:dyDescent="0.25">
      <c r="A76" s="1" t="s">
        <v>116</v>
      </c>
      <c r="B76" s="1">
        <v>43</v>
      </c>
      <c r="C76" s="1" t="s">
        <v>222</v>
      </c>
      <c r="D76" s="1">
        <v>7132</v>
      </c>
      <c r="E76" s="1" t="s">
        <v>223</v>
      </c>
      <c r="F76" s="1" t="s">
        <v>238</v>
      </c>
      <c r="G76">
        <v>126.0847</v>
      </c>
      <c r="H76">
        <v>3.6404000000000001</v>
      </c>
      <c r="I76">
        <v>11.436500000000001</v>
      </c>
      <c r="J76">
        <v>0.28870000000000001</v>
      </c>
      <c r="K76">
        <v>126.0847</v>
      </c>
      <c r="L76">
        <v>8.3000000000000004E-2</v>
      </c>
      <c r="M76">
        <v>350</v>
      </c>
      <c r="N76">
        <v>671</v>
      </c>
      <c r="O76">
        <v>130</v>
      </c>
      <c r="P76">
        <f>SUMPRODUCT(J76:J78,G76:G78)/SUM(G76:G78)</f>
        <v>0.26295824226948805</v>
      </c>
    </row>
    <row r="77" spans="1:16" x14ac:dyDescent="0.25">
      <c r="A77" s="1" t="s">
        <v>117</v>
      </c>
      <c r="B77" s="1">
        <v>43</v>
      </c>
      <c r="C77" s="1" t="s">
        <v>222</v>
      </c>
      <c r="D77" s="1">
        <v>7132</v>
      </c>
      <c r="E77" s="1" t="s">
        <v>223</v>
      </c>
      <c r="F77" s="1" t="s">
        <v>239</v>
      </c>
      <c r="G77">
        <v>160.77629999999999</v>
      </c>
      <c r="H77">
        <v>3.9946999999999999</v>
      </c>
      <c r="I77">
        <v>12.5497</v>
      </c>
      <c r="J77">
        <v>0.2485</v>
      </c>
      <c r="K77">
        <v>160.77629999999999</v>
      </c>
      <c r="L77">
        <v>7.8E-2</v>
      </c>
      <c r="M77">
        <v>605</v>
      </c>
      <c r="N77">
        <v>1068</v>
      </c>
      <c r="O77">
        <v>182</v>
      </c>
    </row>
    <row r="78" spans="1:16" x14ac:dyDescent="0.25">
      <c r="A78" s="1" t="s">
        <v>118</v>
      </c>
      <c r="B78" s="1">
        <v>43</v>
      </c>
      <c r="C78" s="1" t="s">
        <v>222</v>
      </c>
      <c r="D78" s="1">
        <v>7132</v>
      </c>
      <c r="E78" s="1" t="s">
        <v>223</v>
      </c>
      <c r="F78" s="1" t="s">
        <v>240</v>
      </c>
      <c r="G78">
        <v>50.1736</v>
      </c>
      <c r="H78">
        <v>1.2274</v>
      </c>
      <c r="I78">
        <v>3.8561000000000001</v>
      </c>
      <c r="J78">
        <v>0.24460000000000001</v>
      </c>
      <c r="K78">
        <v>50.1736</v>
      </c>
      <c r="L78">
        <v>2.4E-2</v>
      </c>
      <c r="M78">
        <v>174</v>
      </c>
      <c r="N78">
        <v>304</v>
      </c>
      <c r="O78">
        <v>46</v>
      </c>
    </row>
    <row r="79" spans="1:16" x14ac:dyDescent="0.25">
      <c r="A79" s="1" t="s">
        <v>120</v>
      </c>
      <c r="B79" s="1">
        <v>43</v>
      </c>
      <c r="C79" s="1" t="s">
        <v>222</v>
      </c>
      <c r="D79" s="1">
        <v>7159</v>
      </c>
      <c r="E79" s="1" t="s">
        <v>223</v>
      </c>
      <c r="F79" s="1" t="s">
        <v>238</v>
      </c>
      <c r="G79">
        <v>166.53809999999999</v>
      </c>
      <c r="H79">
        <v>5.2979000000000003</v>
      </c>
      <c r="I79">
        <v>16.643799999999999</v>
      </c>
      <c r="J79">
        <v>0.31809999999999999</v>
      </c>
      <c r="K79">
        <v>166.53809999999999</v>
      </c>
      <c r="L79">
        <v>0.13200000000000001</v>
      </c>
      <c r="M79">
        <v>426</v>
      </c>
      <c r="N79">
        <v>889</v>
      </c>
      <c r="O79">
        <v>135</v>
      </c>
      <c r="P79">
        <f>SUMPRODUCT(J78:J81,G78:G81)/SUM(G78:G81)</f>
        <v>0.32717284436974559</v>
      </c>
    </row>
    <row r="80" spans="1:16" x14ac:dyDescent="0.25">
      <c r="A80" s="1" t="s">
        <v>121</v>
      </c>
      <c r="B80" s="1">
        <v>43</v>
      </c>
      <c r="C80" s="1" t="s">
        <v>222</v>
      </c>
      <c r="D80" s="1">
        <v>7159</v>
      </c>
      <c r="E80" s="1" t="s">
        <v>223</v>
      </c>
      <c r="F80" s="1" t="s">
        <v>239</v>
      </c>
      <c r="G80">
        <v>315.95429999999999</v>
      </c>
      <c r="H80">
        <v>10.4893</v>
      </c>
      <c r="I80">
        <v>32.953099999999999</v>
      </c>
      <c r="J80">
        <v>0.33200000000000002</v>
      </c>
      <c r="K80">
        <v>315.95429999999999</v>
      </c>
      <c r="L80">
        <v>0.27300000000000002</v>
      </c>
      <c r="M80">
        <v>808</v>
      </c>
      <c r="N80">
        <v>1792</v>
      </c>
      <c r="O80">
        <v>343</v>
      </c>
    </row>
    <row r="81" spans="1:16" x14ac:dyDescent="0.25">
      <c r="A81" s="1" t="s">
        <v>122</v>
      </c>
      <c r="B81" s="1">
        <v>43</v>
      </c>
      <c r="C81" s="1" t="s">
        <v>222</v>
      </c>
      <c r="D81" s="1">
        <v>7159</v>
      </c>
      <c r="E81" s="1" t="s">
        <v>223</v>
      </c>
      <c r="F81" s="1" t="s">
        <v>240</v>
      </c>
      <c r="G81">
        <v>218.14109999999999</v>
      </c>
      <c r="H81">
        <v>7.5500999999999996</v>
      </c>
      <c r="I81">
        <v>23.7194</v>
      </c>
      <c r="J81">
        <v>0.34610000000000002</v>
      </c>
      <c r="K81">
        <v>218.14109999999999</v>
      </c>
      <c r="L81">
        <v>0.20499999999999999</v>
      </c>
      <c r="M81">
        <v>573</v>
      </c>
      <c r="N81">
        <v>1278</v>
      </c>
      <c r="O81">
        <v>163</v>
      </c>
    </row>
    <row r="82" spans="1:16" x14ac:dyDescent="0.25">
      <c r="A82" s="1" t="s">
        <v>123</v>
      </c>
      <c r="B82" s="1">
        <v>43</v>
      </c>
      <c r="C82" s="1" t="s">
        <v>222</v>
      </c>
      <c r="D82" s="1">
        <v>7159</v>
      </c>
      <c r="E82" s="1" t="s">
        <v>223</v>
      </c>
      <c r="F82" s="1" t="s">
        <v>241</v>
      </c>
      <c r="G82">
        <v>174.95740000000001</v>
      </c>
      <c r="H82">
        <v>5.85</v>
      </c>
      <c r="I82">
        <v>18.3782</v>
      </c>
      <c r="J82">
        <v>0.33439999999999998</v>
      </c>
      <c r="K82">
        <v>174.95740000000001</v>
      </c>
      <c r="L82">
        <v>0.154</v>
      </c>
      <c r="M82">
        <v>419</v>
      </c>
      <c r="N82">
        <v>1064</v>
      </c>
      <c r="O82">
        <v>200</v>
      </c>
    </row>
    <row r="83" spans="1:16" x14ac:dyDescent="0.25">
      <c r="A83" s="1" t="s">
        <v>125</v>
      </c>
      <c r="B83" s="1">
        <v>43</v>
      </c>
      <c r="C83" s="1" t="s">
        <v>222</v>
      </c>
      <c r="D83" s="1">
        <v>7179</v>
      </c>
      <c r="E83" s="1" t="s">
        <v>223</v>
      </c>
      <c r="F83" s="1" t="s">
        <v>238</v>
      </c>
      <c r="G83">
        <v>110.4135</v>
      </c>
      <c r="H83">
        <v>3.4045999999999998</v>
      </c>
      <c r="I83">
        <v>10.6957</v>
      </c>
      <c r="J83">
        <v>0.30830000000000002</v>
      </c>
      <c r="K83">
        <v>110.4135</v>
      </c>
      <c r="L83">
        <v>8.2000000000000003E-2</v>
      </c>
      <c r="M83">
        <v>315</v>
      </c>
      <c r="N83">
        <v>628</v>
      </c>
      <c r="O83">
        <v>95</v>
      </c>
      <c r="P83">
        <f>SUMPRODUCT(J83:J89,G83:G89)/SUM(G83:G89)</f>
        <v>0.32933906622940917</v>
      </c>
    </row>
    <row r="84" spans="1:16" x14ac:dyDescent="0.25">
      <c r="A84" s="1" t="s">
        <v>126</v>
      </c>
      <c r="B84" s="1">
        <v>43</v>
      </c>
      <c r="C84" s="1" t="s">
        <v>222</v>
      </c>
      <c r="D84" s="1">
        <v>7179</v>
      </c>
      <c r="E84" s="1" t="s">
        <v>223</v>
      </c>
      <c r="F84" s="1" t="s">
        <v>239</v>
      </c>
      <c r="G84">
        <v>186.3296</v>
      </c>
      <c r="H84">
        <v>6.5260999999999996</v>
      </c>
      <c r="I84">
        <v>20.502199999999998</v>
      </c>
      <c r="J84">
        <v>0.35020000000000001</v>
      </c>
      <c r="K84">
        <v>186.3296</v>
      </c>
      <c r="L84">
        <v>0.18</v>
      </c>
      <c r="M84">
        <v>470</v>
      </c>
      <c r="N84">
        <v>1001</v>
      </c>
      <c r="O84">
        <v>188</v>
      </c>
    </row>
    <row r="85" spans="1:16" x14ac:dyDescent="0.25">
      <c r="A85" s="1" t="s">
        <v>127</v>
      </c>
      <c r="B85" s="1">
        <v>43</v>
      </c>
      <c r="C85" s="1" t="s">
        <v>222</v>
      </c>
      <c r="D85" s="1">
        <v>7179</v>
      </c>
      <c r="E85" s="1" t="s">
        <v>223</v>
      </c>
      <c r="F85" s="1" t="s">
        <v>240</v>
      </c>
      <c r="G85">
        <v>144.99160000000001</v>
      </c>
      <c r="H85">
        <v>5.0698999999999996</v>
      </c>
      <c r="I85">
        <v>15.9276</v>
      </c>
      <c r="J85">
        <v>0.34970000000000001</v>
      </c>
      <c r="K85">
        <v>144.99160000000001</v>
      </c>
      <c r="L85">
        <v>0.13900000000000001</v>
      </c>
      <c r="M85">
        <v>378</v>
      </c>
      <c r="N85">
        <v>594</v>
      </c>
      <c r="O85">
        <v>112</v>
      </c>
    </row>
    <row r="86" spans="1:16" x14ac:dyDescent="0.25">
      <c r="A86" s="1" t="s">
        <v>128</v>
      </c>
      <c r="B86" s="1">
        <v>43</v>
      </c>
      <c r="C86" s="1" t="s">
        <v>222</v>
      </c>
      <c r="D86" s="1">
        <v>7179</v>
      </c>
      <c r="E86" s="1" t="s">
        <v>223</v>
      </c>
      <c r="F86" s="1" t="s">
        <v>241</v>
      </c>
      <c r="G86">
        <v>229.29179999999999</v>
      </c>
      <c r="H86">
        <v>7.66</v>
      </c>
      <c r="I86">
        <v>24.064699999999998</v>
      </c>
      <c r="J86">
        <v>0.33410000000000001</v>
      </c>
      <c r="K86">
        <v>229.29179999999999</v>
      </c>
      <c r="L86">
        <v>0.20100000000000001</v>
      </c>
      <c r="M86">
        <v>545</v>
      </c>
      <c r="N86">
        <v>1206</v>
      </c>
      <c r="O86">
        <v>212</v>
      </c>
    </row>
    <row r="87" spans="1:16" x14ac:dyDescent="0.25">
      <c r="A87" s="1" t="s">
        <v>129</v>
      </c>
      <c r="B87" s="1">
        <v>43</v>
      </c>
      <c r="C87" s="1" t="s">
        <v>222</v>
      </c>
      <c r="D87" s="1">
        <v>7179</v>
      </c>
      <c r="E87" s="1" t="s">
        <v>223</v>
      </c>
      <c r="F87" s="1" t="s">
        <v>242</v>
      </c>
      <c r="G87">
        <v>161.7413</v>
      </c>
      <c r="H87">
        <v>4.8747999999999996</v>
      </c>
      <c r="I87">
        <v>15.314500000000001</v>
      </c>
      <c r="J87">
        <v>0.3014</v>
      </c>
      <c r="K87">
        <v>161.7413</v>
      </c>
      <c r="L87">
        <v>0.115</v>
      </c>
      <c r="M87">
        <v>413</v>
      </c>
      <c r="N87">
        <v>767</v>
      </c>
      <c r="O87">
        <v>143</v>
      </c>
    </row>
    <row r="88" spans="1:16" x14ac:dyDescent="0.25">
      <c r="A88" s="1" t="s">
        <v>130</v>
      </c>
      <c r="B88" s="1">
        <v>43</v>
      </c>
      <c r="C88" s="1" t="s">
        <v>222</v>
      </c>
      <c r="D88" s="1">
        <v>7179</v>
      </c>
      <c r="E88" s="1" t="s">
        <v>223</v>
      </c>
      <c r="F88" s="1" t="s">
        <v>243</v>
      </c>
      <c r="G88">
        <v>138.74459999999999</v>
      </c>
      <c r="H88">
        <v>4.4356999999999998</v>
      </c>
      <c r="I88">
        <v>13.9351</v>
      </c>
      <c r="J88">
        <v>0.31969999999999998</v>
      </c>
      <c r="K88">
        <v>138.74459999999999</v>
      </c>
      <c r="L88">
        <v>0.111</v>
      </c>
      <c r="M88">
        <v>368</v>
      </c>
      <c r="N88">
        <v>647</v>
      </c>
      <c r="O88">
        <v>97</v>
      </c>
    </row>
    <row r="89" spans="1:16" x14ac:dyDescent="0.25">
      <c r="A89" s="1" t="s">
        <v>131</v>
      </c>
      <c r="B89" s="1">
        <v>43</v>
      </c>
      <c r="C89" s="1" t="s">
        <v>222</v>
      </c>
      <c r="D89" s="1">
        <v>7179</v>
      </c>
      <c r="E89" s="1" t="s">
        <v>223</v>
      </c>
      <c r="F89" s="1" t="s">
        <v>244</v>
      </c>
      <c r="G89">
        <v>49.0916</v>
      </c>
      <c r="H89">
        <v>1.6418999999999999</v>
      </c>
      <c r="I89">
        <v>5.1581000000000001</v>
      </c>
      <c r="J89">
        <v>0.33439999999999998</v>
      </c>
      <c r="K89">
        <v>49.0916</v>
      </c>
      <c r="L89">
        <v>4.2999999999999997E-2</v>
      </c>
      <c r="M89">
        <v>147</v>
      </c>
      <c r="N89">
        <v>226</v>
      </c>
      <c r="O89">
        <v>26</v>
      </c>
    </row>
    <row r="90" spans="1:16" x14ac:dyDescent="0.25">
      <c r="A90" s="1" t="s">
        <v>133</v>
      </c>
      <c r="B90" s="1">
        <v>43</v>
      </c>
      <c r="C90" s="1" t="s">
        <v>222</v>
      </c>
      <c r="D90" s="1">
        <v>7248</v>
      </c>
      <c r="E90" s="1" t="s">
        <v>223</v>
      </c>
      <c r="F90" s="1" t="s">
        <v>238</v>
      </c>
      <c r="G90">
        <v>267.06779999999998</v>
      </c>
      <c r="H90">
        <v>11.180899999999999</v>
      </c>
      <c r="I90">
        <v>35.125900000000001</v>
      </c>
      <c r="J90">
        <v>0.41870000000000002</v>
      </c>
      <c r="K90">
        <v>267.06779999999998</v>
      </c>
      <c r="L90">
        <v>0.36799999999999999</v>
      </c>
      <c r="M90">
        <v>300</v>
      </c>
      <c r="N90">
        <v>723</v>
      </c>
      <c r="O90">
        <v>137</v>
      </c>
      <c r="P90">
        <f>SUMPRODUCT(J90:J94,G90:G94)/SUM(G90:G94)</f>
        <v>0.42944645908871626</v>
      </c>
    </row>
    <row r="91" spans="1:16" x14ac:dyDescent="0.25">
      <c r="A91" s="1" t="s">
        <v>134</v>
      </c>
      <c r="B91" s="1">
        <v>43</v>
      </c>
      <c r="C91" s="1" t="s">
        <v>222</v>
      </c>
      <c r="D91" s="1">
        <v>7248</v>
      </c>
      <c r="E91" s="1" t="s">
        <v>223</v>
      </c>
      <c r="F91" s="1" t="s">
        <v>239</v>
      </c>
      <c r="G91">
        <v>88.832700000000003</v>
      </c>
      <c r="H91">
        <v>4.2222</v>
      </c>
      <c r="I91">
        <v>13.2643</v>
      </c>
      <c r="J91">
        <v>0.4753</v>
      </c>
      <c r="K91">
        <v>88.832700000000003</v>
      </c>
      <c r="L91">
        <v>0.158</v>
      </c>
      <c r="M91">
        <v>113</v>
      </c>
      <c r="N91">
        <v>179</v>
      </c>
      <c r="O91">
        <v>16</v>
      </c>
    </row>
    <row r="92" spans="1:16" x14ac:dyDescent="0.25">
      <c r="A92" s="1" t="s">
        <v>135</v>
      </c>
      <c r="B92" s="1">
        <v>43</v>
      </c>
      <c r="C92" s="1" t="s">
        <v>222</v>
      </c>
      <c r="D92" s="1">
        <v>7248</v>
      </c>
      <c r="E92" s="1" t="s">
        <v>223</v>
      </c>
      <c r="F92" s="1" t="s">
        <v>240</v>
      </c>
      <c r="G92">
        <v>262.26069999999999</v>
      </c>
      <c r="H92">
        <v>11.4328</v>
      </c>
      <c r="I92">
        <v>35.917299999999997</v>
      </c>
      <c r="J92">
        <v>0.43590000000000001</v>
      </c>
      <c r="K92">
        <v>262.26069999999999</v>
      </c>
      <c r="L92">
        <v>0.39100000000000001</v>
      </c>
      <c r="M92">
        <v>287</v>
      </c>
      <c r="N92">
        <v>766</v>
      </c>
      <c r="O92">
        <v>155</v>
      </c>
    </row>
    <row r="93" spans="1:16" x14ac:dyDescent="0.25">
      <c r="A93" s="1" t="s">
        <v>136</v>
      </c>
      <c r="B93" s="1">
        <v>43</v>
      </c>
      <c r="C93" s="1" t="s">
        <v>222</v>
      </c>
      <c r="D93" s="1">
        <v>7248</v>
      </c>
      <c r="E93" s="1" t="s">
        <v>223</v>
      </c>
      <c r="F93" s="1" t="s">
        <v>241</v>
      </c>
      <c r="G93">
        <v>207.79650000000001</v>
      </c>
      <c r="H93">
        <v>8.6800999999999995</v>
      </c>
      <c r="I93">
        <v>27.269300000000001</v>
      </c>
      <c r="J93">
        <v>0.41770000000000002</v>
      </c>
      <c r="K93">
        <v>207.79650000000001</v>
      </c>
      <c r="L93">
        <v>0.28499999999999998</v>
      </c>
      <c r="M93">
        <v>198</v>
      </c>
      <c r="N93">
        <v>609</v>
      </c>
      <c r="O93">
        <v>123</v>
      </c>
    </row>
    <row r="94" spans="1:16" x14ac:dyDescent="0.25">
      <c r="A94" s="1" t="s">
        <v>137</v>
      </c>
      <c r="B94" s="1">
        <v>43</v>
      </c>
      <c r="C94" s="1" t="s">
        <v>222</v>
      </c>
      <c r="D94" s="1">
        <v>7248</v>
      </c>
      <c r="E94" s="1" t="s">
        <v>223</v>
      </c>
      <c r="F94" s="1" t="s">
        <v>242</v>
      </c>
      <c r="G94">
        <v>13.7654</v>
      </c>
      <c r="H94">
        <v>0.54569999999999996</v>
      </c>
      <c r="I94">
        <v>1.7143999999999999</v>
      </c>
      <c r="J94">
        <v>0.39639999999999997</v>
      </c>
      <c r="K94">
        <v>13.7654</v>
      </c>
      <c r="L94">
        <v>1.7000000000000001E-2</v>
      </c>
      <c r="M94">
        <v>26</v>
      </c>
      <c r="N94">
        <v>16</v>
      </c>
      <c r="O94">
        <v>1</v>
      </c>
    </row>
    <row r="95" spans="1:16" x14ac:dyDescent="0.25">
      <c r="A95" s="1" t="s">
        <v>139</v>
      </c>
      <c r="B95" s="1">
        <v>43</v>
      </c>
      <c r="C95" s="1" t="s">
        <v>222</v>
      </c>
      <c r="D95" s="1">
        <v>7338</v>
      </c>
      <c r="E95" s="1" t="s">
        <v>223</v>
      </c>
      <c r="F95" s="1" t="s">
        <v>238</v>
      </c>
      <c r="G95">
        <v>72.209900000000005</v>
      </c>
      <c r="H95">
        <v>2.5162</v>
      </c>
      <c r="I95">
        <v>7.9048999999999996</v>
      </c>
      <c r="J95">
        <v>0.34849999999999998</v>
      </c>
      <c r="K95">
        <v>72.209900000000005</v>
      </c>
      <c r="L95">
        <v>6.9000000000000006E-2</v>
      </c>
      <c r="M95">
        <v>118</v>
      </c>
      <c r="N95">
        <v>163</v>
      </c>
      <c r="O95">
        <v>15</v>
      </c>
      <c r="P95">
        <f>SUMPRODUCT(J95:J98,G95:G98)/SUM(G95:G98)</f>
        <v>0.36449756625069668</v>
      </c>
    </row>
    <row r="96" spans="1:16" x14ac:dyDescent="0.25">
      <c r="A96" s="1" t="s">
        <v>140</v>
      </c>
      <c r="B96" s="1">
        <v>43</v>
      </c>
      <c r="C96" s="1" t="s">
        <v>222</v>
      </c>
      <c r="D96" s="1">
        <v>7338</v>
      </c>
      <c r="E96" s="1" t="s">
        <v>223</v>
      </c>
      <c r="F96" s="1" t="s">
        <v>239</v>
      </c>
      <c r="G96">
        <v>78.73</v>
      </c>
      <c r="H96">
        <v>3.1560999999999999</v>
      </c>
      <c r="I96">
        <v>9.9152000000000005</v>
      </c>
      <c r="J96">
        <v>0.40089999999999998</v>
      </c>
      <c r="K96">
        <v>78.73</v>
      </c>
      <c r="L96">
        <v>9.9000000000000005E-2</v>
      </c>
      <c r="M96">
        <v>112</v>
      </c>
      <c r="N96">
        <v>167</v>
      </c>
      <c r="O96">
        <v>27</v>
      </c>
    </row>
    <row r="97" spans="1:16" x14ac:dyDescent="0.25">
      <c r="A97" s="1" t="s">
        <v>141</v>
      </c>
      <c r="B97" s="1">
        <v>43</v>
      </c>
      <c r="C97" s="1" t="s">
        <v>222</v>
      </c>
      <c r="D97" s="1">
        <v>7338</v>
      </c>
      <c r="E97" s="1" t="s">
        <v>223</v>
      </c>
      <c r="F97" s="1" t="s">
        <v>240</v>
      </c>
      <c r="G97">
        <v>59.765900000000002</v>
      </c>
      <c r="H97">
        <v>2.0343</v>
      </c>
      <c r="I97">
        <v>6.391</v>
      </c>
      <c r="J97">
        <v>0.34039999999999998</v>
      </c>
      <c r="K97">
        <v>59.765900000000002</v>
      </c>
      <c r="L97">
        <v>5.3999999999999999E-2</v>
      </c>
      <c r="M97">
        <v>114</v>
      </c>
      <c r="N97">
        <v>138</v>
      </c>
      <c r="O97">
        <v>13</v>
      </c>
    </row>
    <row r="98" spans="1:16" x14ac:dyDescent="0.25">
      <c r="A98" s="1" t="s">
        <v>142</v>
      </c>
      <c r="B98" s="1">
        <v>43</v>
      </c>
      <c r="C98" s="1" t="s">
        <v>222</v>
      </c>
      <c r="D98" s="1">
        <v>7338</v>
      </c>
      <c r="E98" s="1" t="s">
        <v>223</v>
      </c>
      <c r="F98" s="1" t="s">
        <v>241</v>
      </c>
      <c r="G98">
        <v>37.076500000000003</v>
      </c>
      <c r="H98">
        <v>1.3243</v>
      </c>
      <c r="I98">
        <v>4.1604999999999999</v>
      </c>
      <c r="J98">
        <v>0.35720000000000002</v>
      </c>
      <c r="K98">
        <v>37.076500000000003</v>
      </c>
      <c r="L98">
        <v>3.6999999999999998E-2</v>
      </c>
      <c r="M98">
        <v>63</v>
      </c>
      <c r="N98">
        <v>41</v>
      </c>
      <c r="O98">
        <v>2</v>
      </c>
    </row>
    <row r="99" spans="1:16" x14ac:dyDescent="0.25">
      <c r="A99" s="1" t="s">
        <v>144</v>
      </c>
      <c r="B99" s="1">
        <v>43</v>
      </c>
      <c r="C99" s="1" t="s">
        <v>222</v>
      </c>
      <c r="D99" s="1">
        <v>11974</v>
      </c>
      <c r="E99" s="1" t="s">
        <v>223</v>
      </c>
      <c r="F99" s="1" t="s">
        <v>238</v>
      </c>
      <c r="G99">
        <v>195.33150000000001</v>
      </c>
      <c r="H99">
        <v>5.1303999999999998</v>
      </c>
      <c r="I99">
        <v>16.117699999999999</v>
      </c>
      <c r="J99">
        <v>0.26269999999999999</v>
      </c>
      <c r="K99">
        <v>195.33150000000001</v>
      </c>
      <c r="L99">
        <v>0.106</v>
      </c>
      <c r="M99">
        <v>296</v>
      </c>
      <c r="N99">
        <v>562</v>
      </c>
      <c r="O99">
        <v>108</v>
      </c>
      <c r="P99">
        <f>SUMPRODUCT(J99:J102,G99:G102)/SUM(G99:G102)</f>
        <v>0.28401275455541697</v>
      </c>
    </row>
    <row r="100" spans="1:16" x14ac:dyDescent="0.25">
      <c r="A100" s="1" t="s">
        <v>145</v>
      </c>
      <c r="B100" s="1">
        <v>43</v>
      </c>
      <c r="C100" s="1" t="s">
        <v>222</v>
      </c>
      <c r="D100" s="1">
        <v>11974</v>
      </c>
      <c r="E100" s="1" t="s">
        <v>223</v>
      </c>
      <c r="F100" s="1" t="s">
        <v>239</v>
      </c>
      <c r="G100">
        <v>157.76140000000001</v>
      </c>
      <c r="H100">
        <v>4.6615000000000002</v>
      </c>
      <c r="I100">
        <v>14.644500000000001</v>
      </c>
      <c r="J100">
        <v>0.29549999999999998</v>
      </c>
      <c r="K100">
        <v>157.76140000000001</v>
      </c>
      <c r="L100">
        <v>0.108</v>
      </c>
      <c r="M100">
        <v>244</v>
      </c>
      <c r="N100">
        <v>379</v>
      </c>
      <c r="O100">
        <v>84</v>
      </c>
    </row>
    <row r="101" spans="1:16" x14ac:dyDescent="0.25">
      <c r="A101" s="1" t="s">
        <v>146</v>
      </c>
      <c r="B101" s="1">
        <v>43</v>
      </c>
      <c r="C101" s="1" t="s">
        <v>222</v>
      </c>
      <c r="D101" s="1">
        <v>11974</v>
      </c>
      <c r="E101" s="1" t="s">
        <v>223</v>
      </c>
      <c r="F101" s="1" t="s">
        <v>240</v>
      </c>
      <c r="G101">
        <v>54.458100000000002</v>
      </c>
      <c r="H101">
        <v>1.6979</v>
      </c>
      <c r="I101">
        <v>5.3342000000000001</v>
      </c>
      <c r="J101">
        <v>0.31180000000000002</v>
      </c>
      <c r="K101">
        <v>54.458100000000002</v>
      </c>
      <c r="L101">
        <v>4.2000000000000003E-2</v>
      </c>
      <c r="M101">
        <v>95</v>
      </c>
      <c r="N101">
        <v>114</v>
      </c>
      <c r="O101">
        <v>12</v>
      </c>
    </row>
    <row r="102" spans="1:16" x14ac:dyDescent="0.25">
      <c r="A102" s="1" t="s">
        <v>147</v>
      </c>
      <c r="B102" s="1">
        <v>43</v>
      </c>
      <c r="C102" s="1" t="s">
        <v>222</v>
      </c>
      <c r="D102" s="1">
        <v>11974</v>
      </c>
      <c r="E102" s="1" t="s">
        <v>223</v>
      </c>
      <c r="F102" s="1" t="s">
        <v>241</v>
      </c>
      <c r="G102">
        <v>33.654499999999999</v>
      </c>
      <c r="H102">
        <v>1.0395000000000001</v>
      </c>
      <c r="I102">
        <v>3.2656000000000001</v>
      </c>
      <c r="J102">
        <v>0.30890000000000001</v>
      </c>
      <c r="K102">
        <v>33.654499999999999</v>
      </c>
      <c r="L102">
        <v>2.5000000000000001E-2</v>
      </c>
      <c r="M102">
        <v>61</v>
      </c>
      <c r="N102">
        <v>74</v>
      </c>
      <c r="O102">
        <v>8</v>
      </c>
    </row>
    <row r="103" spans="1:16" x14ac:dyDescent="0.25">
      <c r="A103" s="1" t="s">
        <v>150</v>
      </c>
      <c r="B103" s="1">
        <v>52</v>
      </c>
      <c r="C103" s="1" t="s">
        <v>222</v>
      </c>
      <c r="D103" s="1">
        <v>12379</v>
      </c>
      <c r="E103" s="1" t="s">
        <v>223</v>
      </c>
      <c r="F103" s="1" t="s">
        <v>238</v>
      </c>
      <c r="G103">
        <v>101.1121</v>
      </c>
      <c r="H103">
        <v>3.3980000000000001</v>
      </c>
      <c r="I103">
        <v>10.6751</v>
      </c>
      <c r="J103">
        <v>0.33610000000000001</v>
      </c>
      <c r="K103">
        <v>101.1121</v>
      </c>
      <c r="L103">
        <v>0.09</v>
      </c>
      <c r="M103">
        <v>162</v>
      </c>
      <c r="N103">
        <v>260</v>
      </c>
      <c r="O103">
        <v>29</v>
      </c>
      <c r="P103">
        <f>SUMPRODUCT(J103:J110,G103:G110)/SUM(G103:G110)</f>
        <v>0.35075243853080179</v>
      </c>
    </row>
    <row r="104" spans="1:16" x14ac:dyDescent="0.25">
      <c r="A104" s="1" t="s">
        <v>151</v>
      </c>
      <c r="B104" s="1">
        <v>52</v>
      </c>
      <c r="C104" s="1" t="s">
        <v>222</v>
      </c>
      <c r="D104" s="1">
        <v>12379</v>
      </c>
      <c r="E104" s="1" t="s">
        <v>223</v>
      </c>
      <c r="F104" s="1" t="s">
        <v>239</v>
      </c>
      <c r="G104">
        <v>145.43109999999999</v>
      </c>
      <c r="H104">
        <v>5.0071000000000003</v>
      </c>
      <c r="I104">
        <v>15.7302</v>
      </c>
      <c r="J104">
        <v>0.34429999999999999</v>
      </c>
      <c r="K104">
        <v>145.43109999999999</v>
      </c>
      <c r="L104">
        <v>0.13500000000000001</v>
      </c>
      <c r="M104">
        <v>271</v>
      </c>
      <c r="N104">
        <v>488</v>
      </c>
      <c r="O104">
        <v>56</v>
      </c>
    </row>
    <row r="105" spans="1:16" x14ac:dyDescent="0.25">
      <c r="A105" s="1" t="s">
        <v>152</v>
      </c>
      <c r="B105" s="1">
        <v>52</v>
      </c>
      <c r="C105" s="1" t="s">
        <v>222</v>
      </c>
      <c r="D105" s="1">
        <v>12379</v>
      </c>
      <c r="E105" s="1" t="s">
        <v>223</v>
      </c>
      <c r="F105" s="1" t="s">
        <v>240</v>
      </c>
      <c r="G105">
        <v>112.2105</v>
      </c>
      <c r="H105">
        <v>3.4874000000000001</v>
      </c>
      <c r="I105">
        <v>10.956099999999999</v>
      </c>
      <c r="J105">
        <v>0.31080000000000002</v>
      </c>
      <c r="K105">
        <v>112.2105</v>
      </c>
      <c r="L105">
        <v>8.5000000000000006E-2</v>
      </c>
      <c r="M105">
        <v>210</v>
      </c>
      <c r="N105">
        <v>291</v>
      </c>
      <c r="O105">
        <v>31</v>
      </c>
    </row>
    <row r="106" spans="1:16" x14ac:dyDescent="0.25">
      <c r="A106" s="1" t="s">
        <v>153</v>
      </c>
      <c r="B106" s="1">
        <v>52</v>
      </c>
      <c r="C106" s="1" t="s">
        <v>222</v>
      </c>
      <c r="D106" s="1">
        <v>12379</v>
      </c>
      <c r="E106" s="1" t="s">
        <v>223</v>
      </c>
      <c r="F106" s="1" t="s">
        <v>241</v>
      </c>
      <c r="G106">
        <v>75.212900000000005</v>
      </c>
      <c r="H106">
        <v>3.1698</v>
      </c>
      <c r="I106">
        <v>9.9581999999999997</v>
      </c>
      <c r="J106">
        <v>0.4214</v>
      </c>
      <c r="K106">
        <v>75.212900000000005</v>
      </c>
      <c r="L106">
        <v>0.105</v>
      </c>
      <c r="M106">
        <v>104</v>
      </c>
      <c r="N106">
        <v>137</v>
      </c>
      <c r="O106">
        <v>10</v>
      </c>
    </row>
    <row r="107" spans="1:16" x14ac:dyDescent="0.25">
      <c r="A107" s="1" t="s">
        <v>154</v>
      </c>
      <c r="B107" s="1">
        <v>52</v>
      </c>
      <c r="C107" s="1" t="s">
        <v>222</v>
      </c>
      <c r="D107" s="1">
        <v>12379</v>
      </c>
      <c r="E107" s="1" t="s">
        <v>223</v>
      </c>
      <c r="F107" s="1" t="s">
        <v>242</v>
      </c>
      <c r="G107">
        <v>103.71599999999999</v>
      </c>
      <c r="H107">
        <v>4.0568999999999997</v>
      </c>
      <c r="I107">
        <v>12.745100000000001</v>
      </c>
      <c r="J107">
        <v>0.39119999999999999</v>
      </c>
      <c r="K107">
        <v>103.71599999999999</v>
      </c>
      <c r="L107">
        <v>0.125</v>
      </c>
      <c r="M107">
        <v>206</v>
      </c>
      <c r="N107">
        <v>326</v>
      </c>
      <c r="O107">
        <v>41</v>
      </c>
    </row>
    <row r="108" spans="1:16" x14ac:dyDescent="0.25">
      <c r="A108" s="1" t="s">
        <v>155</v>
      </c>
      <c r="B108" s="1">
        <v>52</v>
      </c>
      <c r="C108" s="1" t="s">
        <v>222</v>
      </c>
      <c r="D108" s="1">
        <v>12379</v>
      </c>
      <c r="E108" s="1" t="s">
        <v>223</v>
      </c>
      <c r="F108" s="1" t="s">
        <v>243</v>
      </c>
      <c r="G108">
        <v>79.449299999999994</v>
      </c>
      <c r="H108">
        <v>2.7814999999999999</v>
      </c>
      <c r="I108">
        <v>8.7382000000000009</v>
      </c>
      <c r="J108">
        <v>0.35010000000000002</v>
      </c>
      <c r="K108">
        <v>79.449299999999994</v>
      </c>
      <c r="L108">
        <v>7.5999999999999998E-2</v>
      </c>
      <c r="M108">
        <v>138</v>
      </c>
      <c r="N108">
        <v>237</v>
      </c>
      <c r="O108">
        <v>19</v>
      </c>
    </row>
    <row r="109" spans="1:16" x14ac:dyDescent="0.25">
      <c r="A109" s="1" t="s">
        <v>156</v>
      </c>
      <c r="B109" s="1">
        <v>52</v>
      </c>
      <c r="C109" s="1" t="s">
        <v>222</v>
      </c>
      <c r="D109" s="1">
        <v>12379</v>
      </c>
      <c r="E109" s="1" t="s">
        <v>223</v>
      </c>
      <c r="F109" s="1" t="s">
        <v>244</v>
      </c>
      <c r="G109">
        <v>99.455699999999993</v>
      </c>
      <c r="H109">
        <v>3.5796999999999999</v>
      </c>
      <c r="I109">
        <v>11.245900000000001</v>
      </c>
      <c r="J109">
        <v>0.3599</v>
      </c>
      <c r="K109">
        <v>99.455699999999993</v>
      </c>
      <c r="L109">
        <v>0.10100000000000001</v>
      </c>
      <c r="M109">
        <v>180</v>
      </c>
      <c r="N109">
        <v>303</v>
      </c>
      <c r="O109">
        <v>36</v>
      </c>
    </row>
    <row r="110" spans="1:16" x14ac:dyDescent="0.25">
      <c r="A110" s="1" t="s">
        <v>157</v>
      </c>
      <c r="B110" s="1">
        <v>52</v>
      </c>
      <c r="C110" s="1" t="s">
        <v>222</v>
      </c>
      <c r="D110" s="1">
        <v>12379</v>
      </c>
      <c r="E110" s="1" t="s">
        <v>223</v>
      </c>
      <c r="F110" s="1" t="s">
        <v>245</v>
      </c>
      <c r="G110">
        <v>98.251400000000004</v>
      </c>
      <c r="H110">
        <v>3.1002000000000001</v>
      </c>
      <c r="I110">
        <v>9.7393999999999998</v>
      </c>
      <c r="J110">
        <v>0.3155</v>
      </c>
      <c r="K110">
        <v>98.251400000000004</v>
      </c>
      <c r="L110">
        <v>7.6999999999999999E-2</v>
      </c>
      <c r="M110">
        <v>200</v>
      </c>
      <c r="N110">
        <v>318</v>
      </c>
      <c r="O110">
        <v>48</v>
      </c>
    </row>
    <row r="111" spans="1:16" x14ac:dyDescent="0.25">
      <c r="A111" s="1" t="s">
        <v>10</v>
      </c>
      <c r="B111" s="1">
        <v>1</v>
      </c>
      <c r="C111" s="1" t="s">
        <v>222</v>
      </c>
      <c r="D111" s="1">
        <v>8711</v>
      </c>
      <c r="E111" s="1" t="s">
        <v>224</v>
      </c>
      <c r="F111" s="1" t="s">
        <v>238</v>
      </c>
      <c r="G111">
        <v>43.247700000000002</v>
      </c>
      <c r="H111">
        <v>4.9766000000000004</v>
      </c>
      <c r="I111">
        <v>15.634399999999999</v>
      </c>
      <c r="J111">
        <v>1.1507000000000001</v>
      </c>
      <c r="K111">
        <v>43.247700000000002</v>
      </c>
      <c r="L111">
        <v>0.45</v>
      </c>
      <c r="M111">
        <v>28</v>
      </c>
      <c r="N111">
        <v>52</v>
      </c>
      <c r="O111">
        <v>3</v>
      </c>
      <c r="P111">
        <f>SUMPRODUCT(J111:J112,G111:G112)/SUM(G111:G112)</f>
        <v>1.021344724829218</v>
      </c>
    </row>
    <row r="112" spans="1:16" x14ac:dyDescent="0.25">
      <c r="A112" s="1" t="s">
        <v>11</v>
      </c>
      <c r="B112" s="1">
        <v>1</v>
      </c>
      <c r="C112" s="1" t="s">
        <v>222</v>
      </c>
      <c r="D112" s="1">
        <v>8711</v>
      </c>
      <c r="E112" s="1" t="s">
        <v>224</v>
      </c>
      <c r="F112" s="1" t="s">
        <v>239</v>
      </c>
      <c r="G112">
        <v>15.8774</v>
      </c>
      <c r="H112">
        <v>1.0622</v>
      </c>
      <c r="I112">
        <v>3.3371</v>
      </c>
      <c r="J112">
        <v>0.66900000000000004</v>
      </c>
      <c r="K112">
        <v>15.8774</v>
      </c>
      <c r="L112">
        <v>5.6000000000000001E-2</v>
      </c>
      <c r="M112">
        <v>13</v>
      </c>
      <c r="N112">
        <v>21</v>
      </c>
      <c r="O112">
        <v>0</v>
      </c>
    </row>
    <row r="113" spans="1:16" x14ac:dyDescent="0.25">
      <c r="A113" s="1" t="s">
        <v>20</v>
      </c>
      <c r="B113" s="1">
        <v>3</v>
      </c>
      <c r="C113" s="1" t="s">
        <v>222</v>
      </c>
      <c r="D113" s="1">
        <v>622</v>
      </c>
      <c r="E113" s="1" t="s">
        <v>224</v>
      </c>
      <c r="F113" s="1"/>
      <c r="G113">
        <v>23.077000000000002</v>
      </c>
      <c r="H113">
        <v>3.6200999999999999</v>
      </c>
      <c r="I113">
        <v>11.372999999999999</v>
      </c>
      <c r="J113">
        <v>1.5687</v>
      </c>
      <c r="K113">
        <v>23.077000000000002</v>
      </c>
      <c r="L113">
        <v>0.44600000000000001</v>
      </c>
      <c r="M113">
        <v>34</v>
      </c>
      <c r="N113">
        <v>68</v>
      </c>
      <c r="O113">
        <v>1</v>
      </c>
    </row>
    <row r="114" spans="1:16" x14ac:dyDescent="0.25">
      <c r="A114" s="1" t="s">
        <v>25</v>
      </c>
      <c r="B114" s="1">
        <v>7</v>
      </c>
      <c r="C114" s="1" t="s">
        <v>222</v>
      </c>
      <c r="D114" s="1">
        <v>11471</v>
      </c>
      <c r="E114" s="1" t="s">
        <v>224</v>
      </c>
      <c r="F114" s="1"/>
      <c r="G114">
        <v>46.429000000000002</v>
      </c>
      <c r="H114">
        <v>4.8830999999999998</v>
      </c>
      <c r="I114">
        <v>15.3409</v>
      </c>
      <c r="J114">
        <v>1.0517000000000001</v>
      </c>
      <c r="K114">
        <v>46.429000000000002</v>
      </c>
      <c r="L114">
        <v>0.40300000000000002</v>
      </c>
      <c r="M114">
        <v>93</v>
      </c>
      <c r="N114">
        <v>123</v>
      </c>
      <c r="O114">
        <v>0</v>
      </c>
    </row>
    <row r="115" spans="1:16" x14ac:dyDescent="0.25">
      <c r="A115" s="1" t="s">
        <v>29</v>
      </c>
      <c r="B115" s="1">
        <v>7</v>
      </c>
      <c r="C115" s="1" t="s">
        <v>222</v>
      </c>
      <c r="D115" s="1">
        <v>11477</v>
      </c>
      <c r="E115" s="1" t="s">
        <v>224</v>
      </c>
      <c r="F115" s="1"/>
      <c r="G115">
        <v>36.921399999999998</v>
      </c>
      <c r="H115">
        <v>3.5335999999999999</v>
      </c>
      <c r="I115">
        <v>11.101100000000001</v>
      </c>
      <c r="J115">
        <v>0.95709999999999995</v>
      </c>
      <c r="K115">
        <v>36.921399999999998</v>
      </c>
      <c r="L115">
        <v>0.26600000000000001</v>
      </c>
      <c r="M115">
        <v>38</v>
      </c>
      <c r="N115">
        <v>67</v>
      </c>
      <c r="O115">
        <v>1</v>
      </c>
    </row>
    <row r="116" spans="1:16" x14ac:dyDescent="0.25">
      <c r="A116" s="1" t="s">
        <v>34</v>
      </c>
      <c r="B116" s="1">
        <v>17</v>
      </c>
      <c r="C116" s="1" t="s">
        <v>222</v>
      </c>
      <c r="D116" s="1">
        <v>1840</v>
      </c>
      <c r="E116" s="1" t="s">
        <v>224</v>
      </c>
      <c r="F116" s="1"/>
      <c r="G116">
        <v>48.461100000000002</v>
      </c>
      <c r="H116">
        <v>5.9608999999999996</v>
      </c>
      <c r="I116">
        <v>18.726800000000001</v>
      </c>
      <c r="J116">
        <v>1.23</v>
      </c>
      <c r="K116">
        <v>48.461100000000002</v>
      </c>
      <c r="L116">
        <v>0.57599999999999996</v>
      </c>
      <c r="M116">
        <v>74</v>
      </c>
      <c r="N116">
        <v>208</v>
      </c>
      <c r="O116">
        <v>7</v>
      </c>
    </row>
    <row r="117" spans="1:16" x14ac:dyDescent="0.25">
      <c r="A117" s="1" t="s">
        <v>42</v>
      </c>
      <c r="B117" s="1">
        <v>17</v>
      </c>
      <c r="C117" s="1" t="s">
        <v>222</v>
      </c>
      <c r="D117" s="1">
        <v>6696</v>
      </c>
      <c r="E117" s="1" t="s">
        <v>224</v>
      </c>
      <c r="F117" s="1" t="s">
        <v>238</v>
      </c>
      <c r="G117">
        <v>78.481999999999999</v>
      </c>
      <c r="H117">
        <v>9.0038</v>
      </c>
      <c r="I117">
        <v>28.286300000000001</v>
      </c>
      <c r="J117">
        <v>1.1472</v>
      </c>
      <c r="K117">
        <v>78.481999999999999</v>
      </c>
      <c r="L117">
        <v>0.81100000000000005</v>
      </c>
      <c r="M117">
        <v>75</v>
      </c>
      <c r="N117">
        <v>143</v>
      </c>
      <c r="O117">
        <v>3</v>
      </c>
      <c r="P117">
        <f>SUMPRODUCT(J117:J118,G117:G118)/SUM(G117:G118)</f>
        <v>1.0996992065255831</v>
      </c>
    </row>
    <row r="118" spans="1:16" x14ac:dyDescent="0.25">
      <c r="A118" s="1" t="s">
        <v>43</v>
      </c>
      <c r="B118" s="1">
        <v>17</v>
      </c>
      <c r="C118" s="1" t="s">
        <v>222</v>
      </c>
      <c r="D118" s="1">
        <v>6696</v>
      </c>
      <c r="E118" s="1" t="s">
        <v>224</v>
      </c>
      <c r="F118" s="1" t="s">
        <v>239</v>
      </c>
      <c r="G118">
        <v>64.610200000000006</v>
      </c>
      <c r="H118">
        <v>6.7321</v>
      </c>
      <c r="I118">
        <v>21.1494</v>
      </c>
      <c r="J118">
        <v>1.042</v>
      </c>
      <c r="K118">
        <v>64.610200000000006</v>
      </c>
      <c r="L118">
        <v>0.55100000000000005</v>
      </c>
      <c r="M118">
        <v>57</v>
      </c>
      <c r="N118">
        <v>120</v>
      </c>
      <c r="O118">
        <v>7</v>
      </c>
    </row>
    <row r="119" spans="1:16" x14ac:dyDescent="0.25">
      <c r="A119" s="1" t="s">
        <v>46</v>
      </c>
      <c r="B119" s="1">
        <v>23</v>
      </c>
      <c r="C119" s="1" t="s">
        <v>222</v>
      </c>
      <c r="D119" s="1">
        <v>2098</v>
      </c>
      <c r="E119" s="1" t="s">
        <v>224</v>
      </c>
      <c r="F119" s="1" t="s">
        <v>238</v>
      </c>
      <c r="G119">
        <v>36.729399999999998</v>
      </c>
      <c r="H119">
        <v>5.9077999999999999</v>
      </c>
      <c r="I119">
        <v>18.559999999999999</v>
      </c>
      <c r="J119">
        <v>1.6085</v>
      </c>
      <c r="K119">
        <v>36.729399999999998</v>
      </c>
      <c r="L119">
        <v>0.746</v>
      </c>
      <c r="M119">
        <v>26</v>
      </c>
      <c r="N119">
        <v>66</v>
      </c>
      <c r="O119">
        <v>3</v>
      </c>
      <c r="P119">
        <f>SUMPRODUCT(J119:J120,G119:G120)/SUM(G119:G120)</f>
        <v>1.314058043804134</v>
      </c>
    </row>
    <row r="120" spans="1:16" x14ac:dyDescent="0.25">
      <c r="A120" s="1" t="s">
        <v>47</v>
      </c>
      <c r="B120" s="1">
        <v>23</v>
      </c>
      <c r="C120" s="1" t="s">
        <v>222</v>
      </c>
      <c r="D120" s="1">
        <v>2098</v>
      </c>
      <c r="E120" s="1" t="s">
        <v>224</v>
      </c>
      <c r="F120" s="1" t="s">
        <v>239</v>
      </c>
      <c r="G120">
        <v>33.916899999999998</v>
      </c>
      <c r="H120">
        <v>3.3755999999999999</v>
      </c>
      <c r="I120">
        <v>10.604699999999999</v>
      </c>
      <c r="J120">
        <v>0.99519999999999997</v>
      </c>
      <c r="K120">
        <v>33.916899999999998</v>
      </c>
      <c r="L120">
        <v>0.26400000000000001</v>
      </c>
      <c r="M120">
        <v>17</v>
      </c>
      <c r="N120">
        <v>45</v>
      </c>
      <c r="O120">
        <v>1</v>
      </c>
    </row>
    <row r="121" spans="1:16" x14ac:dyDescent="0.25">
      <c r="A121" s="1" t="s">
        <v>52</v>
      </c>
      <c r="B121" s="1">
        <v>26</v>
      </c>
      <c r="C121" s="1" t="s">
        <v>222</v>
      </c>
      <c r="D121" s="1">
        <v>7446</v>
      </c>
      <c r="E121" s="1" t="s">
        <v>224</v>
      </c>
      <c r="F121" s="1" t="s">
        <v>238</v>
      </c>
      <c r="G121">
        <v>86.6327</v>
      </c>
      <c r="H121">
        <v>7.3464999999999998</v>
      </c>
      <c r="I121">
        <v>23.079699999999999</v>
      </c>
      <c r="J121">
        <v>0.84799999999999998</v>
      </c>
      <c r="K121">
        <v>86.6327</v>
      </c>
      <c r="L121">
        <v>0.48899999999999999</v>
      </c>
      <c r="M121">
        <v>114</v>
      </c>
      <c r="N121">
        <v>183</v>
      </c>
      <c r="O121">
        <v>7</v>
      </c>
      <c r="P121">
        <f>SUMPRODUCT(J121:J122,G121:G122)/SUM(G121:G122)</f>
        <v>0.80094443927789372</v>
      </c>
    </row>
    <row r="122" spans="1:16" x14ac:dyDescent="0.25">
      <c r="A122" s="1" t="s">
        <v>53</v>
      </c>
      <c r="B122" s="1">
        <v>26</v>
      </c>
      <c r="C122" s="1" t="s">
        <v>222</v>
      </c>
      <c r="D122" s="1">
        <v>7446</v>
      </c>
      <c r="E122" s="1" t="s">
        <v>224</v>
      </c>
      <c r="F122" s="1" t="s">
        <v>239</v>
      </c>
      <c r="G122">
        <v>59.822200000000002</v>
      </c>
      <c r="H122">
        <v>4.3837999999999999</v>
      </c>
      <c r="I122">
        <v>13.7723</v>
      </c>
      <c r="J122">
        <v>0.73280000000000001</v>
      </c>
      <c r="K122">
        <v>59.822200000000002</v>
      </c>
      <c r="L122">
        <v>0.252</v>
      </c>
      <c r="M122">
        <v>75</v>
      </c>
      <c r="N122">
        <v>135</v>
      </c>
      <c r="O122">
        <v>3</v>
      </c>
    </row>
    <row r="123" spans="1:16" x14ac:dyDescent="0.25">
      <c r="A123" s="1" t="s">
        <v>57</v>
      </c>
      <c r="B123" s="1">
        <v>26</v>
      </c>
      <c r="C123" s="1" t="s">
        <v>222</v>
      </c>
      <c r="D123" s="1">
        <v>7466</v>
      </c>
      <c r="E123" s="1" t="s">
        <v>224</v>
      </c>
      <c r="F123" s="1" t="s">
        <v>238</v>
      </c>
      <c r="G123">
        <v>64.676000000000002</v>
      </c>
      <c r="H123">
        <v>6.0876999999999999</v>
      </c>
      <c r="I123">
        <v>19.125</v>
      </c>
      <c r="J123">
        <v>0.94130000000000003</v>
      </c>
      <c r="K123">
        <v>64.676000000000002</v>
      </c>
      <c r="L123">
        <v>0.45</v>
      </c>
      <c r="M123">
        <v>91</v>
      </c>
      <c r="N123">
        <v>151</v>
      </c>
      <c r="O123">
        <v>6</v>
      </c>
      <c r="P123">
        <f>SUMPRODUCT(J123:J124,G123:G124)/SUM(G123:G124)</f>
        <v>0.88526319174650514</v>
      </c>
    </row>
    <row r="124" spans="1:16" x14ac:dyDescent="0.25">
      <c r="A124" s="1" t="s">
        <v>58</v>
      </c>
      <c r="B124" s="1">
        <v>26</v>
      </c>
      <c r="C124" s="1" t="s">
        <v>222</v>
      </c>
      <c r="D124" s="1">
        <v>7466</v>
      </c>
      <c r="E124" s="1" t="s">
        <v>224</v>
      </c>
      <c r="F124" s="1" t="s">
        <v>239</v>
      </c>
      <c r="G124">
        <v>21.706800000000001</v>
      </c>
      <c r="H124">
        <v>1.5591999999999999</v>
      </c>
      <c r="I124">
        <v>4.8982000000000001</v>
      </c>
      <c r="J124">
        <v>0.71830000000000005</v>
      </c>
      <c r="K124">
        <v>21.706800000000001</v>
      </c>
      <c r="L124">
        <v>8.7999999999999995E-2</v>
      </c>
      <c r="M124">
        <v>42</v>
      </c>
      <c r="N124">
        <v>82</v>
      </c>
      <c r="O124">
        <v>5</v>
      </c>
    </row>
    <row r="125" spans="1:16" x14ac:dyDescent="0.25">
      <c r="A125" s="1" t="s">
        <v>63</v>
      </c>
      <c r="B125" s="1">
        <v>26</v>
      </c>
      <c r="C125" s="1" t="s">
        <v>222</v>
      </c>
      <c r="D125" s="1">
        <v>7681</v>
      </c>
      <c r="E125" s="1" t="s">
        <v>224</v>
      </c>
      <c r="F125" s="1" t="s">
        <v>238</v>
      </c>
      <c r="G125">
        <v>62.136499999999998</v>
      </c>
      <c r="H125">
        <v>5.4199000000000002</v>
      </c>
      <c r="I125">
        <v>17.027200000000001</v>
      </c>
      <c r="J125">
        <v>0.87229999999999996</v>
      </c>
      <c r="K125">
        <v>62.136499999999998</v>
      </c>
      <c r="L125">
        <v>0.371</v>
      </c>
      <c r="M125">
        <v>141</v>
      </c>
      <c r="N125">
        <v>259</v>
      </c>
      <c r="O125">
        <v>14</v>
      </c>
      <c r="P125">
        <f>SUMPRODUCT(J125:J126,G125:G126)/SUM(G125:G126)</f>
        <v>0.83140418964438534</v>
      </c>
    </row>
    <row r="126" spans="1:16" x14ac:dyDescent="0.25">
      <c r="A126" s="1" t="s">
        <v>64</v>
      </c>
      <c r="B126" s="1">
        <v>26</v>
      </c>
      <c r="C126" s="1" t="s">
        <v>222</v>
      </c>
      <c r="D126" s="1">
        <v>7681</v>
      </c>
      <c r="E126" s="1" t="s">
        <v>224</v>
      </c>
      <c r="F126" s="1" t="s">
        <v>239</v>
      </c>
      <c r="G126">
        <v>41.115699999999997</v>
      </c>
      <c r="H126">
        <v>3.1640999999999999</v>
      </c>
      <c r="I126">
        <v>9.9403000000000006</v>
      </c>
      <c r="J126">
        <v>0.76959999999999995</v>
      </c>
      <c r="K126">
        <v>41.115699999999997</v>
      </c>
      <c r="L126">
        <v>0.191</v>
      </c>
      <c r="M126">
        <v>70</v>
      </c>
      <c r="N126">
        <v>127</v>
      </c>
      <c r="O126">
        <v>8</v>
      </c>
    </row>
    <row r="127" spans="1:16" x14ac:dyDescent="0.25">
      <c r="A127" s="1" t="s">
        <v>71</v>
      </c>
      <c r="B127" s="1">
        <v>26</v>
      </c>
      <c r="C127" s="1" t="s">
        <v>222</v>
      </c>
      <c r="D127" s="1">
        <v>7685</v>
      </c>
      <c r="E127" s="1" t="s">
        <v>224</v>
      </c>
      <c r="F127" s="1" t="s">
        <v>238</v>
      </c>
      <c r="G127">
        <v>23.4665</v>
      </c>
      <c r="H127">
        <v>2.7336999999999998</v>
      </c>
      <c r="I127">
        <v>8.5879999999999992</v>
      </c>
      <c r="J127">
        <v>1.1649</v>
      </c>
      <c r="K127">
        <v>23.4665</v>
      </c>
      <c r="L127">
        <v>0.25</v>
      </c>
      <c r="M127">
        <v>59</v>
      </c>
      <c r="N127">
        <v>118</v>
      </c>
      <c r="O127">
        <v>8</v>
      </c>
      <c r="P127">
        <f>SUMPRODUCT(J127:J129,G127:G129)/SUM(G127:G129)</f>
        <v>0.85934719542340376</v>
      </c>
    </row>
    <row r="128" spans="1:16" x14ac:dyDescent="0.25">
      <c r="A128" s="1" t="s">
        <v>72</v>
      </c>
      <c r="B128" s="1">
        <v>26</v>
      </c>
      <c r="C128" s="1" t="s">
        <v>222</v>
      </c>
      <c r="D128" s="1">
        <v>7685</v>
      </c>
      <c r="E128" s="1" t="s">
        <v>224</v>
      </c>
      <c r="F128" s="1" t="s">
        <v>239</v>
      </c>
      <c r="G128">
        <v>69.482100000000003</v>
      </c>
      <c r="H128">
        <v>5.9175000000000004</v>
      </c>
      <c r="I128">
        <v>18.590199999999999</v>
      </c>
      <c r="J128">
        <v>0.85170000000000001</v>
      </c>
      <c r="K128">
        <v>69.482100000000003</v>
      </c>
      <c r="L128">
        <v>0.39600000000000002</v>
      </c>
      <c r="M128">
        <v>136</v>
      </c>
      <c r="N128">
        <v>344</v>
      </c>
      <c r="O128">
        <v>14</v>
      </c>
    </row>
    <row r="129" spans="1:16" x14ac:dyDescent="0.25">
      <c r="A129" s="1" t="s">
        <v>73</v>
      </c>
      <c r="B129" s="1">
        <v>26</v>
      </c>
      <c r="C129" s="1" t="s">
        <v>222</v>
      </c>
      <c r="D129" s="1">
        <v>7685</v>
      </c>
      <c r="E129" s="1" t="s">
        <v>224</v>
      </c>
      <c r="F129" s="1" t="s">
        <v>240</v>
      </c>
      <c r="G129">
        <v>58.674999999999997</v>
      </c>
      <c r="H129">
        <v>4.3783000000000003</v>
      </c>
      <c r="I129">
        <v>13.754799999999999</v>
      </c>
      <c r="J129">
        <v>0.74619999999999997</v>
      </c>
      <c r="K129">
        <v>58.674999999999997</v>
      </c>
      <c r="L129">
        <v>0.25700000000000001</v>
      </c>
      <c r="M129">
        <v>131</v>
      </c>
      <c r="N129">
        <v>240</v>
      </c>
      <c r="O129">
        <v>11</v>
      </c>
    </row>
    <row r="130" spans="1:16" x14ac:dyDescent="0.25">
      <c r="A130" s="1" t="s">
        <v>76</v>
      </c>
      <c r="B130" s="1">
        <v>35</v>
      </c>
      <c r="C130" s="1" t="s">
        <v>222</v>
      </c>
      <c r="D130" s="1">
        <v>7032</v>
      </c>
      <c r="E130" s="1" t="s">
        <v>224</v>
      </c>
      <c r="F130" s="1"/>
      <c r="G130">
        <v>28.3048</v>
      </c>
      <c r="H130">
        <v>4.4206000000000003</v>
      </c>
      <c r="I130">
        <v>13.887600000000001</v>
      </c>
      <c r="J130">
        <v>1.5618000000000001</v>
      </c>
      <c r="K130">
        <v>28.3048</v>
      </c>
      <c r="L130">
        <v>0.54200000000000004</v>
      </c>
      <c r="M130">
        <v>28</v>
      </c>
      <c r="N130">
        <v>46</v>
      </c>
      <c r="O130">
        <v>0</v>
      </c>
    </row>
    <row r="131" spans="1:16" x14ac:dyDescent="0.25">
      <c r="A131" s="1" t="s">
        <v>80</v>
      </c>
      <c r="B131" s="1">
        <v>35</v>
      </c>
      <c r="C131" s="1" t="s">
        <v>222</v>
      </c>
      <c r="D131" s="1">
        <v>8662</v>
      </c>
      <c r="E131" s="1" t="s">
        <v>224</v>
      </c>
      <c r="F131" s="1" t="s">
        <v>238</v>
      </c>
      <c r="G131">
        <v>26.293399999999998</v>
      </c>
      <c r="H131">
        <v>3.9504000000000001</v>
      </c>
      <c r="I131">
        <v>12.410399999999999</v>
      </c>
      <c r="J131">
        <v>1.5024</v>
      </c>
      <c r="K131">
        <v>26.293399999999998</v>
      </c>
      <c r="L131">
        <v>0.46600000000000003</v>
      </c>
      <c r="M131">
        <v>40</v>
      </c>
      <c r="N131">
        <v>59</v>
      </c>
      <c r="O131">
        <v>1</v>
      </c>
      <c r="P131">
        <f>SUMPRODUCT(J131:J132,G131:G132)/SUM(G131:G132)</f>
        <v>1.2271032373228727</v>
      </c>
    </row>
    <row r="132" spans="1:16" x14ac:dyDescent="0.25">
      <c r="A132" s="1" t="s">
        <v>81</v>
      </c>
      <c r="B132" s="1">
        <v>35</v>
      </c>
      <c r="C132" s="1" t="s">
        <v>222</v>
      </c>
      <c r="D132" s="1">
        <v>8662</v>
      </c>
      <c r="E132" s="1" t="s">
        <v>224</v>
      </c>
      <c r="F132" s="1" t="s">
        <v>239</v>
      </c>
      <c r="G132">
        <v>37.234400000000001</v>
      </c>
      <c r="H132">
        <v>3.8452999999999999</v>
      </c>
      <c r="I132">
        <v>12.080399999999999</v>
      </c>
      <c r="J132">
        <v>1.0327</v>
      </c>
      <c r="K132">
        <v>37.234400000000001</v>
      </c>
      <c r="L132">
        <v>0.312</v>
      </c>
      <c r="M132">
        <v>73</v>
      </c>
      <c r="N132">
        <v>109</v>
      </c>
      <c r="O132">
        <v>1</v>
      </c>
    </row>
    <row r="133" spans="1:16" x14ac:dyDescent="0.25">
      <c r="A133" s="1" t="s">
        <v>85</v>
      </c>
      <c r="B133" s="1">
        <v>35</v>
      </c>
      <c r="C133" s="1" t="s">
        <v>222</v>
      </c>
      <c r="D133" s="1">
        <v>10380</v>
      </c>
      <c r="E133" s="1" t="s">
        <v>224</v>
      </c>
      <c r="F133" s="1"/>
      <c r="G133">
        <v>41.059800000000003</v>
      </c>
      <c r="H133">
        <v>4.601</v>
      </c>
      <c r="I133">
        <v>14.4544</v>
      </c>
      <c r="J133">
        <v>1.1206</v>
      </c>
      <c r="K133">
        <v>41.059800000000003</v>
      </c>
      <c r="L133">
        <v>0.40500000000000003</v>
      </c>
      <c r="M133">
        <v>92</v>
      </c>
      <c r="N133">
        <v>158</v>
      </c>
      <c r="O133">
        <v>8</v>
      </c>
    </row>
    <row r="134" spans="1:16" x14ac:dyDescent="0.25">
      <c r="A134" s="1" t="s">
        <v>92</v>
      </c>
      <c r="B134" s="1">
        <v>38</v>
      </c>
      <c r="C134" s="1" t="s">
        <v>222</v>
      </c>
      <c r="D134" s="1">
        <v>7909</v>
      </c>
      <c r="E134" s="1" t="s">
        <v>224</v>
      </c>
      <c r="F134" s="1" t="s">
        <v>238</v>
      </c>
      <c r="G134">
        <v>35.751399999999997</v>
      </c>
      <c r="H134">
        <v>4.2069999999999999</v>
      </c>
      <c r="I134">
        <v>13.2165</v>
      </c>
      <c r="J134">
        <v>1.1767000000000001</v>
      </c>
      <c r="K134">
        <v>35.751399999999997</v>
      </c>
      <c r="L134">
        <v>0.38900000000000001</v>
      </c>
      <c r="M134">
        <v>63</v>
      </c>
      <c r="N134">
        <v>132</v>
      </c>
      <c r="O134">
        <v>8</v>
      </c>
      <c r="P134">
        <f>SUMPRODUCT(J134:J135,G134:G135)/SUM(G134:G135)</f>
        <v>1.1123691011162475</v>
      </c>
    </row>
    <row r="135" spans="1:16" x14ac:dyDescent="0.25">
      <c r="A135" s="1" t="s">
        <v>93</v>
      </c>
      <c r="B135" s="1">
        <v>38</v>
      </c>
      <c r="C135" s="1" t="s">
        <v>222</v>
      </c>
      <c r="D135" s="1">
        <v>7909</v>
      </c>
      <c r="E135" s="1" t="s">
        <v>224</v>
      </c>
      <c r="F135" s="1" t="s">
        <v>239</v>
      </c>
      <c r="G135">
        <v>33.0595</v>
      </c>
      <c r="H135">
        <v>3.4476</v>
      </c>
      <c r="I135">
        <v>10.8309</v>
      </c>
      <c r="J135">
        <v>1.0427999999999999</v>
      </c>
      <c r="K135">
        <v>33.0595</v>
      </c>
      <c r="L135">
        <v>0.28199999999999997</v>
      </c>
      <c r="M135">
        <v>63</v>
      </c>
      <c r="N135">
        <v>121</v>
      </c>
      <c r="O135">
        <v>3</v>
      </c>
    </row>
    <row r="136" spans="1:16" x14ac:dyDescent="0.25">
      <c r="A136" s="1" t="s">
        <v>101</v>
      </c>
      <c r="B136" s="1">
        <v>38</v>
      </c>
      <c r="C136" s="1" t="s">
        <v>222</v>
      </c>
      <c r="D136" s="1">
        <v>12632</v>
      </c>
      <c r="E136" s="1" t="s">
        <v>224</v>
      </c>
      <c r="F136" s="1" t="s">
        <v>238</v>
      </c>
      <c r="G136">
        <v>42.419499999999999</v>
      </c>
      <c r="H136">
        <v>6.7901999999999996</v>
      </c>
      <c r="I136">
        <v>21.332000000000001</v>
      </c>
      <c r="J136">
        <v>1.6007</v>
      </c>
      <c r="K136">
        <v>42.419499999999999</v>
      </c>
      <c r="L136">
        <v>0.85399999999999998</v>
      </c>
      <c r="M136">
        <v>74</v>
      </c>
      <c r="N136">
        <v>177</v>
      </c>
      <c r="O136">
        <v>12</v>
      </c>
      <c r="P136">
        <f>SUMPRODUCT(J136:J139,G136:G139)/SUM(G136:G139)</f>
        <v>1.3804635837346138</v>
      </c>
    </row>
    <row r="137" spans="1:16" x14ac:dyDescent="0.25">
      <c r="A137" s="1" t="s">
        <v>102</v>
      </c>
      <c r="B137" s="1">
        <v>38</v>
      </c>
      <c r="C137" s="1" t="s">
        <v>222</v>
      </c>
      <c r="D137" s="1">
        <v>12632</v>
      </c>
      <c r="E137" s="1" t="s">
        <v>224</v>
      </c>
      <c r="F137" s="1" t="s">
        <v>239</v>
      </c>
      <c r="G137">
        <v>42.345100000000002</v>
      </c>
      <c r="H137">
        <v>6.0346000000000002</v>
      </c>
      <c r="I137">
        <v>18.958200000000001</v>
      </c>
      <c r="J137">
        <v>1.4251</v>
      </c>
      <c r="K137">
        <v>42.345100000000002</v>
      </c>
      <c r="L137">
        <v>0.67500000000000004</v>
      </c>
      <c r="M137">
        <v>95</v>
      </c>
      <c r="N137">
        <v>219</v>
      </c>
      <c r="O137">
        <v>6</v>
      </c>
    </row>
    <row r="138" spans="1:16" x14ac:dyDescent="0.25">
      <c r="A138" s="1" t="s">
        <v>103</v>
      </c>
      <c r="B138" s="1">
        <v>38</v>
      </c>
      <c r="C138" s="1" t="s">
        <v>222</v>
      </c>
      <c r="D138" s="1">
        <v>12632</v>
      </c>
      <c r="E138" s="1" t="s">
        <v>224</v>
      </c>
      <c r="F138" s="1" t="s">
        <v>240</v>
      </c>
      <c r="G138">
        <v>40.596200000000003</v>
      </c>
      <c r="H138">
        <v>5.3494999999999999</v>
      </c>
      <c r="I138">
        <v>16.806000000000001</v>
      </c>
      <c r="J138">
        <v>1.3177000000000001</v>
      </c>
      <c r="K138">
        <v>40.596200000000003</v>
      </c>
      <c r="L138">
        <v>0.55400000000000005</v>
      </c>
      <c r="M138">
        <v>102</v>
      </c>
      <c r="N138">
        <v>179</v>
      </c>
      <c r="O138">
        <v>7</v>
      </c>
    </row>
    <row r="139" spans="1:16" x14ac:dyDescent="0.25">
      <c r="A139" s="1" t="s">
        <v>104</v>
      </c>
      <c r="B139" s="1">
        <v>38</v>
      </c>
      <c r="C139" s="1" t="s">
        <v>222</v>
      </c>
      <c r="D139" s="1">
        <v>12632</v>
      </c>
      <c r="E139" s="1" t="s">
        <v>224</v>
      </c>
      <c r="F139" s="1" t="s">
        <v>241</v>
      </c>
      <c r="G139">
        <v>45.7166</v>
      </c>
      <c r="H139">
        <v>5.4424000000000001</v>
      </c>
      <c r="I139">
        <v>17.097899999999999</v>
      </c>
      <c r="J139">
        <v>1.1904999999999999</v>
      </c>
      <c r="K139">
        <v>45.7166</v>
      </c>
      <c r="L139">
        <v>0.50900000000000001</v>
      </c>
      <c r="M139">
        <v>106</v>
      </c>
      <c r="N139">
        <v>189</v>
      </c>
      <c r="O139">
        <v>9</v>
      </c>
    </row>
    <row r="140" spans="1:16" x14ac:dyDescent="0.25">
      <c r="A140" s="1" t="s">
        <v>108</v>
      </c>
      <c r="B140" s="1">
        <v>43</v>
      </c>
      <c r="C140" s="1" t="s">
        <v>222</v>
      </c>
      <c r="D140" s="1">
        <v>4554</v>
      </c>
      <c r="E140" s="1" t="s">
        <v>224</v>
      </c>
      <c r="F140" s="1" t="s">
        <v>238</v>
      </c>
      <c r="G140">
        <v>22.940100000000001</v>
      </c>
      <c r="H140">
        <v>3.5939999999999999</v>
      </c>
      <c r="I140">
        <v>11.291</v>
      </c>
      <c r="J140">
        <v>1.5667</v>
      </c>
      <c r="K140">
        <v>22.940100000000001</v>
      </c>
      <c r="L140">
        <v>0.442</v>
      </c>
      <c r="M140">
        <v>17</v>
      </c>
      <c r="N140">
        <v>19</v>
      </c>
      <c r="O140">
        <v>0</v>
      </c>
      <c r="P140">
        <f>SUMPRODUCT(J140:J141,G140:G141)/SUM(G140:G141)</f>
        <v>1.3463332607258687</v>
      </c>
    </row>
    <row r="141" spans="1:16" x14ac:dyDescent="0.25">
      <c r="A141" s="1" t="s">
        <v>109</v>
      </c>
      <c r="B141" s="1">
        <v>43</v>
      </c>
      <c r="C141" s="1" t="s">
        <v>222</v>
      </c>
      <c r="D141" s="1">
        <v>4554</v>
      </c>
      <c r="E141" s="1" t="s">
        <v>224</v>
      </c>
      <c r="F141" s="1" t="s">
        <v>239</v>
      </c>
      <c r="G141">
        <v>28.799299999999999</v>
      </c>
      <c r="H141">
        <v>3.3719999999999999</v>
      </c>
      <c r="I141">
        <v>10.593299999999999</v>
      </c>
      <c r="J141">
        <v>1.1708000000000001</v>
      </c>
      <c r="K141">
        <v>28.799299999999999</v>
      </c>
      <c r="L141">
        <v>0.31</v>
      </c>
      <c r="M141">
        <v>24</v>
      </c>
      <c r="N141">
        <v>30</v>
      </c>
      <c r="O141">
        <v>0</v>
      </c>
    </row>
    <row r="142" spans="1:16" x14ac:dyDescent="0.25">
      <c r="A142" s="1" t="s">
        <v>115</v>
      </c>
      <c r="B142" s="1">
        <v>43</v>
      </c>
      <c r="C142" s="1" t="s">
        <v>222</v>
      </c>
      <c r="D142" s="1">
        <v>7095</v>
      </c>
      <c r="E142" s="1" t="s">
        <v>224</v>
      </c>
      <c r="F142" s="1"/>
      <c r="G142">
        <v>24.967500000000001</v>
      </c>
      <c r="H142">
        <v>4.2911999999999999</v>
      </c>
      <c r="I142">
        <v>13.4811</v>
      </c>
      <c r="J142">
        <v>1.7186999999999999</v>
      </c>
      <c r="K142">
        <v>24.967500000000001</v>
      </c>
      <c r="L142">
        <v>0.57899999999999996</v>
      </c>
      <c r="M142">
        <v>26</v>
      </c>
      <c r="N142">
        <v>34</v>
      </c>
      <c r="O142">
        <v>0</v>
      </c>
    </row>
    <row r="143" spans="1:16" x14ac:dyDescent="0.25">
      <c r="A143" s="1" t="s">
        <v>119</v>
      </c>
      <c r="B143" s="1">
        <v>43</v>
      </c>
      <c r="C143" s="1" t="s">
        <v>222</v>
      </c>
      <c r="D143" s="1">
        <v>7132</v>
      </c>
      <c r="E143" s="1" t="s">
        <v>224</v>
      </c>
      <c r="F143" s="1"/>
      <c r="G143">
        <v>46.533000000000001</v>
      </c>
      <c r="H143">
        <v>5.4276</v>
      </c>
      <c r="I143">
        <v>17.051400000000001</v>
      </c>
      <c r="J143">
        <v>1.1664000000000001</v>
      </c>
      <c r="K143">
        <v>46.533000000000001</v>
      </c>
      <c r="L143">
        <v>0.497</v>
      </c>
      <c r="M143">
        <v>43</v>
      </c>
      <c r="N143">
        <v>59</v>
      </c>
      <c r="O143">
        <v>2</v>
      </c>
    </row>
    <row r="144" spans="1:16" x14ac:dyDescent="0.25">
      <c r="A144" s="1" t="s">
        <v>124</v>
      </c>
      <c r="B144" s="1">
        <v>43</v>
      </c>
      <c r="C144" s="1" t="s">
        <v>222</v>
      </c>
      <c r="D144" s="1">
        <v>7159</v>
      </c>
      <c r="E144" s="1" t="s">
        <v>224</v>
      </c>
      <c r="F144" s="1"/>
      <c r="G144">
        <v>24.1828</v>
      </c>
      <c r="H144">
        <v>3.1718999999999999</v>
      </c>
      <c r="I144">
        <v>9.9649000000000001</v>
      </c>
      <c r="J144">
        <v>1.3117000000000001</v>
      </c>
      <c r="K144">
        <v>24.1828</v>
      </c>
      <c r="L144">
        <v>0.32700000000000001</v>
      </c>
      <c r="M144">
        <v>45</v>
      </c>
      <c r="N144">
        <v>93</v>
      </c>
      <c r="O144">
        <v>4</v>
      </c>
    </row>
    <row r="145" spans="1:16" x14ac:dyDescent="0.25">
      <c r="A145" s="1" t="s">
        <v>132</v>
      </c>
      <c r="B145" s="1">
        <v>43</v>
      </c>
      <c r="C145" s="1" t="s">
        <v>222</v>
      </c>
      <c r="D145" s="1">
        <v>7179</v>
      </c>
      <c r="E145" s="1" t="s">
        <v>224</v>
      </c>
      <c r="F145" s="1"/>
      <c r="G145">
        <v>39.238700000000001</v>
      </c>
      <c r="H145">
        <v>5.3912000000000004</v>
      </c>
      <c r="I145">
        <v>16.937100000000001</v>
      </c>
      <c r="J145">
        <v>1.3740000000000001</v>
      </c>
      <c r="K145">
        <v>39.238700000000001</v>
      </c>
      <c r="L145">
        <v>0.58199999999999996</v>
      </c>
      <c r="M145">
        <v>77</v>
      </c>
      <c r="N145">
        <v>117</v>
      </c>
      <c r="O145">
        <v>1</v>
      </c>
    </row>
    <row r="146" spans="1:16" x14ac:dyDescent="0.25">
      <c r="A146" s="1" t="s">
        <v>138</v>
      </c>
      <c r="B146" s="1">
        <v>43</v>
      </c>
      <c r="C146" s="1" t="s">
        <v>222</v>
      </c>
      <c r="D146" s="1">
        <v>7248</v>
      </c>
      <c r="E146" s="1" t="s">
        <v>224</v>
      </c>
      <c r="F146" s="1"/>
      <c r="G146">
        <v>27.2881</v>
      </c>
      <c r="H146">
        <v>3.6406999999999998</v>
      </c>
      <c r="I146">
        <v>11.4374</v>
      </c>
      <c r="J146">
        <v>1.3342000000000001</v>
      </c>
      <c r="K146">
        <v>27.2881</v>
      </c>
      <c r="L146">
        <v>0.38100000000000001</v>
      </c>
      <c r="M146">
        <v>32</v>
      </c>
      <c r="N146">
        <v>62</v>
      </c>
      <c r="O146">
        <v>1</v>
      </c>
    </row>
    <row r="147" spans="1:16" x14ac:dyDescent="0.25">
      <c r="A147" s="1" t="s">
        <v>143</v>
      </c>
      <c r="B147" s="1">
        <v>43</v>
      </c>
      <c r="C147" s="1" t="s">
        <v>222</v>
      </c>
      <c r="D147" s="1">
        <v>7338</v>
      </c>
      <c r="E147" s="1" t="s">
        <v>224</v>
      </c>
      <c r="F147" s="1"/>
      <c r="G147">
        <v>34.932600000000001</v>
      </c>
      <c r="H147">
        <v>5.4592999999999998</v>
      </c>
      <c r="I147">
        <v>17.1508</v>
      </c>
      <c r="J147">
        <v>1.5628</v>
      </c>
      <c r="K147">
        <v>34.932600000000001</v>
      </c>
      <c r="L147">
        <v>0.67</v>
      </c>
      <c r="M147">
        <v>30</v>
      </c>
      <c r="N147">
        <v>42</v>
      </c>
      <c r="O147">
        <v>0</v>
      </c>
    </row>
    <row r="148" spans="1:16" x14ac:dyDescent="0.25">
      <c r="A148" s="1" t="s">
        <v>148</v>
      </c>
      <c r="B148" s="1">
        <v>43</v>
      </c>
      <c r="C148" s="1" t="s">
        <v>222</v>
      </c>
      <c r="D148" s="1">
        <v>11974</v>
      </c>
      <c r="E148" s="1" t="s">
        <v>224</v>
      </c>
      <c r="F148" s="1" t="s">
        <v>238</v>
      </c>
      <c r="G148">
        <v>23.635400000000001</v>
      </c>
      <c r="H148">
        <v>3.8073000000000001</v>
      </c>
      <c r="I148">
        <v>11.9611</v>
      </c>
      <c r="J148">
        <v>1.6109</v>
      </c>
      <c r="K148">
        <v>23.635400000000001</v>
      </c>
      <c r="L148">
        <v>0.48199999999999998</v>
      </c>
      <c r="M148">
        <v>38</v>
      </c>
      <c r="N148">
        <v>89</v>
      </c>
      <c r="O148">
        <v>3</v>
      </c>
      <c r="P148">
        <f>SUMPRODUCT(J148:J149,G148:G149)/SUM(G148:G149)</f>
        <v>1.4779078537566122</v>
      </c>
    </row>
    <row r="149" spans="1:16" x14ac:dyDescent="0.25">
      <c r="A149" s="1" t="s">
        <v>149</v>
      </c>
      <c r="B149" s="1">
        <v>43</v>
      </c>
      <c r="C149" s="1" t="s">
        <v>222</v>
      </c>
      <c r="D149" s="1">
        <v>11974</v>
      </c>
      <c r="E149" s="1" t="s">
        <v>224</v>
      </c>
      <c r="F149" s="1" t="s">
        <v>239</v>
      </c>
      <c r="G149">
        <v>30.280200000000001</v>
      </c>
      <c r="H149">
        <v>4.1608999999999998</v>
      </c>
      <c r="I149">
        <v>13.0717</v>
      </c>
      <c r="J149">
        <v>1.3741000000000001</v>
      </c>
      <c r="K149">
        <v>30.280200000000001</v>
      </c>
      <c r="L149">
        <v>0.44900000000000001</v>
      </c>
      <c r="M149">
        <v>17</v>
      </c>
      <c r="N149">
        <v>53</v>
      </c>
      <c r="O149">
        <v>1</v>
      </c>
    </row>
    <row r="150" spans="1:16" x14ac:dyDescent="0.25">
      <c r="A150" s="1" t="s">
        <v>158</v>
      </c>
      <c r="B150" s="1">
        <v>52</v>
      </c>
      <c r="C150" s="1" t="s">
        <v>222</v>
      </c>
      <c r="D150" s="1">
        <v>12379</v>
      </c>
      <c r="E150" s="1" t="s">
        <v>224</v>
      </c>
      <c r="F150" s="1" t="s">
        <v>238</v>
      </c>
      <c r="G150">
        <v>46.033999999999999</v>
      </c>
      <c r="H150">
        <v>6.4592000000000001</v>
      </c>
      <c r="I150">
        <v>20.292200000000001</v>
      </c>
      <c r="J150">
        <v>1.4031</v>
      </c>
      <c r="K150">
        <v>46.033999999999999</v>
      </c>
      <c r="L150">
        <v>0.71199999999999997</v>
      </c>
      <c r="M150">
        <v>43</v>
      </c>
      <c r="N150">
        <v>71</v>
      </c>
      <c r="O150">
        <v>2</v>
      </c>
      <c r="P150">
        <f>SUMPRODUCT(J150:J152,G150:G152)/SUM(G150:G152)</f>
        <v>1.2151166673176907</v>
      </c>
    </row>
    <row r="151" spans="1:16" x14ac:dyDescent="0.25">
      <c r="A151" s="1" t="s">
        <v>159</v>
      </c>
      <c r="B151" s="1">
        <v>52</v>
      </c>
      <c r="C151" s="1" t="s">
        <v>222</v>
      </c>
      <c r="D151" s="1">
        <v>12379</v>
      </c>
      <c r="E151" s="1" t="s">
        <v>224</v>
      </c>
      <c r="F151" s="1" t="s">
        <v>239</v>
      </c>
      <c r="G151">
        <v>25.325199999999999</v>
      </c>
      <c r="H151">
        <v>2.9262000000000001</v>
      </c>
      <c r="I151">
        <v>9.1928000000000001</v>
      </c>
      <c r="J151">
        <v>1.1554</v>
      </c>
      <c r="K151">
        <v>25.325199999999999</v>
      </c>
      <c r="L151">
        <v>0.26600000000000001</v>
      </c>
      <c r="M151">
        <v>25</v>
      </c>
      <c r="N151">
        <v>49</v>
      </c>
      <c r="O151">
        <v>0</v>
      </c>
    </row>
    <row r="152" spans="1:16" x14ac:dyDescent="0.25">
      <c r="A152" s="1" t="s">
        <v>160</v>
      </c>
      <c r="B152" s="1">
        <v>52</v>
      </c>
      <c r="C152" s="1" t="s">
        <v>222</v>
      </c>
      <c r="D152" s="1">
        <v>12379</v>
      </c>
      <c r="E152" s="1" t="s">
        <v>224</v>
      </c>
      <c r="F152" s="1" t="s">
        <v>240</v>
      </c>
      <c r="G152">
        <v>28.483499999999999</v>
      </c>
      <c r="H152">
        <v>2.7469999999999999</v>
      </c>
      <c r="I152">
        <v>8.6297999999999995</v>
      </c>
      <c r="J152">
        <v>0.96440000000000003</v>
      </c>
      <c r="K152">
        <v>28.483499999999999</v>
      </c>
      <c r="L152">
        <v>0.20799999999999999</v>
      </c>
      <c r="M152">
        <v>30</v>
      </c>
      <c r="N152">
        <v>36</v>
      </c>
      <c r="O152">
        <v>2</v>
      </c>
    </row>
  </sheetData>
  <sortState ref="A2:O152">
    <sortCondition ref="E2:E15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7752-B145-4256-AB4C-5D5074843004}">
  <dimension ref="A1:R173"/>
  <sheetViews>
    <sheetView workbookViewId="0">
      <pane ySplit="1" topLeftCell="A133" activePane="bottomLeft" state="frozen"/>
      <selection pane="bottomLeft" activeCell="D104" sqref="D104:P107"/>
    </sheetView>
  </sheetViews>
  <sheetFormatPr baseColWidth="10" defaultColWidth="9.140625" defaultRowHeight="14.3" x14ac:dyDescent="0.25"/>
  <cols>
    <col min="1" max="1" width="32.140625" bestFit="1" customWidth="1"/>
    <col min="2" max="2" width="12" bestFit="1" customWidth="1"/>
    <col min="3" max="3" width="3.7109375" bestFit="1" customWidth="1"/>
    <col min="4" max="4" width="9.7109375" bestFit="1" customWidth="1"/>
    <col min="5" max="5" width="10.140625" bestFit="1" customWidth="1"/>
    <col min="6" max="6" width="16.85546875" bestFit="1" customWidth="1"/>
    <col min="17" max="17" width="9.7109375" bestFit="1" customWidth="1"/>
    <col min="18" max="18" width="16.85546875" bestFit="1" customWidth="1"/>
  </cols>
  <sheetData>
    <row r="1" spans="1:18" x14ac:dyDescent="0.25">
      <c r="A1" s="1" t="s">
        <v>0</v>
      </c>
      <c r="B1" s="2" t="s">
        <v>233</v>
      </c>
      <c r="C1" s="2" t="s">
        <v>232</v>
      </c>
      <c r="D1" s="2" t="s">
        <v>234</v>
      </c>
      <c r="E1" s="2" t="s">
        <v>236</v>
      </c>
      <c r="F1" s="2" t="s">
        <v>235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322</v>
      </c>
      <c r="Q1" s="2" t="s">
        <v>234</v>
      </c>
      <c r="R1" s="2" t="s">
        <v>235</v>
      </c>
    </row>
    <row r="2" spans="1:18" x14ac:dyDescent="0.25">
      <c r="A2" s="1" t="s">
        <v>161</v>
      </c>
      <c r="B2" s="1">
        <v>1</v>
      </c>
      <c r="C2" s="1" t="s">
        <v>222</v>
      </c>
      <c r="D2" s="1">
        <v>193</v>
      </c>
      <c r="E2" s="1" t="s">
        <v>223</v>
      </c>
      <c r="F2" s="1" t="s">
        <v>353</v>
      </c>
      <c r="G2">
        <v>125.06359999999999</v>
      </c>
      <c r="H2">
        <v>4.7747999999999999</v>
      </c>
      <c r="I2">
        <v>15.000500000000001</v>
      </c>
      <c r="J2">
        <v>0.38179999999999997</v>
      </c>
      <c r="K2">
        <v>125.06359999999999</v>
      </c>
      <c r="L2">
        <v>0.14299999999999999</v>
      </c>
      <c r="M2">
        <v>232</v>
      </c>
      <c r="N2">
        <v>418</v>
      </c>
      <c r="O2">
        <v>44</v>
      </c>
      <c r="P2">
        <f>SUMPRODUCT(J2:J5,G2:G5)/SUM(G2:G5)</f>
        <v>0.35196789972884057</v>
      </c>
      <c r="Q2" s="1">
        <v>193</v>
      </c>
      <c r="R2" s="1" t="s">
        <v>353</v>
      </c>
    </row>
    <row r="3" spans="1:18" x14ac:dyDescent="0.25">
      <c r="A3" s="1" t="s">
        <v>162</v>
      </c>
      <c r="B3" s="1">
        <v>1</v>
      </c>
      <c r="C3" s="1" t="s">
        <v>222</v>
      </c>
      <c r="D3" s="1">
        <v>193</v>
      </c>
      <c r="E3" s="1" t="s">
        <v>223</v>
      </c>
      <c r="F3" s="1" t="s">
        <v>354</v>
      </c>
      <c r="G3">
        <v>169.3304</v>
      </c>
      <c r="H3">
        <v>5.6877000000000004</v>
      </c>
      <c r="I3">
        <v>17.868500000000001</v>
      </c>
      <c r="J3">
        <v>0.33589999999999998</v>
      </c>
      <c r="K3">
        <v>169.3304</v>
      </c>
      <c r="L3">
        <v>0.15</v>
      </c>
      <c r="M3">
        <v>299</v>
      </c>
      <c r="N3">
        <v>548</v>
      </c>
      <c r="O3">
        <v>77</v>
      </c>
      <c r="Q3" s="1">
        <v>193</v>
      </c>
      <c r="R3" s="1" t="s">
        <v>354</v>
      </c>
    </row>
    <row r="4" spans="1:18" x14ac:dyDescent="0.25">
      <c r="A4" s="1" t="s">
        <v>163</v>
      </c>
      <c r="B4" s="1">
        <v>1</v>
      </c>
      <c r="C4" s="1" t="s">
        <v>222</v>
      </c>
      <c r="D4" s="1">
        <v>193</v>
      </c>
      <c r="E4" s="1" t="s">
        <v>223</v>
      </c>
      <c r="F4" s="1" t="s">
        <v>355</v>
      </c>
      <c r="G4">
        <v>118.3507</v>
      </c>
      <c r="H4">
        <v>4.1486000000000001</v>
      </c>
      <c r="I4">
        <v>13.033200000000001</v>
      </c>
      <c r="J4">
        <v>0.35049999999999998</v>
      </c>
      <c r="K4">
        <v>118.3507</v>
      </c>
      <c r="L4">
        <v>0.114</v>
      </c>
      <c r="M4">
        <v>219</v>
      </c>
      <c r="N4">
        <v>338</v>
      </c>
      <c r="O4">
        <v>49</v>
      </c>
      <c r="Q4" s="1">
        <v>193</v>
      </c>
      <c r="R4" s="1" t="s">
        <v>355</v>
      </c>
    </row>
    <row r="5" spans="1:18" x14ac:dyDescent="0.25">
      <c r="A5" s="1" t="s">
        <v>164</v>
      </c>
      <c r="B5" s="1">
        <v>1</v>
      </c>
      <c r="C5" s="1" t="s">
        <v>222</v>
      </c>
      <c r="D5" s="1">
        <v>193</v>
      </c>
      <c r="E5" s="1" t="s">
        <v>223</v>
      </c>
      <c r="F5" s="1" t="s">
        <v>356</v>
      </c>
      <c r="G5">
        <v>28.287400000000002</v>
      </c>
      <c r="H5">
        <v>0.91190000000000004</v>
      </c>
      <c r="I5">
        <v>2.8650000000000002</v>
      </c>
      <c r="J5">
        <v>0.32240000000000002</v>
      </c>
      <c r="K5">
        <v>28.287400000000002</v>
      </c>
      <c r="L5">
        <v>2.3E-2</v>
      </c>
      <c r="M5">
        <v>57</v>
      </c>
      <c r="N5">
        <v>70</v>
      </c>
      <c r="O5">
        <v>4</v>
      </c>
      <c r="Q5" s="1">
        <v>193</v>
      </c>
      <c r="R5" s="1" t="s">
        <v>356</v>
      </c>
    </row>
    <row r="6" spans="1:18" x14ac:dyDescent="0.25">
      <c r="A6" s="1" t="s">
        <v>166</v>
      </c>
      <c r="B6" s="1">
        <v>1</v>
      </c>
      <c r="C6" s="1" t="s">
        <v>222</v>
      </c>
      <c r="D6" s="1">
        <v>352</v>
      </c>
      <c r="E6" s="1" t="s">
        <v>223</v>
      </c>
      <c r="F6" s="1" t="s">
        <v>353</v>
      </c>
      <c r="G6">
        <v>107.8176</v>
      </c>
      <c r="H6">
        <v>2.4287000000000001</v>
      </c>
      <c r="I6">
        <v>7.63</v>
      </c>
      <c r="J6">
        <v>0.2253</v>
      </c>
      <c r="K6">
        <v>107.8176</v>
      </c>
      <c r="L6">
        <v>4.2999999999999997E-2</v>
      </c>
      <c r="M6">
        <v>311</v>
      </c>
      <c r="N6">
        <v>449</v>
      </c>
      <c r="O6">
        <v>71</v>
      </c>
      <c r="P6">
        <f>SUMPRODUCT(J6:J9,G6:G9)/SUM(G6:G9)</f>
        <v>0.22678804676733647</v>
      </c>
      <c r="Q6" s="1">
        <v>352</v>
      </c>
      <c r="R6" s="1" t="s">
        <v>353</v>
      </c>
    </row>
    <row r="7" spans="1:18" x14ac:dyDescent="0.25">
      <c r="A7" s="1" t="s">
        <v>167</v>
      </c>
      <c r="B7" s="1">
        <v>1</v>
      </c>
      <c r="C7" s="1" t="s">
        <v>222</v>
      </c>
      <c r="D7" s="1">
        <v>352</v>
      </c>
      <c r="E7" s="1" t="s">
        <v>223</v>
      </c>
      <c r="F7" s="1" t="s">
        <v>354</v>
      </c>
      <c r="G7">
        <v>130.88460000000001</v>
      </c>
      <c r="H7">
        <v>2.7867999999999999</v>
      </c>
      <c r="I7">
        <v>8.7548999999999992</v>
      </c>
      <c r="J7">
        <v>0.21290000000000001</v>
      </c>
      <c r="K7">
        <v>130.88460000000001</v>
      </c>
      <c r="L7">
        <v>4.7E-2</v>
      </c>
      <c r="M7">
        <v>419</v>
      </c>
      <c r="N7">
        <v>647</v>
      </c>
      <c r="O7">
        <v>123</v>
      </c>
      <c r="Q7" s="1">
        <v>352</v>
      </c>
      <c r="R7" s="1" t="s">
        <v>354</v>
      </c>
    </row>
    <row r="8" spans="1:18" x14ac:dyDescent="0.25">
      <c r="A8" s="1" t="s">
        <v>168</v>
      </c>
      <c r="B8" s="1">
        <v>1</v>
      </c>
      <c r="C8" s="1" t="s">
        <v>222</v>
      </c>
      <c r="D8" s="1">
        <v>352</v>
      </c>
      <c r="E8" s="1" t="s">
        <v>223</v>
      </c>
      <c r="F8" s="1" t="s">
        <v>355</v>
      </c>
      <c r="G8">
        <v>122.4649</v>
      </c>
      <c r="H8">
        <v>2.8511000000000002</v>
      </c>
      <c r="I8">
        <v>8.9571000000000005</v>
      </c>
      <c r="J8">
        <v>0.23280000000000001</v>
      </c>
      <c r="K8">
        <v>122.4649</v>
      </c>
      <c r="L8">
        <v>5.1999999999999998E-2</v>
      </c>
      <c r="M8">
        <v>375</v>
      </c>
      <c r="N8">
        <v>546</v>
      </c>
      <c r="O8">
        <v>57</v>
      </c>
      <c r="Q8" s="1">
        <v>352</v>
      </c>
      <c r="R8" s="1" t="s">
        <v>355</v>
      </c>
    </row>
    <row r="9" spans="1:18" x14ac:dyDescent="0.25">
      <c r="A9" s="1" t="s">
        <v>169</v>
      </c>
      <c r="B9" s="1">
        <v>1</v>
      </c>
      <c r="C9" s="1" t="s">
        <v>222</v>
      </c>
      <c r="D9" s="1">
        <v>352</v>
      </c>
      <c r="E9" s="1" t="s">
        <v>223</v>
      </c>
      <c r="F9" s="1" t="s">
        <v>356</v>
      </c>
      <c r="G9">
        <v>117.0299</v>
      </c>
      <c r="H9">
        <v>2.7783000000000002</v>
      </c>
      <c r="I9">
        <v>8.7284000000000006</v>
      </c>
      <c r="J9">
        <v>0.2374</v>
      </c>
      <c r="K9">
        <v>117.0299</v>
      </c>
      <c r="L9">
        <v>5.1999999999999998E-2</v>
      </c>
      <c r="M9">
        <v>328</v>
      </c>
      <c r="N9">
        <v>476</v>
      </c>
      <c r="O9">
        <v>60</v>
      </c>
      <c r="Q9" s="1">
        <v>352</v>
      </c>
      <c r="R9" s="1" t="s">
        <v>356</v>
      </c>
    </row>
    <row r="10" spans="1:18" x14ac:dyDescent="0.25">
      <c r="A10" s="1" t="s">
        <v>171</v>
      </c>
      <c r="B10" s="1">
        <v>1</v>
      </c>
      <c r="C10" s="1" t="s">
        <v>222</v>
      </c>
      <c r="D10" s="1">
        <v>429</v>
      </c>
      <c r="E10" s="1" t="s">
        <v>223</v>
      </c>
      <c r="F10" s="1" t="s">
        <v>353</v>
      </c>
      <c r="G10">
        <v>149.60419999999999</v>
      </c>
      <c r="H10">
        <v>5.1841999999999997</v>
      </c>
      <c r="I10">
        <v>16.2866</v>
      </c>
      <c r="J10">
        <v>0.34649999999999997</v>
      </c>
      <c r="K10">
        <v>149.60419999999999</v>
      </c>
      <c r="L10">
        <v>0.14099999999999999</v>
      </c>
      <c r="M10">
        <v>312</v>
      </c>
      <c r="N10">
        <v>642</v>
      </c>
      <c r="O10">
        <v>91</v>
      </c>
      <c r="P10">
        <f>SUMPRODUCT(J10:J12,G10:G12)/SUM(G10:G12)</f>
        <v>0.31901780983549383</v>
      </c>
      <c r="Q10" s="1">
        <v>429</v>
      </c>
      <c r="R10" s="1" t="s">
        <v>353</v>
      </c>
    </row>
    <row r="11" spans="1:18" x14ac:dyDescent="0.25">
      <c r="A11" s="1" t="s">
        <v>172</v>
      </c>
      <c r="B11" s="1">
        <v>1</v>
      </c>
      <c r="C11" s="1" t="s">
        <v>222</v>
      </c>
      <c r="D11" s="1">
        <v>429</v>
      </c>
      <c r="E11" s="1" t="s">
        <v>223</v>
      </c>
      <c r="F11" s="1" t="s">
        <v>354</v>
      </c>
      <c r="G11">
        <v>87.0685</v>
      </c>
      <c r="H11">
        <v>2.5735999999999999</v>
      </c>
      <c r="I11">
        <v>8.0853000000000002</v>
      </c>
      <c r="J11">
        <v>0.29559999999999997</v>
      </c>
      <c r="K11">
        <v>87.0685</v>
      </c>
      <c r="L11">
        <v>0.06</v>
      </c>
      <c r="M11">
        <v>149</v>
      </c>
      <c r="N11">
        <v>179</v>
      </c>
      <c r="O11">
        <v>38</v>
      </c>
      <c r="Q11" s="1">
        <v>429</v>
      </c>
      <c r="R11" s="1" t="s">
        <v>354</v>
      </c>
    </row>
    <row r="12" spans="1:18" x14ac:dyDescent="0.25">
      <c r="A12" s="1" t="s">
        <v>173</v>
      </c>
      <c r="B12" s="1">
        <v>1</v>
      </c>
      <c r="C12" s="1" t="s">
        <v>222</v>
      </c>
      <c r="D12" s="1">
        <v>429</v>
      </c>
      <c r="E12" s="1" t="s">
        <v>223</v>
      </c>
      <c r="F12" s="1" t="s">
        <v>355</v>
      </c>
      <c r="G12">
        <v>56.908900000000003</v>
      </c>
      <c r="H12">
        <v>1.6083000000000001</v>
      </c>
      <c r="I12">
        <v>5.0526</v>
      </c>
      <c r="J12">
        <v>0.28260000000000002</v>
      </c>
      <c r="K12">
        <v>56.908900000000003</v>
      </c>
      <c r="L12">
        <v>3.5999999999999997E-2</v>
      </c>
      <c r="M12">
        <v>115</v>
      </c>
      <c r="N12">
        <v>75</v>
      </c>
      <c r="O12">
        <v>6</v>
      </c>
      <c r="Q12" s="1">
        <v>429</v>
      </c>
      <c r="R12" s="1" t="s">
        <v>355</v>
      </c>
    </row>
    <row r="13" spans="1:18" x14ac:dyDescent="0.25">
      <c r="A13" s="1" t="s">
        <v>195</v>
      </c>
      <c r="B13" s="1">
        <v>17</v>
      </c>
      <c r="C13" s="1" t="s">
        <v>222</v>
      </c>
      <c r="D13" s="1">
        <v>1896</v>
      </c>
      <c r="E13" s="1" t="s">
        <v>223</v>
      </c>
      <c r="F13" s="1" t="s">
        <v>357</v>
      </c>
      <c r="G13">
        <v>299.29349999999999</v>
      </c>
      <c r="H13">
        <v>8.5616000000000003</v>
      </c>
      <c r="I13">
        <v>26.897200000000002</v>
      </c>
      <c r="J13">
        <v>0.28610000000000002</v>
      </c>
      <c r="K13">
        <v>299.29349999999999</v>
      </c>
      <c r="L13">
        <v>0.192</v>
      </c>
      <c r="M13">
        <v>537</v>
      </c>
      <c r="N13">
        <v>971</v>
      </c>
      <c r="O13">
        <v>128</v>
      </c>
      <c r="P13">
        <f>SUMPRODUCT(J13:J14,G13:G14)/SUM(G13:G14)</f>
        <v>0.28540749856008829</v>
      </c>
      <c r="Q13" s="1">
        <v>1896</v>
      </c>
      <c r="R13" s="1" t="s">
        <v>357</v>
      </c>
    </row>
    <row r="14" spans="1:18" x14ac:dyDescent="0.25">
      <c r="A14" s="1" t="s">
        <v>196</v>
      </c>
      <c r="B14" s="1">
        <v>17</v>
      </c>
      <c r="C14" s="1" t="s">
        <v>222</v>
      </c>
      <c r="D14" s="1">
        <v>1896</v>
      </c>
      <c r="E14" s="1" t="s">
        <v>223</v>
      </c>
      <c r="F14" s="1" t="s">
        <v>358</v>
      </c>
      <c r="G14">
        <v>64.617699999999999</v>
      </c>
      <c r="H14">
        <v>1.8232999999999999</v>
      </c>
      <c r="I14">
        <v>5.7282000000000002</v>
      </c>
      <c r="J14">
        <v>0.28220000000000001</v>
      </c>
      <c r="K14">
        <v>64.617699999999999</v>
      </c>
      <c r="L14">
        <v>0.04</v>
      </c>
      <c r="M14">
        <v>218</v>
      </c>
      <c r="N14">
        <v>201</v>
      </c>
      <c r="O14">
        <v>17</v>
      </c>
      <c r="Q14" s="1">
        <v>1896</v>
      </c>
      <c r="R14" s="1" t="s">
        <v>358</v>
      </c>
    </row>
    <row r="15" spans="1:18" x14ac:dyDescent="0.25">
      <c r="A15" s="1" t="s">
        <v>199</v>
      </c>
      <c r="B15" s="1">
        <v>17</v>
      </c>
      <c r="C15" s="1" t="s">
        <v>222</v>
      </c>
      <c r="D15" s="1">
        <v>1919</v>
      </c>
      <c r="E15" s="1" t="s">
        <v>223</v>
      </c>
      <c r="F15" s="1" t="s">
        <v>357</v>
      </c>
      <c r="G15">
        <v>93.125399999999999</v>
      </c>
      <c r="H15">
        <v>3.1987999999999999</v>
      </c>
      <c r="I15">
        <v>10.049200000000001</v>
      </c>
      <c r="J15">
        <v>0.34350000000000003</v>
      </c>
      <c r="K15">
        <v>93.125399999999999</v>
      </c>
      <c r="L15">
        <v>8.5999999999999993E-2</v>
      </c>
      <c r="M15">
        <v>155</v>
      </c>
      <c r="N15">
        <v>179</v>
      </c>
      <c r="O15">
        <v>29</v>
      </c>
      <c r="P15">
        <f>SUMPRODUCT(J15:J20,G15:G20)/SUM(G15:G20)</f>
        <v>0.35058560993311177</v>
      </c>
      <c r="Q15" s="1">
        <v>1919</v>
      </c>
      <c r="R15" s="1" t="s">
        <v>357</v>
      </c>
    </row>
    <row r="16" spans="1:18" x14ac:dyDescent="0.25">
      <c r="A16" s="1" t="s">
        <v>200</v>
      </c>
      <c r="B16" s="1">
        <v>17</v>
      </c>
      <c r="C16" s="1" t="s">
        <v>222</v>
      </c>
      <c r="D16" s="1">
        <v>1919</v>
      </c>
      <c r="E16" s="1" t="s">
        <v>223</v>
      </c>
      <c r="F16" s="1" t="s">
        <v>358</v>
      </c>
      <c r="G16">
        <v>100.1618</v>
      </c>
      <c r="H16">
        <v>3.4470000000000001</v>
      </c>
      <c r="I16">
        <v>10.828900000000001</v>
      </c>
      <c r="J16">
        <v>0.34410000000000002</v>
      </c>
      <c r="K16">
        <v>100.1618</v>
      </c>
      <c r="L16">
        <v>9.2999999999999999E-2</v>
      </c>
      <c r="M16">
        <v>171</v>
      </c>
      <c r="N16">
        <v>174</v>
      </c>
      <c r="O16">
        <v>21</v>
      </c>
      <c r="Q16" s="1">
        <v>1919</v>
      </c>
      <c r="R16" s="1" t="s">
        <v>358</v>
      </c>
    </row>
    <row r="17" spans="1:18" x14ac:dyDescent="0.25">
      <c r="A17" s="1" t="s">
        <v>201</v>
      </c>
      <c r="B17" s="1">
        <v>17</v>
      </c>
      <c r="C17" s="1" t="s">
        <v>222</v>
      </c>
      <c r="D17" s="1">
        <v>1919</v>
      </c>
      <c r="E17" s="1" t="s">
        <v>223</v>
      </c>
      <c r="F17" s="1" t="s">
        <v>359</v>
      </c>
      <c r="G17">
        <v>109.2735</v>
      </c>
      <c r="H17">
        <v>3.8942000000000001</v>
      </c>
      <c r="I17">
        <v>12.2339</v>
      </c>
      <c r="J17">
        <v>0.35639999999999999</v>
      </c>
      <c r="K17">
        <v>109.2735</v>
      </c>
      <c r="L17">
        <v>0.109</v>
      </c>
      <c r="M17">
        <v>163</v>
      </c>
      <c r="N17">
        <v>178</v>
      </c>
      <c r="O17">
        <v>25</v>
      </c>
      <c r="Q17" s="1">
        <v>1919</v>
      </c>
      <c r="R17" s="1" t="s">
        <v>359</v>
      </c>
    </row>
    <row r="18" spans="1:18" x14ac:dyDescent="0.25">
      <c r="A18" s="1" t="s">
        <v>202</v>
      </c>
      <c r="B18" s="1">
        <v>17</v>
      </c>
      <c r="C18" s="1" t="s">
        <v>222</v>
      </c>
      <c r="D18" s="1">
        <v>1919</v>
      </c>
      <c r="E18" s="1" t="s">
        <v>223</v>
      </c>
      <c r="F18" s="1" t="s">
        <v>360</v>
      </c>
      <c r="G18">
        <v>87.980599999999995</v>
      </c>
      <c r="H18">
        <v>3.1221999999999999</v>
      </c>
      <c r="I18">
        <v>9.8085000000000004</v>
      </c>
      <c r="J18">
        <v>0.35489999999999999</v>
      </c>
      <c r="K18">
        <v>87.980599999999995</v>
      </c>
      <c r="L18">
        <v>8.6999999999999994E-2</v>
      </c>
      <c r="M18">
        <v>178</v>
      </c>
      <c r="N18">
        <v>195</v>
      </c>
      <c r="O18">
        <v>16</v>
      </c>
      <c r="Q18" s="1">
        <v>1919</v>
      </c>
      <c r="R18" s="1" t="s">
        <v>360</v>
      </c>
    </row>
    <row r="19" spans="1:18" x14ac:dyDescent="0.25">
      <c r="A19" s="1" t="s">
        <v>203</v>
      </c>
      <c r="B19" s="1">
        <v>17</v>
      </c>
      <c r="C19" s="1" t="s">
        <v>222</v>
      </c>
      <c r="D19" s="1">
        <v>1919</v>
      </c>
      <c r="E19" s="1" t="s">
        <v>223</v>
      </c>
      <c r="F19" s="1" t="s">
        <v>227</v>
      </c>
      <c r="G19">
        <v>120.5129</v>
      </c>
      <c r="H19">
        <v>4.2199</v>
      </c>
      <c r="I19">
        <v>13.257199999999999</v>
      </c>
      <c r="J19">
        <v>0.35020000000000001</v>
      </c>
      <c r="K19">
        <v>120.5129</v>
      </c>
      <c r="L19">
        <v>0.11600000000000001</v>
      </c>
      <c r="M19">
        <v>194</v>
      </c>
      <c r="N19">
        <v>237</v>
      </c>
      <c r="O19">
        <v>28</v>
      </c>
      <c r="Q19" s="1">
        <v>1919</v>
      </c>
      <c r="R19" s="1" t="s">
        <v>227</v>
      </c>
    </row>
    <row r="20" spans="1:18" x14ac:dyDescent="0.25">
      <c r="A20" s="1" t="s">
        <v>204</v>
      </c>
      <c r="B20" s="1">
        <v>17</v>
      </c>
      <c r="C20" s="1" t="s">
        <v>222</v>
      </c>
      <c r="D20" s="1">
        <v>1919</v>
      </c>
      <c r="E20" s="1" t="s">
        <v>223</v>
      </c>
      <c r="F20" s="1" t="s">
        <v>228</v>
      </c>
      <c r="G20">
        <v>113.1208</v>
      </c>
      <c r="H20">
        <v>3.9996999999999998</v>
      </c>
      <c r="I20">
        <v>12.5654</v>
      </c>
      <c r="J20">
        <v>0.35360000000000003</v>
      </c>
      <c r="K20">
        <v>113.1208</v>
      </c>
      <c r="L20">
        <v>0.111</v>
      </c>
      <c r="M20">
        <v>185</v>
      </c>
      <c r="N20">
        <v>177</v>
      </c>
      <c r="O20">
        <v>19</v>
      </c>
      <c r="Q20" s="1">
        <v>1919</v>
      </c>
      <c r="R20" s="1" t="s">
        <v>228</v>
      </c>
    </row>
    <row r="21" spans="1:18" x14ac:dyDescent="0.25">
      <c r="A21" s="1" t="s">
        <v>214</v>
      </c>
      <c r="B21" s="1">
        <v>23</v>
      </c>
      <c r="C21" s="1" t="s">
        <v>222</v>
      </c>
      <c r="D21" s="1">
        <v>2204</v>
      </c>
      <c r="E21" s="1" t="s">
        <v>223</v>
      </c>
      <c r="F21" s="1" t="s">
        <v>229</v>
      </c>
      <c r="G21">
        <v>117.8609</v>
      </c>
      <c r="H21">
        <v>4.1003999999999996</v>
      </c>
      <c r="I21">
        <v>12.8819</v>
      </c>
      <c r="J21">
        <v>0.34789999999999999</v>
      </c>
      <c r="K21">
        <v>117.8609</v>
      </c>
      <c r="L21">
        <v>0.112</v>
      </c>
      <c r="M21">
        <v>170</v>
      </c>
      <c r="N21">
        <v>240</v>
      </c>
      <c r="O21">
        <v>23</v>
      </c>
      <c r="P21">
        <f>SUMPRODUCT(J21:J24,G21:G24)/SUM(G21:G24)</f>
        <v>0.32880478143291969</v>
      </c>
      <c r="Q21" s="1">
        <v>2204</v>
      </c>
      <c r="R21" s="1" t="s">
        <v>229</v>
      </c>
    </row>
    <row r="22" spans="1:18" x14ac:dyDescent="0.25">
      <c r="A22" s="1" t="s">
        <v>215</v>
      </c>
      <c r="B22" s="1">
        <v>23</v>
      </c>
      <c r="C22" s="1" t="s">
        <v>222</v>
      </c>
      <c r="D22" s="1">
        <v>2204</v>
      </c>
      <c r="E22" s="1" t="s">
        <v>223</v>
      </c>
      <c r="F22" s="1" t="s">
        <v>361</v>
      </c>
      <c r="G22">
        <v>112.82380000000001</v>
      </c>
      <c r="H22">
        <v>3.9161999999999999</v>
      </c>
      <c r="I22">
        <v>12.303100000000001</v>
      </c>
      <c r="J22">
        <v>0.34710000000000002</v>
      </c>
      <c r="K22">
        <v>112.82380000000001</v>
      </c>
      <c r="L22">
        <v>0.107</v>
      </c>
      <c r="M22">
        <v>187</v>
      </c>
      <c r="N22">
        <v>256</v>
      </c>
      <c r="O22">
        <v>24</v>
      </c>
      <c r="Q22" s="1">
        <v>2204</v>
      </c>
      <c r="R22" s="1" t="s">
        <v>361</v>
      </c>
    </row>
    <row r="23" spans="1:18" x14ac:dyDescent="0.25">
      <c r="A23" s="1" t="s">
        <v>216</v>
      </c>
      <c r="B23" s="1">
        <v>23</v>
      </c>
      <c r="C23" s="1" t="s">
        <v>222</v>
      </c>
      <c r="D23" s="1">
        <v>2204</v>
      </c>
      <c r="E23" s="1" t="s">
        <v>223</v>
      </c>
      <c r="F23" s="1" t="s">
        <v>362</v>
      </c>
      <c r="G23">
        <v>83.372399999999999</v>
      </c>
      <c r="H23">
        <v>2.5876000000000001</v>
      </c>
      <c r="I23">
        <v>8.1293000000000006</v>
      </c>
      <c r="J23">
        <v>0.31040000000000001</v>
      </c>
      <c r="K23">
        <v>83.372399999999999</v>
      </c>
      <c r="L23">
        <v>6.3E-2</v>
      </c>
      <c r="M23">
        <v>158</v>
      </c>
      <c r="N23">
        <v>216</v>
      </c>
      <c r="O23">
        <v>32</v>
      </c>
      <c r="Q23" s="1">
        <v>2204</v>
      </c>
      <c r="R23" s="1" t="s">
        <v>362</v>
      </c>
    </row>
    <row r="24" spans="1:18" x14ac:dyDescent="0.25">
      <c r="A24" s="1" t="s">
        <v>217</v>
      </c>
      <c r="B24" s="1">
        <v>23</v>
      </c>
      <c r="C24" s="1" t="s">
        <v>222</v>
      </c>
      <c r="D24" s="1">
        <v>2204</v>
      </c>
      <c r="E24" s="1" t="s">
        <v>223</v>
      </c>
      <c r="F24" s="1" t="s">
        <v>363</v>
      </c>
      <c r="G24">
        <v>75.953599999999994</v>
      </c>
      <c r="H24">
        <v>2.2195999999999998</v>
      </c>
      <c r="I24">
        <v>6.9729999999999999</v>
      </c>
      <c r="J24">
        <v>0.29220000000000002</v>
      </c>
      <c r="K24">
        <v>75.953599999999994</v>
      </c>
      <c r="L24">
        <v>5.0999999999999997E-2</v>
      </c>
      <c r="M24">
        <v>217</v>
      </c>
      <c r="N24">
        <v>335</v>
      </c>
      <c r="O24">
        <v>43</v>
      </c>
      <c r="Q24" s="1">
        <v>2204</v>
      </c>
      <c r="R24" s="1" t="s">
        <v>363</v>
      </c>
    </row>
    <row r="25" spans="1:18" x14ac:dyDescent="0.25">
      <c r="A25" s="1" t="s">
        <v>219</v>
      </c>
      <c r="B25" s="1">
        <v>23</v>
      </c>
      <c r="C25" s="1" t="s">
        <v>222</v>
      </c>
      <c r="D25" s="1">
        <v>2231</v>
      </c>
      <c r="E25" s="1" t="s">
        <v>223</v>
      </c>
      <c r="F25" s="1" t="s">
        <v>364</v>
      </c>
      <c r="G25">
        <v>109.89239999999999</v>
      </c>
      <c r="H25">
        <v>3.9462000000000002</v>
      </c>
      <c r="I25">
        <v>12.397399999999999</v>
      </c>
      <c r="J25">
        <v>0.35909999999999997</v>
      </c>
      <c r="K25">
        <v>109.89239999999999</v>
      </c>
      <c r="L25">
        <v>0.111</v>
      </c>
      <c r="M25">
        <v>258</v>
      </c>
      <c r="N25">
        <v>372</v>
      </c>
      <c r="O25">
        <v>41</v>
      </c>
      <c r="P25">
        <f>SUMPRODUCT(J25:J26,G25:G26)/SUM(G25:G26)</f>
        <v>0.32495347241247874</v>
      </c>
      <c r="Q25" s="1">
        <v>2231</v>
      </c>
      <c r="R25" s="1" t="s">
        <v>364</v>
      </c>
    </row>
    <row r="26" spans="1:18" x14ac:dyDescent="0.25">
      <c r="A26" s="1" t="s">
        <v>220</v>
      </c>
      <c r="B26" s="1">
        <v>23</v>
      </c>
      <c r="C26" s="1" t="s">
        <v>222</v>
      </c>
      <c r="D26" s="1">
        <v>2231</v>
      </c>
      <c r="E26" s="1" t="s">
        <v>223</v>
      </c>
      <c r="F26" s="1" t="s">
        <v>365</v>
      </c>
      <c r="G26">
        <v>39.394300000000001</v>
      </c>
      <c r="H26">
        <v>0.90480000000000005</v>
      </c>
      <c r="I26">
        <v>2.8424999999999998</v>
      </c>
      <c r="J26">
        <v>0.22969999999999999</v>
      </c>
      <c r="K26">
        <v>39.394300000000001</v>
      </c>
      <c r="L26">
        <v>1.6E-2</v>
      </c>
      <c r="M26">
        <v>132</v>
      </c>
      <c r="N26">
        <v>157</v>
      </c>
      <c r="O26">
        <v>30</v>
      </c>
      <c r="Q26" s="1">
        <v>2231</v>
      </c>
      <c r="R26" s="1" t="s">
        <v>365</v>
      </c>
    </row>
    <row r="27" spans="1:18" x14ac:dyDescent="0.25">
      <c r="A27" s="1" t="s">
        <v>366</v>
      </c>
      <c r="B27" s="1">
        <v>23</v>
      </c>
      <c r="C27" s="1" t="s">
        <v>222</v>
      </c>
      <c r="D27" s="1">
        <v>2288</v>
      </c>
      <c r="E27" s="1" t="s">
        <v>223</v>
      </c>
      <c r="F27" s="1" t="s">
        <v>361</v>
      </c>
      <c r="G27">
        <v>84.986199999999997</v>
      </c>
      <c r="H27">
        <v>2.8433000000000002</v>
      </c>
      <c r="I27">
        <v>8.9323999999999995</v>
      </c>
      <c r="J27">
        <v>0.33460000000000001</v>
      </c>
      <c r="K27">
        <v>84.986199999999997</v>
      </c>
      <c r="L27">
        <v>7.4999999999999997E-2</v>
      </c>
      <c r="M27">
        <v>118</v>
      </c>
      <c r="N27">
        <v>189</v>
      </c>
      <c r="O27">
        <v>27</v>
      </c>
      <c r="P27">
        <f>SUMPRODUCT(J27:J32,G27:G32)/SUM(G27:G32)</f>
        <v>0.36327703254351157</v>
      </c>
      <c r="Q27" s="1">
        <v>2288</v>
      </c>
      <c r="R27" s="1" t="s">
        <v>361</v>
      </c>
    </row>
    <row r="28" spans="1:18" x14ac:dyDescent="0.25">
      <c r="A28" s="1" t="s">
        <v>367</v>
      </c>
      <c r="B28" s="1">
        <v>23</v>
      </c>
      <c r="C28" s="1" t="s">
        <v>222</v>
      </c>
      <c r="D28" s="1">
        <v>2288</v>
      </c>
      <c r="E28" s="1" t="s">
        <v>223</v>
      </c>
      <c r="F28" s="1" t="s">
        <v>368</v>
      </c>
      <c r="G28">
        <v>102.568</v>
      </c>
      <c r="H28">
        <v>3.8012999999999999</v>
      </c>
      <c r="I28">
        <v>11.9421</v>
      </c>
      <c r="J28">
        <v>0.37059999999999998</v>
      </c>
      <c r="K28">
        <v>102.568</v>
      </c>
      <c r="L28">
        <v>0.111</v>
      </c>
      <c r="M28">
        <v>109</v>
      </c>
      <c r="N28">
        <v>184</v>
      </c>
      <c r="O28">
        <v>26</v>
      </c>
      <c r="Q28" s="1">
        <v>2288</v>
      </c>
      <c r="R28" s="1" t="s">
        <v>368</v>
      </c>
    </row>
    <row r="29" spans="1:18" x14ac:dyDescent="0.25">
      <c r="A29" s="1" t="s">
        <v>369</v>
      </c>
      <c r="B29" s="1">
        <v>23</v>
      </c>
      <c r="C29" s="1" t="s">
        <v>222</v>
      </c>
      <c r="D29" s="1">
        <v>2288</v>
      </c>
      <c r="E29" s="1" t="s">
        <v>223</v>
      </c>
      <c r="F29" s="1" t="s">
        <v>362</v>
      </c>
      <c r="G29">
        <v>148.98480000000001</v>
      </c>
      <c r="H29">
        <v>5.5529999999999999</v>
      </c>
      <c r="I29">
        <v>17.4452</v>
      </c>
      <c r="J29">
        <v>0.37269999999999998</v>
      </c>
      <c r="K29">
        <v>148.98480000000001</v>
      </c>
      <c r="L29">
        <v>0.16300000000000001</v>
      </c>
      <c r="M29">
        <v>213</v>
      </c>
      <c r="N29">
        <v>313</v>
      </c>
      <c r="O29">
        <v>51</v>
      </c>
      <c r="Q29" s="1">
        <v>2288</v>
      </c>
      <c r="R29" s="1" t="s">
        <v>362</v>
      </c>
    </row>
    <row r="30" spans="1:18" x14ac:dyDescent="0.25">
      <c r="A30" s="1" t="s">
        <v>370</v>
      </c>
      <c r="B30" s="1">
        <v>23</v>
      </c>
      <c r="C30" s="1" t="s">
        <v>222</v>
      </c>
      <c r="D30" s="1">
        <v>2288</v>
      </c>
      <c r="E30" s="1" t="s">
        <v>223</v>
      </c>
      <c r="F30" s="1" t="s">
        <v>363</v>
      </c>
      <c r="G30">
        <v>185.09049999999999</v>
      </c>
      <c r="H30">
        <v>6.5467000000000004</v>
      </c>
      <c r="I30">
        <v>20.567</v>
      </c>
      <c r="J30">
        <v>0.35370000000000001</v>
      </c>
      <c r="K30">
        <v>185.09049999999999</v>
      </c>
      <c r="L30">
        <v>0.182</v>
      </c>
      <c r="M30">
        <v>287</v>
      </c>
      <c r="N30">
        <v>525</v>
      </c>
      <c r="O30">
        <v>87</v>
      </c>
      <c r="Q30" s="1">
        <v>2288</v>
      </c>
      <c r="R30" s="1" t="s">
        <v>363</v>
      </c>
    </row>
    <row r="31" spans="1:18" x14ac:dyDescent="0.25">
      <c r="A31" s="1" t="s">
        <v>371</v>
      </c>
      <c r="B31" s="1">
        <v>23</v>
      </c>
      <c r="C31" s="1" t="s">
        <v>222</v>
      </c>
      <c r="D31" s="1">
        <v>2288</v>
      </c>
      <c r="E31" s="1" t="s">
        <v>223</v>
      </c>
      <c r="F31" s="1" t="s">
        <v>372</v>
      </c>
      <c r="G31">
        <v>149.0241</v>
      </c>
      <c r="H31">
        <v>5.6554000000000002</v>
      </c>
      <c r="I31">
        <v>17.7669</v>
      </c>
      <c r="J31">
        <v>0.3795</v>
      </c>
      <c r="K31">
        <v>149.0241</v>
      </c>
      <c r="L31">
        <v>0.16900000000000001</v>
      </c>
      <c r="M31">
        <v>187</v>
      </c>
      <c r="N31">
        <v>344</v>
      </c>
      <c r="O31">
        <v>81</v>
      </c>
      <c r="Q31" s="1">
        <v>2288</v>
      </c>
      <c r="R31" s="1" t="s">
        <v>372</v>
      </c>
    </row>
    <row r="32" spans="1:18" x14ac:dyDescent="0.25">
      <c r="A32" s="1" t="s">
        <v>373</v>
      </c>
      <c r="B32" s="1">
        <v>23</v>
      </c>
      <c r="C32" s="1" t="s">
        <v>222</v>
      </c>
      <c r="D32" s="1">
        <v>2288</v>
      </c>
      <c r="E32" s="1" t="s">
        <v>223</v>
      </c>
      <c r="F32" s="1" t="s">
        <v>374</v>
      </c>
      <c r="G32">
        <v>57.801900000000003</v>
      </c>
      <c r="H32">
        <v>2.0636000000000001</v>
      </c>
      <c r="I32">
        <v>6.4831000000000003</v>
      </c>
      <c r="J32">
        <v>0.35699999999999998</v>
      </c>
      <c r="K32">
        <v>57.801900000000003</v>
      </c>
      <c r="L32">
        <v>5.8000000000000003E-2</v>
      </c>
      <c r="M32">
        <v>101</v>
      </c>
      <c r="N32">
        <v>150</v>
      </c>
      <c r="O32">
        <v>15</v>
      </c>
      <c r="Q32" s="1">
        <v>2288</v>
      </c>
      <c r="R32" s="1" t="s">
        <v>374</v>
      </c>
    </row>
    <row r="33" spans="1:18" x14ac:dyDescent="0.25">
      <c r="A33" s="1" t="s">
        <v>375</v>
      </c>
      <c r="B33" s="1">
        <v>23</v>
      </c>
      <c r="C33" s="1" t="s">
        <v>222</v>
      </c>
      <c r="D33" s="1">
        <v>2432</v>
      </c>
      <c r="E33" s="1" t="s">
        <v>223</v>
      </c>
      <c r="F33" s="1" t="s">
        <v>364</v>
      </c>
      <c r="G33">
        <v>151.31540000000001</v>
      </c>
      <c r="H33">
        <v>5.2058</v>
      </c>
      <c r="I33">
        <v>16.354399999999998</v>
      </c>
      <c r="J33">
        <v>0.34399999999999997</v>
      </c>
      <c r="K33">
        <v>151.31540000000001</v>
      </c>
      <c r="L33">
        <v>0.14099999999999999</v>
      </c>
      <c r="M33">
        <v>455</v>
      </c>
      <c r="N33">
        <v>575</v>
      </c>
      <c r="O33">
        <v>63</v>
      </c>
      <c r="P33">
        <f>SUMPRODUCT(J33:J34,G33:G34)/SUM(G33:G34)</f>
        <v>0.3152547269068996</v>
      </c>
      <c r="Q33" s="1">
        <v>2432</v>
      </c>
      <c r="R33" s="1" t="s">
        <v>364</v>
      </c>
    </row>
    <row r="34" spans="1:18" x14ac:dyDescent="0.25">
      <c r="A34" s="1" t="s">
        <v>376</v>
      </c>
      <c r="B34" s="1">
        <v>23</v>
      </c>
      <c r="C34" s="1" t="s">
        <v>222</v>
      </c>
      <c r="D34" s="1">
        <v>2432</v>
      </c>
      <c r="E34" s="1" t="s">
        <v>223</v>
      </c>
      <c r="F34" s="1" t="s">
        <v>365</v>
      </c>
      <c r="G34">
        <v>46.492600000000003</v>
      </c>
      <c r="H34">
        <v>1.0306999999999999</v>
      </c>
      <c r="I34">
        <v>3.2381000000000002</v>
      </c>
      <c r="J34">
        <v>0.22170000000000001</v>
      </c>
      <c r="K34">
        <v>46.492600000000003</v>
      </c>
      <c r="L34">
        <v>1.7999999999999999E-2</v>
      </c>
      <c r="M34">
        <v>181</v>
      </c>
      <c r="N34">
        <v>247</v>
      </c>
      <c r="O34">
        <v>33</v>
      </c>
      <c r="Q34" s="1">
        <v>2432</v>
      </c>
      <c r="R34" s="1" t="s">
        <v>365</v>
      </c>
    </row>
    <row r="35" spans="1:18" x14ac:dyDescent="0.25">
      <c r="A35" s="1" t="s">
        <v>377</v>
      </c>
      <c r="B35" s="1">
        <v>23</v>
      </c>
      <c r="C35" s="1" t="s">
        <v>222</v>
      </c>
      <c r="D35" s="1">
        <v>2458</v>
      </c>
      <c r="E35" s="1" t="s">
        <v>223</v>
      </c>
      <c r="F35" s="1" t="s">
        <v>361</v>
      </c>
      <c r="G35">
        <v>131.3663</v>
      </c>
      <c r="H35">
        <v>3.2944</v>
      </c>
      <c r="I35">
        <v>10.3497</v>
      </c>
      <c r="J35">
        <v>0.25080000000000002</v>
      </c>
      <c r="K35">
        <v>131.3663</v>
      </c>
      <c r="L35">
        <v>6.5000000000000002E-2</v>
      </c>
      <c r="M35">
        <v>210</v>
      </c>
      <c r="N35">
        <v>345</v>
      </c>
      <c r="O35">
        <v>75</v>
      </c>
      <c r="P35">
        <f>SUMPRODUCT(J35:J36,G35:G36)/SUM(G35:G36)</f>
        <v>0.27224293176711251</v>
      </c>
      <c r="Q35" s="1">
        <v>2458</v>
      </c>
      <c r="R35" s="1" t="s">
        <v>361</v>
      </c>
    </row>
    <row r="36" spans="1:18" x14ac:dyDescent="0.25">
      <c r="A36" s="1" t="s">
        <v>378</v>
      </c>
      <c r="B36" s="1">
        <v>23</v>
      </c>
      <c r="C36" s="1" t="s">
        <v>222</v>
      </c>
      <c r="D36" s="1">
        <v>2458</v>
      </c>
      <c r="E36" s="1" t="s">
        <v>223</v>
      </c>
      <c r="F36" s="1" t="s">
        <v>368</v>
      </c>
      <c r="G36">
        <v>71.210499999999996</v>
      </c>
      <c r="H36">
        <v>2.2202000000000002</v>
      </c>
      <c r="I36">
        <v>6.9748999999999999</v>
      </c>
      <c r="J36">
        <v>0.31180000000000002</v>
      </c>
      <c r="K36">
        <v>71.210499999999996</v>
      </c>
      <c r="L36">
        <v>5.3999999999999999E-2</v>
      </c>
      <c r="M36">
        <v>126</v>
      </c>
      <c r="N36">
        <v>145</v>
      </c>
      <c r="O36">
        <v>5</v>
      </c>
      <c r="Q36" s="1">
        <v>2458</v>
      </c>
      <c r="R36" s="1" t="s">
        <v>368</v>
      </c>
    </row>
    <row r="37" spans="1:18" x14ac:dyDescent="0.25">
      <c r="A37" s="1" t="s">
        <v>379</v>
      </c>
      <c r="B37" s="1">
        <v>45</v>
      </c>
      <c r="C37" s="1" t="s">
        <v>222</v>
      </c>
      <c r="D37" s="1">
        <v>4651</v>
      </c>
      <c r="E37" s="1" t="s">
        <v>223</v>
      </c>
      <c r="F37" s="1" t="s">
        <v>364</v>
      </c>
      <c r="G37">
        <v>202.22030000000001</v>
      </c>
      <c r="H37">
        <v>5.7523</v>
      </c>
      <c r="I37">
        <v>18.071400000000001</v>
      </c>
      <c r="J37">
        <v>0.28449999999999998</v>
      </c>
      <c r="K37">
        <v>202.22030000000001</v>
      </c>
      <c r="L37">
        <v>0.129</v>
      </c>
      <c r="M37">
        <v>390</v>
      </c>
      <c r="N37">
        <v>889</v>
      </c>
      <c r="O37">
        <v>188</v>
      </c>
      <c r="P37">
        <f>SUMPRODUCT(J37:J39,G37:G39)/SUM(G37:G39)</f>
        <v>0.2820543486857493</v>
      </c>
      <c r="Q37" s="1">
        <v>4651</v>
      </c>
      <c r="R37" s="1" t="s">
        <v>364</v>
      </c>
    </row>
    <row r="38" spans="1:18" x14ac:dyDescent="0.25">
      <c r="A38" s="1" t="s">
        <v>380</v>
      </c>
      <c r="B38" s="1">
        <v>45</v>
      </c>
      <c r="C38" s="1" t="s">
        <v>222</v>
      </c>
      <c r="D38" s="1">
        <v>4651</v>
      </c>
      <c r="E38" s="1" t="s">
        <v>223</v>
      </c>
      <c r="F38" s="1" t="s">
        <v>365</v>
      </c>
      <c r="G38">
        <v>229.83770000000001</v>
      </c>
      <c r="H38">
        <v>6.5723000000000003</v>
      </c>
      <c r="I38">
        <v>20.647500000000001</v>
      </c>
      <c r="J38">
        <v>0.28599999999999998</v>
      </c>
      <c r="K38">
        <v>229.83770000000001</v>
      </c>
      <c r="L38">
        <v>0.14799999999999999</v>
      </c>
      <c r="M38">
        <v>474</v>
      </c>
      <c r="N38">
        <v>964</v>
      </c>
      <c r="O38">
        <v>227</v>
      </c>
      <c r="Q38" s="1">
        <v>4651</v>
      </c>
      <c r="R38" s="1" t="s">
        <v>365</v>
      </c>
    </row>
    <row r="39" spans="1:18" x14ac:dyDescent="0.25">
      <c r="A39" s="1" t="s">
        <v>381</v>
      </c>
      <c r="B39" s="1">
        <v>45</v>
      </c>
      <c r="C39" s="1" t="s">
        <v>222</v>
      </c>
      <c r="D39" s="1">
        <v>4651</v>
      </c>
      <c r="E39" s="1" t="s">
        <v>223</v>
      </c>
      <c r="F39" s="1" t="s">
        <v>382</v>
      </c>
      <c r="G39">
        <v>277.27010000000001</v>
      </c>
      <c r="H39">
        <v>7.681</v>
      </c>
      <c r="I39">
        <v>24.130600000000001</v>
      </c>
      <c r="J39">
        <v>0.27700000000000002</v>
      </c>
      <c r="K39">
        <v>277.27010000000001</v>
      </c>
      <c r="L39">
        <v>0.16700000000000001</v>
      </c>
      <c r="M39">
        <v>512</v>
      </c>
      <c r="N39">
        <v>1260</v>
      </c>
      <c r="O39">
        <v>303</v>
      </c>
      <c r="Q39" s="1">
        <v>4651</v>
      </c>
      <c r="R39" s="1" t="s">
        <v>382</v>
      </c>
    </row>
    <row r="40" spans="1:18" x14ac:dyDescent="0.25">
      <c r="A40" s="1" t="s">
        <v>383</v>
      </c>
      <c r="B40" s="1">
        <v>45</v>
      </c>
      <c r="C40" s="1" t="s">
        <v>222</v>
      </c>
      <c r="D40" s="1">
        <v>4697</v>
      </c>
      <c r="E40" s="1" t="s">
        <v>223</v>
      </c>
      <c r="F40" s="1" t="s">
        <v>364</v>
      </c>
      <c r="G40">
        <v>298.94029999999998</v>
      </c>
      <c r="H40">
        <v>11.364800000000001</v>
      </c>
      <c r="I40">
        <v>35.703699999999998</v>
      </c>
      <c r="J40">
        <v>0.38019999999999998</v>
      </c>
      <c r="K40">
        <v>298.94029999999998</v>
      </c>
      <c r="L40">
        <v>0.33900000000000002</v>
      </c>
      <c r="M40">
        <v>781</v>
      </c>
      <c r="N40">
        <v>2435</v>
      </c>
      <c r="O40">
        <v>498</v>
      </c>
      <c r="P40">
        <f>SUMPRODUCT(J40:J41,G40:G41)/SUM(G40:G41)</f>
        <v>0.36415687556283693</v>
      </c>
      <c r="Q40" s="1">
        <v>4697</v>
      </c>
      <c r="R40" s="1" t="s">
        <v>364</v>
      </c>
    </row>
    <row r="41" spans="1:18" x14ac:dyDescent="0.25">
      <c r="A41" s="1" t="s">
        <v>384</v>
      </c>
      <c r="B41" s="1">
        <v>45</v>
      </c>
      <c r="C41" s="1" t="s">
        <v>222</v>
      </c>
      <c r="D41" s="1">
        <v>4697</v>
      </c>
      <c r="E41" s="1" t="s">
        <v>223</v>
      </c>
      <c r="F41" s="1" t="s">
        <v>365</v>
      </c>
      <c r="G41">
        <v>257.06</v>
      </c>
      <c r="H41">
        <v>8.8816000000000006</v>
      </c>
      <c r="I41">
        <v>27.9025</v>
      </c>
      <c r="J41">
        <v>0.34549999999999997</v>
      </c>
      <c r="K41">
        <v>257.06</v>
      </c>
      <c r="L41">
        <v>0.24099999999999999</v>
      </c>
      <c r="M41">
        <v>713</v>
      </c>
      <c r="N41">
        <v>1941</v>
      </c>
      <c r="O41">
        <v>465</v>
      </c>
      <c r="Q41" s="1">
        <v>4697</v>
      </c>
      <c r="R41" s="1" t="s">
        <v>365</v>
      </c>
    </row>
    <row r="42" spans="1:18" x14ac:dyDescent="0.25">
      <c r="A42" s="1" t="s">
        <v>385</v>
      </c>
      <c r="B42" s="1">
        <v>45</v>
      </c>
      <c r="C42" s="1" t="s">
        <v>222</v>
      </c>
      <c r="D42" s="1">
        <v>4705</v>
      </c>
      <c r="E42" s="1" t="s">
        <v>223</v>
      </c>
      <c r="F42" s="1" t="s">
        <v>230</v>
      </c>
      <c r="G42">
        <v>49.166499999999999</v>
      </c>
      <c r="H42">
        <v>2.0830000000000002</v>
      </c>
      <c r="I42">
        <v>6.5439999999999996</v>
      </c>
      <c r="J42">
        <v>0.42370000000000002</v>
      </c>
      <c r="K42">
        <v>49.166499999999999</v>
      </c>
      <c r="L42">
        <v>6.9000000000000006E-2</v>
      </c>
      <c r="M42">
        <v>92</v>
      </c>
      <c r="N42">
        <v>105</v>
      </c>
      <c r="O42">
        <v>5</v>
      </c>
      <c r="P42">
        <v>0.42370000000000002</v>
      </c>
      <c r="Q42" s="1">
        <v>4705</v>
      </c>
      <c r="R42" s="1" t="s">
        <v>230</v>
      </c>
    </row>
    <row r="43" spans="1:18" x14ac:dyDescent="0.25">
      <c r="A43" s="1" t="s">
        <v>386</v>
      </c>
      <c r="B43" s="1">
        <v>45</v>
      </c>
      <c r="C43" s="1" t="s">
        <v>222</v>
      </c>
      <c r="D43" s="1">
        <v>4785</v>
      </c>
      <c r="E43" s="1" t="s">
        <v>223</v>
      </c>
      <c r="F43" s="1" t="s">
        <v>364</v>
      </c>
      <c r="G43">
        <v>91.8202</v>
      </c>
      <c r="H43">
        <v>4.1528999999999998</v>
      </c>
      <c r="I43">
        <v>13.046799999999999</v>
      </c>
      <c r="J43">
        <v>0.45229999999999998</v>
      </c>
      <c r="K43">
        <v>91.8202</v>
      </c>
      <c r="L43">
        <v>0.14799999999999999</v>
      </c>
      <c r="M43">
        <v>197</v>
      </c>
      <c r="N43">
        <v>352</v>
      </c>
      <c r="O43">
        <v>33</v>
      </c>
      <c r="P43">
        <f>SUMPRODUCT(J43:J44,G43:G44)/SUM(G43:G44)</f>
        <v>0.40409097122873949</v>
      </c>
      <c r="Q43" s="1">
        <v>4785</v>
      </c>
      <c r="R43" s="1" t="s">
        <v>364</v>
      </c>
    </row>
    <row r="44" spans="1:18" x14ac:dyDescent="0.25">
      <c r="A44" s="1" t="s">
        <v>387</v>
      </c>
      <c r="B44" s="1">
        <v>45</v>
      </c>
      <c r="C44" s="1" t="s">
        <v>222</v>
      </c>
      <c r="D44" s="1">
        <v>4785</v>
      </c>
      <c r="E44" s="1" t="s">
        <v>223</v>
      </c>
      <c r="F44" s="1" t="s">
        <v>365</v>
      </c>
      <c r="G44">
        <v>151.64150000000001</v>
      </c>
      <c r="H44">
        <v>5.6851000000000003</v>
      </c>
      <c r="I44">
        <v>17.860299999999999</v>
      </c>
      <c r="J44">
        <v>0.37490000000000001</v>
      </c>
      <c r="K44">
        <v>151.64150000000001</v>
      </c>
      <c r="L44">
        <v>0.16700000000000001</v>
      </c>
      <c r="M44">
        <v>350</v>
      </c>
      <c r="N44">
        <v>712</v>
      </c>
      <c r="O44">
        <v>110</v>
      </c>
      <c r="Q44" s="1">
        <v>4785</v>
      </c>
      <c r="R44" s="1" t="s">
        <v>365</v>
      </c>
    </row>
    <row r="45" spans="1:18" x14ac:dyDescent="0.25">
      <c r="A45" s="1" t="s">
        <v>388</v>
      </c>
      <c r="B45" s="1">
        <v>45</v>
      </c>
      <c r="C45" s="1" t="s">
        <v>222</v>
      </c>
      <c r="D45" s="1">
        <v>4947</v>
      </c>
      <c r="E45" s="1" t="s">
        <v>223</v>
      </c>
      <c r="F45" s="1" t="s">
        <v>230</v>
      </c>
      <c r="G45">
        <v>31.162299999999998</v>
      </c>
      <c r="H45">
        <v>1.1456</v>
      </c>
      <c r="I45">
        <v>3.5989</v>
      </c>
      <c r="J45">
        <v>0.36759999999999998</v>
      </c>
      <c r="K45">
        <v>31.162299999999998</v>
      </c>
      <c r="L45">
        <v>3.3000000000000002E-2</v>
      </c>
      <c r="M45">
        <v>141</v>
      </c>
      <c r="N45">
        <v>99</v>
      </c>
      <c r="O45">
        <v>7</v>
      </c>
      <c r="P45">
        <v>0.36759999999999998</v>
      </c>
      <c r="Q45" s="1">
        <v>4947</v>
      </c>
      <c r="R45" s="1" t="s">
        <v>230</v>
      </c>
    </row>
    <row r="46" spans="1:18" x14ac:dyDescent="0.25">
      <c r="A46" s="1" t="s">
        <v>389</v>
      </c>
      <c r="B46" s="1">
        <v>45</v>
      </c>
      <c r="C46" s="1" t="s">
        <v>222</v>
      </c>
      <c r="D46" s="1">
        <v>4966</v>
      </c>
      <c r="E46" s="1" t="s">
        <v>223</v>
      </c>
      <c r="F46" s="1" t="s">
        <v>364</v>
      </c>
      <c r="G46">
        <v>88.802400000000006</v>
      </c>
      <c r="H46">
        <v>2.8056000000000001</v>
      </c>
      <c r="I46">
        <v>8.8140000000000001</v>
      </c>
      <c r="J46">
        <v>0.31590000000000001</v>
      </c>
      <c r="K46">
        <v>88.802400000000006</v>
      </c>
      <c r="L46">
        <v>7.0000000000000007E-2</v>
      </c>
      <c r="M46">
        <v>205</v>
      </c>
      <c r="N46">
        <v>312</v>
      </c>
      <c r="O46">
        <v>40</v>
      </c>
      <c r="P46">
        <f>SUMPRODUCT(J46:J47,G46:G47)/SUM(G46:G47)</f>
        <v>0.32065555113711269</v>
      </c>
      <c r="Q46" s="1">
        <v>4966</v>
      </c>
      <c r="R46" s="1" t="s">
        <v>364</v>
      </c>
    </row>
    <row r="47" spans="1:18" x14ac:dyDescent="0.25">
      <c r="A47" s="1" t="s">
        <v>390</v>
      </c>
      <c r="B47" s="1">
        <v>45</v>
      </c>
      <c r="C47" s="1" t="s">
        <v>222</v>
      </c>
      <c r="D47" s="1">
        <v>4966</v>
      </c>
      <c r="E47" s="1" t="s">
        <v>223</v>
      </c>
      <c r="F47" s="1" t="s">
        <v>365</v>
      </c>
      <c r="G47">
        <v>50.009700000000002</v>
      </c>
      <c r="H47">
        <v>1.6458999999999999</v>
      </c>
      <c r="I47">
        <v>5.1706000000000003</v>
      </c>
      <c r="J47">
        <v>0.3291</v>
      </c>
      <c r="K47">
        <v>50.009700000000002</v>
      </c>
      <c r="L47">
        <v>4.2999999999999997E-2</v>
      </c>
      <c r="M47">
        <v>139</v>
      </c>
      <c r="N47">
        <v>183</v>
      </c>
      <c r="O47">
        <v>12</v>
      </c>
      <c r="Q47" s="1">
        <v>4966</v>
      </c>
      <c r="R47" s="1" t="s">
        <v>365</v>
      </c>
    </row>
    <row r="48" spans="1:18" x14ac:dyDescent="0.25">
      <c r="A48" s="1" t="s">
        <v>391</v>
      </c>
      <c r="B48" s="1">
        <v>49</v>
      </c>
      <c r="C48" s="1" t="s">
        <v>222</v>
      </c>
      <c r="D48" s="1">
        <v>5718</v>
      </c>
      <c r="E48" s="1" t="s">
        <v>223</v>
      </c>
      <c r="F48" s="1" t="s">
        <v>237</v>
      </c>
      <c r="G48">
        <v>151.02119999999999</v>
      </c>
      <c r="H48">
        <v>5.9443999999999999</v>
      </c>
      <c r="I48">
        <v>18.674900000000001</v>
      </c>
      <c r="J48">
        <v>0.39360000000000001</v>
      </c>
      <c r="K48">
        <v>151.02119999999999</v>
      </c>
      <c r="L48">
        <v>0.184</v>
      </c>
      <c r="M48">
        <v>392</v>
      </c>
      <c r="N48">
        <v>719</v>
      </c>
      <c r="O48">
        <v>66</v>
      </c>
      <c r="P48">
        <v>0.39360000000000001</v>
      </c>
      <c r="Q48" s="1">
        <v>5718</v>
      </c>
      <c r="R48" s="1" t="s">
        <v>237</v>
      </c>
    </row>
    <row r="49" spans="1:18" x14ac:dyDescent="0.25">
      <c r="A49" s="1" t="s">
        <v>392</v>
      </c>
      <c r="B49" s="1">
        <v>49</v>
      </c>
      <c r="C49" s="1" t="s">
        <v>222</v>
      </c>
      <c r="D49" s="1">
        <v>5891</v>
      </c>
      <c r="E49" s="1" t="s">
        <v>223</v>
      </c>
      <c r="F49" s="1" t="s">
        <v>357</v>
      </c>
      <c r="G49">
        <v>158.32149999999999</v>
      </c>
      <c r="H49">
        <v>4.9245999999999999</v>
      </c>
      <c r="I49">
        <v>15.4712</v>
      </c>
      <c r="J49">
        <v>0.31109999999999999</v>
      </c>
      <c r="K49">
        <v>158.32149999999999</v>
      </c>
      <c r="L49">
        <v>0.12</v>
      </c>
      <c r="M49">
        <v>362</v>
      </c>
      <c r="N49">
        <v>583</v>
      </c>
      <c r="O49">
        <v>83</v>
      </c>
      <c r="P49">
        <f>SUMPRODUCT(J49:J51,G49:G51)/SUM(G49:G51)</f>
        <v>0.30013076061751887</v>
      </c>
      <c r="Q49" s="1">
        <v>5891</v>
      </c>
      <c r="R49" s="1" t="s">
        <v>357</v>
      </c>
    </row>
    <row r="50" spans="1:18" x14ac:dyDescent="0.25">
      <c r="A50" s="1" t="s">
        <v>393</v>
      </c>
      <c r="B50" s="1">
        <v>49</v>
      </c>
      <c r="C50" s="1" t="s">
        <v>222</v>
      </c>
      <c r="D50" s="1">
        <v>5891</v>
      </c>
      <c r="E50" s="1" t="s">
        <v>223</v>
      </c>
      <c r="F50" s="1" t="s">
        <v>358</v>
      </c>
      <c r="G50">
        <v>226.80940000000001</v>
      </c>
      <c r="H50">
        <v>7.3777999999999997</v>
      </c>
      <c r="I50">
        <v>23.178000000000001</v>
      </c>
      <c r="J50">
        <v>0.32529999999999998</v>
      </c>
      <c r="K50">
        <v>226.80940000000001</v>
      </c>
      <c r="L50">
        <v>0.188</v>
      </c>
      <c r="M50">
        <v>635</v>
      </c>
      <c r="N50">
        <v>1248</v>
      </c>
      <c r="O50">
        <v>200</v>
      </c>
      <c r="Q50" s="1">
        <v>5891</v>
      </c>
      <c r="R50" s="1" t="s">
        <v>358</v>
      </c>
    </row>
    <row r="51" spans="1:18" x14ac:dyDescent="0.25">
      <c r="A51" s="1" t="s">
        <v>394</v>
      </c>
      <c r="B51" s="1">
        <v>49</v>
      </c>
      <c r="C51" s="1" t="s">
        <v>222</v>
      </c>
      <c r="D51" s="1">
        <v>5891</v>
      </c>
      <c r="E51" s="1" t="s">
        <v>223</v>
      </c>
      <c r="F51" s="1" t="s">
        <v>359</v>
      </c>
      <c r="G51">
        <v>210.73099999999999</v>
      </c>
      <c r="H51">
        <v>5.5793999999999997</v>
      </c>
      <c r="I51">
        <v>17.528099999999998</v>
      </c>
      <c r="J51">
        <v>0.26479999999999998</v>
      </c>
      <c r="K51">
        <v>210.73099999999999</v>
      </c>
      <c r="L51">
        <v>0.11600000000000001</v>
      </c>
      <c r="M51">
        <v>817</v>
      </c>
      <c r="N51">
        <v>1081</v>
      </c>
      <c r="O51">
        <v>200</v>
      </c>
      <c r="Q51" s="1">
        <v>5891</v>
      </c>
      <c r="R51" s="1" t="s">
        <v>359</v>
      </c>
    </row>
    <row r="52" spans="1:18" x14ac:dyDescent="0.25">
      <c r="A52" s="1" t="s">
        <v>395</v>
      </c>
      <c r="B52" s="1">
        <v>49</v>
      </c>
      <c r="C52" s="1" t="s">
        <v>222</v>
      </c>
      <c r="D52" s="1">
        <v>5920</v>
      </c>
      <c r="E52" s="1" t="s">
        <v>223</v>
      </c>
      <c r="F52" s="1" t="s">
        <v>237</v>
      </c>
      <c r="G52">
        <v>22.592500000000001</v>
      </c>
      <c r="H52">
        <v>0.9274</v>
      </c>
      <c r="I52">
        <v>2.9134000000000002</v>
      </c>
      <c r="J52">
        <v>0.41049999999999998</v>
      </c>
      <c r="K52">
        <v>22.592500000000001</v>
      </c>
      <c r="L52">
        <v>0.03</v>
      </c>
      <c r="M52">
        <v>65</v>
      </c>
      <c r="N52">
        <v>54</v>
      </c>
      <c r="O52">
        <v>5</v>
      </c>
      <c r="P52">
        <v>0.41049999999999998</v>
      </c>
      <c r="Q52" s="1">
        <v>5920</v>
      </c>
      <c r="R52" s="1" t="s">
        <v>237</v>
      </c>
    </row>
    <row r="53" spans="1:18" x14ac:dyDescent="0.25">
      <c r="A53" s="1" t="s">
        <v>176</v>
      </c>
      <c r="B53" s="1">
        <v>1</v>
      </c>
      <c r="C53" s="1" t="s">
        <v>222</v>
      </c>
      <c r="D53" s="1">
        <v>7001</v>
      </c>
      <c r="E53" s="1" t="s">
        <v>223</v>
      </c>
      <c r="F53" s="1" t="s">
        <v>226</v>
      </c>
      <c r="G53">
        <v>159.8374</v>
      </c>
      <c r="H53">
        <v>8.9064999999999994</v>
      </c>
      <c r="I53">
        <v>27.980599999999999</v>
      </c>
      <c r="J53">
        <v>0.55720000000000003</v>
      </c>
      <c r="K53">
        <v>159.8374</v>
      </c>
      <c r="L53">
        <v>0.39</v>
      </c>
      <c r="M53">
        <v>536</v>
      </c>
      <c r="N53">
        <v>667</v>
      </c>
      <c r="O53">
        <v>52</v>
      </c>
      <c r="P53">
        <v>0.55720000000000003</v>
      </c>
      <c r="Q53" s="1">
        <v>7001</v>
      </c>
      <c r="R53" s="1" t="s">
        <v>226</v>
      </c>
    </row>
    <row r="54" spans="1:18" x14ac:dyDescent="0.25">
      <c r="A54" s="1" t="s">
        <v>178</v>
      </c>
      <c r="B54" s="1">
        <v>1</v>
      </c>
      <c r="C54" s="1" t="s">
        <v>222</v>
      </c>
      <c r="D54" s="1">
        <v>7003</v>
      </c>
      <c r="E54" s="1" t="s">
        <v>223</v>
      </c>
      <c r="F54" s="1" t="s">
        <v>226</v>
      </c>
      <c r="G54">
        <v>170.8552</v>
      </c>
      <c r="H54">
        <v>8.4929000000000006</v>
      </c>
      <c r="I54">
        <v>26.681100000000001</v>
      </c>
      <c r="J54">
        <v>0.49709999999999999</v>
      </c>
      <c r="K54">
        <v>170.8552</v>
      </c>
      <c r="L54">
        <v>0.33200000000000002</v>
      </c>
      <c r="M54">
        <v>661</v>
      </c>
      <c r="N54">
        <v>597</v>
      </c>
      <c r="O54">
        <v>56</v>
      </c>
      <c r="P54">
        <v>0.49709999999999999</v>
      </c>
      <c r="Q54" s="1">
        <v>7003</v>
      </c>
      <c r="R54" s="1" t="s">
        <v>226</v>
      </c>
    </row>
    <row r="55" spans="1:18" x14ac:dyDescent="0.25">
      <c r="A55" s="1" t="s">
        <v>180</v>
      </c>
      <c r="B55" s="1">
        <v>1</v>
      </c>
      <c r="C55" s="1" t="s">
        <v>222</v>
      </c>
      <c r="D55" s="1">
        <v>7005</v>
      </c>
      <c r="E55" s="1" t="s">
        <v>223</v>
      </c>
      <c r="F55" s="1" t="s">
        <v>396</v>
      </c>
      <c r="G55">
        <v>198.0266</v>
      </c>
      <c r="H55">
        <v>10.417899999999999</v>
      </c>
      <c r="I55">
        <v>32.728700000000003</v>
      </c>
      <c r="J55">
        <v>0.52610000000000001</v>
      </c>
      <c r="K55">
        <v>198.0266</v>
      </c>
      <c r="L55">
        <v>0.43</v>
      </c>
      <c r="M55">
        <v>610</v>
      </c>
      <c r="N55">
        <v>794</v>
      </c>
      <c r="O55">
        <v>48</v>
      </c>
      <c r="P55">
        <f>SUMPRODUCT(J55:J57,G55:G57)/SUM(G55:G57)</f>
        <v>0.49562019259027107</v>
      </c>
      <c r="Q55" s="1">
        <v>7005</v>
      </c>
      <c r="R55" s="1" t="s">
        <v>396</v>
      </c>
    </row>
    <row r="56" spans="1:18" x14ac:dyDescent="0.25">
      <c r="A56" s="1" t="s">
        <v>181</v>
      </c>
      <c r="B56" s="1">
        <v>1</v>
      </c>
      <c r="C56" s="1" t="s">
        <v>222</v>
      </c>
      <c r="D56" s="1">
        <v>7005</v>
      </c>
      <c r="E56" s="1" t="s">
        <v>223</v>
      </c>
      <c r="F56" s="1" t="s">
        <v>397</v>
      </c>
      <c r="G56">
        <v>137.92699999999999</v>
      </c>
      <c r="H56">
        <v>6.4158999999999997</v>
      </c>
      <c r="I56">
        <v>20.156099999999999</v>
      </c>
      <c r="J56">
        <v>0.4652</v>
      </c>
      <c r="K56">
        <v>137.92699999999999</v>
      </c>
      <c r="L56">
        <v>0.23400000000000001</v>
      </c>
      <c r="M56">
        <v>396</v>
      </c>
      <c r="N56">
        <v>517</v>
      </c>
      <c r="O56">
        <v>31</v>
      </c>
      <c r="Q56" s="1">
        <v>7005</v>
      </c>
      <c r="R56" s="1" t="s">
        <v>397</v>
      </c>
    </row>
    <row r="57" spans="1:18" x14ac:dyDescent="0.25">
      <c r="A57" s="1" t="s">
        <v>182</v>
      </c>
      <c r="B57" s="1">
        <v>1</v>
      </c>
      <c r="C57" s="1" t="s">
        <v>222</v>
      </c>
      <c r="D57" s="1">
        <v>7005</v>
      </c>
      <c r="E57" s="1" t="s">
        <v>223</v>
      </c>
      <c r="F57" s="1" t="s">
        <v>398</v>
      </c>
      <c r="G57">
        <v>83.942999999999998</v>
      </c>
      <c r="H57">
        <v>3.9761000000000002</v>
      </c>
      <c r="I57">
        <v>12.491199999999999</v>
      </c>
      <c r="J57">
        <v>0.47370000000000001</v>
      </c>
      <c r="K57">
        <v>83.942999999999998</v>
      </c>
      <c r="L57">
        <v>0.14799999999999999</v>
      </c>
      <c r="M57">
        <v>280</v>
      </c>
      <c r="N57">
        <v>268</v>
      </c>
      <c r="O57">
        <v>17</v>
      </c>
      <c r="Q57" s="1">
        <v>7005</v>
      </c>
      <c r="R57" s="1" t="s">
        <v>398</v>
      </c>
    </row>
    <row r="58" spans="1:18" x14ac:dyDescent="0.25">
      <c r="A58" s="1" t="s">
        <v>185</v>
      </c>
      <c r="B58" s="1">
        <v>1</v>
      </c>
      <c r="C58" s="1" t="s">
        <v>222</v>
      </c>
      <c r="D58" s="1">
        <v>7006</v>
      </c>
      <c r="E58" s="1" t="s">
        <v>223</v>
      </c>
      <c r="F58" s="1" t="s">
        <v>396</v>
      </c>
      <c r="G58">
        <v>73.613799999999998</v>
      </c>
      <c r="H58">
        <v>4.5513000000000003</v>
      </c>
      <c r="I58">
        <v>14.2982</v>
      </c>
      <c r="J58">
        <v>0.61829999999999996</v>
      </c>
      <c r="K58">
        <v>73.613799999999998</v>
      </c>
      <c r="L58">
        <v>0.221</v>
      </c>
      <c r="M58">
        <v>167</v>
      </c>
      <c r="N58">
        <v>207</v>
      </c>
      <c r="O58">
        <v>19</v>
      </c>
      <c r="P58">
        <f>SUMPRODUCT(J58:J60,G58:G60)/SUM(G58:G60)</f>
        <v>0.59674447430225741</v>
      </c>
      <c r="Q58" s="1">
        <v>7006</v>
      </c>
      <c r="R58" s="1" t="s">
        <v>396</v>
      </c>
    </row>
    <row r="59" spans="1:18" x14ac:dyDescent="0.25">
      <c r="A59" s="1" t="s">
        <v>186</v>
      </c>
      <c r="B59" s="1">
        <v>1</v>
      </c>
      <c r="C59" s="1" t="s">
        <v>222</v>
      </c>
      <c r="D59" s="1">
        <v>7006</v>
      </c>
      <c r="E59" s="1" t="s">
        <v>223</v>
      </c>
      <c r="F59" s="1" t="s">
        <v>397</v>
      </c>
      <c r="G59">
        <v>87.735500000000002</v>
      </c>
      <c r="H59">
        <v>5.1656000000000004</v>
      </c>
      <c r="I59">
        <v>16.228300000000001</v>
      </c>
      <c r="J59">
        <v>0.58879999999999999</v>
      </c>
      <c r="K59">
        <v>87.735500000000002</v>
      </c>
      <c r="L59">
        <v>0.23899999999999999</v>
      </c>
      <c r="M59">
        <v>212</v>
      </c>
      <c r="N59">
        <v>214</v>
      </c>
      <c r="O59">
        <v>17</v>
      </c>
      <c r="Q59" s="1">
        <v>7006</v>
      </c>
      <c r="R59" s="1" t="s">
        <v>397</v>
      </c>
    </row>
    <row r="60" spans="1:18" x14ac:dyDescent="0.25">
      <c r="A60" s="1" t="s">
        <v>187</v>
      </c>
      <c r="B60" s="1">
        <v>1</v>
      </c>
      <c r="C60" s="1" t="s">
        <v>222</v>
      </c>
      <c r="D60" s="1">
        <v>7006</v>
      </c>
      <c r="E60" s="1" t="s">
        <v>223</v>
      </c>
      <c r="F60" s="1" t="s">
        <v>398</v>
      </c>
      <c r="G60">
        <v>26.764500000000002</v>
      </c>
      <c r="H60">
        <v>1.5082</v>
      </c>
      <c r="I60">
        <v>4.7380000000000004</v>
      </c>
      <c r="J60">
        <v>0.5635</v>
      </c>
      <c r="K60">
        <v>26.764500000000002</v>
      </c>
      <c r="L60">
        <v>6.7000000000000004E-2</v>
      </c>
      <c r="M60">
        <v>82</v>
      </c>
      <c r="N60">
        <v>87</v>
      </c>
      <c r="O60">
        <v>3</v>
      </c>
      <c r="Q60" s="1">
        <v>7006</v>
      </c>
      <c r="R60" s="1" t="s">
        <v>398</v>
      </c>
    </row>
    <row r="61" spans="1:18" x14ac:dyDescent="0.25">
      <c r="A61" s="1" t="s">
        <v>189</v>
      </c>
      <c r="B61" s="1">
        <v>1</v>
      </c>
      <c r="C61" s="1" t="s">
        <v>222</v>
      </c>
      <c r="D61" s="1">
        <v>7011</v>
      </c>
      <c r="E61" s="1" t="s">
        <v>223</v>
      </c>
      <c r="F61" s="1" t="s">
        <v>396</v>
      </c>
      <c r="G61">
        <v>127.06570000000001</v>
      </c>
      <c r="H61">
        <v>6.2339000000000002</v>
      </c>
      <c r="I61">
        <v>19.584299999999999</v>
      </c>
      <c r="J61">
        <v>0.49059999999999998</v>
      </c>
      <c r="K61">
        <v>127.06570000000001</v>
      </c>
      <c r="L61">
        <v>0.24</v>
      </c>
      <c r="M61">
        <v>351</v>
      </c>
      <c r="N61">
        <v>392</v>
      </c>
      <c r="O61">
        <v>39</v>
      </c>
      <c r="P61">
        <f>SUMPRODUCT(J61:J63,G61:G63)/SUM(G61:G63)</f>
        <v>0.48251446973907552</v>
      </c>
      <c r="Q61" s="1">
        <v>7011</v>
      </c>
      <c r="R61" s="1" t="s">
        <v>396</v>
      </c>
    </row>
    <row r="62" spans="1:18" x14ac:dyDescent="0.25">
      <c r="A62" s="1" t="s">
        <v>190</v>
      </c>
      <c r="B62" s="1">
        <v>1</v>
      </c>
      <c r="C62" s="1" t="s">
        <v>222</v>
      </c>
      <c r="D62" s="1">
        <v>7011</v>
      </c>
      <c r="E62" s="1" t="s">
        <v>223</v>
      </c>
      <c r="F62" s="1" t="s">
        <v>397</v>
      </c>
      <c r="G62">
        <v>65.826300000000003</v>
      </c>
      <c r="H62">
        <v>3.1833999999999998</v>
      </c>
      <c r="I62">
        <v>10.000999999999999</v>
      </c>
      <c r="J62">
        <v>0.48359999999999997</v>
      </c>
      <c r="K62">
        <v>65.826300000000003</v>
      </c>
      <c r="L62">
        <v>0.121</v>
      </c>
      <c r="M62">
        <v>171</v>
      </c>
      <c r="N62">
        <v>211</v>
      </c>
      <c r="O62">
        <v>14</v>
      </c>
      <c r="Q62" s="1">
        <v>7011</v>
      </c>
      <c r="R62" s="1" t="s">
        <v>397</v>
      </c>
    </row>
    <row r="63" spans="1:18" x14ac:dyDescent="0.25">
      <c r="A63" s="1" t="s">
        <v>191</v>
      </c>
      <c r="B63" s="1">
        <v>1</v>
      </c>
      <c r="C63" s="1" t="s">
        <v>222</v>
      </c>
      <c r="D63" s="1">
        <v>7011</v>
      </c>
      <c r="E63" s="1" t="s">
        <v>223</v>
      </c>
      <c r="F63" s="1" t="s">
        <v>398</v>
      </c>
      <c r="G63">
        <v>20.4954</v>
      </c>
      <c r="H63">
        <v>0.87909999999999999</v>
      </c>
      <c r="I63">
        <v>2.7618</v>
      </c>
      <c r="J63">
        <v>0.4289</v>
      </c>
      <c r="K63">
        <v>20.4954</v>
      </c>
      <c r="L63">
        <v>0.03</v>
      </c>
      <c r="M63">
        <v>75</v>
      </c>
      <c r="N63">
        <v>50</v>
      </c>
      <c r="O63">
        <v>9</v>
      </c>
      <c r="Q63" s="1">
        <v>7011</v>
      </c>
      <c r="R63" s="1" t="s">
        <v>398</v>
      </c>
    </row>
    <row r="64" spans="1:18" x14ac:dyDescent="0.25">
      <c r="A64" s="1" t="s">
        <v>193</v>
      </c>
      <c r="B64" s="1">
        <v>1</v>
      </c>
      <c r="C64" s="1" t="s">
        <v>222</v>
      </c>
      <c r="D64" s="1">
        <v>7012</v>
      </c>
      <c r="E64" s="1" t="s">
        <v>223</v>
      </c>
      <c r="F64" s="1" t="s">
        <v>226</v>
      </c>
      <c r="G64">
        <v>230.5924</v>
      </c>
      <c r="H64">
        <v>13.1896</v>
      </c>
      <c r="I64">
        <v>41.436199999999999</v>
      </c>
      <c r="J64">
        <v>0.57199999999999995</v>
      </c>
      <c r="K64">
        <v>230.5924</v>
      </c>
      <c r="L64">
        <v>0.59299999999999997</v>
      </c>
      <c r="M64">
        <v>640</v>
      </c>
      <c r="N64">
        <v>728</v>
      </c>
      <c r="O64">
        <v>44</v>
      </c>
      <c r="P64">
        <v>0.57199999999999995</v>
      </c>
      <c r="Q64" s="1">
        <v>7012</v>
      </c>
      <c r="R64" s="1" t="s">
        <v>226</v>
      </c>
    </row>
    <row r="65" spans="1:18" x14ac:dyDescent="0.25">
      <c r="A65" s="1" t="s">
        <v>207</v>
      </c>
      <c r="B65" s="1">
        <v>17</v>
      </c>
      <c r="C65" s="1" t="s">
        <v>222</v>
      </c>
      <c r="D65" s="1">
        <v>7046</v>
      </c>
      <c r="E65" s="1" t="s">
        <v>223</v>
      </c>
      <c r="F65" s="1" t="s">
        <v>396</v>
      </c>
      <c r="G65">
        <v>133.65790000000001</v>
      </c>
      <c r="H65">
        <v>9.4158000000000008</v>
      </c>
      <c r="I65">
        <v>29.5806</v>
      </c>
      <c r="J65">
        <v>0.70450000000000002</v>
      </c>
      <c r="K65">
        <v>133.65790000000001</v>
      </c>
      <c r="L65">
        <v>0.52100000000000002</v>
      </c>
      <c r="M65">
        <v>279</v>
      </c>
      <c r="N65">
        <v>347</v>
      </c>
      <c r="O65">
        <v>21</v>
      </c>
      <c r="P65">
        <f>SUMPRODUCT(J65:J66,G65:G66)/SUM(G65:G66)</f>
        <v>0.71924993805580151</v>
      </c>
      <c r="Q65" s="1">
        <v>7046</v>
      </c>
      <c r="R65" s="1" t="s">
        <v>396</v>
      </c>
    </row>
    <row r="66" spans="1:18" x14ac:dyDescent="0.25">
      <c r="A66" s="1" t="s">
        <v>208</v>
      </c>
      <c r="B66" s="1">
        <v>17</v>
      </c>
      <c r="C66" s="1" t="s">
        <v>222</v>
      </c>
      <c r="D66" s="1">
        <v>7046</v>
      </c>
      <c r="E66" s="1" t="s">
        <v>223</v>
      </c>
      <c r="F66" s="1" t="s">
        <v>397</v>
      </c>
      <c r="G66">
        <v>130.12790000000001</v>
      </c>
      <c r="H66">
        <v>9.5571999999999999</v>
      </c>
      <c r="I66">
        <v>30.024799999999999</v>
      </c>
      <c r="J66">
        <v>0.73440000000000005</v>
      </c>
      <c r="K66">
        <v>130.12790000000001</v>
      </c>
      <c r="L66">
        <v>0.55100000000000005</v>
      </c>
      <c r="M66">
        <v>262</v>
      </c>
      <c r="N66">
        <v>319</v>
      </c>
      <c r="O66">
        <v>18</v>
      </c>
      <c r="Q66" s="1">
        <v>7046</v>
      </c>
      <c r="R66" s="1" t="s">
        <v>397</v>
      </c>
    </row>
    <row r="67" spans="1:18" x14ac:dyDescent="0.25">
      <c r="A67" s="1" t="s">
        <v>210</v>
      </c>
      <c r="B67" s="1">
        <v>17</v>
      </c>
      <c r="C67" s="1" t="s">
        <v>222</v>
      </c>
      <c r="D67" s="1">
        <v>7047</v>
      </c>
      <c r="E67" s="1" t="s">
        <v>223</v>
      </c>
      <c r="F67" s="1" t="s">
        <v>396</v>
      </c>
      <c r="G67">
        <v>235.5813</v>
      </c>
      <c r="H67">
        <v>13.049099999999999</v>
      </c>
      <c r="I67">
        <v>40.994900000000001</v>
      </c>
      <c r="J67">
        <v>0.55389999999999995</v>
      </c>
      <c r="K67">
        <v>235.5813</v>
      </c>
      <c r="L67">
        <v>0.56799999999999995</v>
      </c>
      <c r="M67">
        <v>689</v>
      </c>
      <c r="N67">
        <v>841</v>
      </c>
      <c r="O67">
        <v>95</v>
      </c>
      <c r="P67">
        <f>SUMPRODUCT(J67:J69,G67:G69)/SUM(G67:G69)</f>
        <v>0.56224023395995559</v>
      </c>
      <c r="Q67" s="1">
        <v>7047</v>
      </c>
      <c r="R67" s="1" t="s">
        <v>396</v>
      </c>
    </row>
    <row r="68" spans="1:18" x14ac:dyDescent="0.25">
      <c r="A68" s="1" t="s">
        <v>211</v>
      </c>
      <c r="B68" s="1">
        <v>17</v>
      </c>
      <c r="C68" s="1" t="s">
        <v>222</v>
      </c>
      <c r="D68" s="1">
        <v>7047</v>
      </c>
      <c r="E68" s="1" t="s">
        <v>223</v>
      </c>
      <c r="F68" s="1" t="s">
        <v>397</v>
      </c>
      <c r="G68">
        <v>95.010800000000003</v>
      </c>
      <c r="H68">
        <v>5.6144999999999996</v>
      </c>
      <c r="I68">
        <v>17.638500000000001</v>
      </c>
      <c r="J68">
        <v>0.59089999999999998</v>
      </c>
      <c r="K68">
        <v>95.010800000000003</v>
      </c>
      <c r="L68">
        <v>0.26100000000000001</v>
      </c>
      <c r="M68">
        <v>276</v>
      </c>
      <c r="N68">
        <v>276</v>
      </c>
      <c r="O68">
        <v>28</v>
      </c>
      <c r="Q68" s="1">
        <v>7047</v>
      </c>
      <c r="R68" s="1" t="s">
        <v>397</v>
      </c>
    </row>
    <row r="69" spans="1:18" x14ac:dyDescent="0.25">
      <c r="A69" s="1" t="s">
        <v>212</v>
      </c>
      <c r="B69" s="1">
        <v>17</v>
      </c>
      <c r="C69" s="1" t="s">
        <v>222</v>
      </c>
      <c r="D69" s="1">
        <v>7047</v>
      </c>
      <c r="E69" s="1" t="s">
        <v>223</v>
      </c>
      <c r="F69" s="1" t="s">
        <v>398</v>
      </c>
      <c r="G69">
        <v>36.556199999999997</v>
      </c>
      <c r="H69">
        <v>1.9797</v>
      </c>
      <c r="I69">
        <v>6.2192999999999996</v>
      </c>
      <c r="J69">
        <v>0.54149999999999998</v>
      </c>
      <c r="K69">
        <v>36.556199999999997</v>
      </c>
      <c r="L69">
        <v>8.4000000000000005E-2</v>
      </c>
      <c r="M69">
        <v>110</v>
      </c>
      <c r="N69">
        <v>110</v>
      </c>
      <c r="O69">
        <v>13</v>
      </c>
      <c r="Q69" s="1">
        <v>7047</v>
      </c>
      <c r="R69" s="1" t="s">
        <v>398</v>
      </c>
    </row>
    <row r="70" spans="1:18" x14ac:dyDescent="0.25">
      <c r="A70" s="1" t="s">
        <v>399</v>
      </c>
      <c r="B70" s="1">
        <v>23</v>
      </c>
      <c r="C70" s="1" t="s">
        <v>222</v>
      </c>
      <c r="D70" s="1">
        <v>7051</v>
      </c>
      <c r="E70" s="1" t="s">
        <v>223</v>
      </c>
      <c r="F70" s="1" t="s">
        <v>226</v>
      </c>
      <c r="G70">
        <v>107.30540000000001</v>
      </c>
      <c r="H70">
        <v>5.0960999999999999</v>
      </c>
      <c r="I70">
        <v>16.009899999999998</v>
      </c>
      <c r="J70">
        <v>0.47489999999999999</v>
      </c>
      <c r="K70">
        <v>107.30540000000001</v>
      </c>
      <c r="L70">
        <v>0.19</v>
      </c>
      <c r="M70">
        <v>438</v>
      </c>
      <c r="N70">
        <v>369</v>
      </c>
      <c r="O70">
        <v>41</v>
      </c>
      <c r="P70">
        <v>0.47489999999999999</v>
      </c>
      <c r="Q70" s="1">
        <v>7051</v>
      </c>
      <c r="R70" s="1" t="s">
        <v>226</v>
      </c>
    </row>
    <row r="71" spans="1:18" x14ac:dyDescent="0.25">
      <c r="A71" s="1" t="s">
        <v>400</v>
      </c>
      <c r="B71" s="1">
        <v>23</v>
      </c>
      <c r="C71" s="1" t="s">
        <v>222</v>
      </c>
      <c r="D71" s="1">
        <v>7053</v>
      </c>
      <c r="E71" s="1" t="s">
        <v>223</v>
      </c>
      <c r="F71" s="1" t="s">
        <v>226</v>
      </c>
      <c r="G71">
        <v>229.51150000000001</v>
      </c>
      <c r="H71">
        <v>12.5253</v>
      </c>
      <c r="I71">
        <v>39.349499999999999</v>
      </c>
      <c r="J71">
        <v>0.54569999999999996</v>
      </c>
      <c r="K71">
        <v>229.51150000000001</v>
      </c>
      <c r="L71">
        <v>0.53700000000000003</v>
      </c>
      <c r="M71">
        <v>678</v>
      </c>
      <c r="N71">
        <v>656</v>
      </c>
      <c r="O71">
        <v>77</v>
      </c>
      <c r="P71">
        <v>0.54569999999999996</v>
      </c>
      <c r="Q71" s="1">
        <v>7053</v>
      </c>
      <c r="R71" s="1" t="s">
        <v>226</v>
      </c>
    </row>
    <row r="72" spans="1:18" x14ac:dyDescent="0.25">
      <c r="A72" s="1" t="s">
        <v>401</v>
      </c>
      <c r="B72" s="1">
        <v>23</v>
      </c>
      <c r="C72" s="1" t="s">
        <v>222</v>
      </c>
      <c r="D72" s="1">
        <v>7054</v>
      </c>
      <c r="E72" s="1" t="s">
        <v>223</v>
      </c>
      <c r="F72" s="1" t="s">
        <v>226</v>
      </c>
      <c r="G72">
        <v>125.0194</v>
      </c>
      <c r="H72">
        <v>7.7142999999999997</v>
      </c>
      <c r="I72">
        <v>24.235199999999999</v>
      </c>
      <c r="J72">
        <v>0.61699999999999999</v>
      </c>
      <c r="K72">
        <v>125.0194</v>
      </c>
      <c r="L72">
        <v>0.374</v>
      </c>
      <c r="M72">
        <v>317</v>
      </c>
      <c r="N72">
        <v>246</v>
      </c>
      <c r="O72">
        <v>7</v>
      </c>
      <c r="P72">
        <v>0.61699999999999999</v>
      </c>
      <c r="Q72" s="1">
        <v>7054</v>
      </c>
      <c r="R72" s="1" t="s">
        <v>226</v>
      </c>
    </row>
    <row r="73" spans="1:18" x14ac:dyDescent="0.25">
      <c r="A73" s="1" t="s">
        <v>402</v>
      </c>
      <c r="B73" s="1">
        <v>23</v>
      </c>
      <c r="C73" s="1" t="s">
        <v>222</v>
      </c>
      <c r="D73" s="1">
        <v>7055</v>
      </c>
      <c r="E73" s="1" t="s">
        <v>223</v>
      </c>
      <c r="F73" s="1" t="s">
        <v>226</v>
      </c>
      <c r="G73">
        <v>98.150199999999998</v>
      </c>
      <c r="H73">
        <v>3.7275999999999998</v>
      </c>
      <c r="I73">
        <v>11.710599999999999</v>
      </c>
      <c r="J73">
        <v>0.37980000000000003</v>
      </c>
      <c r="K73">
        <v>98.150199999999998</v>
      </c>
      <c r="L73">
        <v>0.111</v>
      </c>
      <c r="M73">
        <v>352</v>
      </c>
      <c r="N73">
        <v>321</v>
      </c>
      <c r="O73">
        <v>20</v>
      </c>
      <c r="P73">
        <v>0.37980000000000003</v>
      </c>
      <c r="Q73" s="1">
        <v>7055</v>
      </c>
      <c r="R73" s="1" t="s">
        <v>226</v>
      </c>
    </row>
    <row r="74" spans="1:18" x14ac:dyDescent="0.25">
      <c r="A74" s="1" t="s">
        <v>403</v>
      </c>
      <c r="B74" s="1">
        <v>23</v>
      </c>
      <c r="C74" s="1" t="s">
        <v>222</v>
      </c>
      <c r="D74" s="1">
        <v>7055</v>
      </c>
      <c r="E74" s="1" t="s">
        <v>223</v>
      </c>
      <c r="F74" s="1" t="s">
        <v>396</v>
      </c>
      <c r="G74">
        <v>97.486900000000006</v>
      </c>
      <c r="H74">
        <v>5.0354000000000001</v>
      </c>
      <c r="I74">
        <v>15.8193</v>
      </c>
      <c r="J74">
        <v>0.51649999999999996</v>
      </c>
      <c r="K74">
        <v>97.486900000000006</v>
      </c>
      <c r="L74">
        <v>0.20399999999999999</v>
      </c>
      <c r="M74">
        <v>277</v>
      </c>
      <c r="N74">
        <v>330</v>
      </c>
      <c r="O74">
        <v>21</v>
      </c>
      <c r="P74">
        <f>SUMPRODUCT(J74:J76,G74:G76)/SUM(G74:G76)</f>
        <v>0.49278985459681779</v>
      </c>
      <c r="Q74" s="1">
        <v>7055</v>
      </c>
      <c r="R74" s="1" t="s">
        <v>396</v>
      </c>
    </row>
    <row r="75" spans="1:18" x14ac:dyDescent="0.25">
      <c r="A75" s="1" t="s">
        <v>404</v>
      </c>
      <c r="B75" s="1">
        <v>23</v>
      </c>
      <c r="C75" s="1" t="s">
        <v>222</v>
      </c>
      <c r="D75" s="1">
        <v>7055</v>
      </c>
      <c r="E75" s="1" t="s">
        <v>223</v>
      </c>
      <c r="F75" s="1" t="s">
        <v>397</v>
      </c>
      <c r="G75">
        <v>44.656100000000002</v>
      </c>
      <c r="H75">
        <v>2.1288</v>
      </c>
      <c r="I75">
        <v>6.6877000000000004</v>
      </c>
      <c r="J75">
        <v>0.47670000000000001</v>
      </c>
      <c r="K75">
        <v>44.656100000000002</v>
      </c>
      <c r="L75">
        <v>0.08</v>
      </c>
      <c r="M75">
        <v>143</v>
      </c>
      <c r="N75">
        <v>102</v>
      </c>
      <c r="O75">
        <v>11</v>
      </c>
      <c r="Q75" s="1">
        <v>7055</v>
      </c>
      <c r="R75" s="1" t="s">
        <v>397</v>
      </c>
    </row>
    <row r="76" spans="1:18" x14ac:dyDescent="0.25">
      <c r="A76" s="1" t="s">
        <v>405</v>
      </c>
      <c r="B76" s="1">
        <v>23</v>
      </c>
      <c r="C76" s="1" t="s">
        <v>222</v>
      </c>
      <c r="D76" s="1">
        <v>7055</v>
      </c>
      <c r="E76" s="1" t="s">
        <v>223</v>
      </c>
      <c r="F76" s="1" t="s">
        <v>398</v>
      </c>
      <c r="G76">
        <v>50.424999999999997</v>
      </c>
      <c r="H76">
        <v>2.3256999999999999</v>
      </c>
      <c r="I76">
        <v>7.3063000000000002</v>
      </c>
      <c r="J76">
        <v>0.4612</v>
      </c>
      <c r="K76">
        <v>50.424999999999997</v>
      </c>
      <c r="L76">
        <v>8.4000000000000005E-2</v>
      </c>
      <c r="M76">
        <v>156</v>
      </c>
      <c r="N76">
        <v>108</v>
      </c>
      <c r="O76">
        <v>6</v>
      </c>
      <c r="Q76" s="1">
        <v>7055</v>
      </c>
      <c r="R76" s="1" t="s">
        <v>398</v>
      </c>
    </row>
    <row r="77" spans="1:18" x14ac:dyDescent="0.25">
      <c r="A77" s="1" t="s">
        <v>406</v>
      </c>
      <c r="B77" s="1">
        <v>23</v>
      </c>
      <c r="C77" s="1" t="s">
        <v>222</v>
      </c>
      <c r="D77" s="1">
        <v>7061</v>
      </c>
      <c r="E77" s="1" t="s">
        <v>223</v>
      </c>
      <c r="F77" s="1" t="s">
        <v>226</v>
      </c>
      <c r="G77">
        <v>137.5866</v>
      </c>
      <c r="H77">
        <v>8.5343999999999998</v>
      </c>
      <c r="I77">
        <v>26.811499999999999</v>
      </c>
      <c r="J77">
        <v>0.62029999999999996</v>
      </c>
      <c r="K77">
        <v>137.5866</v>
      </c>
      <c r="L77">
        <v>0.41599999999999998</v>
      </c>
      <c r="M77">
        <v>461</v>
      </c>
      <c r="N77">
        <v>409</v>
      </c>
      <c r="O77">
        <v>13</v>
      </c>
      <c r="P77">
        <v>0.62029999999999996</v>
      </c>
      <c r="Q77" s="1">
        <v>7061</v>
      </c>
      <c r="R77" s="1" t="s">
        <v>226</v>
      </c>
    </row>
    <row r="78" spans="1:18" x14ac:dyDescent="0.25">
      <c r="A78" s="1" t="s">
        <v>407</v>
      </c>
      <c r="B78" s="1">
        <v>23</v>
      </c>
      <c r="C78" s="1" t="s">
        <v>222</v>
      </c>
      <c r="D78" s="1">
        <v>7063</v>
      </c>
      <c r="E78" s="1" t="s">
        <v>223</v>
      </c>
      <c r="F78" s="1" t="s">
        <v>226</v>
      </c>
      <c r="G78">
        <v>100.61960000000001</v>
      </c>
      <c r="H78">
        <v>5.5113000000000003</v>
      </c>
      <c r="I78">
        <v>17.3141</v>
      </c>
      <c r="J78">
        <v>0.54769999999999996</v>
      </c>
      <c r="K78">
        <v>100.61960000000001</v>
      </c>
      <c r="L78">
        <v>0.23699999999999999</v>
      </c>
      <c r="M78">
        <v>248</v>
      </c>
      <c r="N78">
        <v>252</v>
      </c>
      <c r="O78">
        <v>15</v>
      </c>
      <c r="P78">
        <v>0.54769999999999996</v>
      </c>
      <c r="Q78" s="1">
        <v>7063</v>
      </c>
      <c r="R78" s="1" t="s">
        <v>226</v>
      </c>
    </row>
    <row r="79" spans="1:18" x14ac:dyDescent="0.25">
      <c r="A79" s="1" t="s">
        <v>408</v>
      </c>
      <c r="B79" s="1">
        <v>35</v>
      </c>
      <c r="C79" s="1" t="s">
        <v>222</v>
      </c>
      <c r="D79" s="1">
        <v>7117</v>
      </c>
      <c r="E79" s="1" t="s">
        <v>223</v>
      </c>
      <c r="F79" s="1" t="s">
        <v>396</v>
      </c>
      <c r="G79">
        <v>85.206699999999998</v>
      </c>
      <c r="H79">
        <v>5.9896000000000003</v>
      </c>
      <c r="I79">
        <v>18.817</v>
      </c>
      <c r="J79">
        <v>0.70299999999999996</v>
      </c>
      <c r="K79">
        <v>85.206699999999998</v>
      </c>
      <c r="L79">
        <v>0.33100000000000002</v>
      </c>
      <c r="M79">
        <v>313</v>
      </c>
      <c r="N79">
        <v>433</v>
      </c>
      <c r="O79">
        <v>22</v>
      </c>
      <c r="P79">
        <f>SUMPRODUCT(J79:J80,G79:G80)/SUM(G79:G80)</f>
        <v>0.65730972340000193</v>
      </c>
      <c r="Q79" s="1">
        <v>7117</v>
      </c>
      <c r="R79" s="1" t="s">
        <v>396</v>
      </c>
    </row>
    <row r="80" spans="1:18" x14ac:dyDescent="0.25">
      <c r="A80" s="1" t="s">
        <v>409</v>
      </c>
      <c r="B80" s="1">
        <v>35</v>
      </c>
      <c r="C80" s="1" t="s">
        <v>222</v>
      </c>
      <c r="D80" s="1">
        <v>7117</v>
      </c>
      <c r="E80" s="1" t="s">
        <v>223</v>
      </c>
      <c r="F80" s="1" t="s">
        <v>397</v>
      </c>
      <c r="G80">
        <v>38.849699999999999</v>
      </c>
      <c r="H80">
        <v>2.1640999999999999</v>
      </c>
      <c r="I80">
        <v>6.7988</v>
      </c>
      <c r="J80">
        <v>0.55710000000000004</v>
      </c>
      <c r="K80">
        <v>38.849699999999999</v>
      </c>
      <c r="L80">
        <v>9.5000000000000001E-2</v>
      </c>
      <c r="M80">
        <v>208</v>
      </c>
      <c r="N80">
        <v>137</v>
      </c>
      <c r="O80">
        <v>15</v>
      </c>
      <c r="Q80" s="1">
        <v>7117</v>
      </c>
      <c r="R80" s="1" t="s">
        <v>397</v>
      </c>
    </row>
    <row r="81" spans="1:18" x14ac:dyDescent="0.25">
      <c r="A81" s="1" t="s">
        <v>410</v>
      </c>
      <c r="B81" s="1">
        <v>35</v>
      </c>
      <c r="C81" s="1" t="s">
        <v>222</v>
      </c>
      <c r="D81" s="1">
        <v>7120</v>
      </c>
      <c r="E81" s="1" t="s">
        <v>223</v>
      </c>
      <c r="F81" s="1" t="s">
        <v>396</v>
      </c>
      <c r="G81">
        <v>108.9391</v>
      </c>
      <c r="H81">
        <v>6.3673999999999999</v>
      </c>
      <c r="I81">
        <v>20.003699999999998</v>
      </c>
      <c r="J81">
        <v>0.58450000000000002</v>
      </c>
      <c r="K81">
        <v>108.9391</v>
      </c>
      <c r="L81">
        <v>0.29199999999999998</v>
      </c>
      <c r="M81">
        <v>351</v>
      </c>
      <c r="N81">
        <v>388</v>
      </c>
      <c r="O81">
        <v>34</v>
      </c>
      <c r="P81">
        <f>SUMPRODUCT(J81:J82,G81:G82)/SUM(G81:G82)</f>
        <v>0.56329660441941065</v>
      </c>
      <c r="Q81" s="1">
        <v>7120</v>
      </c>
      <c r="R81" s="1" t="s">
        <v>396</v>
      </c>
    </row>
    <row r="82" spans="1:18" x14ac:dyDescent="0.25">
      <c r="A82" s="1" t="s">
        <v>411</v>
      </c>
      <c r="B82" s="1">
        <v>35</v>
      </c>
      <c r="C82" s="1" t="s">
        <v>222</v>
      </c>
      <c r="D82" s="1">
        <v>7120</v>
      </c>
      <c r="E82" s="1" t="s">
        <v>223</v>
      </c>
      <c r="F82" s="1" t="s">
        <v>397</v>
      </c>
      <c r="G82">
        <v>52.620899999999999</v>
      </c>
      <c r="H82">
        <v>2.7332000000000001</v>
      </c>
      <c r="I82">
        <v>8.5867000000000004</v>
      </c>
      <c r="J82">
        <v>0.51939999999999997</v>
      </c>
      <c r="K82">
        <v>52.620899999999999</v>
      </c>
      <c r="L82">
        <v>0.112</v>
      </c>
      <c r="M82">
        <v>220</v>
      </c>
      <c r="N82">
        <v>149</v>
      </c>
      <c r="O82">
        <v>7</v>
      </c>
      <c r="Q82" s="1">
        <v>7120</v>
      </c>
      <c r="R82" s="1" t="s">
        <v>397</v>
      </c>
    </row>
    <row r="83" spans="1:18" x14ac:dyDescent="0.25">
      <c r="A83" s="1" t="s">
        <v>412</v>
      </c>
      <c r="B83" s="1">
        <v>45</v>
      </c>
      <c r="C83" s="1" t="s">
        <v>222</v>
      </c>
      <c r="D83" s="1">
        <v>7148</v>
      </c>
      <c r="E83" s="1" t="s">
        <v>223</v>
      </c>
      <c r="F83" s="1" t="s">
        <v>226</v>
      </c>
      <c r="G83">
        <v>32.599299999999999</v>
      </c>
      <c r="H83">
        <v>2.2576000000000001</v>
      </c>
      <c r="I83">
        <v>7.0923999999999996</v>
      </c>
      <c r="J83">
        <v>0.6925</v>
      </c>
      <c r="K83">
        <v>32.599299999999999</v>
      </c>
      <c r="L83">
        <v>0.123</v>
      </c>
      <c r="M83">
        <v>108</v>
      </c>
      <c r="N83">
        <v>106</v>
      </c>
      <c r="O83">
        <v>4</v>
      </c>
      <c r="P83">
        <v>0.6925</v>
      </c>
      <c r="Q83" s="1">
        <v>7148</v>
      </c>
      <c r="R83" s="1" t="s">
        <v>226</v>
      </c>
    </row>
    <row r="84" spans="1:18" x14ac:dyDescent="0.25">
      <c r="A84" s="1" t="s">
        <v>413</v>
      </c>
      <c r="B84" s="1">
        <v>45</v>
      </c>
      <c r="C84" s="1" t="s">
        <v>222</v>
      </c>
      <c r="D84" s="1">
        <v>7149</v>
      </c>
      <c r="E84" s="1" t="s">
        <v>223</v>
      </c>
      <c r="F84" s="1" t="s">
        <v>226</v>
      </c>
      <c r="G84">
        <v>75.4666</v>
      </c>
      <c r="H84">
        <v>4.9511000000000003</v>
      </c>
      <c r="I84">
        <v>15.554399999999999</v>
      </c>
      <c r="J84">
        <v>0.65610000000000002</v>
      </c>
      <c r="K84">
        <v>75.4666</v>
      </c>
      <c r="L84">
        <v>0.255</v>
      </c>
      <c r="M84">
        <v>272</v>
      </c>
      <c r="N84">
        <v>334</v>
      </c>
      <c r="O84">
        <v>16</v>
      </c>
      <c r="P84">
        <v>0.65610000000000002</v>
      </c>
      <c r="Q84" s="1">
        <v>7149</v>
      </c>
      <c r="R84" s="1" t="s">
        <v>226</v>
      </c>
    </row>
    <row r="85" spans="1:18" x14ac:dyDescent="0.25">
      <c r="A85" s="1" t="s">
        <v>414</v>
      </c>
      <c r="B85" s="1">
        <v>45</v>
      </c>
      <c r="C85" s="1" t="s">
        <v>222</v>
      </c>
      <c r="D85" s="1">
        <v>7154</v>
      </c>
      <c r="E85" s="1" t="s">
        <v>223</v>
      </c>
      <c r="F85" s="1" t="s">
        <v>396</v>
      </c>
      <c r="G85">
        <v>76.661500000000004</v>
      </c>
      <c r="H85">
        <v>5.8834</v>
      </c>
      <c r="I85">
        <v>18.4832</v>
      </c>
      <c r="J85">
        <v>0.76749999999999996</v>
      </c>
      <c r="K85">
        <v>76.661500000000004</v>
      </c>
      <c r="L85">
        <v>0.35499999999999998</v>
      </c>
      <c r="M85">
        <v>262</v>
      </c>
      <c r="N85">
        <v>273</v>
      </c>
      <c r="O85">
        <v>15</v>
      </c>
      <c r="P85">
        <f>SUMPRODUCT(J85:J86,G85:G86)/SUM(G85:G86)</f>
        <v>0.75262655890546259</v>
      </c>
      <c r="Q85" s="1">
        <v>7154</v>
      </c>
      <c r="R85" s="1" t="s">
        <v>396</v>
      </c>
    </row>
    <row r="86" spans="1:18" x14ac:dyDescent="0.25">
      <c r="A86" s="1" t="s">
        <v>415</v>
      </c>
      <c r="B86" s="1">
        <v>45</v>
      </c>
      <c r="C86" s="1" t="s">
        <v>222</v>
      </c>
      <c r="D86" s="1">
        <v>7154</v>
      </c>
      <c r="E86" s="1" t="s">
        <v>223</v>
      </c>
      <c r="F86" s="1" t="s">
        <v>397</v>
      </c>
      <c r="G86">
        <v>38.747999999999998</v>
      </c>
      <c r="H86">
        <v>2.8022</v>
      </c>
      <c r="I86">
        <v>8.8033999999999999</v>
      </c>
      <c r="J86">
        <v>0.72319999999999995</v>
      </c>
      <c r="K86">
        <v>38.747999999999998</v>
      </c>
      <c r="L86">
        <v>0.159</v>
      </c>
      <c r="M86">
        <v>137</v>
      </c>
      <c r="N86">
        <v>214</v>
      </c>
      <c r="O86">
        <v>7</v>
      </c>
      <c r="Q86" s="1">
        <v>7154</v>
      </c>
      <c r="R86" s="1" t="s">
        <v>397</v>
      </c>
    </row>
    <row r="87" spans="1:18" x14ac:dyDescent="0.25">
      <c r="A87" s="1" t="s">
        <v>416</v>
      </c>
      <c r="B87" s="1">
        <v>45</v>
      </c>
      <c r="C87" s="1" t="s">
        <v>222</v>
      </c>
      <c r="D87" s="1">
        <v>7158</v>
      </c>
      <c r="E87" s="1" t="s">
        <v>223</v>
      </c>
      <c r="F87" s="1" t="s">
        <v>396</v>
      </c>
      <c r="G87">
        <v>53.237400000000001</v>
      </c>
      <c r="H87">
        <v>3.3971</v>
      </c>
      <c r="I87">
        <v>10.6723</v>
      </c>
      <c r="J87">
        <v>0.6381</v>
      </c>
      <c r="K87">
        <v>53.237400000000001</v>
      </c>
      <c r="L87">
        <v>0.17</v>
      </c>
      <c r="M87">
        <v>191</v>
      </c>
      <c r="N87">
        <v>198</v>
      </c>
      <c r="O87">
        <v>12</v>
      </c>
      <c r="P87">
        <f>SUMPRODUCT(J87:J89,G87:G89)/SUM(G87:G89)</f>
        <v>0.61373717590207777</v>
      </c>
      <c r="Q87" s="1">
        <v>7158</v>
      </c>
      <c r="R87" s="1" t="s">
        <v>396</v>
      </c>
    </row>
    <row r="88" spans="1:18" x14ac:dyDescent="0.25">
      <c r="A88" s="1" t="s">
        <v>417</v>
      </c>
      <c r="B88" s="1">
        <v>45</v>
      </c>
      <c r="C88" s="1" t="s">
        <v>222</v>
      </c>
      <c r="D88" s="1">
        <v>7158</v>
      </c>
      <c r="E88" s="1" t="s">
        <v>223</v>
      </c>
      <c r="F88" s="1" t="s">
        <v>397</v>
      </c>
      <c r="G88">
        <v>59.744199999999999</v>
      </c>
      <c r="H88">
        <v>3.7570000000000001</v>
      </c>
      <c r="I88">
        <v>11.803000000000001</v>
      </c>
      <c r="J88">
        <v>0.62880000000000003</v>
      </c>
      <c r="K88">
        <v>59.744199999999999</v>
      </c>
      <c r="L88">
        <v>0.186</v>
      </c>
      <c r="M88">
        <v>201</v>
      </c>
      <c r="N88">
        <v>202</v>
      </c>
      <c r="O88">
        <v>15</v>
      </c>
      <c r="Q88" s="1">
        <v>7158</v>
      </c>
      <c r="R88" s="1" t="s">
        <v>397</v>
      </c>
    </row>
    <row r="89" spans="1:18" x14ac:dyDescent="0.25">
      <c r="A89" s="1" t="s">
        <v>418</v>
      </c>
      <c r="B89" s="1">
        <v>45</v>
      </c>
      <c r="C89" s="1" t="s">
        <v>222</v>
      </c>
      <c r="D89" s="1">
        <v>7158</v>
      </c>
      <c r="E89" s="1" t="s">
        <v>223</v>
      </c>
      <c r="F89" s="1" t="s">
        <v>398</v>
      </c>
      <c r="G89">
        <v>33.779600000000002</v>
      </c>
      <c r="H89">
        <v>1.8533999999999999</v>
      </c>
      <c r="I89">
        <v>5.8227000000000002</v>
      </c>
      <c r="J89">
        <v>0.54869999999999997</v>
      </c>
      <c r="K89">
        <v>33.779600000000002</v>
      </c>
      <c r="L89">
        <v>0.08</v>
      </c>
      <c r="M89">
        <v>123</v>
      </c>
      <c r="N89">
        <v>88</v>
      </c>
      <c r="O89">
        <v>9</v>
      </c>
      <c r="Q89" s="1">
        <v>7158</v>
      </c>
      <c r="R89" s="1" t="s">
        <v>398</v>
      </c>
    </row>
    <row r="90" spans="1:18" x14ac:dyDescent="0.25">
      <c r="A90" s="1" t="s">
        <v>419</v>
      </c>
      <c r="B90" s="1">
        <v>45</v>
      </c>
      <c r="C90" s="1" t="s">
        <v>222</v>
      </c>
      <c r="D90" s="1">
        <v>7159</v>
      </c>
      <c r="E90" s="1" t="s">
        <v>223</v>
      </c>
      <c r="F90" s="1" t="s">
        <v>396</v>
      </c>
      <c r="G90">
        <v>28.032900000000001</v>
      </c>
      <c r="H90">
        <v>1.6372</v>
      </c>
      <c r="I90">
        <v>5.1435000000000004</v>
      </c>
      <c r="J90">
        <v>0.58399999999999996</v>
      </c>
      <c r="K90">
        <v>28.032900000000001</v>
      </c>
      <c r="L90">
        <v>7.4999999999999997E-2</v>
      </c>
      <c r="M90">
        <v>81</v>
      </c>
      <c r="N90">
        <v>67</v>
      </c>
      <c r="O90">
        <v>3</v>
      </c>
      <c r="P90">
        <f>SUMPRODUCT(J90:J91,G90:G91)/SUM(G90:G91)</f>
        <v>0.54432814272928476</v>
      </c>
      <c r="Q90" s="1">
        <v>7159</v>
      </c>
      <c r="R90" s="1" t="s">
        <v>396</v>
      </c>
    </row>
    <row r="91" spans="1:18" x14ac:dyDescent="0.25">
      <c r="A91" s="1" t="s">
        <v>420</v>
      </c>
      <c r="B91" s="1">
        <v>45</v>
      </c>
      <c r="C91" s="1" t="s">
        <v>222</v>
      </c>
      <c r="D91" s="1">
        <v>7159</v>
      </c>
      <c r="E91" s="1" t="s">
        <v>223</v>
      </c>
      <c r="F91" s="1" t="s">
        <v>397</v>
      </c>
      <c r="G91">
        <v>25.374500000000001</v>
      </c>
      <c r="H91">
        <v>1.2701</v>
      </c>
      <c r="I91">
        <v>3.9902000000000002</v>
      </c>
      <c r="J91">
        <v>0.50049999999999994</v>
      </c>
      <c r="K91">
        <v>25.374500000000001</v>
      </c>
      <c r="L91">
        <v>0.05</v>
      </c>
      <c r="M91">
        <v>77</v>
      </c>
      <c r="N91">
        <v>27</v>
      </c>
      <c r="O91">
        <v>1</v>
      </c>
      <c r="Q91" s="1">
        <v>7159</v>
      </c>
      <c r="R91" s="1" t="s">
        <v>397</v>
      </c>
    </row>
    <row r="92" spans="1:18" x14ac:dyDescent="0.25">
      <c r="A92" s="1" t="s">
        <v>421</v>
      </c>
      <c r="B92" s="1">
        <v>45</v>
      </c>
      <c r="C92" s="1" t="s">
        <v>222</v>
      </c>
      <c r="D92" s="1">
        <v>7161</v>
      </c>
      <c r="E92" s="1" t="s">
        <v>223</v>
      </c>
      <c r="F92" s="1" t="s">
        <v>396</v>
      </c>
      <c r="G92">
        <v>89.488600000000005</v>
      </c>
      <c r="H92">
        <v>5.8827999999999996</v>
      </c>
      <c r="I92">
        <v>18.481400000000001</v>
      </c>
      <c r="J92">
        <v>0.65739999999999998</v>
      </c>
      <c r="K92">
        <v>89.488600000000005</v>
      </c>
      <c r="L92">
        <v>0.30399999999999999</v>
      </c>
      <c r="M92">
        <v>225</v>
      </c>
      <c r="N92">
        <v>262</v>
      </c>
      <c r="O92">
        <v>20</v>
      </c>
      <c r="P92">
        <f>SUMPRODUCT(J92:J96,G92:G96)/SUM(G92:G96)</f>
        <v>0.6467034075315391</v>
      </c>
      <c r="Q92" s="1">
        <v>7161</v>
      </c>
      <c r="R92" s="1" t="s">
        <v>396</v>
      </c>
    </row>
    <row r="93" spans="1:18" x14ac:dyDescent="0.25">
      <c r="A93" s="1" t="s">
        <v>422</v>
      </c>
      <c r="B93" s="1">
        <v>45</v>
      </c>
      <c r="C93" s="1" t="s">
        <v>222</v>
      </c>
      <c r="D93" s="1">
        <v>7161</v>
      </c>
      <c r="E93" s="1" t="s">
        <v>223</v>
      </c>
      <c r="F93" s="1" t="s">
        <v>397</v>
      </c>
      <c r="G93">
        <v>96.109099999999998</v>
      </c>
      <c r="H93">
        <v>6.0673000000000004</v>
      </c>
      <c r="I93">
        <v>19.061</v>
      </c>
      <c r="J93">
        <v>0.63129999999999997</v>
      </c>
      <c r="K93">
        <v>96.109099999999998</v>
      </c>
      <c r="L93">
        <v>0.30099999999999999</v>
      </c>
      <c r="M93">
        <v>246</v>
      </c>
      <c r="N93">
        <v>274</v>
      </c>
      <c r="O93">
        <v>14</v>
      </c>
      <c r="Q93" s="1">
        <v>7161</v>
      </c>
      <c r="R93" s="1" t="s">
        <v>397</v>
      </c>
    </row>
    <row r="94" spans="1:18" x14ac:dyDescent="0.25">
      <c r="A94" s="1" t="s">
        <v>423</v>
      </c>
      <c r="B94" s="1">
        <v>45</v>
      </c>
      <c r="C94" s="1" t="s">
        <v>222</v>
      </c>
      <c r="D94" s="1">
        <v>7161</v>
      </c>
      <c r="E94" s="1" t="s">
        <v>223</v>
      </c>
      <c r="F94" s="1" t="s">
        <v>398</v>
      </c>
      <c r="G94">
        <v>105.6567</v>
      </c>
      <c r="H94">
        <v>6.8468999999999998</v>
      </c>
      <c r="I94">
        <v>21.510100000000001</v>
      </c>
      <c r="J94">
        <v>0.64800000000000002</v>
      </c>
      <c r="K94">
        <v>105.6567</v>
      </c>
      <c r="L94">
        <v>0.34799999999999998</v>
      </c>
      <c r="M94">
        <v>246</v>
      </c>
      <c r="N94">
        <v>376</v>
      </c>
      <c r="O94">
        <v>30</v>
      </c>
      <c r="Q94" s="1">
        <v>7161</v>
      </c>
      <c r="R94" s="1" t="s">
        <v>398</v>
      </c>
    </row>
    <row r="95" spans="1:18" x14ac:dyDescent="0.25">
      <c r="A95" s="1" t="s">
        <v>424</v>
      </c>
      <c r="B95" s="1">
        <v>45</v>
      </c>
      <c r="C95" s="1" t="s">
        <v>222</v>
      </c>
      <c r="D95" s="1">
        <v>7161</v>
      </c>
      <c r="E95" s="1" t="s">
        <v>223</v>
      </c>
      <c r="F95" s="1" t="s">
        <v>425</v>
      </c>
      <c r="G95">
        <v>97.425399999999996</v>
      </c>
      <c r="H95">
        <v>6.242</v>
      </c>
      <c r="I95">
        <v>19.6099</v>
      </c>
      <c r="J95">
        <v>0.64070000000000005</v>
      </c>
      <c r="K95">
        <v>97.425399999999996</v>
      </c>
      <c r="L95">
        <v>0.314</v>
      </c>
      <c r="M95">
        <v>211</v>
      </c>
      <c r="N95">
        <v>276</v>
      </c>
      <c r="O95">
        <v>29</v>
      </c>
      <c r="Q95" s="1">
        <v>7161</v>
      </c>
      <c r="R95" s="1" t="s">
        <v>425</v>
      </c>
    </row>
    <row r="96" spans="1:18" x14ac:dyDescent="0.25">
      <c r="A96" s="1" t="s">
        <v>426</v>
      </c>
      <c r="B96" s="1">
        <v>45</v>
      </c>
      <c r="C96" s="1" t="s">
        <v>222</v>
      </c>
      <c r="D96" s="1">
        <v>7161</v>
      </c>
      <c r="E96" s="1" t="s">
        <v>223</v>
      </c>
      <c r="F96" s="1" t="s">
        <v>427</v>
      </c>
      <c r="G96">
        <v>44.551699999999997</v>
      </c>
      <c r="H96">
        <v>2.9782999999999999</v>
      </c>
      <c r="I96">
        <v>9.3565000000000005</v>
      </c>
      <c r="J96">
        <v>0.66849999999999998</v>
      </c>
      <c r="K96">
        <v>44.551699999999997</v>
      </c>
      <c r="L96">
        <v>0.156</v>
      </c>
      <c r="M96">
        <v>125</v>
      </c>
      <c r="N96">
        <v>135</v>
      </c>
      <c r="O96">
        <v>7</v>
      </c>
      <c r="Q96" s="1">
        <v>7161</v>
      </c>
      <c r="R96" s="1" t="s">
        <v>427</v>
      </c>
    </row>
    <row r="97" spans="1:18" x14ac:dyDescent="0.25">
      <c r="A97" s="1" t="s">
        <v>428</v>
      </c>
      <c r="B97" s="1">
        <v>49</v>
      </c>
      <c r="C97" s="1" t="s">
        <v>222</v>
      </c>
      <c r="D97" s="1">
        <v>7187</v>
      </c>
      <c r="E97" s="1" t="s">
        <v>223</v>
      </c>
      <c r="F97" s="1" t="s">
        <v>226</v>
      </c>
      <c r="G97">
        <v>109.0772</v>
      </c>
      <c r="H97">
        <v>7.4066999999999998</v>
      </c>
      <c r="I97">
        <v>23.268699999999999</v>
      </c>
      <c r="J97">
        <v>0.67900000000000005</v>
      </c>
      <c r="K97">
        <v>109.0772</v>
      </c>
      <c r="L97">
        <v>0.39500000000000002</v>
      </c>
      <c r="M97">
        <v>254</v>
      </c>
      <c r="N97">
        <v>272</v>
      </c>
      <c r="O97">
        <v>13</v>
      </c>
      <c r="P97">
        <v>0.67900000000000005</v>
      </c>
      <c r="Q97" s="1">
        <v>7187</v>
      </c>
      <c r="R97" s="1" t="s">
        <v>226</v>
      </c>
    </row>
    <row r="98" spans="1:18" x14ac:dyDescent="0.25">
      <c r="A98" s="1" t="s">
        <v>429</v>
      </c>
      <c r="B98" s="1">
        <v>49</v>
      </c>
      <c r="C98" s="1" t="s">
        <v>222</v>
      </c>
      <c r="D98" s="1">
        <v>7188</v>
      </c>
      <c r="E98" s="1" t="s">
        <v>223</v>
      </c>
      <c r="F98" s="1" t="s">
        <v>226</v>
      </c>
      <c r="G98">
        <v>168.77809999999999</v>
      </c>
      <c r="H98">
        <v>10.4437</v>
      </c>
      <c r="I98">
        <v>32.809699999999999</v>
      </c>
      <c r="J98">
        <v>0.61880000000000002</v>
      </c>
      <c r="K98">
        <v>168.77809999999999</v>
      </c>
      <c r="L98">
        <v>0.50800000000000001</v>
      </c>
      <c r="M98">
        <v>517</v>
      </c>
      <c r="N98">
        <v>552</v>
      </c>
      <c r="O98">
        <v>34</v>
      </c>
      <c r="P98">
        <v>0.61880000000000002</v>
      </c>
      <c r="Q98" s="1">
        <v>7188</v>
      </c>
      <c r="R98" s="1" t="s">
        <v>226</v>
      </c>
    </row>
    <row r="99" spans="1:18" x14ac:dyDescent="0.25">
      <c r="A99" s="1" t="s">
        <v>430</v>
      </c>
      <c r="B99" s="1">
        <v>49</v>
      </c>
      <c r="C99" s="1" t="s">
        <v>222</v>
      </c>
      <c r="D99" s="1">
        <v>7196</v>
      </c>
      <c r="E99" s="1" t="s">
        <v>223</v>
      </c>
      <c r="F99" s="1" t="s">
        <v>226</v>
      </c>
      <c r="G99">
        <v>149.74889999999999</v>
      </c>
      <c r="H99">
        <v>10.4551</v>
      </c>
      <c r="I99">
        <v>32.845700000000001</v>
      </c>
      <c r="J99">
        <v>0.69820000000000004</v>
      </c>
      <c r="K99">
        <v>149.74889999999999</v>
      </c>
      <c r="L99">
        <v>0.57299999999999995</v>
      </c>
      <c r="M99">
        <v>404</v>
      </c>
      <c r="N99">
        <v>421</v>
      </c>
      <c r="O99">
        <v>21</v>
      </c>
      <c r="P99">
        <v>0.69820000000000004</v>
      </c>
      <c r="Q99" s="1">
        <v>7196</v>
      </c>
      <c r="R99" s="1" t="s">
        <v>226</v>
      </c>
    </row>
    <row r="100" spans="1:18" x14ac:dyDescent="0.25">
      <c r="A100" s="1" t="s">
        <v>431</v>
      </c>
      <c r="B100" s="1">
        <v>53</v>
      </c>
      <c r="C100" s="1" t="s">
        <v>222</v>
      </c>
      <c r="D100" s="1">
        <v>7215</v>
      </c>
      <c r="E100" s="1" t="s">
        <v>223</v>
      </c>
      <c r="F100" s="1" t="s">
        <v>226</v>
      </c>
      <c r="G100">
        <v>78.7851</v>
      </c>
      <c r="H100">
        <v>3.9942000000000002</v>
      </c>
      <c r="I100">
        <v>12.5481</v>
      </c>
      <c r="J100">
        <v>0.50700000000000001</v>
      </c>
      <c r="K100">
        <v>78.7851</v>
      </c>
      <c r="L100">
        <v>0.159</v>
      </c>
      <c r="M100">
        <v>333</v>
      </c>
      <c r="N100">
        <v>285</v>
      </c>
      <c r="O100">
        <v>25</v>
      </c>
      <c r="P100">
        <v>0.50700000000000001</v>
      </c>
      <c r="Q100" s="1">
        <v>7215</v>
      </c>
      <c r="R100" s="1" t="s">
        <v>226</v>
      </c>
    </row>
    <row r="101" spans="1:18" x14ac:dyDescent="0.25">
      <c r="A101" s="1" t="s">
        <v>432</v>
      </c>
      <c r="B101" s="1">
        <v>54</v>
      </c>
      <c r="C101" s="1" t="s">
        <v>222</v>
      </c>
      <c r="D101" s="1">
        <v>7216</v>
      </c>
      <c r="E101" s="1" t="s">
        <v>223</v>
      </c>
      <c r="F101" s="1" t="s">
        <v>226</v>
      </c>
      <c r="G101">
        <v>66.597700000000003</v>
      </c>
      <c r="H101">
        <v>4.0095999999999998</v>
      </c>
      <c r="I101">
        <v>12.596399999999999</v>
      </c>
      <c r="J101">
        <v>0.60209999999999997</v>
      </c>
      <c r="K101">
        <v>66.597700000000003</v>
      </c>
      <c r="L101">
        <v>0.19</v>
      </c>
      <c r="M101">
        <v>216</v>
      </c>
      <c r="N101">
        <v>177</v>
      </c>
      <c r="O101">
        <v>12</v>
      </c>
      <c r="P101">
        <v>0.60209999999999997</v>
      </c>
      <c r="Q101" s="1">
        <v>7216</v>
      </c>
      <c r="R101" s="1" t="s">
        <v>226</v>
      </c>
    </row>
    <row r="102" spans="1:18" x14ac:dyDescent="0.25">
      <c r="A102" s="1" t="s">
        <v>433</v>
      </c>
      <c r="B102" s="1">
        <v>55</v>
      </c>
      <c r="C102" s="1" t="s">
        <v>222</v>
      </c>
      <c r="D102" s="1">
        <v>7217</v>
      </c>
      <c r="E102" s="1" t="s">
        <v>223</v>
      </c>
      <c r="F102" s="1" t="s">
        <v>226</v>
      </c>
      <c r="G102">
        <v>39.281399999999998</v>
      </c>
      <c r="H102">
        <v>1.8343</v>
      </c>
      <c r="I102">
        <v>5.7625999999999999</v>
      </c>
      <c r="J102">
        <v>0.46700000000000003</v>
      </c>
      <c r="K102">
        <v>39.281399999999998</v>
      </c>
      <c r="L102">
        <v>6.7000000000000004E-2</v>
      </c>
      <c r="M102">
        <v>129</v>
      </c>
      <c r="N102">
        <v>106</v>
      </c>
      <c r="O102">
        <v>6</v>
      </c>
      <c r="P102">
        <f>SUMPRODUCT(J102:J103,G102:G103)/SUM(G102:G103)</f>
        <v>0.44810581158436025</v>
      </c>
      <c r="Q102" s="1">
        <v>7217</v>
      </c>
      <c r="R102" s="1" t="s">
        <v>226</v>
      </c>
    </row>
    <row r="103" spans="1:18" x14ac:dyDescent="0.25">
      <c r="A103" s="1" t="s">
        <v>434</v>
      </c>
      <c r="B103" s="1">
        <v>55</v>
      </c>
      <c r="C103" s="1" t="s">
        <v>222</v>
      </c>
      <c r="D103" s="1">
        <v>7217</v>
      </c>
      <c r="E103" s="1" t="s">
        <v>223</v>
      </c>
      <c r="F103" s="1" t="s">
        <v>397</v>
      </c>
      <c r="G103">
        <v>20.499199999999998</v>
      </c>
      <c r="H103">
        <v>0.84430000000000005</v>
      </c>
      <c r="I103">
        <v>2.6522999999999999</v>
      </c>
      <c r="J103">
        <v>0.41189999999999999</v>
      </c>
      <c r="K103">
        <v>20.499199999999998</v>
      </c>
      <c r="L103">
        <v>2.7E-2</v>
      </c>
      <c r="M103">
        <v>100</v>
      </c>
      <c r="N103">
        <v>50</v>
      </c>
      <c r="O103">
        <v>1</v>
      </c>
      <c r="Q103" s="1">
        <v>7217</v>
      </c>
      <c r="R103" s="1" t="s">
        <v>397</v>
      </c>
    </row>
    <row r="104" spans="1:18" x14ac:dyDescent="0.25">
      <c r="A104" s="1" t="s">
        <v>435</v>
      </c>
      <c r="B104" s="1">
        <v>54</v>
      </c>
      <c r="C104" s="1" t="s">
        <v>222</v>
      </c>
      <c r="D104" s="1" t="s">
        <v>487</v>
      </c>
      <c r="E104" s="1" t="s">
        <v>223</v>
      </c>
      <c r="F104" s="1" t="s">
        <v>226</v>
      </c>
      <c r="G104">
        <v>62.7318</v>
      </c>
      <c r="H104">
        <v>3.5579999999999998</v>
      </c>
      <c r="I104">
        <v>11.177899999999999</v>
      </c>
      <c r="J104">
        <v>0.56720000000000004</v>
      </c>
      <c r="K104">
        <v>62.7318</v>
      </c>
      <c r="L104">
        <v>0.158</v>
      </c>
      <c r="M104">
        <v>211</v>
      </c>
      <c r="N104">
        <v>185</v>
      </c>
      <c r="O104">
        <v>8</v>
      </c>
      <c r="P104">
        <v>0.56720000000000004</v>
      </c>
      <c r="Q104" s="1" t="s">
        <v>310</v>
      </c>
      <c r="R104" s="1" t="s">
        <v>226</v>
      </c>
    </row>
    <row r="105" spans="1:18" x14ac:dyDescent="0.25">
      <c r="A105" s="1" t="s">
        <v>436</v>
      </c>
      <c r="B105" s="1">
        <v>55</v>
      </c>
      <c r="C105" s="1" t="s">
        <v>222</v>
      </c>
      <c r="D105" s="1" t="s">
        <v>488</v>
      </c>
      <c r="E105" s="1" t="s">
        <v>223</v>
      </c>
      <c r="F105" s="1" t="s">
        <v>396</v>
      </c>
      <c r="G105">
        <v>69.675399999999996</v>
      </c>
      <c r="H105">
        <v>3.3060999999999998</v>
      </c>
      <c r="I105">
        <v>10.3864</v>
      </c>
      <c r="J105">
        <v>0.47449999999999998</v>
      </c>
      <c r="K105">
        <v>69.675399999999996</v>
      </c>
      <c r="L105">
        <v>0.123</v>
      </c>
      <c r="M105">
        <v>250</v>
      </c>
      <c r="N105">
        <v>269</v>
      </c>
      <c r="O105">
        <v>10</v>
      </c>
      <c r="P105">
        <f>SUMPRODUCT(J105:J107,G105:G107)/SUM(G105:G107)</f>
        <v>0.46301549080350646</v>
      </c>
      <c r="Q105" s="1" t="s">
        <v>310</v>
      </c>
      <c r="R105" s="1" t="s">
        <v>396</v>
      </c>
    </row>
    <row r="106" spans="1:18" x14ac:dyDescent="0.25">
      <c r="A106" s="1" t="s">
        <v>437</v>
      </c>
      <c r="B106" s="1">
        <v>55</v>
      </c>
      <c r="C106" s="1" t="s">
        <v>222</v>
      </c>
      <c r="D106" s="1" t="s">
        <v>488</v>
      </c>
      <c r="E106" s="1" t="s">
        <v>223</v>
      </c>
      <c r="F106" s="1" t="s">
        <v>397</v>
      </c>
      <c r="G106">
        <v>37.012999999999998</v>
      </c>
      <c r="H106">
        <v>1.6645000000000001</v>
      </c>
      <c r="I106">
        <v>5.2291999999999996</v>
      </c>
      <c r="J106">
        <v>0.44969999999999999</v>
      </c>
      <c r="K106">
        <v>37.012999999999998</v>
      </c>
      <c r="L106">
        <v>5.8999999999999997E-2</v>
      </c>
      <c r="M106">
        <v>145</v>
      </c>
      <c r="N106">
        <v>119</v>
      </c>
      <c r="O106">
        <v>6</v>
      </c>
      <c r="Q106" s="1" t="s">
        <v>310</v>
      </c>
      <c r="R106" s="1" t="s">
        <v>397</v>
      </c>
    </row>
    <row r="107" spans="1:18" x14ac:dyDescent="0.25">
      <c r="A107" s="1" t="s">
        <v>438</v>
      </c>
      <c r="B107" s="1">
        <v>55</v>
      </c>
      <c r="C107" s="1" t="s">
        <v>222</v>
      </c>
      <c r="D107" s="1" t="s">
        <v>488</v>
      </c>
      <c r="E107" s="1" t="s">
        <v>223</v>
      </c>
      <c r="F107" s="1" t="s">
        <v>398</v>
      </c>
      <c r="G107">
        <v>37.409999999999997</v>
      </c>
      <c r="H107">
        <v>1.7014</v>
      </c>
      <c r="I107">
        <v>5.3449999999999998</v>
      </c>
      <c r="J107">
        <v>0.45479999999999998</v>
      </c>
      <c r="K107">
        <v>37.409999999999997</v>
      </c>
      <c r="L107">
        <v>6.0999999999999999E-2</v>
      </c>
      <c r="M107">
        <v>149</v>
      </c>
      <c r="N107">
        <v>124</v>
      </c>
      <c r="O107">
        <v>9</v>
      </c>
      <c r="Q107" s="1" t="s">
        <v>310</v>
      </c>
      <c r="R107" s="1" t="s">
        <v>398</v>
      </c>
    </row>
    <row r="108" spans="1:18" x14ac:dyDescent="0.25">
      <c r="A108" s="1" t="s">
        <v>439</v>
      </c>
      <c r="B108" s="1">
        <v>49</v>
      </c>
      <c r="C108" s="1" t="s">
        <v>222</v>
      </c>
      <c r="D108" s="1" t="s">
        <v>440</v>
      </c>
      <c r="E108" s="1" t="s">
        <v>223</v>
      </c>
      <c r="F108" s="1" t="s">
        <v>237</v>
      </c>
      <c r="G108">
        <v>205.7433</v>
      </c>
      <c r="H108">
        <v>5.6818999999999997</v>
      </c>
      <c r="I108">
        <v>17.850100000000001</v>
      </c>
      <c r="J108">
        <v>0.2762</v>
      </c>
      <c r="K108">
        <v>205.7433</v>
      </c>
      <c r="L108">
        <v>0.123</v>
      </c>
      <c r="M108">
        <v>458</v>
      </c>
      <c r="N108">
        <v>679</v>
      </c>
      <c r="O108">
        <v>98</v>
      </c>
      <c r="P108">
        <v>0.2762</v>
      </c>
      <c r="Q108" s="1" t="s">
        <v>440</v>
      </c>
      <c r="R108" s="1" t="s">
        <v>237</v>
      </c>
    </row>
    <row r="109" spans="1:18" x14ac:dyDescent="0.25">
      <c r="A109" s="1" t="s">
        <v>165</v>
      </c>
      <c r="B109" s="1">
        <v>1</v>
      </c>
      <c r="C109" s="1" t="s">
        <v>222</v>
      </c>
      <c r="D109" s="1">
        <v>193</v>
      </c>
      <c r="E109" s="1" t="s">
        <v>224</v>
      </c>
      <c r="F109" s="1" t="s">
        <v>225</v>
      </c>
      <c r="G109">
        <v>42.690899999999999</v>
      </c>
      <c r="H109">
        <v>3.1221000000000001</v>
      </c>
      <c r="I109">
        <v>9.8085000000000004</v>
      </c>
      <c r="J109">
        <v>0.73129999999999995</v>
      </c>
      <c r="K109">
        <v>42.690899999999999</v>
      </c>
      <c r="L109">
        <v>0.17899999999999999</v>
      </c>
      <c r="M109">
        <v>81</v>
      </c>
      <c r="N109">
        <v>148</v>
      </c>
      <c r="O109">
        <v>1</v>
      </c>
      <c r="P109">
        <v>0.73129999999999995</v>
      </c>
      <c r="Q109" s="1">
        <v>193</v>
      </c>
      <c r="R109" s="1" t="s">
        <v>225</v>
      </c>
    </row>
    <row r="110" spans="1:18" x14ac:dyDescent="0.25">
      <c r="A110" s="1" t="s">
        <v>170</v>
      </c>
      <c r="B110" s="1">
        <v>1</v>
      </c>
      <c r="C110" s="1" t="s">
        <v>222</v>
      </c>
      <c r="D110" s="1">
        <v>352</v>
      </c>
      <c r="E110" s="1" t="s">
        <v>224</v>
      </c>
      <c r="F110" s="1" t="s">
        <v>225</v>
      </c>
      <c r="G110">
        <v>60.592199999999998</v>
      </c>
      <c r="H110">
        <v>6.9739000000000004</v>
      </c>
      <c r="I110">
        <v>21.909099999999999</v>
      </c>
      <c r="J110">
        <v>1.151</v>
      </c>
      <c r="K110">
        <v>60.592199999999998</v>
      </c>
      <c r="L110">
        <v>0.63</v>
      </c>
      <c r="M110">
        <v>94</v>
      </c>
      <c r="N110">
        <v>142</v>
      </c>
      <c r="O110">
        <v>1</v>
      </c>
      <c r="P110">
        <v>1.151</v>
      </c>
      <c r="Q110" s="1">
        <v>352</v>
      </c>
      <c r="R110" s="1" t="s">
        <v>225</v>
      </c>
    </row>
    <row r="111" spans="1:18" x14ac:dyDescent="0.25">
      <c r="A111" s="1" t="s">
        <v>174</v>
      </c>
      <c r="B111" s="1">
        <v>1</v>
      </c>
      <c r="C111" s="1" t="s">
        <v>222</v>
      </c>
      <c r="D111" s="1">
        <v>429</v>
      </c>
      <c r="E111" s="1" t="s">
        <v>224</v>
      </c>
      <c r="F111" s="1" t="s">
        <v>353</v>
      </c>
      <c r="G111">
        <v>72.418800000000005</v>
      </c>
      <c r="H111">
        <v>6.2826000000000004</v>
      </c>
      <c r="I111">
        <v>19.737400000000001</v>
      </c>
      <c r="J111">
        <v>0.86750000000000005</v>
      </c>
      <c r="K111">
        <v>72.418800000000005</v>
      </c>
      <c r="L111">
        <v>0.42799999999999999</v>
      </c>
      <c r="M111">
        <v>52</v>
      </c>
      <c r="N111">
        <v>105</v>
      </c>
      <c r="O111">
        <v>7</v>
      </c>
      <c r="P111">
        <f>SUMPRODUCT(J111:J112,G111:G112)/SUM(G111:G112)</f>
        <v>0.74760987394381395</v>
      </c>
      <c r="Q111" s="1">
        <v>429</v>
      </c>
      <c r="R111" s="1" t="s">
        <v>353</v>
      </c>
    </row>
    <row r="112" spans="1:18" x14ac:dyDescent="0.25">
      <c r="A112" s="1" t="s">
        <v>175</v>
      </c>
      <c r="B112" s="1">
        <v>1</v>
      </c>
      <c r="C112" s="1" t="s">
        <v>222</v>
      </c>
      <c r="D112" s="1">
        <v>429</v>
      </c>
      <c r="E112" s="1" t="s">
        <v>224</v>
      </c>
      <c r="F112" s="1" t="s">
        <v>354</v>
      </c>
      <c r="G112">
        <v>80.608199999999997</v>
      </c>
      <c r="H112">
        <v>5.1580000000000004</v>
      </c>
      <c r="I112">
        <v>16.2043</v>
      </c>
      <c r="J112">
        <v>0.63990000000000002</v>
      </c>
      <c r="K112">
        <v>80.608199999999997</v>
      </c>
      <c r="L112">
        <v>0.25900000000000001</v>
      </c>
      <c r="M112">
        <v>82</v>
      </c>
      <c r="N112">
        <v>184</v>
      </c>
      <c r="O112">
        <v>11</v>
      </c>
      <c r="Q112" s="1">
        <v>429</v>
      </c>
      <c r="R112" s="1" t="s">
        <v>354</v>
      </c>
    </row>
    <row r="113" spans="1:18" x14ac:dyDescent="0.25">
      <c r="A113" s="1" t="s">
        <v>197</v>
      </c>
      <c r="B113" s="1">
        <v>17</v>
      </c>
      <c r="C113" s="1" t="s">
        <v>222</v>
      </c>
      <c r="D113" s="1">
        <v>1896</v>
      </c>
      <c r="E113" s="1" t="s">
        <v>224</v>
      </c>
      <c r="F113" s="1" t="s">
        <v>357</v>
      </c>
      <c r="G113">
        <v>37.259099999999997</v>
      </c>
      <c r="H113">
        <v>3.7143999999999999</v>
      </c>
      <c r="I113">
        <v>11.669</v>
      </c>
      <c r="J113">
        <v>0.99690000000000001</v>
      </c>
      <c r="K113">
        <v>37.259099999999997</v>
      </c>
      <c r="L113">
        <v>0.29099999999999998</v>
      </c>
      <c r="M113">
        <v>51</v>
      </c>
      <c r="N113">
        <v>68</v>
      </c>
      <c r="O113">
        <v>2</v>
      </c>
      <c r="P113">
        <f>SUMPRODUCT(J113:J114,G113:G114)/SUM(G113:G114)</f>
        <v>0.7499381155895285</v>
      </c>
      <c r="Q113" s="1">
        <v>1896</v>
      </c>
      <c r="R113" s="1" t="s">
        <v>357</v>
      </c>
    </row>
    <row r="114" spans="1:18" x14ac:dyDescent="0.25">
      <c r="A114" s="1" t="s">
        <v>198</v>
      </c>
      <c r="B114" s="1">
        <v>17</v>
      </c>
      <c r="C114" s="1" t="s">
        <v>222</v>
      </c>
      <c r="D114" s="1">
        <v>1896</v>
      </c>
      <c r="E114" s="1" t="s">
        <v>224</v>
      </c>
      <c r="F114" s="1" t="s">
        <v>358</v>
      </c>
      <c r="G114">
        <v>59.235799999999998</v>
      </c>
      <c r="H114">
        <v>3.5219</v>
      </c>
      <c r="I114">
        <v>11.064500000000001</v>
      </c>
      <c r="J114">
        <v>0.59460000000000002</v>
      </c>
      <c r="K114">
        <v>59.235799999999998</v>
      </c>
      <c r="L114">
        <v>0.16400000000000001</v>
      </c>
      <c r="M114">
        <v>79</v>
      </c>
      <c r="N114">
        <v>94</v>
      </c>
      <c r="O114">
        <v>5</v>
      </c>
      <c r="Q114" s="1">
        <v>1896</v>
      </c>
      <c r="R114" s="1" t="s">
        <v>358</v>
      </c>
    </row>
    <row r="115" spans="1:18" x14ac:dyDescent="0.25">
      <c r="A115" s="1" t="s">
        <v>205</v>
      </c>
      <c r="B115" s="1">
        <v>17</v>
      </c>
      <c r="C115" s="1" t="s">
        <v>222</v>
      </c>
      <c r="D115" s="1">
        <v>1919</v>
      </c>
      <c r="E115" s="1" t="s">
        <v>224</v>
      </c>
      <c r="F115" s="1" t="s">
        <v>357</v>
      </c>
      <c r="G115">
        <v>47.377099999999999</v>
      </c>
      <c r="H115">
        <v>5.1761999999999997</v>
      </c>
      <c r="I115">
        <v>16.261399999999998</v>
      </c>
      <c r="J115">
        <v>1.0925</v>
      </c>
      <c r="K115">
        <v>47.377099999999999</v>
      </c>
      <c r="L115">
        <v>0.44400000000000001</v>
      </c>
      <c r="M115">
        <v>47</v>
      </c>
      <c r="N115">
        <v>72</v>
      </c>
      <c r="O115">
        <v>1</v>
      </c>
      <c r="P115">
        <f>SUMPRODUCT(J115:J116,G115:G116)/SUM(G115:G116)</f>
        <v>0.92151413864349163</v>
      </c>
      <c r="Q115" s="1">
        <v>1919</v>
      </c>
      <c r="R115" s="1" t="s">
        <v>357</v>
      </c>
    </row>
    <row r="116" spans="1:18" x14ac:dyDescent="0.25">
      <c r="A116" s="1" t="s">
        <v>206</v>
      </c>
      <c r="B116" s="1">
        <v>17</v>
      </c>
      <c r="C116" s="1" t="s">
        <v>222</v>
      </c>
      <c r="D116" s="1">
        <v>1919</v>
      </c>
      <c r="E116" s="1" t="s">
        <v>224</v>
      </c>
      <c r="F116" s="1" t="s">
        <v>358</v>
      </c>
      <c r="G116">
        <v>53.5364</v>
      </c>
      <c r="H116">
        <v>4.1234999999999999</v>
      </c>
      <c r="I116">
        <v>12.9543</v>
      </c>
      <c r="J116">
        <v>0.7702</v>
      </c>
      <c r="K116">
        <v>53.5364</v>
      </c>
      <c r="L116">
        <v>0.249</v>
      </c>
      <c r="M116">
        <v>84</v>
      </c>
      <c r="N116">
        <v>117</v>
      </c>
      <c r="O116">
        <v>5</v>
      </c>
      <c r="Q116" s="1">
        <v>1919</v>
      </c>
      <c r="R116" s="1" t="s">
        <v>358</v>
      </c>
    </row>
    <row r="117" spans="1:18" x14ac:dyDescent="0.25">
      <c r="A117" s="1" t="s">
        <v>218</v>
      </c>
      <c r="B117" s="1">
        <v>23</v>
      </c>
      <c r="C117" s="1" t="s">
        <v>222</v>
      </c>
      <c r="D117" s="1">
        <v>2204</v>
      </c>
      <c r="E117" s="1" t="s">
        <v>224</v>
      </c>
      <c r="F117" s="1" t="s">
        <v>229</v>
      </c>
      <c r="G117">
        <v>40.620199999999997</v>
      </c>
      <c r="H117">
        <v>5.3529999999999998</v>
      </c>
      <c r="I117">
        <v>16.8171</v>
      </c>
      <c r="J117">
        <v>1.3178000000000001</v>
      </c>
      <c r="K117">
        <v>40.620199999999997</v>
      </c>
      <c r="L117">
        <v>0.55400000000000005</v>
      </c>
      <c r="M117">
        <v>45</v>
      </c>
      <c r="N117">
        <v>55</v>
      </c>
      <c r="O117">
        <v>2</v>
      </c>
      <c r="P117">
        <v>1.3178000000000001</v>
      </c>
      <c r="Q117" s="1">
        <v>2204</v>
      </c>
      <c r="R117" s="1" t="s">
        <v>229</v>
      </c>
    </row>
    <row r="118" spans="1:18" x14ac:dyDescent="0.25">
      <c r="A118" s="1" t="s">
        <v>221</v>
      </c>
      <c r="B118" s="1">
        <v>23</v>
      </c>
      <c r="C118" s="1" t="s">
        <v>222</v>
      </c>
      <c r="D118" s="1">
        <v>2231</v>
      </c>
      <c r="E118" s="1" t="s">
        <v>224</v>
      </c>
      <c r="F118" s="1" t="s">
        <v>230</v>
      </c>
      <c r="G118">
        <v>29.909700000000001</v>
      </c>
      <c r="H118">
        <v>2.4897</v>
      </c>
      <c r="I118">
        <v>7.8216000000000001</v>
      </c>
      <c r="J118">
        <v>0.83240000000000003</v>
      </c>
      <c r="K118">
        <v>29.909700000000001</v>
      </c>
      <c r="L118">
        <v>0.16300000000000001</v>
      </c>
      <c r="M118">
        <v>82</v>
      </c>
      <c r="N118">
        <v>116</v>
      </c>
      <c r="O118">
        <v>9</v>
      </c>
      <c r="P118">
        <v>0.83240000000000003</v>
      </c>
      <c r="Q118" s="1">
        <v>2231</v>
      </c>
      <c r="R118" s="1" t="s">
        <v>230</v>
      </c>
    </row>
    <row r="119" spans="1:18" x14ac:dyDescent="0.25">
      <c r="A119" s="1" t="s">
        <v>441</v>
      </c>
      <c r="B119" s="1">
        <v>23</v>
      </c>
      <c r="C119" s="1" t="s">
        <v>222</v>
      </c>
      <c r="D119" s="1">
        <v>2288</v>
      </c>
      <c r="E119" s="1" t="s">
        <v>224</v>
      </c>
      <c r="F119" s="1" t="s">
        <v>361</v>
      </c>
      <c r="G119">
        <v>42.901499999999999</v>
      </c>
      <c r="H119">
        <v>5.3258000000000001</v>
      </c>
      <c r="I119">
        <v>16.7315</v>
      </c>
      <c r="J119">
        <v>1.2414000000000001</v>
      </c>
      <c r="K119">
        <v>42.901499999999999</v>
      </c>
      <c r="L119">
        <v>0.51900000000000002</v>
      </c>
      <c r="M119">
        <v>23</v>
      </c>
      <c r="N119">
        <v>86</v>
      </c>
      <c r="O119">
        <v>0</v>
      </c>
      <c r="P119">
        <f>SUMPRODUCT(J119:J122,G119:G122)/SUM(G119:G122)</f>
        <v>1.0571064213386445</v>
      </c>
      <c r="Q119" s="1">
        <v>2288</v>
      </c>
      <c r="R119" s="1" t="s">
        <v>361</v>
      </c>
    </row>
    <row r="120" spans="1:18" x14ac:dyDescent="0.25">
      <c r="A120" s="1" t="s">
        <v>442</v>
      </c>
      <c r="B120" s="1">
        <v>23</v>
      </c>
      <c r="C120" s="1" t="s">
        <v>222</v>
      </c>
      <c r="D120" s="1">
        <v>2288</v>
      </c>
      <c r="E120" s="1" t="s">
        <v>224</v>
      </c>
      <c r="F120" s="1" t="s">
        <v>368</v>
      </c>
      <c r="G120">
        <v>35.395000000000003</v>
      </c>
      <c r="H120">
        <v>4.2686000000000002</v>
      </c>
      <c r="I120">
        <v>13.4102</v>
      </c>
      <c r="J120">
        <v>1.206</v>
      </c>
      <c r="K120">
        <v>35.395000000000003</v>
      </c>
      <c r="L120">
        <v>0.40400000000000003</v>
      </c>
      <c r="M120">
        <v>15</v>
      </c>
      <c r="N120">
        <v>39</v>
      </c>
      <c r="O120">
        <v>0</v>
      </c>
      <c r="Q120" s="1">
        <v>2288</v>
      </c>
      <c r="R120" s="1" t="s">
        <v>368</v>
      </c>
    </row>
    <row r="121" spans="1:18" x14ac:dyDescent="0.25">
      <c r="A121" s="1" t="s">
        <v>443</v>
      </c>
      <c r="B121" s="1">
        <v>23</v>
      </c>
      <c r="C121" s="1" t="s">
        <v>222</v>
      </c>
      <c r="D121" s="1">
        <v>2288</v>
      </c>
      <c r="E121" s="1" t="s">
        <v>224</v>
      </c>
      <c r="F121" s="1" t="s">
        <v>362</v>
      </c>
      <c r="G121">
        <v>39.357300000000002</v>
      </c>
      <c r="H121">
        <v>3.0609999999999999</v>
      </c>
      <c r="I121">
        <v>9.6164000000000005</v>
      </c>
      <c r="J121">
        <v>0.77769999999999995</v>
      </c>
      <c r="K121">
        <v>39.357300000000002</v>
      </c>
      <c r="L121">
        <v>0.187</v>
      </c>
      <c r="M121">
        <v>27</v>
      </c>
      <c r="N121">
        <v>39</v>
      </c>
      <c r="O121">
        <v>0</v>
      </c>
      <c r="Q121" s="1">
        <v>2288</v>
      </c>
      <c r="R121" s="1" t="s">
        <v>362</v>
      </c>
    </row>
    <row r="122" spans="1:18" x14ac:dyDescent="0.25">
      <c r="A122" s="1" t="s">
        <v>444</v>
      </c>
      <c r="B122" s="1">
        <v>23</v>
      </c>
      <c r="C122" s="1" t="s">
        <v>222</v>
      </c>
      <c r="D122" s="1">
        <v>2288</v>
      </c>
      <c r="E122" s="1" t="s">
        <v>224</v>
      </c>
      <c r="F122" s="1" t="s">
        <v>363</v>
      </c>
      <c r="G122">
        <v>56.464100000000002</v>
      </c>
      <c r="H122">
        <v>5.7507999999999999</v>
      </c>
      <c r="I122">
        <v>18.066700000000001</v>
      </c>
      <c r="J122">
        <v>1.0185</v>
      </c>
      <c r="K122">
        <v>56.464100000000002</v>
      </c>
      <c r="L122">
        <v>0.46</v>
      </c>
      <c r="M122">
        <v>30</v>
      </c>
      <c r="N122">
        <v>69</v>
      </c>
      <c r="O122">
        <v>2</v>
      </c>
      <c r="Q122" s="1">
        <v>2288</v>
      </c>
      <c r="R122" s="1" t="s">
        <v>363</v>
      </c>
    </row>
    <row r="123" spans="1:18" x14ac:dyDescent="0.25">
      <c r="A123" s="1" t="s">
        <v>445</v>
      </c>
      <c r="B123" s="1">
        <v>23</v>
      </c>
      <c r="C123" s="1" t="s">
        <v>222</v>
      </c>
      <c r="D123" s="1">
        <v>2432</v>
      </c>
      <c r="E123" s="1" t="s">
        <v>224</v>
      </c>
      <c r="F123" s="1" t="s">
        <v>230</v>
      </c>
      <c r="G123">
        <v>48.394799999999996</v>
      </c>
      <c r="H123">
        <v>4.3627000000000002</v>
      </c>
      <c r="I123">
        <v>13.7059</v>
      </c>
      <c r="J123">
        <v>0.90149999999999997</v>
      </c>
      <c r="K123">
        <v>48.394799999999996</v>
      </c>
      <c r="L123">
        <v>0.309</v>
      </c>
      <c r="M123">
        <v>124</v>
      </c>
      <c r="N123">
        <v>183</v>
      </c>
      <c r="O123">
        <v>10</v>
      </c>
      <c r="P123">
        <v>0.90149999999999997</v>
      </c>
      <c r="Q123" s="1">
        <v>2432</v>
      </c>
      <c r="R123" s="1" t="s">
        <v>230</v>
      </c>
    </row>
    <row r="124" spans="1:18" x14ac:dyDescent="0.25">
      <c r="A124" s="1" t="s">
        <v>446</v>
      </c>
      <c r="B124" s="1">
        <v>23</v>
      </c>
      <c r="C124" s="1" t="s">
        <v>222</v>
      </c>
      <c r="D124" s="1">
        <v>2458</v>
      </c>
      <c r="E124" s="1" t="s">
        <v>224</v>
      </c>
      <c r="F124" s="1" t="s">
        <v>361</v>
      </c>
      <c r="G124">
        <v>56.7941</v>
      </c>
      <c r="H124">
        <v>4.2759999999999998</v>
      </c>
      <c r="I124">
        <v>13.4335</v>
      </c>
      <c r="J124">
        <v>0.75290000000000001</v>
      </c>
      <c r="K124">
        <v>56.7941</v>
      </c>
      <c r="L124">
        <v>0.253</v>
      </c>
      <c r="M124">
        <v>48</v>
      </c>
      <c r="N124">
        <v>113</v>
      </c>
      <c r="O124">
        <v>5</v>
      </c>
      <c r="P124">
        <f>SUMPRODUCT(J124:J126,G124:G126)/SUM(G124:G126)</f>
        <v>0.65764023541275851</v>
      </c>
      <c r="Q124" s="1">
        <v>2458</v>
      </c>
      <c r="R124" s="1" t="s">
        <v>361</v>
      </c>
    </row>
    <row r="125" spans="1:18" x14ac:dyDescent="0.25">
      <c r="A125" s="1" t="s">
        <v>447</v>
      </c>
      <c r="B125" s="1">
        <v>23</v>
      </c>
      <c r="C125" s="1" t="s">
        <v>222</v>
      </c>
      <c r="D125" s="1">
        <v>2458</v>
      </c>
      <c r="E125" s="1" t="s">
        <v>224</v>
      </c>
      <c r="F125" s="1" t="s">
        <v>368</v>
      </c>
      <c r="G125">
        <v>39.498399999999997</v>
      </c>
      <c r="H125">
        <v>2.4274</v>
      </c>
      <c r="I125">
        <v>7.6257999999999999</v>
      </c>
      <c r="J125">
        <v>0.61460000000000004</v>
      </c>
      <c r="K125">
        <v>39.498399999999997</v>
      </c>
      <c r="L125">
        <v>0.11700000000000001</v>
      </c>
      <c r="M125">
        <v>31</v>
      </c>
      <c r="N125">
        <v>51</v>
      </c>
      <c r="O125">
        <v>0</v>
      </c>
      <c r="Q125" s="1">
        <v>2458</v>
      </c>
      <c r="R125" s="1" t="s">
        <v>368</v>
      </c>
    </row>
    <row r="126" spans="1:18" x14ac:dyDescent="0.25">
      <c r="A126" s="1" t="s">
        <v>448</v>
      </c>
      <c r="B126" s="1">
        <v>23</v>
      </c>
      <c r="C126" s="1" t="s">
        <v>222</v>
      </c>
      <c r="D126" s="1">
        <v>2458</v>
      </c>
      <c r="E126" s="1" t="s">
        <v>224</v>
      </c>
      <c r="F126" s="1" t="s">
        <v>362</v>
      </c>
      <c r="G126">
        <v>14.3727</v>
      </c>
      <c r="H126">
        <v>0.57420000000000004</v>
      </c>
      <c r="I126">
        <v>1.8039000000000001</v>
      </c>
      <c r="J126">
        <v>0.39950000000000002</v>
      </c>
      <c r="K126">
        <v>14.3727</v>
      </c>
      <c r="L126">
        <v>1.7999999999999999E-2</v>
      </c>
      <c r="M126">
        <v>19</v>
      </c>
      <c r="N126">
        <v>24</v>
      </c>
      <c r="O126">
        <v>1</v>
      </c>
      <c r="Q126" s="1">
        <v>2458</v>
      </c>
      <c r="R126" s="1" t="s">
        <v>362</v>
      </c>
    </row>
    <row r="127" spans="1:18" x14ac:dyDescent="0.25">
      <c r="A127" s="1" t="s">
        <v>449</v>
      </c>
      <c r="B127" s="1">
        <v>45</v>
      </c>
      <c r="C127" s="1" t="s">
        <v>222</v>
      </c>
      <c r="D127" s="1">
        <v>4651</v>
      </c>
      <c r="E127" s="1" t="s">
        <v>224</v>
      </c>
      <c r="F127" s="1" t="s">
        <v>364</v>
      </c>
      <c r="G127">
        <v>46.693800000000003</v>
      </c>
      <c r="H127">
        <v>6.7766000000000002</v>
      </c>
      <c r="I127">
        <v>21.289400000000001</v>
      </c>
      <c r="J127">
        <v>1.4513</v>
      </c>
      <c r="K127">
        <v>46.693800000000003</v>
      </c>
      <c r="L127">
        <v>0.77200000000000002</v>
      </c>
      <c r="M127">
        <v>77</v>
      </c>
      <c r="N127">
        <v>191</v>
      </c>
      <c r="O127">
        <v>7</v>
      </c>
      <c r="P127">
        <f>SUMPRODUCT(J127:J128,G127:G128)/SUM(G127:G128)</f>
        <v>1.3166187499147979</v>
      </c>
      <c r="Q127" s="1">
        <v>4651</v>
      </c>
      <c r="R127" s="1" t="s">
        <v>364</v>
      </c>
    </row>
    <row r="128" spans="1:18" x14ac:dyDescent="0.25">
      <c r="A128" s="1" t="s">
        <v>450</v>
      </c>
      <c r="B128" s="1">
        <v>45</v>
      </c>
      <c r="C128" s="1" t="s">
        <v>222</v>
      </c>
      <c r="D128" s="1">
        <v>4651</v>
      </c>
      <c r="E128" s="1" t="s">
        <v>224</v>
      </c>
      <c r="F128" s="1" t="s">
        <v>365</v>
      </c>
      <c r="G128">
        <v>48.667700000000004</v>
      </c>
      <c r="H128">
        <v>5.7786999999999997</v>
      </c>
      <c r="I128">
        <v>18.154299999999999</v>
      </c>
      <c r="J128">
        <v>1.1874</v>
      </c>
      <c r="K128">
        <v>48.667700000000004</v>
      </c>
      <c r="L128">
        <v>0.53900000000000003</v>
      </c>
      <c r="M128">
        <v>71</v>
      </c>
      <c r="N128">
        <v>207</v>
      </c>
      <c r="O128">
        <v>7</v>
      </c>
      <c r="Q128" s="1">
        <v>4651</v>
      </c>
      <c r="R128" s="1" t="s">
        <v>365</v>
      </c>
    </row>
    <row r="129" spans="1:18" x14ac:dyDescent="0.25">
      <c r="A129" s="1" t="s">
        <v>451</v>
      </c>
      <c r="B129" s="1">
        <v>45</v>
      </c>
      <c r="C129" s="1" t="s">
        <v>222</v>
      </c>
      <c r="D129" s="1">
        <v>4697</v>
      </c>
      <c r="E129" s="1" t="s">
        <v>224</v>
      </c>
      <c r="F129" s="1" t="s">
        <v>364</v>
      </c>
      <c r="G129">
        <v>49.802</v>
      </c>
      <c r="H129">
        <v>6.9066000000000001</v>
      </c>
      <c r="I129">
        <v>21.697600000000001</v>
      </c>
      <c r="J129">
        <v>1.3868</v>
      </c>
      <c r="K129">
        <v>49.802</v>
      </c>
      <c r="L129">
        <v>0.752</v>
      </c>
      <c r="M129">
        <v>96</v>
      </c>
      <c r="N129">
        <v>239</v>
      </c>
      <c r="O129">
        <v>8</v>
      </c>
      <c r="P129">
        <f>SUMPRODUCT(J129:J130,G129:G130)/SUM(G129:G130)</f>
        <v>1.1160267392817234</v>
      </c>
      <c r="Q129" s="1">
        <v>4697</v>
      </c>
      <c r="R129" s="1" t="s">
        <v>364</v>
      </c>
    </row>
    <row r="130" spans="1:18" x14ac:dyDescent="0.25">
      <c r="A130" s="1" t="s">
        <v>452</v>
      </c>
      <c r="B130" s="1">
        <v>45</v>
      </c>
      <c r="C130" s="1" t="s">
        <v>222</v>
      </c>
      <c r="D130" s="1">
        <v>4697</v>
      </c>
      <c r="E130" s="1" t="s">
        <v>224</v>
      </c>
      <c r="F130" s="1" t="s">
        <v>365</v>
      </c>
      <c r="G130">
        <v>47.478099999999998</v>
      </c>
      <c r="H130">
        <v>3.9502999999999999</v>
      </c>
      <c r="I130">
        <v>12.410299999999999</v>
      </c>
      <c r="J130">
        <v>0.83199999999999996</v>
      </c>
      <c r="K130">
        <v>47.478099999999998</v>
      </c>
      <c r="L130">
        <v>0.25800000000000001</v>
      </c>
      <c r="M130">
        <v>99</v>
      </c>
      <c r="N130">
        <v>303</v>
      </c>
      <c r="O130">
        <v>34</v>
      </c>
      <c r="Q130" s="1">
        <v>4697</v>
      </c>
      <c r="R130" s="1" t="s">
        <v>365</v>
      </c>
    </row>
    <row r="131" spans="1:18" x14ac:dyDescent="0.25">
      <c r="A131" s="1" t="s">
        <v>453</v>
      </c>
      <c r="B131" s="1">
        <v>45</v>
      </c>
      <c r="C131" s="1" t="s">
        <v>222</v>
      </c>
      <c r="D131" s="1">
        <v>4705</v>
      </c>
      <c r="E131" s="1" t="s">
        <v>224</v>
      </c>
      <c r="F131" s="1" t="s">
        <v>230</v>
      </c>
      <c r="G131">
        <v>41.335900000000002</v>
      </c>
      <c r="H131">
        <v>4.9901</v>
      </c>
      <c r="I131">
        <v>15.6769</v>
      </c>
      <c r="J131">
        <v>1.2072000000000001</v>
      </c>
      <c r="K131">
        <v>41.335900000000002</v>
      </c>
      <c r="L131">
        <v>0.47299999999999998</v>
      </c>
      <c r="M131">
        <v>50</v>
      </c>
      <c r="N131">
        <v>77</v>
      </c>
      <c r="O131">
        <v>3</v>
      </c>
      <c r="P131">
        <v>1.2072000000000001</v>
      </c>
      <c r="Q131" s="1">
        <v>4705</v>
      </c>
      <c r="R131" s="1" t="s">
        <v>230</v>
      </c>
    </row>
    <row r="132" spans="1:18" x14ac:dyDescent="0.25">
      <c r="A132" s="1" t="s">
        <v>454</v>
      </c>
      <c r="B132" s="1">
        <v>45</v>
      </c>
      <c r="C132" s="1" t="s">
        <v>222</v>
      </c>
      <c r="D132" s="1">
        <v>4785</v>
      </c>
      <c r="E132" s="1" t="s">
        <v>224</v>
      </c>
      <c r="F132" s="1" t="s">
        <v>230</v>
      </c>
      <c r="G132">
        <v>46.858899999999998</v>
      </c>
      <c r="H132">
        <v>5.4344999999999999</v>
      </c>
      <c r="I132">
        <v>17.073</v>
      </c>
      <c r="J132">
        <v>1.1597999999999999</v>
      </c>
      <c r="K132">
        <v>46.858899999999998</v>
      </c>
      <c r="L132">
        <v>0.495</v>
      </c>
      <c r="M132">
        <v>76</v>
      </c>
      <c r="N132">
        <v>174</v>
      </c>
      <c r="O132">
        <v>7</v>
      </c>
      <c r="P132">
        <v>1.1597999999999999</v>
      </c>
      <c r="Q132" s="1">
        <v>4785</v>
      </c>
      <c r="R132" s="1" t="s">
        <v>230</v>
      </c>
    </row>
    <row r="133" spans="1:18" x14ac:dyDescent="0.25">
      <c r="A133" s="1" t="s">
        <v>455</v>
      </c>
      <c r="B133" s="1">
        <v>45</v>
      </c>
      <c r="C133" s="1" t="s">
        <v>222</v>
      </c>
      <c r="D133" s="1">
        <v>4947</v>
      </c>
      <c r="E133" s="1" t="s">
        <v>224</v>
      </c>
      <c r="F133" s="1" t="s">
        <v>230</v>
      </c>
      <c r="G133">
        <v>37.6023</v>
      </c>
      <c r="H133">
        <v>3.5749</v>
      </c>
      <c r="I133">
        <v>11.2308</v>
      </c>
      <c r="J133">
        <v>0.95069999999999999</v>
      </c>
      <c r="K133">
        <v>37.6023</v>
      </c>
      <c r="L133">
        <v>0.26700000000000002</v>
      </c>
      <c r="M133">
        <v>91</v>
      </c>
      <c r="N133">
        <v>155</v>
      </c>
      <c r="O133">
        <v>3</v>
      </c>
      <c r="P133">
        <v>0.95069999999999999</v>
      </c>
      <c r="Q133" s="1">
        <v>4947</v>
      </c>
      <c r="R133" s="1" t="s">
        <v>230</v>
      </c>
    </row>
    <row r="134" spans="1:18" x14ac:dyDescent="0.25">
      <c r="A134" s="1" t="s">
        <v>456</v>
      </c>
      <c r="B134" s="1">
        <v>45</v>
      </c>
      <c r="C134" s="1" t="s">
        <v>222</v>
      </c>
      <c r="D134" s="1">
        <v>4966</v>
      </c>
      <c r="E134" s="1" t="s">
        <v>224</v>
      </c>
      <c r="F134" s="1" t="s">
        <v>230</v>
      </c>
      <c r="G134">
        <v>52.470100000000002</v>
      </c>
      <c r="H134">
        <v>5.7168999999999999</v>
      </c>
      <c r="I134">
        <v>17.9602</v>
      </c>
      <c r="J134">
        <v>1.0895999999999999</v>
      </c>
      <c r="K134">
        <v>52.470100000000002</v>
      </c>
      <c r="L134">
        <v>0.48899999999999999</v>
      </c>
      <c r="M134">
        <v>132</v>
      </c>
      <c r="N134">
        <v>298</v>
      </c>
      <c r="O134">
        <v>12</v>
      </c>
      <c r="P134">
        <v>1.0895999999999999</v>
      </c>
      <c r="Q134" s="1">
        <v>4966</v>
      </c>
      <c r="R134" s="1" t="s">
        <v>230</v>
      </c>
    </row>
    <row r="135" spans="1:18" x14ac:dyDescent="0.25">
      <c r="A135" s="1" t="s">
        <v>457</v>
      </c>
      <c r="B135" s="1">
        <v>49</v>
      </c>
      <c r="C135" s="1" t="s">
        <v>222</v>
      </c>
      <c r="D135" s="1">
        <v>5718</v>
      </c>
      <c r="E135" s="1" t="s">
        <v>224</v>
      </c>
      <c r="F135" s="1" t="s">
        <v>237</v>
      </c>
      <c r="G135">
        <v>81.081699999999998</v>
      </c>
      <c r="H135">
        <v>7.6158000000000001</v>
      </c>
      <c r="I135">
        <v>23.925799999999999</v>
      </c>
      <c r="J135">
        <v>0.93930000000000002</v>
      </c>
      <c r="K135">
        <v>81.081699999999998</v>
      </c>
      <c r="L135">
        <v>0.56200000000000006</v>
      </c>
      <c r="M135">
        <v>131</v>
      </c>
      <c r="N135">
        <v>191</v>
      </c>
      <c r="O135">
        <v>2</v>
      </c>
      <c r="P135">
        <v>0.93930000000000002</v>
      </c>
      <c r="Q135" s="1">
        <v>5718</v>
      </c>
      <c r="R135" s="1" t="s">
        <v>237</v>
      </c>
    </row>
    <row r="136" spans="1:18" x14ac:dyDescent="0.25">
      <c r="A136" s="1" t="s">
        <v>458</v>
      </c>
      <c r="B136" s="1">
        <v>49</v>
      </c>
      <c r="C136" s="1" t="s">
        <v>222</v>
      </c>
      <c r="D136" s="1">
        <v>5891</v>
      </c>
      <c r="E136" s="1" t="s">
        <v>224</v>
      </c>
      <c r="F136" s="1" t="s">
        <v>357</v>
      </c>
      <c r="G136">
        <v>51.586599999999997</v>
      </c>
      <c r="H136">
        <v>4.5415000000000001</v>
      </c>
      <c r="I136">
        <v>14.2674</v>
      </c>
      <c r="J136">
        <v>0.88039999999999996</v>
      </c>
      <c r="K136">
        <v>51.586599999999997</v>
      </c>
      <c r="L136">
        <v>0.314</v>
      </c>
      <c r="M136">
        <v>99</v>
      </c>
      <c r="N136">
        <v>156</v>
      </c>
      <c r="O136">
        <v>9</v>
      </c>
      <c r="P136">
        <f>SUMPRODUCT(J136:J137,G136:G137)/SUM(G136:G137)</f>
        <v>0.82631045271678716</v>
      </c>
      <c r="Q136" s="1">
        <v>5891</v>
      </c>
      <c r="R136" s="1" t="s">
        <v>357</v>
      </c>
    </row>
    <row r="137" spans="1:18" x14ac:dyDescent="0.25">
      <c r="A137" s="1" t="s">
        <v>459</v>
      </c>
      <c r="B137" s="1">
        <v>49</v>
      </c>
      <c r="C137" s="1" t="s">
        <v>222</v>
      </c>
      <c r="D137" s="1">
        <v>5891</v>
      </c>
      <c r="E137" s="1" t="s">
        <v>224</v>
      </c>
      <c r="F137" s="1" t="s">
        <v>358</v>
      </c>
      <c r="G137">
        <v>90.270300000000006</v>
      </c>
      <c r="H137">
        <v>7.1802999999999999</v>
      </c>
      <c r="I137">
        <v>22.557500000000001</v>
      </c>
      <c r="J137">
        <v>0.7954</v>
      </c>
      <c r="K137">
        <v>90.270300000000006</v>
      </c>
      <c r="L137">
        <v>0.44900000000000001</v>
      </c>
      <c r="M137">
        <v>167</v>
      </c>
      <c r="N137">
        <v>327</v>
      </c>
      <c r="O137">
        <v>16</v>
      </c>
      <c r="Q137" s="1">
        <v>5891</v>
      </c>
      <c r="R137" s="1" t="s">
        <v>358</v>
      </c>
    </row>
    <row r="138" spans="1:18" x14ac:dyDescent="0.25">
      <c r="A138" s="1" t="s">
        <v>460</v>
      </c>
      <c r="B138" s="1">
        <v>49</v>
      </c>
      <c r="C138" s="1" t="s">
        <v>222</v>
      </c>
      <c r="D138" s="1">
        <v>5920</v>
      </c>
      <c r="E138" s="1" t="s">
        <v>224</v>
      </c>
      <c r="F138" s="1" t="s">
        <v>237</v>
      </c>
      <c r="G138">
        <v>24.665900000000001</v>
      </c>
      <c r="H138">
        <v>3.1124000000000001</v>
      </c>
      <c r="I138">
        <v>9.7777999999999992</v>
      </c>
      <c r="J138">
        <v>1.2618</v>
      </c>
      <c r="K138">
        <v>24.665900000000001</v>
      </c>
      <c r="L138">
        <v>0.308</v>
      </c>
      <c r="M138">
        <v>35</v>
      </c>
      <c r="N138">
        <v>50</v>
      </c>
      <c r="O138">
        <v>4</v>
      </c>
      <c r="P138">
        <v>1.2618</v>
      </c>
      <c r="Q138" s="1">
        <v>5920</v>
      </c>
      <c r="R138" s="1" t="s">
        <v>237</v>
      </c>
    </row>
    <row r="139" spans="1:18" x14ac:dyDescent="0.25">
      <c r="A139" s="1" t="s">
        <v>177</v>
      </c>
      <c r="B139" s="1">
        <v>1</v>
      </c>
      <c r="C139" s="1" t="s">
        <v>222</v>
      </c>
      <c r="D139" s="1">
        <v>7001</v>
      </c>
      <c r="E139" s="1" t="s">
        <v>224</v>
      </c>
      <c r="F139" s="1" t="s">
        <v>226</v>
      </c>
      <c r="G139">
        <v>13.8347</v>
      </c>
      <c r="H139">
        <v>2.5510999999999999</v>
      </c>
      <c r="I139">
        <v>8.0145</v>
      </c>
      <c r="J139">
        <v>1.8440000000000001</v>
      </c>
      <c r="K139">
        <v>13.8347</v>
      </c>
      <c r="L139">
        <v>0.36899999999999999</v>
      </c>
      <c r="M139">
        <v>27</v>
      </c>
      <c r="N139">
        <v>37</v>
      </c>
      <c r="O139">
        <v>0</v>
      </c>
      <c r="P139">
        <v>1.8440000000000001</v>
      </c>
      <c r="Q139" s="1">
        <v>7001</v>
      </c>
      <c r="R139" s="1" t="s">
        <v>226</v>
      </c>
    </row>
    <row r="140" spans="1:18" x14ac:dyDescent="0.25">
      <c r="A140" s="1" t="s">
        <v>179</v>
      </c>
      <c r="B140" s="1">
        <v>1</v>
      </c>
      <c r="C140" s="1" t="s">
        <v>222</v>
      </c>
      <c r="D140" s="1">
        <v>7003</v>
      </c>
      <c r="E140" s="1" t="s">
        <v>224</v>
      </c>
      <c r="F140" s="1" t="s">
        <v>226</v>
      </c>
      <c r="G140">
        <v>63.970500000000001</v>
      </c>
      <c r="H140">
        <v>8.5729000000000006</v>
      </c>
      <c r="I140">
        <v>26.932600000000001</v>
      </c>
      <c r="J140">
        <v>1.3401000000000001</v>
      </c>
      <c r="K140">
        <v>63.970500000000001</v>
      </c>
      <c r="L140">
        <v>0.90200000000000002</v>
      </c>
      <c r="M140">
        <v>158</v>
      </c>
      <c r="N140">
        <v>240</v>
      </c>
      <c r="O140">
        <v>8</v>
      </c>
      <c r="P140">
        <v>1.3401000000000001</v>
      </c>
      <c r="Q140" s="1">
        <v>7003</v>
      </c>
      <c r="R140" s="1" t="s">
        <v>226</v>
      </c>
    </row>
    <row r="141" spans="1:18" x14ac:dyDescent="0.25">
      <c r="A141" s="1" t="s">
        <v>183</v>
      </c>
      <c r="B141" s="1">
        <v>1</v>
      </c>
      <c r="C141" s="1" t="s">
        <v>222</v>
      </c>
      <c r="D141" s="1">
        <v>7005</v>
      </c>
      <c r="E141" s="1" t="s">
        <v>224</v>
      </c>
      <c r="F141" s="1" t="s">
        <v>396</v>
      </c>
      <c r="G141">
        <v>31.688099999999999</v>
      </c>
      <c r="H141">
        <v>4.9591000000000003</v>
      </c>
      <c r="I141">
        <v>15.579599999999999</v>
      </c>
      <c r="J141">
        <v>1.5649999999999999</v>
      </c>
      <c r="K141">
        <v>31.688099999999999</v>
      </c>
      <c r="L141">
        <v>0.61</v>
      </c>
      <c r="M141">
        <v>57</v>
      </c>
      <c r="N141">
        <v>78</v>
      </c>
      <c r="O141">
        <v>1</v>
      </c>
      <c r="P141">
        <f>SUMPRODUCT(J141:J142,G141:G142)/SUM(G141:G142)</f>
        <v>1.3431535791744149</v>
      </c>
      <c r="Q141" s="1">
        <v>7005</v>
      </c>
      <c r="R141" s="1" t="s">
        <v>396</v>
      </c>
    </row>
    <row r="142" spans="1:18" x14ac:dyDescent="0.25">
      <c r="A142" s="1" t="s">
        <v>184</v>
      </c>
      <c r="B142" s="1">
        <v>1</v>
      </c>
      <c r="C142" s="1" t="s">
        <v>222</v>
      </c>
      <c r="D142" s="1">
        <v>7005</v>
      </c>
      <c r="E142" s="1" t="s">
        <v>224</v>
      </c>
      <c r="F142" s="1" t="s">
        <v>397</v>
      </c>
      <c r="G142">
        <v>18.753699999999998</v>
      </c>
      <c r="H142">
        <v>1.8160000000000001</v>
      </c>
      <c r="I142">
        <v>5.7050999999999998</v>
      </c>
      <c r="J142">
        <v>0.96830000000000005</v>
      </c>
      <c r="K142">
        <v>18.753699999999998</v>
      </c>
      <c r="L142">
        <v>0.13800000000000001</v>
      </c>
      <c r="M142">
        <v>49</v>
      </c>
      <c r="N142">
        <v>61</v>
      </c>
      <c r="O142">
        <v>2</v>
      </c>
      <c r="P142">
        <v>0.96830000000000005</v>
      </c>
      <c r="Q142" s="1">
        <v>7005</v>
      </c>
      <c r="R142" s="1" t="s">
        <v>397</v>
      </c>
    </row>
    <row r="143" spans="1:18" x14ac:dyDescent="0.25">
      <c r="A143" s="1" t="s">
        <v>188</v>
      </c>
      <c r="B143" s="1">
        <v>1</v>
      </c>
      <c r="C143" s="1" t="s">
        <v>222</v>
      </c>
      <c r="D143" s="1">
        <v>7006</v>
      </c>
      <c r="E143" s="1" t="s">
        <v>224</v>
      </c>
      <c r="F143" s="1" t="s">
        <v>226</v>
      </c>
      <c r="G143">
        <v>22.3809</v>
      </c>
      <c r="H143">
        <v>4.1087999999999996</v>
      </c>
      <c r="I143">
        <v>12.908200000000001</v>
      </c>
      <c r="J143">
        <v>1.8359000000000001</v>
      </c>
      <c r="K143">
        <v>22.3809</v>
      </c>
      <c r="L143">
        <v>0.59199999999999997</v>
      </c>
      <c r="M143">
        <v>31</v>
      </c>
      <c r="N143">
        <v>45</v>
      </c>
      <c r="O143">
        <v>0</v>
      </c>
      <c r="P143">
        <v>1.8359000000000001</v>
      </c>
      <c r="Q143" s="1">
        <v>7006</v>
      </c>
      <c r="R143" s="1" t="s">
        <v>226</v>
      </c>
    </row>
    <row r="144" spans="1:18" x14ac:dyDescent="0.25">
      <c r="A144" s="1" t="s">
        <v>192</v>
      </c>
      <c r="B144" s="1">
        <v>1</v>
      </c>
      <c r="C144" s="1" t="s">
        <v>222</v>
      </c>
      <c r="D144" s="1">
        <v>7011</v>
      </c>
      <c r="E144" s="1" t="s">
        <v>224</v>
      </c>
      <c r="F144" s="1" t="s">
        <v>226</v>
      </c>
      <c r="G144">
        <v>10.041399999999999</v>
      </c>
      <c r="H144">
        <v>1.3237000000000001</v>
      </c>
      <c r="I144">
        <v>4.1585999999999999</v>
      </c>
      <c r="J144">
        <v>1.3183</v>
      </c>
      <c r="K144">
        <v>10.041399999999999</v>
      </c>
      <c r="L144">
        <v>0.13700000000000001</v>
      </c>
      <c r="M144">
        <v>27</v>
      </c>
      <c r="N144">
        <v>35</v>
      </c>
      <c r="O144">
        <v>1</v>
      </c>
      <c r="P144">
        <v>1.3183</v>
      </c>
      <c r="Q144" s="1">
        <v>7011</v>
      </c>
      <c r="R144" s="1" t="s">
        <v>226</v>
      </c>
    </row>
    <row r="145" spans="1:18" x14ac:dyDescent="0.25">
      <c r="A145" s="1" t="s">
        <v>194</v>
      </c>
      <c r="B145" s="1">
        <v>1</v>
      </c>
      <c r="C145" s="1" t="s">
        <v>222</v>
      </c>
      <c r="D145" s="1">
        <v>7012</v>
      </c>
      <c r="E145" s="1" t="s">
        <v>224</v>
      </c>
      <c r="F145" s="1" t="s">
        <v>226</v>
      </c>
      <c r="G145">
        <v>76.3767</v>
      </c>
      <c r="H145">
        <v>9.9429999999999996</v>
      </c>
      <c r="I145">
        <v>31.236999999999998</v>
      </c>
      <c r="J145">
        <v>1.3018000000000001</v>
      </c>
      <c r="K145">
        <v>76.3767</v>
      </c>
      <c r="L145">
        <v>1.0169999999999999</v>
      </c>
      <c r="M145">
        <v>143</v>
      </c>
      <c r="N145">
        <v>196</v>
      </c>
      <c r="O145">
        <v>3</v>
      </c>
      <c r="P145">
        <v>1.3018000000000001</v>
      </c>
      <c r="Q145" s="1">
        <v>7012</v>
      </c>
      <c r="R145" s="1" t="s">
        <v>226</v>
      </c>
    </row>
    <row r="146" spans="1:18" x14ac:dyDescent="0.25">
      <c r="A146" s="1" t="s">
        <v>209</v>
      </c>
      <c r="B146" s="1">
        <v>17</v>
      </c>
      <c r="C146" s="1" t="s">
        <v>222</v>
      </c>
      <c r="D146" s="1">
        <v>7046</v>
      </c>
      <c r="E146" s="1" t="s">
        <v>224</v>
      </c>
      <c r="F146" s="1" t="s">
        <v>226</v>
      </c>
      <c r="G146">
        <v>14.3627</v>
      </c>
      <c r="H146">
        <v>2.8976999999999999</v>
      </c>
      <c r="I146">
        <v>9.1034000000000006</v>
      </c>
      <c r="J146">
        <v>2.0175000000000001</v>
      </c>
      <c r="K146">
        <v>14.3627</v>
      </c>
      <c r="L146">
        <v>0.45900000000000002</v>
      </c>
      <c r="M146">
        <v>18</v>
      </c>
      <c r="N146">
        <v>29</v>
      </c>
      <c r="O146">
        <v>0</v>
      </c>
      <c r="P146">
        <v>2.0175000000000001</v>
      </c>
      <c r="Q146" s="1">
        <v>7046</v>
      </c>
      <c r="R146" s="1" t="s">
        <v>226</v>
      </c>
    </row>
    <row r="147" spans="1:18" x14ac:dyDescent="0.25">
      <c r="A147" s="1" t="s">
        <v>213</v>
      </c>
      <c r="B147" s="1">
        <v>17</v>
      </c>
      <c r="C147" s="1" t="s">
        <v>222</v>
      </c>
      <c r="D147" s="1">
        <v>7047</v>
      </c>
      <c r="E147" s="1" t="s">
        <v>224</v>
      </c>
      <c r="F147" s="1" t="s">
        <v>226</v>
      </c>
      <c r="G147">
        <v>16.494900000000001</v>
      </c>
      <c r="H147">
        <v>2.1962999999999999</v>
      </c>
      <c r="I147">
        <v>6.8997999999999999</v>
      </c>
      <c r="J147">
        <v>1.3314999999999999</v>
      </c>
      <c r="K147">
        <v>16.494900000000001</v>
      </c>
      <c r="L147">
        <v>0.23</v>
      </c>
      <c r="M147">
        <v>32</v>
      </c>
      <c r="N147">
        <v>36</v>
      </c>
      <c r="O147">
        <v>0</v>
      </c>
      <c r="P147">
        <v>1.3314999999999999</v>
      </c>
      <c r="Q147" s="1">
        <v>7047</v>
      </c>
      <c r="R147" s="1" t="s">
        <v>226</v>
      </c>
    </row>
    <row r="148" spans="1:18" x14ac:dyDescent="0.25">
      <c r="A148" s="1" t="s">
        <v>461</v>
      </c>
      <c r="B148" s="1">
        <v>23</v>
      </c>
      <c r="C148" s="1" t="s">
        <v>222</v>
      </c>
      <c r="D148" s="1">
        <v>7051</v>
      </c>
      <c r="E148" s="1" t="s">
        <v>224</v>
      </c>
      <c r="F148" s="1" t="s">
        <v>226</v>
      </c>
      <c r="G148">
        <v>37.133800000000001</v>
      </c>
      <c r="H148">
        <v>6.5213999999999999</v>
      </c>
      <c r="I148">
        <v>20.4877</v>
      </c>
      <c r="J148">
        <v>1.7562</v>
      </c>
      <c r="K148">
        <v>37.133800000000001</v>
      </c>
      <c r="L148">
        <v>0.9</v>
      </c>
      <c r="M148">
        <v>60</v>
      </c>
      <c r="N148">
        <v>91</v>
      </c>
      <c r="O148">
        <v>3</v>
      </c>
      <c r="P148">
        <v>1.7562</v>
      </c>
      <c r="Q148" s="1">
        <v>7051</v>
      </c>
      <c r="R148" s="1" t="s">
        <v>226</v>
      </c>
    </row>
    <row r="149" spans="1:18" x14ac:dyDescent="0.25">
      <c r="A149" s="1" t="s">
        <v>462</v>
      </c>
      <c r="B149" s="1">
        <v>23</v>
      </c>
      <c r="C149" s="1" t="s">
        <v>222</v>
      </c>
      <c r="D149" s="1">
        <v>7053</v>
      </c>
      <c r="E149" s="1" t="s">
        <v>224</v>
      </c>
      <c r="F149" s="1" t="s">
        <v>226</v>
      </c>
      <c r="G149">
        <v>19.901800000000001</v>
      </c>
      <c r="H149">
        <v>3.6675</v>
      </c>
      <c r="I149">
        <v>11.5219</v>
      </c>
      <c r="J149">
        <v>1.8428</v>
      </c>
      <c r="K149">
        <v>19.901800000000001</v>
      </c>
      <c r="L149">
        <v>0.53100000000000003</v>
      </c>
      <c r="M149">
        <v>35</v>
      </c>
      <c r="N149">
        <v>41</v>
      </c>
      <c r="O149">
        <v>0</v>
      </c>
      <c r="P149">
        <v>1.8428</v>
      </c>
      <c r="Q149" s="1">
        <v>7053</v>
      </c>
      <c r="R149" s="1" t="s">
        <v>226</v>
      </c>
    </row>
    <row r="150" spans="1:18" x14ac:dyDescent="0.25">
      <c r="A150" s="1" t="s">
        <v>463</v>
      </c>
      <c r="B150" s="1">
        <v>23</v>
      </c>
      <c r="C150" s="1" t="s">
        <v>222</v>
      </c>
      <c r="D150" s="1">
        <v>7054</v>
      </c>
      <c r="E150" s="1" t="s">
        <v>224</v>
      </c>
      <c r="F150" s="1" t="s">
        <v>226</v>
      </c>
      <c r="G150">
        <v>29.277899999999999</v>
      </c>
      <c r="H150">
        <v>3.5960000000000001</v>
      </c>
      <c r="I150">
        <v>11.2972</v>
      </c>
      <c r="J150">
        <v>1.2282</v>
      </c>
      <c r="K150">
        <v>29.277899999999999</v>
      </c>
      <c r="L150">
        <v>0.34699999999999998</v>
      </c>
      <c r="M150">
        <v>43</v>
      </c>
      <c r="N150">
        <v>58</v>
      </c>
      <c r="O150">
        <v>2</v>
      </c>
      <c r="P150">
        <v>1.2282</v>
      </c>
      <c r="Q150" s="1">
        <v>7054</v>
      </c>
      <c r="R150" s="1" t="s">
        <v>226</v>
      </c>
    </row>
    <row r="151" spans="1:18" x14ac:dyDescent="0.25">
      <c r="A151" s="1" t="s">
        <v>464</v>
      </c>
      <c r="B151" s="1">
        <v>23</v>
      </c>
      <c r="C151" s="1" t="s">
        <v>222</v>
      </c>
      <c r="D151" s="1">
        <v>7055</v>
      </c>
      <c r="E151" s="1" t="s">
        <v>224</v>
      </c>
      <c r="F151" s="1" t="s">
        <v>226</v>
      </c>
      <c r="G151">
        <v>66.0505</v>
      </c>
      <c r="H151">
        <v>5.7221000000000002</v>
      </c>
      <c r="I151">
        <v>17.976500000000001</v>
      </c>
      <c r="J151">
        <v>0.86629999999999996</v>
      </c>
      <c r="K151">
        <v>66.0505</v>
      </c>
      <c r="L151">
        <v>0.38900000000000001</v>
      </c>
      <c r="M151">
        <v>160</v>
      </c>
      <c r="N151">
        <v>224</v>
      </c>
      <c r="O151">
        <v>7</v>
      </c>
      <c r="P151">
        <v>0.86629999999999996</v>
      </c>
      <c r="Q151" s="1">
        <v>7055</v>
      </c>
      <c r="R151" s="1" t="s">
        <v>226</v>
      </c>
    </row>
    <row r="152" spans="1:18" x14ac:dyDescent="0.25">
      <c r="A152" s="1" t="s">
        <v>465</v>
      </c>
      <c r="B152" s="1">
        <v>23</v>
      </c>
      <c r="C152" s="1" t="s">
        <v>222</v>
      </c>
      <c r="D152" s="1">
        <v>7055</v>
      </c>
      <c r="E152" s="1" t="s">
        <v>224</v>
      </c>
      <c r="F152" s="1" t="s">
        <v>396</v>
      </c>
      <c r="G152">
        <v>39.863500000000002</v>
      </c>
      <c r="H152">
        <v>3.5137</v>
      </c>
      <c r="I152">
        <v>11.038500000000001</v>
      </c>
      <c r="J152">
        <v>0.88139999999999996</v>
      </c>
      <c r="K152">
        <v>39.863500000000002</v>
      </c>
      <c r="L152">
        <v>0.24299999999999999</v>
      </c>
      <c r="M152">
        <v>93</v>
      </c>
      <c r="N152">
        <v>94</v>
      </c>
      <c r="O152">
        <v>4</v>
      </c>
      <c r="P152">
        <f>SUMPRODUCT(J152:J153,G152:G153)/SUM(G152:G153)</f>
        <v>0.96009336889413299</v>
      </c>
      <c r="Q152" s="1">
        <v>7055</v>
      </c>
      <c r="R152" s="1" t="s">
        <v>396</v>
      </c>
    </row>
    <row r="153" spans="1:18" x14ac:dyDescent="0.25">
      <c r="A153" s="1" t="s">
        <v>466</v>
      </c>
      <c r="B153" s="1">
        <v>23</v>
      </c>
      <c r="C153" s="1" t="s">
        <v>222</v>
      </c>
      <c r="D153" s="1">
        <v>7055</v>
      </c>
      <c r="E153" s="1" t="s">
        <v>224</v>
      </c>
      <c r="F153" s="1" t="s">
        <v>397</v>
      </c>
      <c r="G153">
        <v>13.3599</v>
      </c>
      <c r="H153">
        <v>1.5964</v>
      </c>
      <c r="I153">
        <v>5.0152999999999999</v>
      </c>
      <c r="J153">
        <v>1.1949000000000001</v>
      </c>
      <c r="K153">
        <v>13.3599</v>
      </c>
      <c r="L153">
        <v>0.15</v>
      </c>
      <c r="M153">
        <v>16</v>
      </c>
      <c r="N153">
        <v>20</v>
      </c>
      <c r="O153">
        <v>0</v>
      </c>
      <c r="P153">
        <v>1.1949000000000001</v>
      </c>
      <c r="Q153" s="1">
        <v>7055</v>
      </c>
      <c r="R153" s="1" t="s">
        <v>397</v>
      </c>
    </row>
    <row r="154" spans="1:18" x14ac:dyDescent="0.25">
      <c r="A154" s="1" t="s">
        <v>467</v>
      </c>
      <c r="B154" s="1">
        <v>23</v>
      </c>
      <c r="C154" s="1" t="s">
        <v>222</v>
      </c>
      <c r="D154" s="1">
        <v>7061</v>
      </c>
      <c r="E154" s="1" t="s">
        <v>224</v>
      </c>
      <c r="F154" s="1" t="s">
        <v>226</v>
      </c>
      <c r="G154">
        <v>53.549100000000003</v>
      </c>
      <c r="H154">
        <v>5.9782000000000002</v>
      </c>
      <c r="I154">
        <v>18.780999999999999</v>
      </c>
      <c r="J154">
        <v>1.1164000000000001</v>
      </c>
      <c r="K154">
        <v>53.549100000000003</v>
      </c>
      <c r="L154">
        <v>0.52400000000000002</v>
      </c>
      <c r="M154">
        <v>118</v>
      </c>
      <c r="N154">
        <v>157</v>
      </c>
      <c r="O154">
        <v>19</v>
      </c>
      <c r="P154">
        <v>1.1164000000000001</v>
      </c>
      <c r="Q154" s="1">
        <v>7061</v>
      </c>
      <c r="R154" s="1" t="s">
        <v>226</v>
      </c>
    </row>
    <row r="155" spans="1:18" x14ac:dyDescent="0.25">
      <c r="A155" s="1" t="s">
        <v>468</v>
      </c>
      <c r="B155" s="1">
        <v>23</v>
      </c>
      <c r="C155" s="1" t="s">
        <v>222</v>
      </c>
      <c r="D155" s="1">
        <v>7063</v>
      </c>
      <c r="E155" s="1" t="s">
        <v>224</v>
      </c>
      <c r="F155" s="1" t="s">
        <v>226</v>
      </c>
      <c r="G155">
        <v>26.105799999999999</v>
      </c>
      <c r="H155">
        <v>3.2606000000000002</v>
      </c>
      <c r="I155">
        <v>10.243600000000001</v>
      </c>
      <c r="J155">
        <v>1.2490000000000001</v>
      </c>
      <c r="K155">
        <v>26.105799999999999</v>
      </c>
      <c r="L155">
        <v>0.32</v>
      </c>
      <c r="M155">
        <v>43</v>
      </c>
      <c r="N155">
        <v>57</v>
      </c>
      <c r="O155">
        <v>5</v>
      </c>
      <c r="P155">
        <v>1.2490000000000001</v>
      </c>
      <c r="Q155" s="1">
        <v>7063</v>
      </c>
      <c r="R155" s="1" t="s">
        <v>226</v>
      </c>
    </row>
    <row r="156" spans="1:18" x14ac:dyDescent="0.25">
      <c r="A156" s="1" t="s">
        <v>469</v>
      </c>
      <c r="B156" s="1">
        <v>35</v>
      </c>
      <c r="C156" s="1" t="s">
        <v>222</v>
      </c>
      <c r="D156" s="1">
        <v>7117</v>
      </c>
      <c r="E156" s="1" t="s">
        <v>224</v>
      </c>
      <c r="F156" s="1" t="s">
        <v>226</v>
      </c>
      <c r="G156">
        <v>39.116500000000002</v>
      </c>
      <c r="H156">
        <v>5.5439999999999996</v>
      </c>
      <c r="I156">
        <v>17.417100000000001</v>
      </c>
      <c r="J156">
        <v>1.4173</v>
      </c>
      <c r="K156">
        <v>39.116500000000002</v>
      </c>
      <c r="L156">
        <v>0.61699999999999999</v>
      </c>
      <c r="M156">
        <v>101</v>
      </c>
      <c r="N156">
        <v>206</v>
      </c>
      <c r="O156">
        <v>9</v>
      </c>
      <c r="P156">
        <v>1.4173</v>
      </c>
      <c r="Q156" s="1">
        <v>7117</v>
      </c>
      <c r="R156" s="1" t="s">
        <v>226</v>
      </c>
    </row>
    <row r="157" spans="1:18" x14ac:dyDescent="0.25">
      <c r="A157" s="1" t="s">
        <v>470</v>
      </c>
      <c r="B157" s="1">
        <v>35</v>
      </c>
      <c r="C157" s="1" t="s">
        <v>222</v>
      </c>
      <c r="D157" s="1">
        <v>7120</v>
      </c>
      <c r="E157" s="1" t="s">
        <v>224</v>
      </c>
      <c r="F157" s="1" t="s">
        <v>396</v>
      </c>
      <c r="G157">
        <v>19.2517</v>
      </c>
      <c r="H157">
        <v>2.7555999999999998</v>
      </c>
      <c r="I157">
        <v>8.657</v>
      </c>
      <c r="J157">
        <v>1.4314</v>
      </c>
      <c r="K157">
        <v>19.2517</v>
      </c>
      <c r="L157">
        <v>0.31</v>
      </c>
      <c r="M157">
        <v>41</v>
      </c>
      <c r="N157">
        <v>41</v>
      </c>
      <c r="O157">
        <v>1</v>
      </c>
      <c r="P157">
        <f>SUMPRODUCT(J157:J158,G157:G158)/SUM(G157:G158)</f>
        <v>1.2696230679023826</v>
      </c>
      <c r="Q157" s="1">
        <v>7120</v>
      </c>
      <c r="R157" s="1" t="s">
        <v>396</v>
      </c>
    </row>
    <row r="158" spans="1:18" x14ac:dyDescent="0.25">
      <c r="A158" s="1" t="s">
        <v>471</v>
      </c>
      <c r="B158" s="1">
        <v>35</v>
      </c>
      <c r="C158" s="1" t="s">
        <v>222</v>
      </c>
      <c r="D158" s="1">
        <v>7120</v>
      </c>
      <c r="E158" s="1" t="s">
        <v>224</v>
      </c>
      <c r="F158" s="1" t="s">
        <v>397</v>
      </c>
      <c r="G158">
        <v>19.462700000000002</v>
      </c>
      <c r="H158">
        <v>2.1595</v>
      </c>
      <c r="I158">
        <v>6.7843999999999998</v>
      </c>
      <c r="J158">
        <v>1.1095999999999999</v>
      </c>
      <c r="K158">
        <v>19.462700000000002</v>
      </c>
      <c r="L158">
        <v>0.188</v>
      </c>
      <c r="M158">
        <v>43</v>
      </c>
      <c r="N158">
        <v>62</v>
      </c>
      <c r="O158">
        <v>2</v>
      </c>
      <c r="P158">
        <v>1.1095999999999999</v>
      </c>
      <c r="Q158" s="1">
        <v>7120</v>
      </c>
      <c r="R158" s="1" t="s">
        <v>397</v>
      </c>
    </row>
    <row r="159" spans="1:18" x14ac:dyDescent="0.25">
      <c r="A159" s="1" t="s">
        <v>472</v>
      </c>
      <c r="B159" s="1">
        <v>45</v>
      </c>
      <c r="C159" s="1" t="s">
        <v>222</v>
      </c>
      <c r="D159" s="1">
        <v>7148</v>
      </c>
      <c r="E159" s="1" t="s">
        <v>224</v>
      </c>
      <c r="F159" s="1" t="s">
        <v>226</v>
      </c>
      <c r="G159">
        <v>17.700800000000001</v>
      </c>
      <c r="H159">
        <v>2.4068999999999998</v>
      </c>
      <c r="I159">
        <v>7.5614999999999997</v>
      </c>
      <c r="J159">
        <v>1.3597999999999999</v>
      </c>
      <c r="K159">
        <v>17.700800000000001</v>
      </c>
      <c r="L159">
        <v>0.25700000000000001</v>
      </c>
      <c r="M159">
        <v>44</v>
      </c>
      <c r="N159">
        <v>52</v>
      </c>
      <c r="O159">
        <v>2</v>
      </c>
      <c r="P159">
        <v>1.3597999999999999</v>
      </c>
      <c r="Q159" s="1">
        <v>7148</v>
      </c>
      <c r="R159" s="1" t="s">
        <v>226</v>
      </c>
    </row>
    <row r="160" spans="1:18" x14ac:dyDescent="0.25">
      <c r="A160" s="1" t="s">
        <v>473</v>
      </c>
      <c r="B160" s="1">
        <v>45</v>
      </c>
      <c r="C160" s="1" t="s">
        <v>222</v>
      </c>
      <c r="D160" s="1">
        <v>7149</v>
      </c>
      <c r="E160" s="1" t="s">
        <v>224</v>
      </c>
      <c r="F160" s="1" t="s">
        <v>226</v>
      </c>
      <c r="G160">
        <v>19.057200000000002</v>
      </c>
      <c r="H160">
        <v>2.9636</v>
      </c>
      <c r="I160">
        <v>9.3106000000000009</v>
      </c>
      <c r="J160">
        <v>1.5550999999999999</v>
      </c>
      <c r="K160">
        <v>19.057200000000002</v>
      </c>
      <c r="L160">
        <v>0.36199999999999999</v>
      </c>
      <c r="M160">
        <v>32</v>
      </c>
      <c r="N160">
        <v>45</v>
      </c>
      <c r="O160">
        <v>1</v>
      </c>
      <c r="P160">
        <v>1.5550999999999999</v>
      </c>
      <c r="Q160" s="1">
        <v>7149</v>
      </c>
      <c r="R160" s="1" t="s">
        <v>226</v>
      </c>
    </row>
    <row r="161" spans="1:18" x14ac:dyDescent="0.25">
      <c r="A161" s="1" t="s">
        <v>474</v>
      </c>
      <c r="B161" s="1">
        <v>45</v>
      </c>
      <c r="C161" s="1" t="s">
        <v>222</v>
      </c>
      <c r="D161" s="1">
        <v>7154</v>
      </c>
      <c r="E161" s="1" t="s">
        <v>224</v>
      </c>
      <c r="F161" s="1" t="s">
        <v>226</v>
      </c>
      <c r="G161">
        <v>13.9064</v>
      </c>
      <c r="H161">
        <v>2.0705</v>
      </c>
      <c r="I161">
        <v>6.5045000000000002</v>
      </c>
      <c r="J161">
        <v>1.4888999999999999</v>
      </c>
      <c r="K161">
        <v>13.9064</v>
      </c>
      <c r="L161">
        <v>0.24199999999999999</v>
      </c>
      <c r="M161">
        <v>41</v>
      </c>
      <c r="N161">
        <v>61</v>
      </c>
      <c r="O161">
        <v>1</v>
      </c>
      <c r="P161">
        <v>1.4888999999999999</v>
      </c>
      <c r="Q161" s="1">
        <v>7154</v>
      </c>
      <c r="R161" s="1" t="s">
        <v>226</v>
      </c>
    </row>
    <row r="162" spans="1:18" x14ac:dyDescent="0.25">
      <c r="A162" s="1" t="s">
        <v>475</v>
      </c>
      <c r="B162" s="1">
        <v>45</v>
      </c>
      <c r="C162" s="1" t="s">
        <v>222</v>
      </c>
      <c r="D162" s="1">
        <v>7158</v>
      </c>
      <c r="E162" s="1" t="s">
        <v>224</v>
      </c>
      <c r="F162" s="1" t="s">
        <v>226</v>
      </c>
      <c r="G162">
        <v>38.390599999999999</v>
      </c>
      <c r="H162">
        <v>4.7937000000000003</v>
      </c>
      <c r="I162">
        <v>15.059799999999999</v>
      </c>
      <c r="J162">
        <v>1.2486999999999999</v>
      </c>
      <c r="K162">
        <v>38.390599999999999</v>
      </c>
      <c r="L162">
        <v>0.47</v>
      </c>
      <c r="M162">
        <v>76</v>
      </c>
      <c r="N162">
        <v>116</v>
      </c>
      <c r="O162">
        <v>1</v>
      </c>
      <c r="P162">
        <v>1.2486999999999999</v>
      </c>
      <c r="Q162" s="1">
        <v>7158</v>
      </c>
      <c r="R162" s="1" t="s">
        <v>226</v>
      </c>
    </row>
    <row r="163" spans="1:18" x14ac:dyDescent="0.25">
      <c r="A163" s="1" t="s">
        <v>476</v>
      </c>
      <c r="B163" s="1">
        <v>45</v>
      </c>
      <c r="C163" s="1" t="s">
        <v>222</v>
      </c>
      <c r="D163" s="1">
        <v>7159</v>
      </c>
      <c r="E163" s="1" t="s">
        <v>224</v>
      </c>
      <c r="F163" s="1" t="s">
        <v>226</v>
      </c>
      <c r="G163">
        <v>32.319800000000001</v>
      </c>
      <c r="H163">
        <v>3.4834999999999998</v>
      </c>
      <c r="I163">
        <v>10.943899999999999</v>
      </c>
      <c r="J163">
        <v>1.0778000000000001</v>
      </c>
      <c r="K163">
        <v>32.319800000000001</v>
      </c>
      <c r="L163">
        <v>0.29499999999999998</v>
      </c>
      <c r="M163">
        <v>73</v>
      </c>
      <c r="N163">
        <v>93</v>
      </c>
      <c r="O163">
        <v>5</v>
      </c>
      <c r="P163">
        <v>1.0778000000000001</v>
      </c>
      <c r="Q163" s="1">
        <v>7159</v>
      </c>
      <c r="R163" s="1" t="s">
        <v>226</v>
      </c>
    </row>
    <row r="164" spans="1:18" x14ac:dyDescent="0.25">
      <c r="A164" s="1" t="s">
        <v>477</v>
      </c>
      <c r="B164" s="1">
        <v>45</v>
      </c>
      <c r="C164" s="1" t="s">
        <v>222</v>
      </c>
      <c r="D164" s="1">
        <v>7161</v>
      </c>
      <c r="E164" s="1" t="s">
        <v>224</v>
      </c>
      <c r="F164" s="1" t="s">
        <v>226</v>
      </c>
      <c r="G164">
        <v>48.923200000000001</v>
      </c>
      <c r="H164">
        <v>5.9810999999999996</v>
      </c>
      <c r="I164">
        <v>18.790299999999998</v>
      </c>
      <c r="J164">
        <v>1.2225999999999999</v>
      </c>
      <c r="K164">
        <v>48.923200000000001</v>
      </c>
      <c r="L164">
        <v>0.57399999999999995</v>
      </c>
      <c r="M164">
        <v>82</v>
      </c>
      <c r="N164">
        <v>107</v>
      </c>
      <c r="O164">
        <v>6</v>
      </c>
      <c r="P164">
        <v>1.2225999999999999</v>
      </c>
      <c r="Q164" s="1">
        <v>7161</v>
      </c>
      <c r="R164" s="1" t="s">
        <v>226</v>
      </c>
    </row>
    <row r="165" spans="1:18" x14ac:dyDescent="0.25">
      <c r="A165" s="1" t="s">
        <v>478</v>
      </c>
      <c r="B165" s="1">
        <v>49</v>
      </c>
      <c r="C165" s="1" t="s">
        <v>222</v>
      </c>
      <c r="D165" s="1">
        <v>7187</v>
      </c>
      <c r="E165" s="1" t="s">
        <v>224</v>
      </c>
      <c r="F165" s="1" t="s">
        <v>226</v>
      </c>
      <c r="G165">
        <v>19.526499999999999</v>
      </c>
      <c r="H165">
        <v>2.3469000000000002</v>
      </c>
      <c r="I165">
        <v>7.3728999999999996</v>
      </c>
      <c r="J165">
        <v>1.2019</v>
      </c>
      <c r="K165">
        <v>19.526499999999999</v>
      </c>
      <c r="L165">
        <v>0.222</v>
      </c>
      <c r="M165">
        <v>33</v>
      </c>
      <c r="N165">
        <v>44</v>
      </c>
      <c r="O165">
        <v>0</v>
      </c>
      <c r="P165">
        <v>1.2019</v>
      </c>
      <c r="Q165" s="1">
        <v>7187</v>
      </c>
      <c r="R165" s="1" t="s">
        <v>226</v>
      </c>
    </row>
    <row r="166" spans="1:18" x14ac:dyDescent="0.25">
      <c r="A166" s="1" t="s">
        <v>479</v>
      </c>
      <c r="B166" s="1">
        <v>49</v>
      </c>
      <c r="C166" s="1" t="s">
        <v>222</v>
      </c>
      <c r="D166" s="1">
        <v>7188</v>
      </c>
      <c r="E166" s="1" t="s">
        <v>224</v>
      </c>
      <c r="F166" s="1" t="s">
        <v>226</v>
      </c>
      <c r="G166">
        <v>58.177700000000002</v>
      </c>
      <c r="H166">
        <v>7.3792999999999997</v>
      </c>
      <c r="I166">
        <v>23.1828</v>
      </c>
      <c r="J166">
        <v>1.2684</v>
      </c>
      <c r="K166">
        <v>58.177700000000002</v>
      </c>
      <c r="L166">
        <v>0.73499999999999999</v>
      </c>
      <c r="M166">
        <v>141</v>
      </c>
      <c r="N166">
        <v>222</v>
      </c>
      <c r="O166">
        <v>3</v>
      </c>
      <c r="P166">
        <v>1.2684</v>
      </c>
      <c r="Q166" s="1">
        <v>7188</v>
      </c>
      <c r="R166" s="1" t="s">
        <v>226</v>
      </c>
    </row>
    <row r="167" spans="1:18" x14ac:dyDescent="0.25">
      <c r="A167" s="1" t="s">
        <v>480</v>
      </c>
      <c r="B167" s="1">
        <v>49</v>
      </c>
      <c r="C167" s="1" t="s">
        <v>222</v>
      </c>
      <c r="D167" s="1">
        <v>7196</v>
      </c>
      <c r="E167" s="1" t="s">
        <v>224</v>
      </c>
      <c r="F167" s="1" t="s">
        <v>226</v>
      </c>
      <c r="G167">
        <v>27.505600000000001</v>
      </c>
      <c r="H167">
        <v>5.7968000000000002</v>
      </c>
      <c r="I167">
        <v>18.211300000000001</v>
      </c>
      <c r="J167">
        <v>2.1074999999999999</v>
      </c>
      <c r="K167">
        <v>27.505600000000001</v>
      </c>
      <c r="L167">
        <v>0.96</v>
      </c>
      <c r="M167">
        <v>32</v>
      </c>
      <c r="N167">
        <v>50</v>
      </c>
      <c r="O167">
        <v>1</v>
      </c>
      <c r="P167">
        <v>2.1074999999999999</v>
      </c>
      <c r="Q167" s="1">
        <v>7196</v>
      </c>
      <c r="R167" s="1" t="s">
        <v>226</v>
      </c>
    </row>
    <row r="168" spans="1:18" x14ac:dyDescent="0.25">
      <c r="A168" s="1" t="s">
        <v>481</v>
      </c>
      <c r="B168" s="1">
        <v>53</v>
      </c>
      <c r="C168" s="1" t="s">
        <v>222</v>
      </c>
      <c r="D168" s="1">
        <v>7215</v>
      </c>
      <c r="E168" s="1" t="s">
        <v>224</v>
      </c>
      <c r="F168" s="1" t="s">
        <v>226</v>
      </c>
      <c r="G168">
        <v>34.182000000000002</v>
      </c>
      <c r="H168">
        <v>4.3971</v>
      </c>
      <c r="I168">
        <v>13.814</v>
      </c>
      <c r="J168">
        <v>1.2864</v>
      </c>
      <c r="K168">
        <v>34.182000000000002</v>
      </c>
      <c r="L168">
        <v>0.44400000000000001</v>
      </c>
      <c r="M168">
        <v>74</v>
      </c>
      <c r="N168">
        <v>109</v>
      </c>
      <c r="O168">
        <v>4</v>
      </c>
      <c r="P168">
        <v>1.2864</v>
      </c>
      <c r="Q168" s="1">
        <v>7215</v>
      </c>
      <c r="R168" s="1" t="s">
        <v>226</v>
      </c>
    </row>
    <row r="169" spans="1:18" x14ac:dyDescent="0.25">
      <c r="A169" s="1" t="s">
        <v>482</v>
      </c>
      <c r="B169" s="1">
        <v>54</v>
      </c>
      <c r="C169" s="1" t="s">
        <v>222</v>
      </c>
      <c r="D169" s="1">
        <v>7216</v>
      </c>
      <c r="E169" s="1" t="s">
        <v>224</v>
      </c>
      <c r="F169" s="1" t="s">
        <v>226</v>
      </c>
      <c r="G169">
        <v>20.344000000000001</v>
      </c>
      <c r="H169">
        <v>2.8092000000000001</v>
      </c>
      <c r="I169">
        <v>8.8253000000000004</v>
      </c>
      <c r="J169">
        <v>1.3808</v>
      </c>
      <c r="K169">
        <v>20.344000000000001</v>
      </c>
      <c r="L169">
        <v>0.30499999999999999</v>
      </c>
      <c r="M169">
        <v>36</v>
      </c>
      <c r="N169">
        <v>64</v>
      </c>
      <c r="O169">
        <v>4</v>
      </c>
      <c r="P169">
        <v>1.3808</v>
      </c>
      <c r="Q169" s="1">
        <v>7216</v>
      </c>
      <c r="R169" s="1" t="s">
        <v>226</v>
      </c>
    </row>
    <row r="170" spans="1:18" x14ac:dyDescent="0.25">
      <c r="A170" s="1" t="s">
        <v>483</v>
      </c>
      <c r="B170" s="1">
        <v>55</v>
      </c>
      <c r="C170" s="1" t="s">
        <v>222</v>
      </c>
      <c r="D170" s="1">
        <v>7217</v>
      </c>
      <c r="E170" s="1" t="s">
        <v>224</v>
      </c>
      <c r="F170" s="1" t="s">
        <v>226</v>
      </c>
      <c r="G170">
        <v>23.137</v>
      </c>
      <c r="H170">
        <v>3.0987</v>
      </c>
      <c r="I170">
        <v>9.7349999999999994</v>
      </c>
      <c r="J170">
        <v>1.3392999999999999</v>
      </c>
      <c r="K170">
        <v>23.137</v>
      </c>
      <c r="L170">
        <v>0.32600000000000001</v>
      </c>
      <c r="M170">
        <v>39</v>
      </c>
      <c r="N170">
        <v>42</v>
      </c>
      <c r="O170">
        <v>2</v>
      </c>
      <c r="P170">
        <v>1.3392999999999999</v>
      </c>
      <c r="Q170" s="1">
        <v>7217</v>
      </c>
      <c r="R170" s="1" t="s">
        <v>226</v>
      </c>
    </row>
    <row r="171" spans="1:18" x14ac:dyDescent="0.25">
      <c r="A171" s="1" t="s">
        <v>484</v>
      </c>
      <c r="B171" s="1">
        <v>54</v>
      </c>
      <c r="C171" s="1" t="s">
        <v>222</v>
      </c>
      <c r="D171" s="1" t="s">
        <v>487</v>
      </c>
      <c r="E171" s="1" t="s">
        <v>224</v>
      </c>
      <c r="F171" s="1" t="s">
        <v>226</v>
      </c>
      <c r="G171">
        <v>77.718199999999996</v>
      </c>
      <c r="H171">
        <v>7.2584</v>
      </c>
      <c r="I171">
        <v>22.802800000000001</v>
      </c>
      <c r="J171">
        <v>0.93389999999999995</v>
      </c>
      <c r="K171">
        <v>77.718199999999996</v>
      </c>
      <c r="L171">
        <v>0.53200000000000003</v>
      </c>
      <c r="M171">
        <v>241</v>
      </c>
      <c r="N171">
        <v>308</v>
      </c>
      <c r="O171">
        <v>10</v>
      </c>
      <c r="P171">
        <v>0.93389999999999995</v>
      </c>
      <c r="Q171" s="1" t="s">
        <v>310</v>
      </c>
      <c r="R171" s="1" t="s">
        <v>226</v>
      </c>
    </row>
    <row r="172" spans="1:18" x14ac:dyDescent="0.25">
      <c r="A172" s="1" t="s">
        <v>485</v>
      </c>
      <c r="B172" s="1">
        <v>55</v>
      </c>
      <c r="C172" s="1" t="s">
        <v>222</v>
      </c>
      <c r="D172" s="1" t="s">
        <v>488</v>
      </c>
      <c r="E172" s="1" t="s">
        <v>224</v>
      </c>
      <c r="F172" s="1" t="s">
        <v>226</v>
      </c>
      <c r="G172">
        <v>70.166700000000006</v>
      </c>
      <c r="H172">
        <v>8.4491999999999994</v>
      </c>
      <c r="I172">
        <v>26.5441</v>
      </c>
      <c r="J172">
        <v>1.2041999999999999</v>
      </c>
      <c r="K172">
        <v>70.166700000000006</v>
      </c>
      <c r="L172">
        <v>0.79900000000000004</v>
      </c>
      <c r="M172">
        <v>138</v>
      </c>
      <c r="N172">
        <v>215</v>
      </c>
      <c r="O172">
        <v>9</v>
      </c>
      <c r="P172">
        <v>1.2041999999999999</v>
      </c>
      <c r="Q172" s="1" t="s">
        <v>310</v>
      </c>
      <c r="R172" s="1" t="s">
        <v>226</v>
      </c>
    </row>
    <row r="173" spans="1:18" x14ac:dyDescent="0.25">
      <c r="A173" s="1" t="s">
        <v>486</v>
      </c>
      <c r="B173" s="1">
        <v>49</v>
      </c>
      <c r="C173" s="1" t="s">
        <v>222</v>
      </c>
      <c r="D173" s="1" t="s">
        <v>440</v>
      </c>
      <c r="E173" s="1" t="s">
        <v>224</v>
      </c>
      <c r="F173" s="1" t="s">
        <v>237</v>
      </c>
      <c r="G173">
        <v>74.063500000000005</v>
      </c>
      <c r="H173">
        <v>5.1315999999999997</v>
      </c>
      <c r="I173">
        <v>16.121400000000001</v>
      </c>
      <c r="J173">
        <v>0.69289999999999996</v>
      </c>
      <c r="K173">
        <v>74.063500000000005</v>
      </c>
      <c r="L173">
        <v>0.27900000000000003</v>
      </c>
      <c r="M173">
        <v>129</v>
      </c>
      <c r="N173">
        <v>205</v>
      </c>
      <c r="O173">
        <v>8</v>
      </c>
      <c r="P173">
        <v>0.69289999999999996</v>
      </c>
      <c r="Q173" s="1" t="s">
        <v>440</v>
      </c>
      <c r="R173" s="1" t="s">
        <v>237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61EC-F901-4A82-8656-CC5044C07A42}">
  <dimension ref="A1:Q51"/>
  <sheetViews>
    <sheetView workbookViewId="0">
      <selection activeCell="Q2" sqref="Q2"/>
    </sheetView>
  </sheetViews>
  <sheetFormatPr baseColWidth="10" defaultRowHeight="14.3" x14ac:dyDescent="0.25"/>
  <cols>
    <col min="3" max="3" width="43" bestFit="1" customWidth="1"/>
    <col min="15" max="15" width="11.5703125" customWidth="1"/>
  </cols>
  <sheetData>
    <row r="1" spans="1:17" x14ac:dyDescent="0.25">
      <c r="A1" t="s">
        <v>248</v>
      </c>
      <c r="B1" t="s">
        <v>247</v>
      </c>
      <c r="C1" t="s">
        <v>235</v>
      </c>
      <c r="D1" t="s">
        <v>1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249</v>
      </c>
      <c r="L1" t="s">
        <v>250</v>
      </c>
      <c r="M1" t="s">
        <v>346</v>
      </c>
      <c r="N1" t="s">
        <v>347</v>
      </c>
      <c r="O1" t="s">
        <v>348</v>
      </c>
      <c r="P1" t="s">
        <v>349</v>
      </c>
      <c r="Q1" t="s">
        <v>323</v>
      </c>
    </row>
    <row r="2" spans="1:17" x14ac:dyDescent="0.25">
      <c r="A2">
        <v>622</v>
      </c>
      <c r="B2" t="s">
        <v>223</v>
      </c>
      <c r="C2" t="s">
        <v>345</v>
      </c>
      <c r="D2" s="3">
        <v>316.80699999999996</v>
      </c>
      <c r="E2" s="3">
        <v>69.317400000000006</v>
      </c>
      <c r="F2" s="3">
        <v>0.69645825770895231</v>
      </c>
      <c r="G2" s="3">
        <v>1.208</v>
      </c>
      <c r="H2" s="5">
        <v>502</v>
      </c>
      <c r="I2" s="5">
        <v>830</v>
      </c>
      <c r="J2" s="5">
        <v>40</v>
      </c>
      <c r="K2" s="3">
        <v>1.4567000000000001</v>
      </c>
      <c r="L2" s="3">
        <v>0.26939999999999997</v>
      </c>
      <c r="M2" s="4">
        <f>L2/G2</f>
        <v>0.22301324503311257</v>
      </c>
      <c r="N2" s="4">
        <f>(D2/100)/L2</f>
        <v>11.759725315515961</v>
      </c>
      <c r="O2" s="4">
        <f>(E2/1000)/L2</f>
        <v>0.25730289532293987</v>
      </c>
      <c r="P2" s="4">
        <f>((K2-L2)/K2)*100</f>
        <v>81.5061440241642</v>
      </c>
      <c r="Q2" s="3">
        <v>0.69</v>
      </c>
    </row>
    <row r="3" spans="1:17" x14ac:dyDescent="0.25">
      <c r="A3">
        <v>1840</v>
      </c>
      <c r="B3" t="s">
        <v>223</v>
      </c>
      <c r="C3" t="s">
        <v>344</v>
      </c>
      <c r="D3" s="3">
        <v>206.13650000000001</v>
      </c>
      <c r="E3" s="3">
        <v>24.139199999999999</v>
      </c>
      <c r="F3" s="3">
        <v>0.37275380968435962</v>
      </c>
      <c r="G3" s="3">
        <v>0.22500000000000003</v>
      </c>
      <c r="H3" s="5">
        <v>575</v>
      </c>
      <c r="I3" s="5">
        <v>967</v>
      </c>
      <c r="J3" s="5">
        <v>128</v>
      </c>
      <c r="K3" s="3">
        <v>0.2089</v>
      </c>
      <c r="L3" s="3">
        <v>8.4900000000000003E-2</v>
      </c>
      <c r="M3" s="4">
        <f t="shared" ref="M3:M51" si="0">L3/G3</f>
        <v>0.3773333333333333</v>
      </c>
      <c r="N3" s="4">
        <f t="shared" ref="N3:N51" si="1">(D3/100)/L3</f>
        <v>24.279917550058897</v>
      </c>
      <c r="O3" s="4">
        <f t="shared" ref="O3:O33" si="2">(E3/1000)/L3</f>
        <v>0.2843250883392226</v>
      </c>
      <c r="P3" s="4">
        <f t="shared" ref="P3:P51" si="3">((K3-L3)/K3)*100</f>
        <v>59.358544758257537</v>
      </c>
      <c r="Q3" s="3">
        <v>0.37572500000000003</v>
      </c>
    </row>
    <row r="4" spans="1:17" x14ac:dyDescent="0.25">
      <c r="A4">
        <v>2098</v>
      </c>
      <c r="B4" t="s">
        <v>223</v>
      </c>
      <c r="C4" t="s">
        <v>343</v>
      </c>
      <c r="D4" s="3">
        <v>257.01010000000002</v>
      </c>
      <c r="E4" s="3">
        <v>26.3124</v>
      </c>
      <c r="F4" s="3">
        <v>0.32590689397031475</v>
      </c>
      <c r="G4" s="3">
        <v>0.214</v>
      </c>
      <c r="H4" s="5">
        <v>376</v>
      </c>
      <c r="I4" s="5">
        <v>592</v>
      </c>
      <c r="J4" s="5">
        <v>80</v>
      </c>
      <c r="K4" s="3">
        <v>0.26200000000000001</v>
      </c>
      <c r="L4" s="3">
        <v>6.3399999999999998E-2</v>
      </c>
      <c r="M4" s="4">
        <f t="shared" si="0"/>
        <v>0.29626168224299065</v>
      </c>
      <c r="N4" s="4">
        <f t="shared" si="1"/>
        <v>40.53787066246057</v>
      </c>
      <c r="O4" s="4">
        <f t="shared" si="2"/>
        <v>0.41502208201892743</v>
      </c>
      <c r="P4" s="4">
        <f t="shared" si="3"/>
        <v>75.801526717557238</v>
      </c>
      <c r="Q4" s="3">
        <v>0.32579999999999998</v>
      </c>
    </row>
    <row r="5" spans="1:17" x14ac:dyDescent="0.25">
      <c r="A5">
        <v>4554</v>
      </c>
      <c r="B5" t="s">
        <v>223</v>
      </c>
      <c r="C5" t="s">
        <v>342</v>
      </c>
      <c r="D5" s="3">
        <v>473.97170000000006</v>
      </c>
      <c r="E5" s="3">
        <v>44.891000000000005</v>
      </c>
      <c r="F5" s="3">
        <v>0.30143801490679717</v>
      </c>
      <c r="G5" s="3">
        <v>0.34399999999999997</v>
      </c>
      <c r="H5" s="5">
        <v>1158</v>
      </c>
      <c r="I5" s="5">
        <v>2371</v>
      </c>
      <c r="J5" s="5">
        <v>453</v>
      </c>
      <c r="K5" s="3">
        <v>0.4425</v>
      </c>
      <c r="L5" s="3">
        <v>0.1144</v>
      </c>
      <c r="M5" s="4">
        <f t="shared" si="0"/>
        <v>0.33255813953488378</v>
      </c>
      <c r="N5" s="4">
        <f t="shared" si="1"/>
        <v>41.43109265734266</v>
      </c>
      <c r="O5" s="4">
        <f t="shared" si="2"/>
        <v>0.39240384615384621</v>
      </c>
      <c r="P5" s="4">
        <f t="shared" si="3"/>
        <v>74.146892655367239</v>
      </c>
      <c r="Q5" s="3">
        <v>0.32286666666666669</v>
      </c>
    </row>
    <row r="6" spans="1:17" x14ac:dyDescent="0.25">
      <c r="A6">
        <v>6696</v>
      </c>
      <c r="B6" t="s">
        <v>223</v>
      </c>
      <c r="C6" t="s">
        <v>328</v>
      </c>
      <c r="D6" s="3">
        <v>581.24369999999999</v>
      </c>
      <c r="E6" s="3">
        <v>100.8163</v>
      </c>
      <c r="F6" s="3">
        <v>0.55210145049314086</v>
      </c>
      <c r="G6" s="3">
        <v>1.3919999999999999</v>
      </c>
      <c r="H6" s="5">
        <v>731</v>
      </c>
      <c r="I6" s="5">
        <v>1199</v>
      </c>
      <c r="J6" s="5">
        <v>64</v>
      </c>
      <c r="K6" s="3">
        <v>1.6129</v>
      </c>
      <c r="L6" s="3">
        <v>0.38800000000000001</v>
      </c>
      <c r="M6" s="4">
        <f t="shared" si="0"/>
        <v>0.27873563218390807</v>
      </c>
      <c r="N6" s="4">
        <f t="shared" si="1"/>
        <v>14.980507731958763</v>
      </c>
      <c r="O6" s="4">
        <f t="shared" si="2"/>
        <v>0.25983582474226802</v>
      </c>
      <c r="P6" s="4">
        <f t="shared" si="3"/>
        <v>75.943951887903765</v>
      </c>
      <c r="Q6" s="3">
        <v>0.55114285714285705</v>
      </c>
    </row>
    <row r="7" spans="1:17" x14ac:dyDescent="0.25">
      <c r="A7">
        <v>7032</v>
      </c>
      <c r="B7" t="s">
        <v>223</v>
      </c>
      <c r="C7" t="s">
        <v>332</v>
      </c>
      <c r="D7" s="3">
        <v>156.1438</v>
      </c>
      <c r="E7" s="3">
        <v>26.708199999999998</v>
      </c>
      <c r="F7" s="3">
        <v>0.54445864875838812</v>
      </c>
      <c r="G7" s="3">
        <v>0.36399999999999999</v>
      </c>
      <c r="H7" s="5">
        <v>249</v>
      </c>
      <c r="I7" s="5">
        <v>299</v>
      </c>
      <c r="J7" s="5">
        <v>21</v>
      </c>
      <c r="K7" s="3">
        <v>0.40970000000000001</v>
      </c>
      <c r="L7" s="3">
        <v>4.9099999999999998E-2</v>
      </c>
      <c r="M7" s="4">
        <f t="shared" si="0"/>
        <v>0.13489010989010988</v>
      </c>
      <c r="N7" s="4">
        <f t="shared" si="1"/>
        <v>31.801181262729123</v>
      </c>
      <c r="O7" s="4">
        <f t="shared" si="2"/>
        <v>0.54395519348268839</v>
      </c>
      <c r="P7" s="4">
        <f t="shared" si="3"/>
        <v>88.015621186233844</v>
      </c>
      <c r="Q7" s="3">
        <v>0.54499999999999993</v>
      </c>
    </row>
    <row r="8" spans="1:17" x14ac:dyDescent="0.25">
      <c r="A8">
        <v>7095</v>
      </c>
      <c r="B8" t="s">
        <v>223</v>
      </c>
      <c r="C8" t="s">
        <v>335</v>
      </c>
      <c r="D8" s="3">
        <v>283.84070000000003</v>
      </c>
      <c r="E8" s="3">
        <v>55.992199999999997</v>
      </c>
      <c r="F8" s="3">
        <v>0.62792842967904172</v>
      </c>
      <c r="G8" s="3">
        <v>0.91900000000000004</v>
      </c>
      <c r="H8" s="5">
        <v>409</v>
      </c>
      <c r="I8" s="5">
        <v>500</v>
      </c>
      <c r="J8" s="5">
        <v>28</v>
      </c>
      <c r="K8" s="3">
        <v>1.2132000000000001</v>
      </c>
      <c r="L8" s="3">
        <v>0.37440000000000001</v>
      </c>
      <c r="M8" s="4">
        <f t="shared" si="0"/>
        <v>0.40739934711643089</v>
      </c>
      <c r="N8" s="4">
        <f t="shared" si="1"/>
        <v>7.5812152777777779</v>
      </c>
      <c r="O8" s="4">
        <f t="shared" si="2"/>
        <v>0.14955181623931624</v>
      </c>
      <c r="P8" s="4">
        <f t="shared" si="3"/>
        <v>69.139465875370917</v>
      </c>
      <c r="Q8" s="3">
        <v>0.64017999999999997</v>
      </c>
    </row>
    <row r="9" spans="1:17" x14ac:dyDescent="0.25">
      <c r="A9">
        <v>7132</v>
      </c>
      <c r="B9" t="s">
        <v>223</v>
      </c>
      <c r="C9" t="s">
        <v>338</v>
      </c>
      <c r="D9" s="3">
        <v>337.03460000000001</v>
      </c>
      <c r="E9" s="3">
        <v>27.842300000000002</v>
      </c>
      <c r="F9" s="3">
        <v>0.26295824226948805</v>
      </c>
      <c r="G9" s="3">
        <v>0.185</v>
      </c>
      <c r="H9" s="5">
        <v>1129</v>
      </c>
      <c r="I9" s="5">
        <v>2043</v>
      </c>
      <c r="J9" s="5">
        <v>358</v>
      </c>
      <c r="K9" s="3">
        <v>0.2697</v>
      </c>
      <c r="L9" s="3">
        <v>0.1016</v>
      </c>
      <c r="M9" s="4">
        <f t="shared" si="0"/>
        <v>0.54918918918918913</v>
      </c>
      <c r="N9" s="4">
        <f t="shared" si="1"/>
        <v>33.172696850393706</v>
      </c>
      <c r="O9" s="4">
        <f t="shared" si="2"/>
        <v>0.27403838582677165</v>
      </c>
      <c r="P9" s="4">
        <f t="shared" si="3"/>
        <v>62.328513162773461</v>
      </c>
      <c r="Q9" s="3">
        <v>0.2606</v>
      </c>
    </row>
    <row r="10" spans="1:17" x14ac:dyDescent="0.25">
      <c r="A10">
        <v>7159</v>
      </c>
      <c r="B10" t="s">
        <v>223</v>
      </c>
      <c r="C10" t="s">
        <v>339</v>
      </c>
      <c r="D10" s="3">
        <v>875.59089999999992</v>
      </c>
      <c r="E10" s="3">
        <v>91.694500000000005</v>
      </c>
      <c r="F10" s="3">
        <v>0.32717284436974559</v>
      </c>
      <c r="G10" s="3">
        <v>0.76400000000000001</v>
      </c>
      <c r="H10" s="5">
        <v>2226</v>
      </c>
      <c r="I10" s="5">
        <v>5023</v>
      </c>
      <c r="J10" s="5">
        <v>841</v>
      </c>
      <c r="K10" s="3">
        <v>1.0201</v>
      </c>
      <c r="L10" s="3">
        <v>0.23669999999999999</v>
      </c>
      <c r="M10" s="4">
        <f t="shared" si="0"/>
        <v>0.30981675392670155</v>
      </c>
      <c r="N10" s="4">
        <f t="shared" si="1"/>
        <v>36.991588508660747</v>
      </c>
      <c r="O10" s="4">
        <f t="shared" si="2"/>
        <v>0.38738698774820446</v>
      </c>
      <c r="P10" s="4">
        <f t="shared" si="3"/>
        <v>76.796392510538183</v>
      </c>
      <c r="Q10" s="3">
        <v>0.33265</v>
      </c>
    </row>
    <row r="11" spans="1:17" x14ac:dyDescent="0.25">
      <c r="A11">
        <v>7179</v>
      </c>
      <c r="B11" t="s">
        <v>223</v>
      </c>
      <c r="C11" t="s">
        <v>339</v>
      </c>
      <c r="D11" s="3">
        <v>1020.604</v>
      </c>
      <c r="E11" s="3">
        <v>105.5979</v>
      </c>
      <c r="F11" s="3">
        <v>0.32933906622940917</v>
      </c>
      <c r="G11" s="3">
        <v>0.87100000000000011</v>
      </c>
      <c r="H11" s="5">
        <v>2636</v>
      </c>
      <c r="I11" s="5">
        <v>5069</v>
      </c>
      <c r="J11" s="5">
        <v>873</v>
      </c>
      <c r="K11" s="3">
        <v>1.2656000000000001</v>
      </c>
      <c r="L11" s="3">
        <v>0.25729999999999997</v>
      </c>
      <c r="M11" s="4">
        <f t="shared" si="0"/>
        <v>0.29540757749712965</v>
      </c>
      <c r="N11" s="4">
        <f t="shared" si="1"/>
        <v>39.665915273999225</v>
      </c>
      <c r="O11" s="4">
        <f t="shared" si="2"/>
        <v>0.41040769529731835</v>
      </c>
      <c r="P11" s="4">
        <f t="shared" si="3"/>
        <v>79.669721871049319</v>
      </c>
      <c r="Q11" s="3">
        <v>0.32825714285714286</v>
      </c>
    </row>
    <row r="12" spans="1:17" x14ac:dyDescent="0.25">
      <c r="A12">
        <v>7248</v>
      </c>
      <c r="B12" t="s">
        <v>223</v>
      </c>
      <c r="C12" t="s">
        <v>330</v>
      </c>
      <c r="D12" s="3">
        <v>839.72310000000004</v>
      </c>
      <c r="E12" s="3">
        <v>113.2912</v>
      </c>
      <c r="F12" s="3">
        <v>0.42944645908871626</v>
      </c>
      <c r="G12" s="3">
        <v>1.2189999999999999</v>
      </c>
      <c r="H12" s="5">
        <v>924</v>
      </c>
      <c r="I12" s="5">
        <v>2293</v>
      </c>
      <c r="J12" s="5">
        <v>432</v>
      </c>
      <c r="K12" s="3">
        <v>1.4993000000000001</v>
      </c>
      <c r="L12" s="3">
        <v>0.28599999999999998</v>
      </c>
      <c r="M12" s="4">
        <f t="shared" si="0"/>
        <v>0.23461853978671043</v>
      </c>
      <c r="N12" s="4">
        <f t="shared" si="1"/>
        <v>29.360947552447552</v>
      </c>
      <c r="O12" s="4">
        <f t="shared" si="2"/>
        <v>0.39612307692307697</v>
      </c>
      <c r="P12" s="4">
        <f t="shared" si="3"/>
        <v>80.924431401320618</v>
      </c>
      <c r="Q12" s="3">
        <v>0.42880000000000001</v>
      </c>
    </row>
    <row r="13" spans="1:17" x14ac:dyDescent="0.25">
      <c r="A13">
        <v>7338</v>
      </c>
      <c r="B13" t="s">
        <v>223</v>
      </c>
      <c r="C13" t="s">
        <v>340</v>
      </c>
      <c r="D13" s="3">
        <v>247.78230000000002</v>
      </c>
      <c r="E13" s="3">
        <v>28.371600000000001</v>
      </c>
      <c r="F13" s="3">
        <v>0.36449756625069668</v>
      </c>
      <c r="G13" s="3">
        <v>0.25900000000000001</v>
      </c>
      <c r="H13" s="5">
        <v>407</v>
      </c>
      <c r="I13" s="5">
        <v>509</v>
      </c>
      <c r="J13" s="5">
        <v>57</v>
      </c>
      <c r="K13" s="3">
        <v>0.31240000000000001</v>
      </c>
      <c r="L13" s="3">
        <v>6.0499999999999998E-2</v>
      </c>
      <c r="M13" s="4">
        <f t="shared" si="0"/>
        <v>0.23359073359073357</v>
      </c>
      <c r="N13" s="4">
        <f t="shared" si="1"/>
        <v>40.955752066115707</v>
      </c>
      <c r="O13" s="4">
        <f t="shared" si="2"/>
        <v>0.4689520661157025</v>
      </c>
      <c r="P13" s="4">
        <f t="shared" si="3"/>
        <v>80.633802816901408</v>
      </c>
      <c r="Q13" s="3">
        <v>0.36174999999999996</v>
      </c>
    </row>
    <row r="14" spans="1:17" x14ac:dyDescent="0.25">
      <c r="A14">
        <v>7446</v>
      </c>
      <c r="B14" t="s">
        <v>223</v>
      </c>
      <c r="C14" t="s">
        <v>331</v>
      </c>
      <c r="D14" s="3">
        <v>480.24979999999999</v>
      </c>
      <c r="E14" s="3">
        <v>38.711999999999996</v>
      </c>
      <c r="F14" s="3">
        <v>0.27437348969876096</v>
      </c>
      <c r="G14" s="3">
        <v>0.249</v>
      </c>
      <c r="H14" s="5">
        <v>1255</v>
      </c>
      <c r="I14" s="5">
        <v>1960</v>
      </c>
      <c r="J14" s="5">
        <v>300</v>
      </c>
      <c r="K14" s="3">
        <v>0.34510000000000002</v>
      </c>
      <c r="L14" s="3">
        <v>8.1600000000000006E-2</v>
      </c>
      <c r="M14" s="4">
        <f t="shared" si="0"/>
        <v>0.32771084337349399</v>
      </c>
      <c r="N14" s="4">
        <f t="shared" si="1"/>
        <v>58.854142156862743</v>
      </c>
      <c r="O14" s="4">
        <f t="shared" si="2"/>
        <v>0.47441176470588226</v>
      </c>
      <c r="P14" s="4">
        <f t="shared" si="3"/>
        <v>76.354679802955658</v>
      </c>
      <c r="Q14" s="3">
        <v>0.25475000000000003</v>
      </c>
    </row>
    <row r="15" spans="1:17" x14ac:dyDescent="0.25">
      <c r="A15">
        <v>7466</v>
      </c>
      <c r="B15" t="s">
        <v>223</v>
      </c>
      <c r="C15" t="s">
        <v>325</v>
      </c>
      <c r="D15" s="3">
        <v>265.25419999999997</v>
      </c>
      <c r="E15" s="3">
        <v>25.730499999999999</v>
      </c>
      <c r="F15" s="3">
        <v>0.30876405994702444</v>
      </c>
      <c r="G15" s="3">
        <v>0.19900000000000001</v>
      </c>
      <c r="H15" s="5">
        <v>689</v>
      </c>
      <c r="I15" s="5">
        <v>994</v>
      </c>
      <c r="J15" s="5">
        <v>109</v>
      </c>
      <c r="K15" s="3">
        <v>0.29189999999999999</v>
      </c>
      <c r="L15" s="3">
        <v>6.5600000000000006E-2</v>
      </c>
      <c r="M15" s="4">
        <f t="shared" si="0"/>
        <v>0.32964824120603015</v>
      </c>
      <c r="N15" s="4">
        <f t="shared" si="1"/>
        <v>40.435091463414622</v>
      </c>
      <c r="O15" s="4">
        <f t="shared" si="2"/>
        <v>0.39223323170731705</v>
      </c>
      <c r="P15" s="4">
        <f t="shared" si="3"/>
        <v>77.5265501884207</v>
      </c>
      <c r="Q15" s="3">
        <v>0.30643333333333328</v>
      </c>
    </row>
    <row r="16" spans="1:17" x14ac:dyDescent="0.25">
      <c r="A16">
        <v>7681</v>
      </c>
      <c r="B16" t="s">
        <v>223</v>
      </c>
      <c r="C16" t="s">
        <v>329</v>
      </c>
      <c r="D16" s="3">
        <v>754.16219999999998</v>
      </c>
      <c r="E16" s="3">
        <v>51.903999999999996</v>
      </c>
      <c r="F16" s="3">
        <v>0.22141013784392705</v>
      </c>
      <c r="G16" s="3">
        <v>0.28400000000000003</v>
      </c>
      <c r="H16" s="5">
        <v>2388</v>
      </c>
      <c r="I16" s="5">
        <v>4455</v>
      </c>
      <c r="J16" s="5">
        <v>965</v>
      </c>
      <c r="K16" s="3">
        <v>0.40699999999999997</v>
      </c>
      <c r="L16" s="3">
        <v>7.3999999999999996E-2</v>
      </c>
      <c r="M16" s="4">
        <f t="shared" si="0"/>
        <v>0.26056338028169013</v>
      </c>
      <c r="N16" s="4">
        <f t="shared" si="1"/>
        <v>101.91381081081082</v>
      </c>
      <c r="O16" s="4">
        <f t="shared" si="2"/>
        <v>0.70140540540540541</v>
      </c>
      <c r="P16" s="4">
        <f t="shared" si="3"/>
        <v>81.818181818181813</v>
      </c>
      <c r="Q16" s="3">
        <v>0.21740000000000001</v>
      </c>
    </row>
    <row r="17" spans="1:17" x14ac:dyDescent="0.25">
      <c r="A17">
        <v>7685</v>
      </c>
      <c r="B17" t="s">
        <v>223</v>
      </c>
      <c r="C17" t="s">
        <v>329</v>
      </c>
      <c r="D17" s="3">
        <v>1194.4555</v>
      </c>
      <c r="E17" s="3">
        <v>75.019199999999998</v>
      </c>
      <c r="F17" s="3">
        <v>0.19992117864583489</v>
      </c>
      <c r="G17" s="3">
        <v>0.376</v>
      </c>
      <c r="H17" s="5">
        <v>3092</v>
      </c>
      <c r="I17" s="5">
        <v>7003</v>
      </c>
      <c r="J17" s="5">
        <v>1881</v>
      </c>
      <c r="K17" s="3">
        <v>0.52729999999999999</v>
      </c>
      <c r="L17" s="3">
        <v>8.2400000000000001E-2</v>
      </c>
      <c r="M17" s="4">
        <f t="shared" si="0"/>
        <v>0.21914893617021278</v>
      </c>
      <c r="N17" s="4">
        <f t="shared" si="1"/>
        <v>144.95819174757284</v>
      </c>
      <c r="O17" s="4">
        <f t="shared" si="2"/>
        <v>0.91042718446601933</v>
      </c>
      <c r="P17" s="4">
        <f t="shared" si="3"/>
        <v>84.37322207472026</v>
      </c>
      <c r="Q17" s="3">
        <v>0.20186666666666664</v>
      </c>
    </row>
    <row r="18" spans="1:17" x14ac:dyDescent="0.25">
      <c r="A18">
        <v>7909</v>
      </c>
      <c r="B18" t="s">
        <v>223</v>
      </c>
      <c r="C18" t="s">
        <v>336</v>
      </c>
      <c r="D18" s="3">
        <v>511.31769999999995</v>
      </c>
      <c r="E18" s="3">
        <v>60.816299999999991</v>
      </c>
      <c r="F18" s="3">
        <v>0.37858636035873588</v>
      </c>
      <c r="G18" s="3">
        <v>0.57899999999999996</v>
      </c>
      <c r="H18" s="5">
        <v>1178</v>
      </c>
      <c r="I18" s="5">
        <v>1782</v>
      </c>
      <c r="J18" s="5">
        <v>157</v>
      </c>
      <c r="K18" s="3">
        <v>0.76539999999999997</v>
      </c>
      <c r="L18" s="3">
        <v>0.17599999999999999</v>
      </c>
      <c r="M18" s="4">
        <f t="shared" si="0"/>
        <v>0.30397236614853196</v>
      </c>
      <c r="N18" s="4">
        <f t="shared" si="1"/>
        <v>29.052142045454545</v>
      </c>
      <c r="O18" s="4">
        <f t="shared" si="2"/>
        <v>0.34554715909090905</v>
      </c>
      <c r="P18" s="4">
        <f t="shared" si="3"/>
        <v>77.005487326887902</v>
      </c>
      <c r="Q18" s="3">
        <v>0.37718333333333337</v>
      </c>
    </row>
    <row r="19" spans="1:17" x14ac:dyDescent="0.25">
      <c r="A19">
        <v>8662</v>
      </c>
      <c r="B19" t="s">
        <v>223</v>
      </c>
      <c r="C19" t="s">
        <v>334</v>
      </c>
      <c r="D19" s="3">
        <v>178.46710000000002</v>
      </c>
      <c r="E19" s="3">
        <v>16.473300000000002</v>
      </c>
      <c r="F19" s="3">
        <v>0.29378941737720843</v>
      </c>
      <c r="G19" s="3">
        <v>0.13900000000000001</v>
      </c>
      <c r="H19" s="5">
        <v>623</v>
      </c>
      <c r="I19" s="5">
        <v>917</v>
      </c>
      <c r="J19" s="5">
        <v>113</v>
      </c>
      <c r="K19" s="3">
        <v>0.21840000000000001</v>
      </c>
      <c r="L19" s="3">
        <v>6.8699999999999997E-2</v>
      </c>
      <c r="M19" s="4">
        <f t="shared" si="0"/>
        <v>0.49424460431654671</v>
      </c>
      <c r="N19" s="4">
        <f t="shared" si="1"/>
        <v>25.977743813682682</v>
      </c>
      <c r="O19" s="4">
        <f t="shared" si="2"/>
        <v>0.23978602620087341</v>
      </c>
      <c r="P19" s="4">
        <f t="shared" si="3"/>
        <v>68.543956043956044</v>
      </c>
      <c r="Q19" s="3">
        <v>0.3536333333333333</v>
      </c>
    </row>
    <row r="20" spans="1:17" x14ac:dyDescent="0.25">
      <c r="A20">
        <v>8711</v>
      </c>
      <c r="B20" t="s">
        <v>223</v>
      </c>
      <c r="C20" t="s">
        <v>324</v>
      </c>
      <c r="D20" s="3">
        <v>127.07449999999999</v>
      </c>
      <c r="E20" s="3">
        <v>18.434099999999997</v>
      </c>
      <c r="F20" s="3">
        <v>0.46174806125540535</v>
      </c>
      <c r="G20" s="3">
        <v>0.21400000000000002</v>
      </c>
      <c r="H20" s="5">
        <v>221</v>
      </c>
      <c r="I20" s="5">
        <v>183</v>
      </c>
      <c r="J20" s="5">
        <v>6</v>
      </c>
      <c r="K20" s="3">
        <v>0.25690000000000002</v>
      </c>
      <c r="L20" s="3">
        <v>6.83E-2</v>
      </c>
      <c r="M20" s="4">
        <f t="shared" si="0"/>
        <v>0.31915887850467284</v>
      </c>
      <c r="N20" s="4">
        <f t="shared" si="1"/>
        <v>18.605344070278182</v>
      </c>
      <c r="O20" s="4">
        <f t="shared" si="2"/>
        <v>0.26989897510980965</v>
      </c>
      <c r="P20" s="4">
        <f t="shared" si="3"/>
        <v>73.413779680809654</v>
      </c>
      <c r="Q20" s="3">
        <v>0.45496666666666669</v>
      </c>
    </row>
    <row r="21" spans="1:17" x14ac:dyDescent="0.25">
      <c r="A21">
        <v>10380</v>
      </c>
      <c r="B21" t="s">
        <v>223</v>
      </c>
      <c r="C21" t="s">
        <v>334</v>
      </c>
      <c r="D21" s="3">
        <v>365.75109999999995</v>
      </c>
      <c r="E21" s="3">
        <v>26.184800000000003</v>
      </c>
      <c r="F21" s="3">
        <v>0.22786637584958735</v>
      </c>
      <c r="G21" s="3">
        <v>0.15</v>
      </c>
      <c r="H21" s="5">
        <v>1386</v>
      </c>
      <c r="I21" s="5">
        <v>2890</v>
      </c>
      <c r="J21" s="5">
        <v>720</v>
      </c>
      <c r="K21" s="3">
        <v>0.22159999999999999</v>
      </c>
      <c r="L21" s="3">
        <v>5.6899999999999999E-2</v>
      </c>
      <c r="M21" s="4">
        <f t="shared" si="0"/>
        <v>0.37933333333333336</v>
      </c>
      <c r="N21" s="4">
        <f t="shared" si="1"/>
        <v>64.279630931458698</v>
      </c>
      <c r="O21" s="4">
        <f t="shared" si="2"/>
        <v>0.46018980667838316</v>
      </c>
      <c r="P21" s="4">
        <f t="shared" si="3"/>
        <v>74.323104693140792</v>
      </c>
      <c r="Q21" s="3">
        <v>0.22940000000000002</v>
      </c>
    </row>
    <row r="22" spans="1:17" x14ac:dyDescent="0.25">
      <c r="A22">
        <v>11471</v>
      </c>
      <c r="B22" t="s">
        <v>223</v>
      </c>
      <c r="C22" t="s">
        <v>326</v>
      </c>
      <c r="D22" s="3">
        <v>612.11869999999999</v>
      </c>
      <c r="E22" s="3">
        <v>75.516900000000007</v>
      </c>
      <c r="F22" s="3">
        <v>0.39269846188329155</v>
      </c>
      <c r="G22" s="3">
        <v>0.7410000000000001</v>
      </c>
      <c r="H22" s="5">
        <v>866</v>
      </c>
      <c r="I22" s="5">
        <v>1731</v>
      </c>
      <c r="J22" s="5">
        <v>312</v>
      </c>
      <c r="K22" s="3">
        <v>1.0023</v>
      </c>
      <c r="L22" s="3">
        <v>0.18029999999999999</v>
      </c>
      <c r="M22" s="4">
        <f t="shared" si="0"/>
        <v>0.24331983805668012</v>
      </c>
      <c r="N22" s="4">
        <f t="shared" si="1"/>
        <v>33.950011092623406</v>
      </c>
      <c r="O22" s="4">
        <f t="shared" si="2"/>
        <v>0.41884026622296183</v>
      </c>
      <c r="P22" s="4">
        <f t="shared" si="3"/>
        <v>82.011373840167607</v>
      </c>
      <c r="Q22" s="3">
        <v>0.39315</v>
      </c>
    </row>
    <row r="23" spans="1:17" x14ac:dyDescent="0.25">
      <c r="A23">
        <v>11477</v>
      </c>
      <c r="B23" t="s">
        <v>223</v>
      </c>
      <c r="C23" t="s">
        <v>327</v>
      </c>
      <c r="D23" s="3">
        <v>254.17329999999998</v>
      </c>
      <c r="E23" s="3">
        <v>28.3932</v>
      </c>
      <c r="F23" s="3">
        <v>0.3555893143772379</v>
      </c>
      <c r="G23" s="3">
        <v>0.252</v>
      </c>
      <c r="H23" s="5">
        <v>441</v>
      </c>
      <c r="I23" s="5">
        <v>793</v>
      </c>
      <c r="J23" s="5">
        <v>99</v>
      </c>
      <c r="K23" s="3">
        <v>0.3019</v>
      </c>
      <c r="L23" s="3">
        <v>4.8899999999999999E-2</v>
      </c>
      <c r="M23" s="4">
        <f t="shared" si="0"/>
        <v>0.19404761904761905</v>
      </c>
      <c r="N23" s="4">
        <f t="shared" si="1"/>
        <v>51.978179959100203</v>
      </c>
      <c r="O23" s="4">
        <f t="shared" si="2"/>
        <v>0.58063803680981596</v>
      </c>
      <c r="P23" s="4">
        <f t="shared" si="3"/>
        <v>83.802583636965892</v>
      </c>
      <c r="Q23" s="3">
        <v>0.35230000000000006</v>
      </c>
    </row>
    <row r="24" spans="1:17" x14ac:dyDescent="0.25">
      <c r="A24">
        <v>11974</v>
      </c>
      <c r="B24" t="s">
        <v>223</v>
      </c>
      <c r="C24" t="s">
        <v>333</v>
      </c>
      <c r="D24" s="3">
        <v>441.20549999999997</v>
      </c>
      <c r="E24" s="3">
        <v>39.362000000000002</v>
      </c>
      <c r="F24" s="3">
        <v>0.28401275455541697</v>
      </c>
      <c r="G24" s="3">
        <v>0.28100000000000003</v>
      </c>
      <c r="H24" s="5">
        <v>696</v>
      </c>
      <c r="I24" s="5">
        <v>1129</v>
      </c>
      <c r="J24" s="5">
        <v>212</v>
      </c>
      <c r="K24" s="3">
        <v>0.39689999999999998</v>
      </c>
      <c r="L24" s="3">
        <v>8.0699999999999994E-2</v>
      </c>
      <c r="M24" s="4">
        <f t="shared" si="0"/>
        <v>0.28718861209964408</v>
      </c>
      <c r="N24" s="4">
        <f t="shared" si="1"/>
        <v>54.672304832713756</v>
      </c>
      <c r="O24" s="4">
        <f t="shared" si="2"/>
        <v>0.48775712515489472</v>
      </c>
      <c r="P24" s="4">
        <f t="shared" si="3"/>
        <v>79.667422524565382</v>
      </c>
      <c r="Q24" s="3">
        <v>0.29472500000000001</v>
      </c>
    </row>
    <row r="25" spans="1:17" x14ac:dyDescent="0.25">
      <c r="A25">
        <v>12379</v>
      </c>
      <c r="B25" t="s">
        <v>223</v>
      </c>
      <c r="C25" t="s">
        <v>341</v>
      </c>
      <c r="D25" s="3">
        <v>814.83899999999994</v>
      </c>
      <c r="E25" s="3">
        <v>89.788200000000018</v>
      </c>
      <c r="F25" s="3">
        <v>0.35075243853080179</v>
      </c>
      <c r="G25" s="3">
        <v>0.79399999999999993</v>
      </c>
      <c r="H25" s="5">
        <v>1471</v>
      </c>
      <c r="I25" s="5">
        <v>2360</v>
      </c>
      <c r="J25" s="5">
        <v>270</v>
      </c>
      <c r="K25" s="3">
        <v>0.98229999999999995</v>
      </c>
      <c r="L25" s="3">
        <v>0.29310000000000003</v>
      </c>
      <c r="M25" s="4">
        <f t="shared" si="0"/>
        <v>0.36914357682619653</v>
      </c>
      <c r="N25" s="4">
        <f t="shared" si="1"/>
        <v>27.800716479017396</v>
      </c>
      <c r="O25" s="4">
        <f t="shared" si="2"/>
        <v>0.30633981576253838</v>
      </c>
      <c r="P25" s="4">
        <f t="shared" si="3"/>
        <v>70.161865010689198</v>
      </c>
      <c r="Q25" s="3">
        <v>0.35366250000000005</v>
      </c>
    </row>
    <row r="26" spans="1:17" x14ac:dyDescent="0.25">
      <c r="A26">
        <v>12632</v>
      </c>
      <c r="B26" t="s">
        <v>223</v>
      </c>
      <c r="C26" t="s">
        <v>337</v>
      </c>
      <c r="D26" s="3">
        <v>1435.2474999999999</v>
      </c>
      <c r="E26" s="3">
        <v>141.5471</v>
      </c>
      <c r="F26" s="3">
        <v>0.31393065747893661</v>
      </c>
      <c r="G26" s="3">
        <v>1.1139999999999999</v>
      </c>
      <c r="H26" s="5">
        <v>1790</v>
      </c>
      <c r="I26" s="5">
        <v>3676</v>
      </c>
      <c r="J26" s="5">
        <v>884</v>
      </c>
      <c r="K26" s="3">
        <v>1.2194</v>
      </c>
      <c r="L26" s="3">
        <v>0.17979999999999999</v>
      </c>
      <c r="M26" s="4">
        <f t="shared" si="0"/>
        <v>0.1614003590664273</v>
      </c>
      <c r="N26" s="4">
        <f t="shared" si="1"/>
        <v>79.824666295884327</v>
      </c>
      <c r="O26" s="4">
        <f t="shared" si="2"/>
        <v>0.78724749721913245</v>
      </c>
      <c r="P26" s="4">
        <f t="shared" si="3"/>
        <v>85.255043463998689</v>
      </c>
      <c r="Q26" s="3">
        <v>0.3274285714285714</v>
      </c>
    </row>
    <row r="27" spans="1:17" x14ac:dyDescent="0.25">
      <c r="A27">
        <v>622</v>
      </c>
      <c r="B27" t="s">
        <v>224</v>
      </c>
      <c r="C27" t="s">
        <v>345</v>
      </c>
      <c r="D27" s="3">
        <v>23.077000000000002</v>
      </c>
      <c r="E27" s="3">
        <v>11.372999999999999</v>
      </c>
      <c r="F27" s="3">
        <v>1.5687</v>
      </c>
      <c r="G27" s="3">
        <v>0.44600000000000001</v>
      </c>
      <c r="H27" s="5">
        <v>34</v>
      </c>
      <c r="I27" s="5">
        <v>68</v>
      </c>
      <c r="J27" s="5">
        <v>1</v>
      </c>
      <c r="K27" s="3">
        <v>0.4773</v>
      </c>
      <c r="L27" s="3">
        <v>0.1066</v>
      </c>
      <c r="M27" s="4">
        <f t="shared" si="0"/>
        <v>0.2390134529147982</v>
      </c>
      <c r="N27" s="4">
        <f t="shared" si="1"/>
        <v>2.1648217636022515</v>
      </c>
      <c r="O27" s="4">
        <f t="shared" si="2"/>
        <v>0.10668855534709193</v>
      </c>
      <c r="P27" s="4">
        <f t="shared" si="3"/>
        <v>77.666038131154409</v>
      </c>
      <c r="Q27" s="3">
        <v>1.5687</v>
      </c>
    </row>
    <row r="28" spans="1:17" x14ac:dyDescent="0.25">
      <c r="A28">
        <v>1840</v>
      </c>
      <c r="B28" t="s">
        <v>224</v>
      </c>
      <c r="C28" t="s">
        <v>344</v>
      </c>
      <c r="D28" s="3">
        <v>48.461100000000002</v>
      </c>
      <c r="E28" s="3">
        <v>18.726800000000001</v>
      </c>
      <c r="F28" s="3">
        <v>1.23</v>
      </c>
      <c r="G28" s="3">
        <v>0.57599999999999996</v>
      </c>
      <c r="H28" s="5">
        <v>74</v>
      </c>
      <c r="I28" s="5">
        <v>208</v>
      </c>
      <c r="J28" s="5">
        <v>7</v>
      </c>
      <c r="K28" s="3">
        <v>0.58760000000000001</v>
      </c>
      <c r="L28" s="3">
        <v>0.18579999999999999</v>
      </c>
      <c r="M28" s="4">
        <f t="shared" si="0"/>
        <v>0.32256944444444446</v>
      </c>
      <c r="N28" s="4">
        <f t="shared" si="1"/>
        <v>2.6082400430570507</v>
      </c>
      <c r="O28" s="4">
        <f t="shared" si="2"/>
        <v>0.10079009687836385</v>
      </c>
      <c r="P28" s="4">
        <f t="shared" si="3"/>
        <v>68.379850238257319</v>
      </c>
      <c r="Q28" s="3">
        <v>1.23</v>
      </c>
    </row>
    <row r="29" spans="1:17" x14ac:dyDescent="0.25">
      <c r="A29">
        <v>2098</v>
      </c>
      <c r="B29" t="s">
        <v>224</v>
      </c>
      <c r="C29" t="s">
        <v>343</v>
      </c>
      <c r="D29" s="3">
        <v>70.646299999999997</v>
      </c>
      <c r="E29" s="3">
        <v>29.164699999999996</v>
      </c>
      <c r="F29" s="3">
        <v>1.314058043804134</v>
      </c>
      <c r="G29" s="3">
        <v>1.01</v>
      </c>
      <c r="H29" s="5">
        <v>43</v>
      </c>
      <c r="I29" s="5">
        <v>111</v>
      </c>
      <c r="J29" s="5">
        <v>4</v>
      </c>
      <c r="K29" s="3">
        <v>1.1594</v>
      </c>
      <c r="L29" s="3">
        <v>0.47160000000000002</v>
      </c>
      <c r="M29" s="4">
        <f t="shared" si="0"/>
        <v>0.46693069306930696</v>
      </c>
      <c r="N29" s="4">
        <f t="shared" si="1"/>
        <v>1.4980131467345206</v>
      </c>
      <c r="O29" s="4">
        <f t="shared" si="2"/>
        <v>6.1842027141645446E-2</v>
      </c>
      <c r="P29" s="4">
        <f t="shared" si="3"/>
        <v>59.323788166292914</v>
      </c>
      <c r="Q29" s="3">
        <v>1.30185</v>
      </c>
    </row>
    <row r="30" spans="1:17" x14ac:dyDescent="0.25">
      <c r="A30">
        <v>4554</v>
      </c>
      <c r="B30" t="s">
        <v>224</v>
      </c>
      <c r="C30" t="s">
        <v>342</v>
      </c>
      <c r="D30" s="3">
        <v>51.739400000000003</v>
      </c>
      <c r="E30" s="3">
        <v>21.8843</v>
      </c>
      <c r="F30" s="3">
        <v>1.3463332607258687</v>
      </c>
      <c r="G30" s="3">
        <v>0.752</v>
      </c>
      <c r="H30" s="5">
        <v>41</v>
      </c>
      <c r="I30" s="5">
        <v>49</v>
      </c>
      <c r="J30" s="5">
        <v>0</v>
      </c>
      <c r="K30" s="3">
        <v>0.79359999999999997</v>
      </c>
      <c r="L30" s="3">
        <v>0.22869999999999999</v>
      </c>
      <c r="M30" s="4">
        <f t="shared" si="0"/>
        <v>0.30412234042553188</v>
      </c>
      <c r="N30" s="4">
        <f t="shared" si="1"/>
        <v>2.2623261915172717</v>
      </c>
      <c r="O30" s="4">
        <f t="shared" si="2"/>
        <v>9.5689986882378661E-2</v>
      </c>
      <c r="P30" s="4">
        <f t="shared" si="3"/>
        <v>71.181955645161281</v>
      </c>
      <c r="Q30" s="3">
        <v>1.3687499999999999</v>
      </c>
    </row>
    <row r="31" spans="1:17" x14ac:dyDescent="0.25">
      <c r="A31">
        <v>6696</v>
      </c>
      <c r="B31" t="s">
        <v>224</v>
      </c>
      <c r="C31" t="s">
        <v>328</v>
      </c>
      <c r="D31" s="3">
        <v>143.09219999999999</v>
      </c>
      <c r="E31" s="3">
        <v>49.435699999999997</v>
      </c>
      <c r="F31" s="3">
        <v>1.0996992065255831</v>
      </c>
      <c r="G31" s="3">
        <v>1.3620000000000001</v>
      </c>
      <c r="H31" s="5">
        <v>132</v>
      </c>
      <c r="I31" s="5">
        <v>263</v>
      </c>
      <c r="J31" s="5">
        <v>10</v>
      </c>
      <c r="K31" s="3">
        <v>1.4136</v>
      </c>
      <c r="L31" s="3">
        <v>0.37469999999999998</v>
      </c>
      <c r="M31" s="4">
        <f t="shared" si="0"/>
        <v>0.27511013215859026</v>
      </c>
      <c r="N31" s="4">
        <f t="shared" si="1"/>
        <v>3.8188470776621295</v>
      </c>
      <c r="O31" s="4">
        <f t="shared" si="2"/>
        <v>0.13193408059781159</v>
      </c>
      <c r="P31" s="4">
        <f t="shared" si="3"/>
        <v>73.49320882852291</v>
      </c>
      <c r="Q31" s="3">
        <v>1.0946</v>
      </c>
    </row>
    <row r="32" spans="1:17" x14ac:dyDescent="0.25">
      <c r="A32">
        <v>7032</v>
      </c>
      <c r="B32" t="s">
        <v>224</v>
      </c>
      <c r="C32" t="s">
        <v>332</v>
      </c>
      <c r="D32" s="3">
        <v>28.3048</v>
      </c>
      <c r="E32" s="3">
        <v>13.887600000000001</v>
      </c>
      <c r="F32" s="3">
        <v>1.5618000000000001</v>
      </c>
      <c r="G32" s="3">
        <v>0.54200000000000004</v>
      </c>
      <c r="H32" s="5">
        <v>28</v>
      </c>
      <c r="I32" s="5">
        <v>46</v>
      </c>
      <c r="J32" s="5">
        <v>0</v>
      </c>
      <c r="K32" s="3">
        <v>0.58699999999999997</v>
      </c>
      <c r="L32" s="3">
        <v>0.10199999999999999</v>
      </c>
      <c r="M32" s="4">
        <f t="shared" si="0"/>
        <v>0.18819188191881916</v>
      </c>
      <c r="N32" s="4">
        <f t="shared" si="1"/>
        <v>2.7749803921568632</v>
      </c>
      <c r="O32" s="4">
        <f t="shared" si="2"/>
        <v>0.13615294117647062</v>
      </c>
      <c r="P32" s="4">
        <f t="shared" si="3"/>
        <v>82.623509369676313</v>
      </c>
      <c r="Q32" s="3">
        <v>1.5618000000000001</v>
      </c>
    </row>
    <row r="33" spans="1:17" x14ac:dyDescent="0.25">
      <c r="A33">
        <v>7095</v>
      </c>
      <c r="B33" t="s">
        <v>224</v>
      </c>
      <c r="C33" t="s">
        <v>335</v>
      </c>
      <c r="D33" s="3">
        <v>24.967500000000001</v>
      </c>
      <c r="E33" s="3">
        <v>13.4811</v>
      </c>
      <c r="F33" s="3">
        <v>1.7186999999999999</v>
      </c>
      <c r="G33" s="3">
        <v>0.57899999999999996</v>
      </c>
      <c r="H33" s="5">
        <v>26</v>
      </c>
      <c r="I33" s="5">
        <v>34</v>
      </c>
      <c r="J33" s="5">
        <v>0</v>
      </c>
      <c r="K33" s="3">
        <v>0.67589999999999995</v>
      </c>
      <c r="L33" s="3">
        <v>0.20949999999999999</v>
      </c>
      <c r="M33" s="4">
        <f t="shared" si="0"/>
        <v>0.36183074265975823</v>
      </c>
      <c r="N33" s="4">
        <f t="shared" si="1"/>
        <v>1.191766109785203</v>
      </c>
      <c r="O33" s="4">
        <f t="shared" si="2"/>
        <v>6.434892601431981E-2</v>
      </c>
      <c r="P33" s="4">
        <f t="shared" si="3"/>
        <v>69.004290575528913</v>
      </c>
      <c r="Q33" s="3">
        <v>1.7186999999999999</v>
      </c>
    </row>
    <row r="34" spans="1:17" x14ac:dyDescent="0.25">
      <c r="A34">
        <v>7132</v>
      </c>
      <c r="B34" t="s">
        <v>224</v>
      </c>
      <c r="C34" t="s">
        <v>338</v>
      </c>
      <c r="D34" s="3">
        <v>46.533000000000001</v>
      </c>
      <c r="E34" s="3">
        <v>17.051400000000001</v>
      </c>
      <c r="F34" s="3">
        <v>1.1664000000000001</v>
      </c>
      <c r="G34" s="3">
        <v>0.497</v>
      </c>
      <c r="H34" s="5">
        <v>43</v>
      </c>
      <c r="I34" s="5">
        <v>59</v>
      </c>
      <c r="J34" s="5">
        <v>2</v>
      </c>
      <c r="K34" s="3">
        <v>0.59689999999999999</v>
      </c>
      <c r="L34" s="3">
        <v>0.21190000000000001</v>
      </c>
      <c r="M34" s="4">
        <f t="shared" si="0"/>
        <v>0.42635814889336016</v>
      </c>
      <c r="N34" s="4">
        <f t="shared" si="1"/>
        <v>2.1959886739027845</v>
      </c>
      <c r="O34" s="4">
        <f t="shared" ref="O34:O51" si="4">(E34/1000)/L34</f>
        <v>8.0469089193015583E-2</v>
      </c>
      <c r="P34" s="4">
        <f t="shared" si="3"/>
        <v>64.499916233875027</v>
      </c>
      <c r="Q34" s="3">
        <v>1.1664000000000001</v>
      </c>
    </row>
    <row r="35" spans="1:17" x14ac:dyDescent="0.25">
      <c r="A35">
        <v>7159</v>
      </c>
      <c r="B35" t="s">
        <v>224</v>
      </c>
      <c r="C35" t="s">
        <v>339</v>
      </c>
      <c r="D35" s="3">
        <v>24.1828</v>
      </c>
      <c r="E35" s="3">
        <v>9.9649000000000001</v>
      </c>
      <c r="F35" s="3">
        <v>1.3117000000000001</v>
      </c>
      <c r="G35" s="3">
        <v>0.32700000000000001</v>
      </c>
      <c r="H35" s="5">
        <v>45</v>
      </c>
      <c r="I35" s="5">
        <v>93</v>
      </c>
      <c r="J35" s="5">
        <v>4</v>
      </c>
      <c r="K35" s="3">
        <v>0.30109999999999998</v>
      </c>
      <c r="L35" s="3">
        <v>0.1113</v>
      </c>
      <c r="M35" s="4">
        <f t="shared" si="0"/>
        <v>0.34036697247706421</v>
      </c>
      <c r="N35" s="4">
        <f t="shared" si="1"/>
        <v>2.1727583108715187</v>
      </c>
      <c r="O35" s="4">
        <f t="shared" si="4"/>
        <v>8.9531895777178808E-2</v>
      </c>
      <c r="P35" s="4">
        <f t="shared" si="3"/>
        <v>63.035536366655585</v>
      </c>
      <c r="Q35" s="3">
        <v>1.3117000000000001</v>
      </c>
    </row>
    <row r="36" spans="1:17" x14ac:dyDescent="0.25">
      <c r="A36">
        <v>7179</v>
      </c>
      <c r="B36" t="s">
        <v>224</v>
      </c>
      <c r="C36" t="s">
        <v>339</v>
      </c>
      <c r="D36" s="3">
        <v>39.238700000000001</v>
      </c>
      <c r="E36" s="3">
        <v>16.937100000000001</v>
      </c>
      <c r="F36" s="3">
        <v>1.3740000000000001</v>
      </c>
      <c r="G36" s="3">
        <v>0.58199999999999996</v>
      </c>
      <c r="H36" s="5">
        <v>77</v>
      </c>
      <c r="I36" s="5">
        <v>117</v>
      </c>
      <c r="J36" s="5">
        <v>1</v>
      </c>
      <c r="K36" s="3">
        <v>0.58889999999999998</v>
      </c>
      <c r="L36" s="3">
        <v>0.2112</v>
      </c>
      <c r="M36" s="4">
        <f t="shared" si="0"/>
        <v>0.36288659793814437</v>
      </c>
      <c r="N36" s="4">
        <f t="shared" si="1"/>
        <v>1.8578929924242427</v>
      </c>
      <c r="O36" s="4">
        <f t="shared" si="4"/>
        <v>8.0194602272727275E-2</v>
      </c>
      <c r="P36" s="4">
        <f t="shared" si="3"/>
        <v>64.136525725929687</v>
      </c>
      <c r="Q36" s="3">
        <v>1.3740000000000001</v>
      </c>
    </row>
    <row r="37" spans="1:17" x14ac:dyDescent="0.25">
      <c r="A37">
        <v>7248</v>
      </c>
      <c r="B37" t="s">
        <v>224</v>
      </c>
      <c r="C37" t="s">
        <v>330</v>
      </c>
      <c r="D37" s="3">
        <v>27.2881</v>
      </c>
      <c r="E37" s="3">
        <v>11.4374</v>
      </c>
      <c r="F37" s="3">
        <v>1.3342000000000001</v>
      </c>
      <c r="G37" s="3">
        <v>0.38100000000000001</v>
      </c>
      <c r="H37" s="5">
        <v>32</v>
      </c>
      <c r="I37" s="5">
        <v>62</v>
      </c>
      <c r="J37" s="5">
        <v>1</v>
      </c>
      <c r="K37" s="3">
        <v>0.41139999999999999</v>
      </c>
      <c r="L37" s="3">
        <v>0.1305</v>
      </c>
      <c r="M37" s="4">
        <f t="shared" si="0"/>
        <v>0.34251968503937008</v>
      </c>
      <c r="N37" s="4">
        <f t="shared" si="1"/>
        <v>2.0910421455938697</v>
      </c>
      <c r="O37" s="4">
        <f t="shared" si="4"/>
        <v>8.7642911877394633E-2</v>
      </c>
      <c r="P37" s="4">
        <f t="shared" si="3"/>
        <v>68.279047156052499</v>
      </c>
      <c r="Q37" s="3">
        <v>1.3342000000000001</v>
      </c>
    </row>
    <row r="38" spans="1:17" x14ac:dyDescent="0.25">
      <c r="A38">
        <v>7338</v>
      </c>
      <c r="B38" t="s">
        <v>224</v>
      </c>
      <c r="C38" t="s">
        <v>340</v>
      </c>
      <c r="D38" s="3">
        <v>34.932600000000001</v>
      </c>
      <c r="E38" s="3">
        <v>17.1508</v>
      </c>
      <c r="F38" s="3">
        <v>1.5628</v>
      </c>
      <c r="G38" s="3">
        <v>0.67</v>
      </c>
      <c r="H38" s="5">
        <v>30</v>
      </c>
      <c r="I38" s="5">
        <v>42</v>
      </c>
      <c r="J38" s="5">
        <v>0</v>
      </c>
      <c r="K38" s="3">
        <v>0.79079999999999995</v>
      </c>
      <c r="L38" s="3">
        <v>0.23849999999999999</v>
      </c>
      <c r="M38" s="4">
        <f t="shared" si="0"/>
        <v>0.35597014925373133</v>
      </c>
      <c r="N38" s="4">
        <f t="shared" si="1"/>
        <v>1.4646792452830191</v>
      </c>
      <c r="O38" s="4">
        <f t="shared" si="4"/>
        <v>7.191111111111112E-2</v>
      </c>
      <c r="P38" s="4">
        <f t="shared" si="3"/>
        <v>69.840667678300463</v>
      </c>
      <c r="Q38" s="3">
        <v>1.5628</v>
      </c>
    </row>
    <row r="39" spans="1:17" x14ac:dyDescent="0.25">
      <c r="A39">
        <v>7446</v>
      </c>
      <c r="B39" t="s">
        <v>224</v>
      </c>
      <c r="C39" t="s">
        <v>331</v>
      </c>
      <c r="D39" s="3">
        <v>146.45490000000001</v>
      </c>
      <c r="E39" s="3">
        <v>36.851999999999997</v>
      </c>
      <c r="F39" s="3">
        <v>0.80094443927789372</v>
      </c>
      <c r="G39" s="3">
        <v>0.74099999999999999</v>
      </c>
      <c r="H39" s="5">
        <v>189</v>
      </c>
      <c r="I39" s="5">
        <v>318</v>
      </c>
      <c r="J39" s="5">
        <v>10</v>
      </c>
      <c r="K39" s="3">
        <v>0.9798</v>
      </c>
      <c r="L39" s="3">
        <v>0.37969999999999998</v>
      </c>
      <c r="M39" s="4">
        <f t="shared" si="0"/>
        <v>0.51241565452091764</v>
      </c>
      <c r="N39" s="4">
        <f t="shared" si="1"/>
        <v>3.8571214116407693</v>
      </c>
      <c r="O39" s="4">
        <f t="shared" si="4"/>
        <v>9.7055570186989723E-2</v>
      </c>
      <c r="P39" s="4">
        <f t="shared" si="3"/>
        <v>61.247193304756074</v>
      </c>
      <c r="Q39" s="3">
        <v>0.79039999999999999</v>
      </c>
    </row>
    <row r="40" spans="1:17" x14ac:dyDescent="0.25">
      <c r="A40">
        <v>7466</v>
      </c>
      <c r="B40" t="s">
        <v>224</v>
      </c>
      <c r="C40" t="s">
        <v>325</v>
      </c>
      <c r="D40" s="3">
        <v>86.382800000000003</v>
      </c>
      <c r="E40" s="3">
        <v>24.023199999999999</v>
      </c>
      <c r="F40" s="3">
        <v>0.88526319174650514</v>
      </c>
      <c r="G40" s="3">
        <v>0.53800000000000003</v>
      </c>
      <c r="H40" s="5">
        <v>133</v>
      </c>
      <c r="I40" s="5">
        <v>233</v>
      </c>
      <c r="J40" s="5">
        <v>11</v>
      </c>
      <c r="K40" s="3">
        <v>0.64790000000000003</v>
      </c>
      <c r="L40" s="3">
        <v>0.2056</v>
      </c>
      <c r="M40" s="4">
        <f t="shared" si="0"/>
        <v>0.38215613382899627</v>
      </c>
      <c r="N40" s="4">
        <f t="shared" si="1"/>
        <v>4.2014980544747083</v>
      </c>
      <c r="O40" s="4">
        <f t="shared" si="4"/>
        <v>0.11684435797665368</v>
      </c>
      <c r="P40" s="4">
        <f t="shared" si="3"/>
        <v>68.266707825281685</v>
      </c>
      <c r="Q40" s="3">
        <v>0.82980000000000009</v>
      </c>
    </row>
    <row r="41" spans="1:17" x14ac:dyDescent="0.25">
      <c r="A41">
        <v>7681</v>
      </c>
      <c r="B41" t="s">
        <v>224</v>
      </c>
      <c r="C41" t="s">
        <v>329</v>
      </c>
      <c r="D41" s="3">
        <v>103.25219999999999</v>
      </c>
      <c r="E41" s="3">
        <v>26.967500000000001</v>
      </c>
      <c r="F41" s="3">
        <v>0.83140418964438534</v>
      </c>
      <c r="G41" s="3">
        <v>0.56200000000000006</v>
      </c>
      <c r="H41" s="5">
        <v>211</v>
      </c>
      <c r="I41" s="5">
        <v>386</v>
      </c>
      <c r="J41" s="5">
        <v>22</v>
      </c>
      <c r="K41" s="3">
        <v>0.6895</v>
      </c>
      <c r="L41" s="3">
        <v>0.16020000000000001</v>
      </c>
      <c r="M41" s="4">
        <f t="shared" si="0"/>
        <v>0.28505338078291814</v>
      </c>
      <c r="N41" s="4">
        <f t="shared" si="1"/>
        <v>6.4452059925093623</v>
      </c>
      <c r="O41" s="4">
        <f t="shared" si="4"/>
        <v>0.16833645443196005</v>
      </c>
      <c r="P41" s="4">
        <f t="shared" si="3"/>
        <v>76.765772298767217</v>
      </c>
      <c r="Q41" s="3">
        <v>0.82094999999999996</v>
      </c>
    </row>
    <row r="42" spans="1:17" x14ac:dyDescent="0.25">
      <c r="A42">
        <v>7685</v>
      </c>
      <c r="B42" t="s">
        <v>224</v>
      </c>
      <c r="C42" t="s">
        <v>329</v>
      </c>
      <c r="D42" s="3">
        <v>151.62360000000001</v>
      </c>
      <c r="E42" s="3">
        <v>40.932999999999993</v>
      </c>
      <c r="F42" s="3">
        <v>0.85934719542340376</v>
      </c>
      <c r="G42" s="3">
        <v>0.90300000000000002</v>
      </c>
      <c r="H42" s="5">
        <v>326</v>
      </c>
      <c r="I42" s="5">
        <v>702</v>
      </c>
      <c r="J42" s="5">
        <v>33</v>
      </c>
      <c r="K42" s="3">
        <v>1.1178999999999999</v>
      </c>
      <c r="L42" s="3">
        <v>0.27729999999999999</v>
      </c>
      <c r="M42" s="4">
        <f t="shared" si="0"/>
        <v>0.30708748615725356</v>
      </c>
      <c r="N42" s="4">
        <f t="shared" si="1"/>
        <v>5.4678543094121901</v>
      </c>
      <c r="O42" s="4">
        <f t="shared" si="4"/>
        <v>0.1476126938333934</v>
      </c>
      <c r="P42" s="4">
        <f t="shared" si="3"/>
        <v>75.19456123087933</v>
      </c>
      <c r="Q42" s="3">
        <v>0.92093333333333327</v>
      </c>
    </row>
    <row r="43" spans="1:17" x14ac:dyDescent="0.25">
      <c r="A43">
        <v>7909</v>
      </c>
      <c r="B43" t="s">
        <v>224</v>
      </c>
      <c r="C43" t="s">
        <v>336</v>
      </c>
      <c r="D43" s="3">
        <v>68.810900000000004</v>
      </c>
      <c r="E43" s="3">
        <v>24.0474</v>
      </c>
      <c r="F43" s="3">
        <v>1.1123691011162475</v>
      </c>
      <c r="G43" s="3">
        <v>0.67100000000000004</v>
      </c>
      <c r="H43" s="5">
        <v>126</v>
      </c>
      <c r="I43" s="5">
        <v>253</v>
      </c>
      <c r="J43" s="5">
        <v>11</v>
      </c>
      <c r="K43" s="3">
        <v>0.66039999999999999</v>
      </c>
      <c r="L43" s="3">
        <v>0.25190000000000001</v>
      </c>
      <c r="M43" s="4">
        <f t="shared" si="0"/>
        <v>0.37540983606557377</v>
      </c>
      <c r="N43" s="4">
        <f t="shared" si="1"/>
        <v>2.7316752679634777</v>
      </c>
      <c r="O43" s="4">
        <f t="shared" si="4"/>
        <v>9.5464073044859071E-2</v>
      </c>
      <c r="P43" s="4">
        <f t="shared" si="3"/>
        <v>61.856450635978192</v>
      </c>
      <c r="Q43" s="3">
        <v>1.10975</v>
      </c>
    </row>
    <row r="44" spans="1:17" x14ac:dyDescent="0.25">
      <c r="A44">
        <v>8662</v>
      </c>
      <c r="B44" t="s">
        <v>224</v>
      </c>
      <c r="C44" t="s">
        <v>334</v>
      </c>
      <c r="D44" s="3">
        <v>63.527799999999999</v>
      </c>
      <c r="E44" s="3">
        <v>24.4908</v>
      </c>
      <c r="F44" s="3">
        <v>1.2271032373228727</v>
      </c>
      <c r="G44" s="3">
        <v>0.77800000000000002</v>
      </c>
      <c r="H44" s="5">
        <v>113</v>
      </c>
      <c r="I44" s="5">
        <v>168</v>
      </c>
      <c r="J44" s="5">
        <v>2</v>
      </c>
      <c r="K44" s="3">
        <v>0.98729999999999996</v>
      </c>
      <c r="L44" s="3">
        <v>0.35039999999999999</v>
      </c>
      <c r="M44" s="4">
        <f t="shared" si="0"/>
        <v>0.45038560411311052</v>
      </c>
      <c r="N44" s="4">
        <f t="shared" si="1"/>
        <v>1.81300799086758</v>
      </c>
      <c r="O44" s="4">
        <f t="shared" si="4"/>
        <v>6.989383561643836E-2</v>
      </c>
      <c r="P44" s="4">
        <f t="shared" si="3"/>
        <v>64.509267699787316</v>
      </c>
      <c r="Q44" s="3">
        <v>1.26755</v>
      </c>
    </row>
    <row r="45" spans="1:17" x14ac:dyDescent="0.25">
      <c r="A45">
        <v>8711</v>
      </c>
      <c r="B45" t="s">
        <v>224</v>
      </c>
      <c r="C45" t="s">
        <v>324</v>
      </c>
      <c r="D45" s="3">
        <v>59.125100000000003</v>
      </c>
      <c r="E45" s="3">
        <v>18.971499999999999</v>
      </c>
      <c r="F45" s="3">
        <v>1.021344724829218</v>
      </c>
      <c r="G45" s="3">
        <v>0.50600000000000001</v>
      </c>
      <c r="H45" s="5">
        <v>41</v>
      </c>
      <c r="I45" s="5">
        <v>73</v>
      </c>
      <c r="J45" s="5">
        <v>3</v>
      </c>
      <c r="K45" s="3">
        <v>0.63400000000000001</v>
      </c>
      <c r="L45" s="3">
        <v>0.26939999999999997</v>
      </c>
      <c r="M45" s="4">
        <f t="shared" si="0"/>
        <v>0.53241106719367581</v>
      </c>
      <c r="N45" s="4">
        <f t="shared" si="1"/>
        <v>2.1946956198960659</v>
      </c>
      <c r="O45" s="4">
        <f t="shared" si="4"/>
        <v>7.0421306607275427E-2</v>
      </c>
      <c r="P45" s="4">
        <f t="shared" si="3"/>
        <v>57.507886435331237</v>
      </c>
      <c r="Q45" s="3">
        <v>0.90985000000000005</v>
      </c>
    </row>
    <row r="46" spans="1:17" x14ac:dyDescent="0.25">
      <c r="A46">
        <v>10380</v>
      </c>
      <c r="B46" t="s">
        <v>224</v>
      </c>
      <c r="C46" t="s">
        <v>334</v>
      </c>
      <c r="D46" s="3">
        <v>41.059800000000003</v>
      </c>
      <c r="E46" s="3">
        <v>14.4544</v>
      </c>
      <c r="F46" s="3">
        <v>1.1206</v>
      </c>
      <c r="G46" s="3">
        <v>0.40500000000000003</v>
      </c>
      <c r="H46" s="5">
        <v>92</v>
      </c>
      <c r="I46" s="5">
        <v>158</v>
      </c>
      <c r="J46" s="5">
        <v>8</v>
      </c>
      <c r="K46" s="3">
        <v>0.55020000000000002</v>
      </c>
      <c r="L46" s="3">
        <v>0.15279999999999999</v>
      </c>
      <c r="M46" s="4">
        <f t="shared" si="0"/>
        <v>0.37728395061728393</v>
      </c>
      <c r="N46" s="4">
        <f t="shared" si="1"/>
        <v>2.6871596858638744</v>
      </c>
      <c r="O46" s="4">
        <f t="shared" si="4"/>
        <v>9.4596858638743453E-2</v>
      </c>
      <c r="P46" s="4">
        <f t="shared" si="3"/>
        <v>72.2282806252272</v>
      </c>
      <c r="Q46" s="3">
        <v>1.1206</v>
      </c>
    </row>
    <row r="47" spans="1:17" x14ac:dyDescent="0.25">
      <c r="A47">
        <v>11471</v>
      </c>
      <c r="B47" t="s">
        <v>224</v>
      </c>
      <c r="C47" t="s">
        <v>326</v>
      </c>
      <c r="D47" s="3">
        <v>46.429000000000002</v>
      </c>
      <c r="E47" s="3">
        <v>15.3409</v>
      </c>
      <c r="F47" s="3">
        <v>1.0517000000000001</v>
      </c>
      <c r="G47" s="3">
        <v>0.40300000000000002</v>
      </c>
      <c r="H47" s="5">
        <v>93</v>
      </c>
      <c r="I47" s="5">
        <v>123</v>
      </c>
      <c r="J47" s="5">
        <v>0</v>
      </c>
      <c r="K47" s="3">
        <v>0.51859999999999995</v>
      </c>
      <c r="L47" s="3">
        <v>0.1129</v>
      </c>
      <c r="M47" s="4">
        <f t="shared" si="0"/>
        <v>0.28014888337468979</v>
      </c>
      <c r="N47" s="4">
        <f t="shared" si="1"/>
        <v>4.1124003542958372</v>
      </c>
      <c r="O47" s="4">
        <f t="shared" si="4"/>
        <v>0.13588042515500443</v>
      </c>
      <c r="P47" s="4">
        <f t="shared" si="3"/>
        <v>78.229849595063627</v>
      </c>
      <c r="Q47" s="3">
        <v>1.0517000000000001</v>
      </c>
    </row>
    <row r="48" spans="1:17" x14ac:dyDescent="0.25">
      <c r="A48">
        <v>11477</v>
      </c>
      <c r="B48" t="s">
        <v>224</v>
      </c>
      <c r="C48" t="s">
        <v>327</v>
      </c>
      <c r="D48" s="3">
        <v>36.921399999999998</v>
      </c>
      <c r="E48" s="3">
        <v>11.101100000000001</v>
      </c>
      <c r="F48" s="3">
        <v>0.95709999999999995</v>
      </c>
      <c r="G48" s="3">
        <v>0.26600000000000001</v>
      </c>
      <c r="H48" s="5">
        <v>38</v>
      </c>
      <c r="I48" s="5">
        <v>67</v>
      </c>
      <c r="J48" s="5">
        <v>1</v>
      </c>
      <c r="K48" s="3">
        <v>0.35310000000000002</v>
      </c>
      <c r="L48" s="3">
        <v>8.3099999999999993E-2</v>
      </c>
      <c r="M48" s="4">
        <f t="shared" si="0"/>
        <v>0.31240601503759396</v>
      </c>
      <c r="N48" s="4">
        <f t="shared" si="1"/>
        <v>4.4430084235860408</v>
      </c>
      <c r="O48" s="4">
        <f t="shared" si="4"/>
        <v>0.13358724428399521</v>
      </c>
      <c r="P48" s="4">
        <f t="shared" si="3"/>
        <v>76.465590484282075</v>
      </c>
      <c r="Q48" s="3">
        <v>0.95709999999999995</v>
      </c>
    </row>
    <row r="49" spans="1:17" x14ac:dyDescent="0.25">
      <c r="A49">
        <v>11974</v>
      </c>
      <c r="B49" t="s">
        <v>224</v>
      </c>
      <c r="C49" t="s">
        <v>333</v>
      </c>
      <c r="D49" s="3">
        <v>53.915599999999998</v>
      </c>
      <c r="E49" s="3">
        <v>25.032800000000002</v>
      </c>
      <c r="F49" s="3">
        <v>1.4779078537566122</v>
      </c>
      <c r="G49" s="3">
        <v>0.93100000000000005</v>
      </c>
      <c r="H49" s="5">
        <v>55</v>
      </c>
      <c r="I49" s="5">
        <v>142</v>
      </c>
      <c r="J49" s="5">
        <v>4</v>
      </c>
      <c r="K49" s="3">
        <v>1.0273000000000001</v>
      </c>
      <c r="L49" s="3">
        <v>0.2888</v>
      </c>
      <c r="M49" s="4">
        <f t="shared" si="0"/>
        <v>0.31020408163265306</v>
      </c>
      <c r="N49" s="4">
        <f t="shared" si="1"/>
        <v>1.8668836565096951</v>
      </c>
      <c r="O49" s="4">
        <f t="shared" si="4"/>
        <v>8.6678670360110802E-2</v>
      </c>
      <c r="P49" s="4">
        <f t="shared" si="3"/>
        <v>71.887472014017334</v>
      </c>
      <c r="Q49" s="3">
        <v>1.4925000000000002</v>
      </c>
    </row>
    <row r="50" spans="1:17" x14ac:dyDescent="0.25">
      <c r="A50">
        <v>12379</v>
      </c>
      <c r="B50" t="s">
        <v>224</v>
      </c>
      <c r="C50" t="s">
        <v>341</v>
      </c>
      <c r="D50" s="3">
        <v>99.842700000000008</v>
      </c>
      <c r="E50" s="3">
        <v>38.114800000000002</v>
      </c>
      <c r="F50" s="3">
        <v>1.2151166673176907</v>
      </c>
      <c r="G50" s="3">
        <v>1.1859999999999999</v>
      </c>
      <c r="H50" s="5">
        <v>98</v>
      </c>
      <c r="I50" s="5">
        <v>156</v>
      </c>
      <c r="J50" s="5">
        <v>4</v>
      </c>
      <c r="K50" s="3">
        <v>1.3174999999999999</v>
      </c>
      <c r="L50" s="3">
        <v>0.55359999999999998</v>
      </c>
      <c r="M50" s="4">
        <f t="shared" si="0"/>
        <v>0.46677908937605395</v>
      </c>
      <c r="N50" s="4">
        <f t="shared" si="1"/>
        <v>1.8035169797687862</v>
      </c>
      <c r="O50" s="4">
        <f t="shared" si="4"/>
        <v>6.8848988439306369E-2</v>
      </c>
      <c r="P50" s="4">
        <f t="shared" si="3"/>
        <v>57.981024667931692</v>
      </c>
      <c r="Q50" s="3">
        <v>1.1742999999999999</v>
      </c>
    </row>
    <row r="51" spans="1:17" x14ac:dyDescent="0.25">
      <c r="A51">
        <v>12632</v>
      </c>
      <c r="B51" t="s">
        <v>224</v>
      </c>
      <c r="C51" t="s">
        <v>337</v>
      </c>
      <c r="D51" s="3">
        <v>171.07740000000001</v>
      </c>
      <c r="E51" s="3">
        <v>74.194099999999992</v>
      </c>
      <c r="F51" s="3">
        <v>1.3804635837346138</v>
      </c>
      <c r="G51" s="3">
        <v>2.5920000000000001</v>
      </c>
      <c r="H51" s="5">
        <v>377</v>
      </c>
      <c r="I51" s="5">
        <v>764</v>
      </c>
      <c r="J51" s="5">
        <v>34</v>
      </c>
      <c r="K51" s="3">
        <v>2.9403999999999999</v>
      </c>
      <c r="L51" s="3">
        <v>0.64949999999999997</v>
      </c>
      <c r="M51" s="4">
        <f t="shared" si="0"/>
        <v>0.25057870370370366</v>
      </c>
      <c r="N51" s="4">
        <f t="shared" si="1"/>
        <v>2.6339861431870673</v>
      </c>
      <c r="O51" s="4">
        <f t="shared" si="4"/>
        <v>0.11423264049268667</v>
      </c>
      <c r="P51" s="4">
        <f t="shared" si="3"/>
        <v>77.911168548496804</v>
      </c>
      <c r="Q51" s="3">
        <v>1.3835000000000002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F2B1-AAAE-4553-9358-37EF3BD31D11}">
  <dimension ref="A1:U101"/>
  <sheetViews>
    <sheetView tabSelected="1" workbookViewId="0">
      <pane ySplit="1" topLeftCell="A2" activePane="bottomLeft" state="frozen"/>
      <selection pane="bottomLeft" activeCell="J52" sqref="J52"/>
    </sheetView>
  </sheetViews>
  <sheetFormatPr baseColWidth="10" defaultRowHeight="14.3" x14ac:dyDescent="0.25"/>
  <cols>
    <col min="10" max="10" width="17.28515625" bestFit="1" customWidth="1"/>
  </cols>
  <sheetData>
    <row r="1" spans="1:21" x14ac:dyDescent="0.25">
      <c r="A1" t="s">
        <v>248</v>
      </c>
      <c r="B1" t="s">
        <v>233</v>
      </c>
      <c r="C1" t="s">
        <v>498</v>
      </c>
      <c r="D1" t="s">
        <v>247</v>
      </c>
      <c r="E1" t="s">
        <v>235</v>
      </c>
      <c r="F1" t="s">
        <v>1</v>
      </c>
      <c r="G1" t="s">
        <v>3</v>
      </c>
      <c r="H1" t="s">
        <v>323</v>
      </c>
      <c r="I1" t="s">
        <v>4</v>
      </c>
      <c r="J1" t="s">
        <v>6</v>
      </c>
      <c r="K1" t="s">
        <v>7</v>
      </c>
      <c r="L1" t="s">
        <v>8</v>
      </c>
      <c r="M1" t="s">
        <v>9</v>
      </c>
      <c r="N1" t="s">
        <v>249</v>
      </c>
      <c r="O1" t="s">
        <v>250</v>
      </c>
      <c r="P1" t="s">
        <v>346</v>
      </c>
      <c r="Q1" t="s">
        <v>347</v>
      </c>
      <c r="R1" t="s">
        <v>348</v>
      </c>
      <c r="S1" t="s">
        <v>349</v>
      </c>
      <c r="T1" t="s">
        <v>489</v>
      </c>
      <c r="U1" t="s">
        <v>499</v>
      </c>
    </row>
    <row r="2" spans="1:21" x14ac:dyDescent="0.25">
      <c r="A2">
        <v>7149</v>
      </c>
      <c r="B2">
        <v>45</v>
      </c>
      <c r="C2" t="s">
        <v>490</v>
      </c>
      <c r="D2" t="s">
        <v>224</v>
      </c>
      <c r="E2" t="s">
        <v>493</v>
      </c>
      <c r="F2">
        <v>19.057200000000002</v>
      </c>
      <c r="G2">
        <v>9.3106000000000009</v>
      </c>
      <c r="H2">
        <v>1.5550999999999999</v>
      </c>
      <c r="I2">
        <v>1.5550999999999999</v>
      </c>
      <c r="J2">
        <v>0.36199999999999999</v>
      </c>
      <c r="K2">
        <v>32</v>
      </c>
      <c r="L2">
        <v>45</v>
      </c>
      <c r="M2">
        <v>1</v>
      </c>
      <c r="N2">
        <v>0.34410000000000002</v>
      </c>
      <c r="O2">
        <v>0.14560000000000001</v>
      </c>
      <c r="P2" s="4">
        <f t="shared" ref="P2:P33" si="0">O2/J2</f>
        <v>0.40220994475138122</v>
      </c>
      <c r="Q2" s="4">
        <f t="shared" ref="Q2:Q33" si="1">(F2/100)/O2</f>
        <v>1.3088736263736265</v>
      </c>
      <c r="R2" s="27">
        <f>(G2/10000)/O2</f>
        <v>6.3946428571428574E-3</v>
      </c>
      <c r="S2" s="4">
        <f t="shared" ref="S2:S33" si="2">((N2-O2)/N2)*100</f>
        <v>57.686718977041565</v>
      </c>
      <c r="T2">
        <v>0.71840659340659341</v>
      </c>
      <c r="U2">
        <f t="shared" ref="U2:U33" si="3">K2/F2</f>
        <v>1.6791553848414247</v>
      </c>
    </row>
    <row r="3" spans="1:21" x14ac:dyDescent="0.25">
      <c r="A3">
        <v>5920</v>
      </c>
      <c r="B3">
        <v>49</v>
      </c>
      <c r="C3" t="s">
        <v>351</v>
      </c>
      <c r="D3" t="s">
        <v>224</v>
      </c>
      <c r="E3" t="s">
        <v>495</v>
      </c>
      <c r="F3">
        <v>24.665900000000001</v>
      </c>
      <c r="G3">
        <v>9.7777999999999992</v>
      </c>
      <c r="H3">
        <v>1.2618</v>
      </c>
      <c r="I3">
        <v>1.2618</v>
      </c>
      <c r="J3">
        <v>0.308</v>
      </c>
      <c r="K3">
        <v>35</v>
      </c>
      <c r="L3">
        <v>50</v>
      </c>
      <c r="M3">
        <v>4</v>
      </c>
      <c r="N3">
        <v>0.43530000000000002</v>
      </c>
      <c r="O3">
        <v>0.18759999999999999</v>
      </c>
      <c r="P3" s="4">
        <f t="shared" si="0"/>
        <v>0.60909090909090902</v>
      </c>
      <c r="Q3" s="4">
        <f t="shared" si="1"/>
        <v>1.314813432835821</v>
      </c>
      <c r="R3" s="27">
        <f t="shared" ref="R3:R66" si="4">(G3/10000)/O3</f>
        <v>5.2120469083155648E-3</v>
      </c>
      <c r="S3" s="4">
        <f t="shared" si="2"/>
        <v>56.903285090742017</v>
      </c>
      <c r="T3">
        <v>8.1556503198294245E-2</v>
      </c>
      <c r="U3">
        <f t="shared" si="3"/>
        <v>1.4189630218236513</v>
      </c>
    </row>
    <row r="4" spans="1:21" x14ac:dyDescent="0.25">
      <c r="A4">
        <v>4697</v>
      </c>
      <c r="B4">
        <v>45</v>
      </c>
      <c r="C4" t="s">
        <v>490</v>
      </c>
      <c r="D4" t="s">
        <v>224</v>
      </c>
      <c r="E4" t="s">
        <v>496</v>
      </c>
      <c r="F4">
        <v>97.280100000000004</v>
      </c>
      <c r="G4">
        <v>34.107900000000001</v>
      </c>
      <c r="H4">
        <v>1.1160267392817234</v>
      </c>
      <c r="I4">
        <v>1.1093999999999999</v>
      </c>
      <c r="J4">
        <v>1.01</v>
      </c>
      <c r="K4">
        <v>195</v>
      </c>
      <c r="L4">
        <v>542</v>
      </c>
      <c r="M4">
        <v>42</v>
      </c>
      <c r="N4">
        <v>1.4450000000000001</v>
      </c>
      <c r="O4">
        <v>0.6855</v>
      </c>
      <c r="P4" s="4">
        <f t="shared" si="0"/>
        <v>0.67871287128712876</v>
      </c>
      <c r="Q4" s="4">
        <f t="shared" si="1"/>
        <v>1.4191115973741795</v>
      </c>
      <c r="R4" s="27">
        <f t="shared" si="4"/>
        <v>4.9756236323851202E-3</v>
      </c>
      <c r="S4" s="4">
        <f t="shared" si="2"/>
        <v>52.560553633217999</v>
      </c>
      <c r="T4">
        <v>0.29277899343544855</v>
      </c>
      <c r="U4">
        <f t="shared" si="3"/>
        <v>2.0045209657473624</v>
      </c>
    </row>
    <row r="5" spans="1:21" x14ac:dyDescent="0.25">
      <c r="A5">
        <v>7001</v>
      </c>
      <c r="B5">
        <v>1</v>
      </c>
      <c r="C5" t="s">
        <v>350</v>
      </c>
      <c r="D5" t="s">
        <v>224</v>
      </c>
      <c r="E5" t="s">
        <v>493</v>
      </c>
      <c r="F5">
        <v>13.8347</v>
      </c>
      <c r="G5">
        <v>8.0145</v>
      </c>
      <c r="H5">
        <v>1.8440000000000001</v>
      </c>
      <c r="I5">
        <v>1.8440000000000001</v>
      </c>
      <c r="J5">
        <v>0.36899999999999999</v>
      </c>
      <c r="K5">
        <v>27</v>
      </c>
      <c r="L5">
        <v>37</v>
      </c>
      <c r="M5">
        <v>0</v>
      </c>
      <c r="N5">
        <v>0.316</v>
      </c>
      <c r="O5">
        <v>9.5399999999999999E-2</v>
      </c>
      <c r="P5" s="4">
        <f t="shared" si="0"/>
        <v>0.25853658536585367</v>
      </c>
      <c r="Q5" s="4">
        <f t="shared" si="1"/>
        <v>1.4501781970649894</v>
      </c>
      <c r="R5" s="27">
        <f t="shared" ref="R5:R68" si="5">(G5)/O5</f>
        <v>84.009433962264154</v>
      </c>
      <c r="S5" s="4">
        <f t="shared" si="2"/>
        <v>69.810126582278485</v>
      </c>
      <c r="T5">
        <v>1.3060796645702306</v>
      </c>
      <c r="U5">
        <f t="shared" si="3"/>
        <v>1.9516144188164544</v>
      </c>
    </row>
    <row r="6" spans="1:21" x14ac:dyDescent="0.25">
      <c r="A6">
        <v>2204</v>
      </c>
      <c r="B6">
        <v>23</v>
      </c>
      <c r="C6" t="s">
        <v>352</v>
      </c>
      <c r="D6" t="s">
        <v>224</v>
      </c>
      <c r="E6" t="s">
        <v>497</v>
      </c>
      <c r="F6">
        <v>40.620199999999997</v>
      </c>
      <c r="G6">
        <v>16.8171</v>
      </c>
      <c r="H6">
        <v>1.3178000000000001</v>
      </c>
      <c r="I6">
        <v>1.3178000000000001</v>
      </c>
      <c r="J6">
        <v>0.55400000000000005</v>
      </c>
      <c r="K6">
        <v>45</v>
      </c>
      <c r="L6">
        <v>55</v>
      </c>
      <c r="M6">
        <v>2</v>
      </c>
      <c r="N6">
        <v>0.6089</v>
      </c>
      <c r="O6">
        <v>0.26629999999999998</v>
      </c>
      <c r="P6" s="4">
        <f t="shared" si="0"/>
        <v>0.48068592057761728</v>
      </c>
      <c r="Q6" s="4">
        <f t="shared" si="1"/>
        <v>1.5253548629365377</v>
      </c>
      <c r="R6" s="27">
        <f t="shared" si="5"/>
        <v>63.150957566654156</v>
      </c>
      <c r="S6" s="4">
        <f t="shared" si="2"/>
        <v>56.265396616850062</v>
      </c>
      <c r="T6">
        <v>0.43297033420953812</v>
      </c>
      <c r="U6">
        <f t="shared" si="3"/>
        <v>1.1078232012643956</v>
      </c>
    </row>
    <row r="7" spans="1:21" x14ac:dyDescent="0.25">
      <c r="A7">
        <v>4705</v>
      </c>
      <c r="B7">
        <v>45</v>
      </c>
      <c r="C7" t="s">
        <v>490</v>
      </c>
      <c r="D7" t="s">
        <v>224</v>
      </c>
      <c r="E7" t="s">
        <v>494</v>
      </c>
      <c r="F7">
        <v>41.335900000000002</v>
      </c>
      <c r="G7">
        <v>15.6769</v>
      </c>
      <c r="H7">
        <v>1.2072000000000001</v>
      </c>
      <c r="I7">
        <v>1.2072000000000001</v>
      </c>
      <c r="J7">
        <v>0.47299999999999998</v>
      </c>
      <c r="K7">
        <v>50</v>
      </c>
      <c r="L7">
        <v>77</v>
      </c>
      <c r="M7">
        <v>3</v>
      </c>
      <c r="N7">
        <v>0.55800000000000005</v>
      </c>
      <c r="O7">
        <v>0.26939999999999997</v>
      </c>
      <c r="P7" s="4">
        <f t="shared" si="0"/>
        <v>0.56955602536997885</v>
      </c>
      <c r="Q7" s="4">
        <f t="shared" si="1"/>
        <v>1.5343689680772088</v>
      </c>
      <c r="R7" s="27">
        <f t="shared" si="5"/>
        <v>58.191907943578329</v>
      </c>
      <c r="S7" s="4">
        <f t="shared" si="2"/>
        <v>51.720430107526894</v>
      </c>
      <c r="T7">
        <v>0.13622865627319972</v>
      </c>
      <c r="U7">
        <f t="shared" si="3"/>
        <v>1.2096023069535198</v>
      </c>
    </row>
    <row r="8" spans="1:21" x14ac:dyDescent="0.25">
      <c r="A8">
        <v>7154</v>
      </c>
      <c r="B8">
        <v>45</v>
      </c>
      <c r="C8" t="s">
        <v>490</v>
      </c>
      <c r="D8" t="s">
        <v>224</v>
      </c>
      <c r="E8" t="s">
        <v>493</v>
      </c>
      <c r="F8">
        <v>13.9064</v>
      </c>
      <c r="G8">
        <v>6.5045000000000002</v>
      </c>
      <c r="H8">
        <v>1.4888999999999999</v>
      </c>
      <c r="I8">
        <v>1.4888999999999999</v>
      </c>
      <c r="J8">
        <v>0.24199999999999999</v>
      </c>
      <c r="K8">
        <v>41</v>
      </c>
      <c r="L8">
        <v>61</v>
      </c>
      <c r="M8">
        <v>1</v>
      </c>
      <c r="N8">
        <v>0.28360000000000002</v>
      </c>
      <c r="O8">
        <v>8.72E-2</v>
      </c>
      <c r="P8" s="4">
        <f t="shared" si="0"/>
        <v>0.36033057851239669</v>
      </c>
      <c r="Q8" s="4">
        <f t="shared" si="1"/>
        <v>1.5947706422018348</v>
      </c>
      <c r="R8" s="27">
        <f t="shared" si="5"/>
        <v>74.592889908256879</v>
      </c>
      <c r="S8" s="4">
        <f t="shared" si="2"/>
        <v>69.252468265162207</v>
      </c>
      <c r="T8">
        <v>2.0905963302752291</v>
      </c>
      <c r="U8">
        <f t="shared" si="3"/>
        <v>2.9482828050394065</v>
      </c>
    </row>
    <row r="9" spans="1:21" x14ac:dyDescent="0.25">
      <c r="A9">
        <v>7053</v>
      </c>
      <c r="B9">
        <v>23</v>
      </c>
      <c r="C9" t="s">
        <v>352</v>
      </c>
      <c r="D9" t="s">
        <v>224</v>
      </c>
      <c r="E9" t="s">
        <v>493</v>
      </c>
      <c r="F9">
        <v>19.901800000000001</v>
      </c>
      <c r="G9">
        <v>11.5219</v>
      </c>
      <c r="H9">
        <v>1.8428</v>
      </c>
      <c r="I9">
        <v>1.8428</v>
      </c>
      <c r="J9">
        <v>0.53100000000000003</v>
      </c>
      <c r="K9">
        <v>35</v>
      </c>
      <c r="L9">
        <v>41</v>
      </c>
      <c r="M9">
        <v>0</v>
      </c>
      <c r="N9">
        <v>0.38740000000000002</v>
      </c>
      <c r="O9">
        <v>0.1173</v>
      </c>
      <c r="P9" s="4">
        <f t="shared" si="0"/>
        <v>0.22090395480225988</v>
      </c>
      <c r="Q9" s="4">
        <f t="shared" si="1"/>
        <v>1.6966581415174768</v>
      </c>
      <c r="R9" s="27">
        <f t="shared" si="5"/>
        <v>98.225916453537934</v>
      </c>
      <c r="S9" s="4">
        <f t="shared" si="2"/>
        <v>69.721218378936499</v>
      </c>
      <c r="T9">
        <v>1.2020460358056264</v>
      </c>
      <c r="U9">
        <f t="shared" si="3"/>
        <v>1.7586348973459687</v>
      </c>
    </row>
    <row r="10" spans="1:21" x14ac:dyDescent="0.25">
      <c r="A10">
        <v>7046</v>
      </c>
      <c r="B10">
        <v>17</v>
      </c>
      <c r="C10" t="s">
        <v>351</v>
      </c>
      <c r="D10" t="s">
        <v>224</v>
      </c>
      <c r="E10" t="s">
        <v>493</v>
      </c>
      <c r="F10">
        <v>14.3627</v>
      </c>
      <c r="G10">
        <v>9.1034000000000006</v>
      </c>
      <c r="H10">
        <v>2.0175000000000001</v>
      </c>
      <c r="I10">
        <v>2.0175000000000001</v>
      </c>
      <c r="J10">
        <v>0.45900000000000002</v>
      </c>
      <c r="K10">
        <v>18</v>
      </c>
      <c r="L10">
        <v>29</v>
      </c>
      <c r="M10">
        <v>0</v>
      </c>
      <c r="N10">
        <v>0.35809999999999997</v>
      </c>
      <c r="O10">
        <v>8.0199999999999994E-2</v>
      </c>
      <c r="P10" s="4">
        <f t="shared" si="0"/>
        <v>0.17472766884531588</v>
      </c>
      <c r="Q10" s="4">
        <f t="shared" si="1"/>
        <v>1.7908603491271822</v>
      </c>
      <c r="R10" s="27">
        <f t="shared" si="5"/>
        <v>113.50872817955114</v>
      </c>
      <c r="S10" s="4">
        <f t="shared" si="2"/>
        <v>77.604021223122032</v>
      </c>
      <c r="T10">
        <v>2.9551122194513715</v>
      </c>
      <c r="U10">
        <f t="shared" si="3"/>
        <v>1.2532462559268105</v>
      </c>
    </row>
    <row r="11" spans="1:21" x14ac:dyDescent="0.25">
      <c r="A11">
        <v>4785</v>
      </c>
      <c r="B11">
        <v>45</v>
      </c>
      <c r="C11" t="s">
        <v>490</v>
      </c>
      <c r="D11" t="s">
        <v>224</v>
      </c>
      <c r="E11" t="s">
        <v>494</v>
      </c>
      <c r="F11">
        <v>46.858899999999998</v>
      </c>
      <c r="G11">
        <v>17.073</v>
      </c>
      <c r="H11">
        <v>1.1597999999999999</v>
      </c>
      <c r="I11">
        <v>1.1597999999999999</v>
      </c>
      <c r="J11">
        <v>0.495</v>
      </c>
      <c r="K11">
        <v>76</v>
      </c>
      <c r="L11">
        <v>174</v>
      </c>
      <c r="M11">
        <v>7</v>
      </c>
      <c r="N11">
        <v>0.59919999999999995</v>
      </c>
      <c r="O11">
        <v>0.24740000000000001</v>
      </c>
      <c r="P11" s="4">
        <f t="shared" si="0"/>
        <v>0.4997979797979798</v>
      </c>
      <c r="Q11" s="4">
        <f t="shared" si="1"/>
        <v>1.8940541632983021</v>
      </c>
      <c r="R11" s="27">
        <f t="shared" si="5"/>
        <v>69.00970088924818</v>
      </c>
      <c r="S11" s="4">
        <f t="shared" si="2"/>
        <v>58.711615487316415</v>
      </c>
      <c r="T11">
        <v>0.43856103476151981</v>
      </c>
      <c r="U11">
        <f t="shared" si="3"/>
        <v>1.6218903986222468</v>
      </c>
    </row>
    <row r="12" spans="1:21" x14ac:dyDescent="0.25">
      <c r="A12">
        <v>7148</v>
      </c>
      <c r="B12">
        <v>45</v>
      </c>
      <c r="C12" t="s">
        <v>490</v>
      </c>
      <c r="D12" t="s">
        <v>224</v>
      </c>
      <c r="E12" t="s">
        <v>493</v>
      </c>
      <c r="F12">
        <v>17.700800000000001</v>
      </c>
      <c r="G12">
        <v>7.5614999999999997</v>
      </c>
      <c r="H12">
        <v>1.3597999999999999</v>
      </c>
      <c r="I12">
        <v>1.3597999999999999</v>
      </c>
      <c r="J12">
        <v>0.25700000000000001</v>
      </c>
      <c r="K12">
        <v>44</v>
      </c>
      <c r="L12">
        <v>52</v>
      </c>
      <c r="M12">
        <v>2</v>
      </c>
      <c r="N12">
        <v>0.2898</v>
      </c>
      <c r="O12">
        <v>9.0800000000000006E-2</v>
      </c>
      <c r="P12" s="4">
        <f t="shared" si="0"/>
        <v>0.35330739299610897</v>
      </c>
      <c r="Q12" s="4">
        <f t="shared" si="1"/>
        <v>1.9494273127753303</v>
      </c>
      <c r="R12" s="27">
        <f t="shared" si="5"/>
        <v>83.276431718061659</v>
      </c>
      <c r="S12" s="4">
        <f t="shared" si="2"/>
        <v>68.668046928916496</v>
      </c>
      <c r="T12">
        <v>0.53414096916299558</v>
      </c>
      <c r="U12">
        <f t="shared" si="3"/>
        <v>2.4857633553285727</v>
      </c>
    </row>
    <row r="13" spans="1:21" x14ac:dyDescent="0.25">
      <c r="A13">
        <v>7006</v>
      </c>
      <c r="B13">
        <v>1</v>
      </c>
      <c r="C13" t="s">
        <v>350</v>
      </c>
      <c r="D13" t="s">
        <v>224</v>
      </c>
      <c r="E13" t="s">
        <v>493</v>
      </c>
      <c r="F13">
        <v>22.3809</v>
      </c>
      <c r="G13">
        <v>12.908200000000001</v>
      </c>
      <c r="H13">
        <v>1.8359000000000001</v>
      </c>
      <c r="I13">
        <v>1.8359000000000001</v>
      </c>
      <c r="J13">
        <v>0.59199999999999997</v>
      </c>
      <c r="K13">
        <v>31</v>
      </c>
      <c r="L13">
        <v>45</v>
      </c>
      <c r="M13">
        <v>0</v>
      </c>
      <c r="N13">
        <v>0.45400000000000001</v>
      </c>
      <c r="O13">
        <v>0.111</v>
      </c>
      <c r="P13" s="4">
        <f t="shared" si="0"/>
        <v>0.1875</v>
      </c>
      <c r="Q13" s="4">
        <f t="shared" si="1"/>
        <v>2.0162972972972972</v>
      </c>
      <c r="R13" s="27">
        <f t="shared" si="5"/>
        <v>116.29009009009009</v>
      </c>
      <c r="S13" s="4">
        <f t="shared" si="2"/>
        <v>75.550660792951547</v>
      </c>
      <c r="T13">
        <v>0.98468468468468462</v>
      </c>
      <c r="U13">
        <f t="shared" si="3"/>
        <v>1.3851096247246535</v>
      </c>
    </row>
    <row r="14" spans="1:21" x14ac:dyDescent="0.25">
      <c r="A14">
        <v>7188</v>
      </c>
      <c r="B14">
        <v>49</v>
      </c>
      <c r="C14" t="s">
        <v>351</v>
      </c>
      <c r="D14" t="s">
        <v>224</v>
      </c>
      <c r="E14" t="s">
        <v>493</v>
      </c>
      <c r="F14">
        <v>58.177700000000002</v>
      </c>
      <c r="G14">
        <v>23.1828</v>
      </c>
      <c r="H14">
        <v>1.2684</v>
      </c>
      <c r="I14">
        <v>1.2684</v>
      </c>
      <c r="J14">
        <v>0.73499999999999999</v>
      </c>
      <c r="K14">
        <v>141</v>
      </c>
      <c r="L14">
        <v>222</v>
      </c>
      <c r="M14">
        <v>3</v>
      </c>
      <c r="N14">
        <v>0.71760000000000002</v>
      </c>
      <c r="O14">
        <v>0.28699999999999998</v>
      </c>
      <c r="P14" s="4">
        <f t="shared" si="0"/>
        <v>0.39047619047619048</v>
      </c>
      <c r="Q14" s="4">
        <f t="shared" si="1"/>
        <v>2.0270975609756099</v>
      </c>
      <c r="R14" s="27">
        <f t="shared" si="5"/>
        <v>80.77630662020907</v>
      </c>
      <c r="S14" s="4">
        <f t="shared" si="2"/>
        <v>60.005574136008924</v>
      </c>
      <c r="T14">
        <v>0.71777003484320556</v>
      </c>
      <c r="U14">
        <f t="shared" si="3"/>
        <v>2.4236090460777926</v>
      </c>
    </row>
    <row r="15" spans="1:21" x14ac:dyDescent="0.25">
      <c r="A15">
        <v>7158</v>
      </c>
      <c r="B15">
        <v>45</v>
      </c>
      <c r="C15" t="s">
        <v>490</v>
      </c>
      <c r="D15" t="s">
        <v>224</v>
      </c>
      <c r="E15" t="s">
        <v>493</v>
      </c>
      <c r="F15">
        <v>38.390599999999999</v>
      </c>
      <c r="G15">
        <v>15.059799999999999</v>
      </c>
      <c r="H15">
        <v>1.2486999999999999</v>
      </c>
      <c r="I15">
        <v>1.2486999999999999</v>
      </c>
      <c r="J15">
        <v>0.47</v>
      </c>
      <c r="K15">
        <v>76</v>
      </c>
      <c r="L15">
        <v>116</v>
      </c>
      <c r="M15">
        <v>1</v>
      </c>
      <c r="N15">
        <v>0.55010000000000003</v>
      </c>
      <c r="O15">
        <v>0.18590000000000001</v>
      </c>
      <c r="P15" s="4">
        <f t="shared" si="0"/>
        <v>0.39553191489361705</v>
      </c>
      <c r="Q15" s="4">
        <f t="shared" si="1"/>
        <v>2.06512103281334</v>
      </c>
      <c r="R15" s="27">
        <f t="shared" si="5"/>
        <v>81.010220548682085</v>
      </c>
      <c r="S15" s="4">
        <f t="shared" si="2"/>
        <v>66.206144337393198</v>
      </c>
      <c r="T15">
        <v>0.97471759010220549</v>
      </c>
      <c r="U15">
        <f t="shared" si="3"/>
        <v>1.9796512688001751</v>
      </c>
    </row>
    <row r="16" spans="1:21" x14ac:dyDescent="0.25">
      <c r="A16">
        <v>7216</v>
      </c>
      <c r="B16">
        <v>54</v>
      </c>
      <c r="C16" t="s">
        <v>492</v>
      </c>
      <c r="D16" t="s">
        <v>224</v>
      </c>
      <c r="E16" t="s">
        <v>493</v>
      </c>
      <c r="F16">
        <v>20.344000000000001</v>
      </c>
      <c r="G16">
        <v>8.8253000000000004</v>
      </c>
      <c r="H16">
        <v>1.3808</v>
      </c>
      <c r="I16">
        <v>1.3808</v>
      </c>
      <c r="J16">
        <v>0.30499999999999999</v>
      </c>
      <c r="K16">
        <v>36</v>
      </c>
      <c r="L16">
        <v>64</v>
      </c>
      <c r="M16">
        <v>4</v>
      </c>
      <c r="N16">
        <v>0.29849999999999999</v>
      </c>
      <c r="O16">
        <v>9.7799999999999998E-2</v>
      </c>
      <c r="P16" s="4">
        <f t="shared" si="0"/>
        <v>0.32065573770491801</v>
      </c>
      <c r="Q16" s="4">
        <f t="shared" si="1"/>
        <v>2.0801635991820042</v>
      </c>
      <c r="R16" s="27">
        <f t="shared" si="5"/>
        <v>90.238241308793462</v>
      </c>
      <c r="S16" s="4">
        <f t="shared" si="2"/>
        <v>67.236180904522612</v>
      </c>
      <c r="T16">
        <v>0.68200408997955009</v>
      </c>
      <c r="U16">
        <f t="shared" si="3"/>
        <v>1.7695635076681084</v>
      </c>
    </row>
    <row r="17" spans="1:21" x14ac:dyDescent="0.25">
      <c r="A17">
        <v>7117</v>
      </c>
      <c r="B17">
        <v>35</v>
      </c>
      <c r="C17" t="s">
        <v>491</v>
      </c>
      <c r="D17" t="s">
        <v>224</v>
      </c>
      <c r="E17" t="s">
        <v>493</v>
      </c>
      <c r="F17">
        <v>39.116500000000002</v>
      </c>
      <c r="G17">
        <v>17.417100000000001</v>
      </c>
      <c r="H17">
        <v>1.4173</v>
      </c>
      <c r="I17">
        <v>1.4173</v>
      </c>
      <c r="J17">
        <v>0.61699999999999999</v>
      </c>
      <c r="K17">
        <v>101</v>
      </c>
      <c r="L17">
        <v>206</v>
      </c>
      <c r="M17">
        <v>9</v>
      </c>
      <c r="N17">
        <v>0.46679999999999999</v>
      </c>
      <c r="O17">
        <v>0.18729999999999999</v>
      </c>
      <c r="P17" s="4">
        <f t="shared" si="0"/>
        <v>0.30356564019448945</v>
      </c>
      <c r="Q17" s="4">
        <f t="shared" si="1"/>
        <v>2.0884410037373202</v>
      </c>
      <c r="R17" s="27">
        <f t="shared" si="5"/>
        <v>92.990389749065685</v>
      </c>
      <c r="S17" s="4">
        <f t="shared" si="2"/>
        <v>59.87574978577549</v>
      </c>
      <c r="T17">
        <v>0.83075280298985577</v>
      </c>
      <c r="U17">
        <f t="shared" si="3"/>
        <v>2.5820306008973195</v>
      </c>
    </row>
    <row r="18" spans="1:21" x14ac:dyDescent="0.25">
      <c r="A18">
        <v>4966</v>
      </c>
      <c r="B18">
        <v>45</v>
      </c>
      <c r="C18" t="s">
        <v>490</v>
      </c>
      <c r="D18" t="s">
        <v>224</v>
      </c>
      <c r="E18" t="s">
        <v>494</v>
      </c>
      <c r="F18">
        <v>52.470100000000002</v>
      </c>
      <c r="G18">
        <v>17.9602</v>
      </c>
      <c r="H18">
        <v>1.0895999999999999</v>
      </c>
      <c r="I18">
        <v>1.0895999999999999</v>
      </c>
      <c r="J18">
        <v>0.48899999999999999</v>
      </c>
      <c r="K18">
        <v>132</v>
      </c>
      <c r="L18">
        <v>298</v>
      </c>
      <c r="M18">
        <v>12</v>
      </c>
      <c r="N18">
        <v>0.73050000000000004</v>
      </c>
      <c r="O18">
        <v>0.24959999999999999</v>
      </c>
      <c r="P18" s="4">
        <f t="shared" si="0"/>
        <v>0.51042944785276068</v>
      </c>
      <c r="Q18" s="4">
        <f t="shared" si="1"/>
        <v>2.1021674679487181</v>
      </c>
      <c r="R18" s="27">
        <f t="shared" si="5"/>
        <v>71.955929487179489</v>
      </c>
      <c r="S18" s="4">
        <f t="shared" si="2"/>
        <v>65.831622176591381</v>
      </c>
      <c r="T18">
        <v>1.0683544303797501</v>
      </c>
      <c r="U18">
        <f t="shared" si="3"/>
        <v>2.5157184758557731</v>
      </c>
    </row>
    <row r="19" spans="1:21" x14ac:dyDescent="0.25">
      <c r="A19">
        <v>7196</v>
      </c>
      <c r="B19">
        <v>49</v>
      </c>
      <c r="C19" t="s">
        <v>351</v>
      </c>
      <c r="D19" t="s">
        <v>224</v>
      </c>
      <c r="E19" t="s">
        <v>493</v>
      </c>
      <c r="F19">
        <v>27.505600000000001</v>
      </c>
      <c r="G19">
        <v>18.211300000000001</v>
      </c>
      <c r="H19">
        <v>2.1074999999999999</v>
      </c>
      <c r="I19">
        <v>2.1074999999999999</v>
      </c>
      <c r="J19">
        <v>0.96</v>
      </c>
      <c r="K19">
        <v>32</v>
      </c>
      <c r="L19">
        <v>50</v>
      </c>
      <c r="M19">
        <v>1</v>
      </c>
      <c r="N19">
        <v>0.75560000000000005</v>
      </c>
      <c r="O19">
        <v>0.1305</v>
      </c>
      <c r="P19" s="4">
        <f t="shared" si="0"/>
        <v>0.13593750000000002</v>
      </c>
      <c r="Q19" s="4">
        <f t="shared" si="1"/>
        <v>2.1077088122605363</v>
      </c>
      <c r="R19" s="27">
        <f t="shared" si="5"/>
        <v>139.55019157088122</v>
      </c>
      <c r="S19" s="4">
        <f t="shared" si="2"/>
        <v>82.728957120169397</v>
      </c>
      <c r="T19">
        <v>0.8199233716475095</v>
      </c>
      <c r="U19">
        <f t="shared" si="3"/>
        <v>1.1633994532022569</v>
      </c>
    </row>
    <row r="20" spans="1:21" x14ac:dyDescent="0.25">
      <c r="A20">
        <v>7215</v>
      </c>
      <c r="B20">
        <v>53</v>
      </c>
      <c r="C20" t="s">
        <v>492</v>
      </c>
      <c r="D20" t="s">
        <v>224</v>
      </c>
      <c r="E20" t="s">
        <v>493</v>
      </c>
      <c r="F20">
        <v>34.182000000000002</v>
      </c>
      <c r="G20">
        <v>13.814</v>
      </c>
      <c r="H20">
        <v>1.2864</v>
      </c>
      <c r="I20">
        <v>1.2864</v>
      </c>
      <c r="J20">
        <v>0.44400000000000001</v>
      </c>
      <c r="K20">
        <v>74</v>
      </c>
      <c r="L20">
        <v>109</v>
      </c>
      <c r="M20">
        <v>4</v>
      </c>
      <c r="N20">
        <v>0.41170000000000001</v>
      </c>
      <c r="O20">
        <v>0.1575</v>
      </c>
      <c r="P20" s="4">
        <f t="shared" si="0"/>
        <v>0.35472972972972971</v>
      </c>
      <c r="Q20" s="4">
        <f t="shared" si="1"/>
        <v>2.1702857142857144</v>
      </c>
      <c r="R20" s="27">
        <f t="shared" si="5"/>
        <v>87.707936507936509</v>
      </c>
      <c r="S20" s="4">
        <f t="shared" si="2"/>
        <v>61.743988341025016</v>
      </c>
      <c r="T20">
        <v>0.44952380952380955</v>
      </c>
      <c r="U20">
        <f t="shared" si="3"/>
        <v>2.1648821016909485</v>
      </c>
    </row>
    <row r="21" spans="1:21" x14ac:dyDescent="0.25">
      <c r="A21">
        <v>7051</v>
      </c>
      <c r="B21">
        <v>23</v>
      </c>
      <c r="C21" t="s">
        <v>352</v>
      </c>
      <c r="D21" t="s">
        <v>224</v>
      </c>
      <c r="E21" t="s">
        <v>493</v>
      </c>
      <c r="F21">
        <v>37.133800000000001</v>
      </c>
      <c r="G21">
        <v>20.4877</v>
      </c>
      <c r="H21">
        <v>1.7562</v>
      </c>
      <c r="I21">
        <v>1.7562</v>
      </c>
      <c r="J21">
        <v>0.9</v>
      </c>
      <c r="K21">
        <v>60</v>
      </c>
      <c r="L21">
        <v>91</v>
      </c>
      <c r="M21">
        <v>3</v>
      </c>
      <c r="N21">
        <v>0.71640000000000004</v>
      </c>
      <c r="O21">
        <v>0.1615</v>
      </c>
      <c r="P21" s="4">
        <f t="shared" si="0"/>
        <v>0.17944444444444443</v>
      </c>
      <c r="Q21" s="4">
        <f t="shared" si="1"/>
        <v>2.2993065015479877</v>
      </c>
      <c r="R21" s="27">
        <f t="shared" si="5"/>
        <v>126.85882352941177</v>
      </c>
      <c r="S21" s="4">
        <f t="shared" si="2"/>
        <v>77.4567280848688</v>
      </c>
      <c r="T21">
        <v>0.34055727554179566</v>
      </c>
      <c r="U21">
        <f t="shared" si="3"/>
        <v>1.6157786167857855</v>
      </c>
    </row>
    <row r="22" spans="1:21" x14ac:dyDescent="0.25">
      <c r="A22">
        <v>7003</v>
      </c>
      <c r="B22">
        <v>1</v>
      </c>
      <c r="C22" t="s">
        <v>350</v>
      </c>
      <c r="D22" t="s">
        <v>224</v>
      </c>
      <c r="E22" t="s">
        <v>493</v>
      </c>
      <c r="F22">
        <v>63.970500000000001</v>
      </c>
      <c r="G22">
        <v>26.932600000000001</v>
      </c>
      <c r="H22">
        <v>1.3401000000000001</v>
      </c>
      <c r="I22">
        <v>1.3401000000000001</v>
      </c>
      <c r="J22">
        <v>0.90200000000000002</v>
      </c>
      <c r="K22">
        <v>158</v>
      </c>
      <c r="L22">
        <v>240</v>
      </c>
      <c r="M22">
        <v>8</v>
      </c>
      <c r="N22">
        <v>0.95589999999999997</v>
      </c>
      <c r="O22">
        <v>0.27600000000000002</v>
      </c>
      <c r="P22" s="4">
        <f t="shared" si="0"/>
        <v>0.30598669623059871</v>
      </c>
      <c r="Q22" s="4">
        <f t="shared" si="1"/>
        <v>2.3177717391304347</v>
      </c>
      <c r="R22" s="27">
        <f t="shared" si="5"/>
        <v>97.58188405797101</v>
      </c>
      <c r="S22" s="4">
        <f t="shared" si="2"/>
        <v>71.126686891934298</v>
      </c>
      <c r="T22">
        <v>0.42862318840579705</v>
      </c>
      <c r="U22">
        <f t="shared" si="3"/>
        <v>2.4698884642139736</v>
      </c>
    </row>
    <row r="23" spans="1:21" x14ac:dyDescent="0.25">
      <c r="A23">
        <v>4947</v>
      </c>
      <c r="B23">
        <v>45</v>
      </c>
      <c r="C23" t="s">
        <v>490</v>
      </c>
      <c r="D23" t="s">
        <v>224</v>
      </c>
      <c r="E23" t="s">
        <v>496</v>
      </c>
      <c r="F23">
        <v>37.6023</v>
      </c>
      <c r="G23">
        <v>11.2308</v>
      </c>
      <c r="H23">
        <v>0.95069999999999999</v>
      </c>
      <c r="I23">
        <v>0.95069999999999999</v>
      </c>
      <c r="J23">
        <v>0.26700000000000002</v>
      </c>
      <c r="K23">
        <v>91</v>
      </c>
      <c r="L23">
        <v>155</v>
      </c>
      <c r="M23">
        <v>3</v>
      </c>
      <c r="N23">
        <v>0.36480000000000001</v>
      </c>
      <c r="O23">
        <v>0.158</v>
      </c>
      <c r="P23" s="4">
        <f t="shared" si="0"/>
        <v>0.59176029962546817</v>
      </c>
      <c r="Q23" s="4">
        <f t="shared" si="1"/>
        <v>2.3798924050632912</v>
      </c>
      <c r="R23" s="27">
        <f t="shared" si="5"/>
        <v>71.081012658227849</v>
      </c>
      <c r="S23" s="4">
        <f t="shared" si="2"/>
        <v>56.688596491228068</v>
      </c>
      <c r="T23">
        <v>6.8354430379746839E-2</v>
      </c>
      <c r="U23">
        <f t="shared" si="3"/>
        <v>2.4200647300830003</v>
      </c>
    </row>
    <row r="24" spans="1:21" x14ac:dyDescent="0.25">
      <c r="A24">
        <v>7217</v>
      </c>
      <c r="B24">
        <v>55</v>
      </c>
      <c r="C24" t="s">
        <v>492</v>
      </c>
      <c r="D24" t="s">
        <v>224</v>
      </c>
      <c r="E24" t="s">
        <v>493</v>
      </c>
      <c r="F24">
        <v>23.137</v>
      </c>
      <c r="G24">
        <v>9.7349999999999994</v>
      </c>
      <c r="H24">
        <v>1.3392999999999999</v>
      </c>
      <c r="I24">
        <v>1.3392999999999999</v>
      </c>
      <c r="J24">
        <v>0.32600000000000001</v>
      </c>
      <c r="K24">
        <v>39</v>
      </c>
      <c r="L24">
        <v>42</v>
      </c>
      <c r="M24">
        <v>2</v>
      </c>
      <c r="N24">
        <v>0.2447</v>
      </c>
      <c r="O24">
        <v>9.64E-2</v>
      </c>
      <c r="P24" s="4">
        <f t="shared" si="0"/>
        <v>0.29570552147239265</v>
      </c>
      <c r="Q24" s="4">
        <f t="shared" si="1"/>
        <v>2.4001037344398339</v>
      </c>
      <c r="R24" s="27">
        <f t="shared" si="5"/>
        <v>100.98547717842322</v>
      </c>
      <c r="S24" s="4">
        <f t="shared" si="2"/>
        <v>60.604822231303636</v>
      </c>
      <c r="T24">
        <v>0.3703319502074689</v>
      </c>
      <c r="U24">
        <f t="shared" si="3"/>
        <v>1.6856117906383714</v>
      </c>
    </row>
    <row r="25" spans="1:21" x14ac:dyDescent="0.25">
      <c r="A25">
        <v>7011</v>
      </c>
      <c r="B25">
        <v>1</v>
      </c>
      <c r="C25" t="s">
        <v>350</v>
      </c>
      <c r="D25" t="s">
        <v>224</v>
      </c>
      <c r="E25" t="s">
        <v>493</v>
      </c>
      <c r="F25">
        <v>10.041399999999999</v>
      </c>
      <c r="G25">
        <v>4.1585999999999999</v>
      </c>
      <c r="H25">
        <v>1.3183</v>
      </c>
      <c r="I25">
        <v>1.3183</v>
      </c>
      <c r="J25">
        <v>0.13700000000000001</v>
      </c>
      <c r="K25">
        <v>27</v>
      </c>
      <c r="L25">
        <v>35</v>
      </c>
      <c r="M25">
        <v>1</v>
      </c>
      <c r="N25">
        <v>0.12540000000000001</v>
      </c>
      <c r="O25">
        <v>4.1399999999999999E-2</v>
      </c>
      <c r="P25" s="4">
        <f t="shared" si="0"/>
        <v>0.30218978102189781</v>
      </c>
      <c r="Q25" s="4">
        <f t="shared" si="1"/>
        <v>2.4254589371980675</v>
      </c>
      <c r="R25" s="27">
        <f t="shared" si="5"/>
        <v>100.44927536231884</v>
      </c>
      <c r="S25" s="4">
        <f t="shared" si="2"/>
        <v>66.985645933014354</v>
      </c>
      <c r="T25">
        <v>3.3309178743961398</v>
      </c>
      <c r="U25">
        <f t="shared" si="3"/>
        <v>2.6888680861234491</v>
      </c>
    </row>
    <row r="26" spans="1:21" x14ac:dyDescent="0.25">
      <c r="A26">
        <v>5718</v>
      </c>
      <c r="B26">
        <v>49</v>
      </c>
      <c r="C26" t="s">
        <v>351</v>
      </c>
      <c r="D26" t="s">
        <v>224</v>
      </c>
      <c r="E26" t="s">
        <v>495</v>
      </c>
      <c r="F26">
        <v>81.081699999999998</v>
      </c>
      <c r="G26">
        <v>23.925799999999999</v>
      </c>
      <c r="H26">
        <v>0.93930000000000002</v>
      </c>
      <c r="I26">
        <v>0.93930000000000002</v>
      </c>
      <c r="J26">
        <v>0.56200000000000006</v>
      </c>
      <c r="K26">
        <v>131</v>
      </c>
      <c r="L26">
        <v>191</v>
      </c>
      <c r="M26">
        <v>2</v>
      </c>
      <c r="N26">
        <v>0.77780000000000005</v>
      </c>
      <c r="O26">
        <v>0.33400000000000002</v>
      </c>
      <c r="P26" s="4">
        <f t="shared" si="0"/>
        <v>0.59430604982206403</v>
      </c>
      <c r="Q26" s="4">
        <f t="shared" si="1"/>
        <v>2.4275958083832334</v>
      </c>
      <c r="R26" s="27">
        <f t="shared" si="5"/>
        <v>71.634131736526939</v>
      </c>
      <c r="S26" s="4">
        <f t="shared" si="2"/>
        <v>57.058369760863982</v>
      </c>
      <c r="T26">
        <v>0.26946107784431134</v>
      </c>
      <c r="U26">
        <f t="shared" si="3"/>
        <v>1.6156543338385851</v>
      </c>
    </row>
    <row r="27" spans="1:21" x14ac:dyDescent="0.25">
      <c r="A27">
        <v>7012</v>
      </c>
      <c r="B27">
        <v>1</v>
      </c>
      <c r="C27" t="s">
        <v>350</v>
      </c>
      <c r="D27" t="s">
        <v>224</v>
      </c>
      <c r="E27" t="s">
        <v>493</v>
      </c>
      <c r="F27">
        <v>76.3767</v>
      </c>
      <c r="G27">
        <v>31.236999999999998</v>
      </c>
      <c r="H27">
        <v>1.3018000000000001</v>
      </c>
      <c r="I27">
        <v>1.3018000000000001</v>
      </c>
      <c r="J27">
        <v>1.0169999999999999</v>
      </c>
      <c r="K27">
        <v>143</v>
      </c>
      <c r="L27">
        <v>196</v>
      </c>
      <c r="M27">
        <v>3</v>
      </c>
      <c r="N27">
        <v>0.92200000000000004</v>
      </c>
      <c r="O27">
        <v>0.307</v>
      </c>
      <c r="P27" s="4">
        <f t="shared" si="0"/>
        <v>0.30186823992133727</v>
      </c>
      <c r="Q27" s="4">
        <f t="shared" si="1"/>
        <v>2.4878403908794788</v>
      </c>
      <c r="R27" s="27">
        <f t="shared" si="5"/>
        <v>101.74918566775244</v>
      </c>
      <c r="S27" s="4">
        <f t="shared" si="2"/>
        <v>66.70281995661604</v>
      </c>
      <c r="T27">
        <v>0.69543973941368076</v>
      </c>
      <c r="U27">
        <f t="shared" si="3"/>
        <v>1.8722987507970363</v>
      </c>
    </row>
    <row r="28" spans="1:21" x14ac:dyDescent="0.25">
      <c r="A28">
        <v>7047</v>
      </c>
      <c r="B28">
        <v>17</v>
      </c>
      <c r="C28" t="s">
        <v>351</v>
      </c>
      <c r="D28" t="s">
        <v>224</v>
      </c>
      <c r="E28" t="s">
        <v>493</v>
      </c>
      <c r="F28">
        <v>16.494900000000001</v>
      </c>
      <c r="G28">
        <v>6.8997999999999999</v>
      </c>
      <c r="H28">
        <v>1.3314999999999999</v>
      </c>
      <c r="I28">
        <v>1.3314999999999999</v>
      </c>
      <c r="J28">
        <v>0.23</v>
      </c>
      <c r="K28">
        <v>32</v>
      </c>
      <c r="L28">
        <v>36</v>
      </c>
      <c r="M28">
        <v>0</v>
      </c>
      <c r="N28">
        <v>0.214</v>
      </c>
      <c r="O28">
        <v>6.6299999999999998E-2</v>
      </c>
      <c r="P28" s="4">
        <f t="shared" si="0"/>
        <v>0.28826086956521735</v>
      </c>
      <c r="Q28" s="4">
        <f t="shared" si="1"/>
        <v>2.4879185520361995</v>
      </c>
      <c r="R28" s="27">
        <f t="shared" si="5"/>
        <v>104.06938159879337</v>
      </c>
      <c r="S28" s="4">
        <f t="shared" si="2"/>
        <v>69.018691588785046</v>
      </c>
      <c r="T28">
        <v>2.9215686274509807</v>
      </c>
      <c r="U28">
        <f t="shared" si="3"/>
        <v>1.9399935737712868</v>
      </c>
    </row>
    <row r="29" spans="1:21" x14ac:dyDescent="0.25">
      <c r="A29" t="s">
        <v>488</v>
      </c>
      <c r="C29" t="s">
        <v>492</v>
      </c>
      <c r="D29" t="s">
        <v>224</v>
      </c>
      <c r="E29" t="s">
        <v>493</v>
      </c>
      <c r="F29">
        <v>70.166700000000006</v>
      </c>
      <c r="G29">
        <v>26.5441</v>
      </c>
      <c r="H29">
        <v>1.2041999999999999</v>
      </c>
      <c r="I29">
        <v>1.2041999999999999</v>
      </c>
      <c r="J29">
        <v>0.79900000000000004</v>
      </c>
      <c r="K29">
        <v>138</v>
      </c>
      <c r="L29">
        <v>215</v>
      </c>
      <c r="M29">
        <v>9</v>
      </c>
      <c r="N29">
        <v>0.85060000000000002</v>
      </c>
      <c r="O29">
        <v>0.27339999999999998</v>
      </c>
      <c r="P29" s="4">
        <f t="shared" si="0"/>
        <v>0.34217772215269082</v>
      </c>
      <c r="Q29" s="4">
        <f t="shared" si="1"/>
        <v>2.5664484272128751</v>
      </c>
      <c r="R29" s="27">
        <f t="shared" si="5"/>
        <v>97.088880760790062</v>
      </c>
      <c r="S29" s="4">
        <f t="shared" si="2"/>
        <v>67.857982600517289</v>
      </c>
      <c r="T29">
        <v>0.29005120702267739</v>
      </c>
      <c r="U29">
        <f t="shared" si="3"/>
        <v>1.9667449089097819</v>
      </c>
    </row>
    <row r="30" spans="1:21" x14ac:dyDescent="0.25">
      <c r="A30">
        <v>4651</v>
      </c>
      <c r="B30">
        <v>45</v>
      </c>
      <c r="C30" t="s">
        <v>490</v>
      </c>
      <c r="D30" t="s">
        <v>224</v>
      </c>
      <c r="E30" t="s">
        <v>494</v>
      </c>
      <c r="F30">
        <v>95.361500000000007</v>
      </c>
      <c r="G30">
        <v>39.4437</v>
      </c>
      <c r="H30">
        <v>1.3166187499147979</v>
      </c>
      <c r="I30">
        <v>1.31935</v>
      </c>
      <c r="J30">
        <v>1.3109999999999999</v>
      </c>
      <c r="K30">
        <v>148</v>
      </c>
      <c r="L30">
        <v>398</v>
      </c>
      <c r="M30">
        <v>14</v>
      </c>
      <c r="N30">
        <v>1.3466</v>
      </c>
      <c r="O30">
        <v>0.35820000000000002</v>
      </c>
      <c r="P30" s="4">
        <f t="shared" si="0"/>
        <v>0.27322654462242568</v>
      </c>
      <c r="Q30" s="4">
        <f t="shared" si="1"/>
        <v>2.662241764377443</v>
      </c>
      <c r="R30" s="27">
        <f t="shared" si="5"/>
        <v>110.11641541038526</v>
      </c>
      <c r="S30" s="4">
        <f t="shared" si="2"/>
        <v>73.399673251151043</v>
      </c>
      <c r="T30">
        <v>0.33584589614740368</v>
      </c>
      <c r="U30">
        <f t="shared" si="3"/>
        <v>1.5519890102399814</v>
      </c>
    </row>
    <row r="31" spans="1:21" x14ac:dyDescent="0.25">
      <c r="A31">
        <v>7054</v>
      </c>
      <c r="B31">
        <v>23</v>
      </c>
      <c r="C31" t="s">
        <v>352</v>
      </c>
      <c r="D31" t="s">
        <v>224</v>
      </c>
      <c r="E31" t="s">
        <v>493</v>
      </c>
      <c r="F31">
        <v>29.277899999999999</v>
      </c>
      <c r="G31">
        <v>11.2972</v>
      </c>
      <c r="H31">
        <v>1.2282</v>
      </c>
      <c r="I31">
        <v>1.2282</v>
      </c>
      <c r="J31">
        <v>0.34699999999999998</v>
      </c>
      <c r="K31">
        <v>43</v>
      </c>
      <c r="L31">
        <v>58</v>
      </c>
      <c r="M31">
        <v>2</v>
      </c>
      <c r="N31">
        <v>0.35970000000000002</v>
      </c>
      <c r="O31">
        <v>0.105</v>
      </c>
      <c r="P31" s="4">
        <f t="shared" si="0"/>
        <v>0.30259365994236315</v>
      </c>
      <c r="Q31" s="4">
        <f t="shared" si="1"/>
        <v>2.7883714285714287</v>
      </c>
      <c r="R31" s="27">
        <f t="shared" si="5"/>
        <v>107.59238095238096</v>
      </c>
      <c r="S31" s="4">
        <f t="shared" si="2"/>
        <v>70.809007506255213</v>
      </c>
      <c r="T31">
        <v>0.94857142857142851</v>
      </c>
      <c r="U31">
        <f t="shared" si="3"/>
        <v>1.4686845709562504</v>
      </c>
    </row>
    <row r="32" spans="1:21" x14ac:dyDescent="0.25">
      <c r="A32">
        <v>7120</v>
      </c>
      <c r="B32">
        <v>35</v>
      </c>
      <c r="C32" t="s">
        <v>491</v>
      </c>
      <c r="D32" t="s">
        <v>224</v>
      </c>
      <c r="E32" t="s">
        <v>493</v>
      </c>
      <c r="F32">
        <v>38.714399999999998</v>
      </c>
      <c r="G32">
        <v>15.4414</v>
      </c>
      <c r="H32">
        <v>1.2696230679023826</v>
      </c>
      <c r="I32">
        <v>1.2705</v>
      </c>
      <c r="J32">
        <v>0.498</v>
      </c>
      <c r="K32">
        <v>84</v>
      </c>
      <c r="L32">
        <v>103</v>
      </c>
      <c r="M32">
        <v>3</v>
      </c>
      <c r="N32">
        <v>0.41899999999999998</v>
      </c>
      <c r="O32">
        <v>0.13539999999999999</v>
      </c>
      <c r="P32" s="4">
        <f t="shared" si="0"/>
        <v>0.27188755020080319</v>
      </c>
      <c r="Q32" s="4">
        <f t="shared" si="1"/>
        <v>2.8592614475627771</v>
      </c>
      <c r="R32" s="27">
        <f t="shared" si="5"/>
        <v>114.04283604135894</v>
      </c>
      <c r="S32" s="4">
        <f t="shared" si="2"/>
        <v>67.68496420047731</v>
      </c>
      <c r="T32">
        <v>0.94903988183161014</v>
      </c>
      <c r="U32">
        <f t="shared" si="3"/>
        <v>2.16973529229434</v>
      </c>
    </row>
    <row r="33" spans="1:21" x14ac:dyDescent="0.25">
      <c r="A33">
        <v>7005</v>
      </c>
      <c r="B33">
        <v>1</v>
      </c>
      <c r="C33" t="s">
        <v>350</v>
      </c>
      <c r="D33" t="s">
        <v>224</v>
      </c>
      <c r="E33" t="s">
        <v>493</v>
      </c>
      <c r="F33">
        <v>50.441800000000001</v>
      </c>
      <c r="G33">
        <v>21.284700000000001</v>
      </c>
      <c r="H33">
        <v>1.3431535791744149</v>
      </c>
      <c r="I33">
        <v>1.2666500000000001</v>
      </c>
      <c r="J33">
        <v>0.748</v>
      </c>
      <c r="K33">
        <v>106</v>
      </c>
      <c r="L33">
        <v>139</v>
      </c>
      <c r="M33">
        <v>3</v>
      </c>
      <c r="N33">
        <v>0.43930000000000002</v>
      </c>
      <c r="O33">
        <v>0.17460000000000001</v>
      </c>
      <c r="P33" s="4">
        <f t="shared" si="0"/>
        <v>0.23342245989304813</v>
      </c>
      <c r="Q33" s="4">
        <f t="shared" si="1"/>
        <v>2.8889919816723943</v>
      </c>
      <c r="R33" s="27">
        <f t="shared" si="5"/>
        <v>121.90549828178695</v>
      </c>
      <c r="S33" s="4">
        <f t="shared" si="2"/>
        <v>60.254951058502172</v>
      </c>
      <c r="T33">
        <v>1.4988545246277203</v>
      </c>
      <c r="U33">
        <f t="shared" si="3"/>
        <v>2.1014317490652594</v>
      </c>
    </row>
    <row r="34" spans="1:21" x14ac:dyDescent="0.25">
      <c r="A34">
        <v>7159</v>
      </c>
      <c r="B34">
        <v>45</v>
      </c>
      <c r="C34" t="s">
        <v>490</v>
      </c>
      <c r="D34" t="s">
        <v>224</v>
      </c>
      <c r="E34" t="s">
        <v>493</v>
      </c>
      <c r="F34">
        <v>32.319800000000001</v>
      </c>
      <c r="G34">
        <v>10.943899999999999</v>
      </c>
      <c r="H34">
        <v>1.0778000000000001</v>
      </c>
      <c r="I34">
        <v>1.0778000000000001</v>
      </c>
      <c r="J34">
        <v>0.29499999999999998</v>
      </c>
      <c r="K34">
        <v>73</v>
      </c>
      <c r="L34">
        <v>93</v>
      </c>
      <c r="M34">
        <v>5</v>
      </c>
      <c r="N34">
        <v>0.27810000000000001</v>
      </c>
      <c r="O34">
        <v>0.1114</v>
      </c>
      <c r="P34" s="4">
        <f t="shared" ref="P34:P65" si="6">O34/J34</f>
        <v>0.37762711864406784</v>
      </c>
      <c r="Q34" s="4">
        <f t="shared" ref="Q34:Q65" si="7">(F34/100)/O34</f>
        <v>2.9012387791741472</v>
      </c>
      <c r="R34" s="27">
        <f t="shared" si="5"/>
        <v>98.239676840215438</v>
      </c>
      <c r="S34" s="4">
        <f t="shared" ref="S34:S57" si="8">((N34-O34)/N34)*100</f>
        <v>59.942466738583242</v>
      </c>
      <c r="T34">
        <v>0.43087971274685816</v>
      </c>
      <c r="U34">
        <f t="shared" ref="U34:U65" si="9">K34/F34</f>
        <v>2.2586773433003917</v>
      </c>
    </row>
    <row r="35" spans="1:21" x14ac:dyDescent="0.25">
      <c r="A35">
        <v>2432</v>
      </c>
      <c r="B35">
        <v>23</v>
      </c>
      <c r="C35" t="s">
        <v>352</v>
      </c>
      <c r="D35" t="s">
        <v>224</v>
      </c>
      <c r="E35" t="s">
        <v>496</v>
      </c>
      <c r="F35">
        <v>48.394799999999996</v>
      </c>
      <c r="G35">
        <v>13.7059</v>
      </c>
      <c r="H35">
        <v>0.90149999999999997</v>
      </c>
      <c r="I35">
        <v>0.90149999999999997</v>
      </c>
      <c r="J35">
        <v>0.309</v>
      </c>
      <c r="K35">
        <v>124</v>
      </c>
      <c r="L35">
        <v>183</v>
      </c>
      <c r="M35">
        <v>10</v>
      </c>
      <c r="N35">
        <v>0.41760000000000003</v>
      </c>
      <c r="O35">
        <v>0.1658</v>
      </c>
      <c r="P35" s="4">
        <f t="shared" si="6"/>
        <v>0.53656957928802596</v>
      </c>
      <c r="Q35" s="4">
        <f t="shared" si="7"/>
        <v>2.918866103739445</v>
      </c>
      <c r="R35" s="27">
        <f t="shared" si="5"/>
        <v>82.665259348612778</v>
      </c>
      <c r="S35" s="4">
        <f t="shared" si="8"/>
        <v>60.29693486590039</v>
      </c>
      <c r="T35">
        <v>0.26658624849215923</v>
      </c>
      <c r="U35">
        <f t="shared" si="9"/>
        <v>2.5622587550728593</v>
      </c>
    </row>
    <row r="36" spans="1:21" x14ac:dyDescent="0.25">
      <c r="A36">
        <v>2288</v>
      </c>
      <c r="B36">
        <v>23</v>
      </c>
      <c r="C36" t="s">
        <v>352</v>
      </c>
      <c r="D36" t="s">
        <v>224</v>
      </c>
      <c r="E36" t="s">
        <v>497</v>
      </c>
      <c r="F36">
        <v>174.11790000000002</v>
      </c>
      <c r="G36">
        <v>57.824799999999996</v>
      </c>
      <c r="H36">
        <v>1.0571064213386445</v>
      </c>
      <c r="I36">
        <v>1.0609</v>
      </c>
      <c r="J36">
        <v>1.57</v>
      </c>
      <c r="K36">
        <v>95</v>
      </c>
      <c r="L36">
        <v>233</v>
      </c>
      <c r="M36">
        <v>2</v>
      </c>
      <c r="N36">
        <v>1.7447999999999999</v>
      </c>
      <c r="O36">
        <v>0.56220000000000003</v>
      </c>
      <c r="P36" s="4">
        <f t="shared" si="6"/>
        <v>0.35808917197452228</v>
      </c>
      <c r="Q36" s="4">
        <f t="shared" si="7"/>
        <v>3.097081109925294</v>
      </c>
      <c r="R36" s="27">
        <f t="shared" si="5"/>
        <v>102.85450017787264</v>
      </c>
      <c r="S36" s="4">
        <f t="shared" si="8"/>
        <v>67.778541953232462</v>
      </c>
      <c r="T36">
        <v>0.35432230522945568</v>
      </c>
      <c r="U36">
        <f t="shared" si="9"/>
        <v>0.54560731550288621</v>
      </c>
    </row>
    <row r="37" spans="1:21" x14ac:dyDescent="0.25">
      <c r="A37">
        <v>1919</v>
      </c>
      <c r="B37">
        <v>17</v>
      </c>
      <c r="C37" t="s">
        <v>351</v>
      </c>
      <c r="D37" t="s">
        <v>224</v>
      </c>
      <c r="E37" t="s">
        <v>495</v>
      </c>
      <c r="F37">
        <v>100.9135</v>
      </c>
      <c r="G37">
        <v>29.215699999999998</v>
      </c>
      <c r="H37">
        <v>0.92151413864349163</v>
      </c>
      <c r="I37">
        <v>0.93135000000000001</v>
      </c>
      <c r="J37">
        <v>0.69300000000000006</v>
      </c>
      <c r="K37">
        <v>131</v>
      </c>
      <c r="L37">
        <v>189</v>
      </c>
      <c r="M37">
        <v>6</v>
      </c>
      <c r="N37">
        <v>0.79200000000000004</v>
      </c>
      <c r="O37">
        <v>0.32019999999999998</v>
      </c>
      <c r="P37" s="4">
        <f t="shared" si="6"/>
        <v>0.46204906204906199</v>
      </c>
      <c r="Q37" s="4">
        <f t="shared" si="7"/>
        <v>3.1515771392879448</v>
      </c>
      <c r="R37" s="27">
        <f t="shared" si="5"/>
        <v>91.2420362273579</v>
      </c>
      <c r="S37" s="4">
        <f t="shared" si="8"/>
        <v>59.570707070707073</v>
      </c>
      <c r="T37">
        <v>0.54778263585259213</v>
      </c>
      <c r="U37">
        <f t="shared" si="9"/>
        <v>1.2981414776021047</v>
      </c>
    </row>
    <row r="38" spans="1:21" x14ac:dyDescent="0.25">
      <c r="A38">
        <v>7063</v>
      </c>
      <c r="B38">
        <v>23</v>
      </c>
      <c r="C38" t="s">
        <v>352</v>
      </c>
      <c r="D38" t="s">
        <v>224</v>
      </c>
      <c r="E38" t="s">
        <v>493</v>
      </c>
      <c r="F38">
        <v>26.105799999999999</v>
      </c>
      <c r="G38">
        <v>10.243600000000001</v>
      </c>
      <c r="H38">
        <v>1.2490000000000001</v>
      </c>
      <c r="I38">
        <v>1.2490000000000001</v>
      </c>
      <c r="J38">
        <v>0.32</v>
      </c>
      <c r="K38">
        <v>43</v>
      </c>
      <c r="L38">
        <v>57</v>
      </c>
      <c r="M38">
        <v>5</v>
      </c>
      <c r="N38">
        <v>0.26240000000000002</v>
      </c>
      <c r="O38">
        <v>7.9200000000000007E-2</v>
      </c>
      <c r="P38" s="4">
        <f t="shared" si="6"/>
        <v>0.24750000000000003</v>
      </c>
      <c r="Q38" s="4">
        <f t="shared" si="7"/>
        <v>3.2961868686868687</v>
      </c>
      <c r="R38" s="27">
        <f t="shared" si="5"/>
        <v>129.33838383838383</v>
      </c>
      <c r="S38" s="4">
        <f t="shared" si="8"/>
        <v>69.817073170731717</v>
      </c>
      <c r="T38">
        <v>0.80176767676767668</v>
      </c>
      <c r="U38">
        <f t="shared" si="9"/>
        <v>1.647143546644807</v>
      </c>
    </row>
    <row r="39" spans="1:21" x14ac:dyDescent="0.25">
      <c r="A39">
        <v>2231</v>
      </c>
      <c r="B39">
        <v>23</v>
      </c>
      <c r="C39" t="s">
        <v>352</v>
      </c>
      <c r="D39" t="s">
        <v>224</v>
      </c>
      <c r="E39" t="s">
        <v>496</v>
      </c>
      <c r="F39">
        <v>29.909700000000001</v>
      </c>
      <c r="G39">
        <v>7.8216000000000001</v>
      </c>
      <c r="H39">
        <v>0.83240000000000003</v>
      </c>
      <c r="I39">
        <v>0.83240000000000003</v>
      </c>
      <c r="J39">
        <v>0.16300000000000001</v>
      </c>
      <c r="K39">
        <v>82</v>
      </c>
      <c r="L39">
        <v>116</v>
      </c>
      <c r="M39">
        <v>9</v>
      </c>
      <c r="N39">
        <v>0.2306</v>
      </c>
      <c r="O39">
        <v>8.7099999999999997E-2</v>
      </c>
      <c r="P39" s="4">
        <f t="shared" si="6"/>
        <v>0.53435582822085881</v>
      </c>
      <c r="Q39" s="4">
        <f t="shared" si="7"/>
        <v>3.4339494833524684</v>
      </c>
      <c r="R39" s="27">
        <f t="shared" si="5"/>
        <v>89.800229621125155</v>
      </c>
      <c r="S39" s="4">
        <f t="shared" si="8"/>
        <v>62.228967909800524</v>
      </c>
      <c r="T39">
        <v>0.48450057405281288</v>
      </c>
      <c r="U39">
        <f t="shared" si="9"/>
        <v>2.741585505705507</v>
      </c>
    </row>
    <row r="40" spans="1:21" x14ac:dyDescent="0.25">
      <c r="A40">
        <v>7161</v>
      </c>
      <c r="B40">
        <v>45</v>
      </c>
      <c r="C40" t="s">
        <v>490</v>
      </c>
      <c r="D40" t="s">
        <v>224</v>
      </c>
      <c r="E40" t="s">
        <v>493</v>
      </c>
      <c r="F40">
        <v>48.923200000000001</v>
      </c>
      <c r="G40">
        <v>18.790299999999998</v>
      </c>
      <c r="H40">
        <v>1.2225999999999999</v>
      </c>
      <c r="I40">
        <v>1.2225999999999999</v>
      </c>
      <c r="J40">
        <v>0.57399999999999995</v>
      </c>
      <c r="K40">
        <v>82</v>
      </c>
      <c r="L40">
        <v>107</v>
      </c>
      <c r="M40">
        <v>6</v>
      </c>
      <c r="N40">
        <v>0.73480000000000001</v>
      </c>
      <c r="O40">
        <v>0.1416</v>
      </c>
      <c r="P40" s="4">
        <f t="shared" si="6"/>
        <v>0.24668989547038331</v>
      </c>
      <c r="Q40" s="4">
        <f t="shared" si="7"/>
        <v>3.4550282485875705</v>
      </c>
      <c r="R40" s="27">
        <f t="shared" si="5"/>
        <v>132.69985875706215</v>
      </c>
      <c r="S40" s="4">
        <f t="shared" si="8"/>
        <v>80.729450190528027</v>
      </c>
      <c r="T40">
        <v>2.5056497175141241</v>
      </c>
      <c r="U40">
        <f t="shared" si="9"/>
        <v>1.6760964123360695</v>
      </c>
    </row>
    <row r="41" spans="1:21" x14ac:dyDescent="0.25">
      <c r="A41">
        <v>7187</v>
      </c>
      <c r="B41">
        <v>49</v>
      </c>
      <c r="C41" t="s">
        <v>351</v>
      </c>
      <c r="D41" t="s">
        <v>224</v>
      </c>
      <c r="E41" t="s">
        <v>493</v>
      </c>
      <c r="F41">
        <v>19.526499999999999</v>
      </c>
      <c r="G41">
        <v>7.3728999999999996</v>
      </c>
      <c r="H41">
        <v>1.2019</v>
      </c>
      <c r="I41">
        <v>1.2019</v>
      </c>
      <c r="J41">
        <v>0.222</v>
      </c>
      <c r="K41">
        <v>33</v>
      </c>
      <c r="L41">
        <v>44</v>
      </c>
      <c r="M41">
        <v>0</v>
      </c>
      <c r="N41">
        <v>0.20979999999999999</v>
      </c>
      <c r="O41">
        <v>5.33E-2</v>
      </c>
      <c r="P41" s="4">
        <f t="shared" si="6"/>
        <v>0.24009009009009008</v>
      </c>
      <c r="Q41" s="4">
        <f t="shared" si="7"/>
        <v>3.6635084427767355</v>
      </c>
      <c r="R41" s="27">
        <f t="shared" si="5"/>
        <v>138.32833020637898</v>
      </c>
      <c r="S41" s="4">
        <f t="shared" si="8"/>
        <v>74.594852240228775</v>
      </c>
      <c r="T41">
        <v>1.8574108818011257</v>
      </c>
      <c r="U41">
        <f t="shared" si="9"/>
        <v>1.690011010677797</v>
      </c>
    </row>
    <row r="42" spans="1:21" x14ac:dyDescent="0.25">
      <c r="A42">
        <v>7061</v>
      </c>
      <c r="B42">
        <v>23</v>
      </c>
      <c r="C42" t="s">
        <v>352</v>
      </c>
      <c r="D42" t="s">
        <v>224</v>
      </c>
      <c r="E42" t="s">
        <v>493</v>
      </c>
      <c r="F42">
        <v>53.549100000000003</v>
      </c>
      <c r="G42">
        <v>18.780999999999999</v>
      </c>
      <c r="H42">
        <v>1.1164000000000001</v>
      </c>
      <c r="I42">
        <v>1.1164000000000001</v>
      </c>
      <c r="J42">
        <v>0.52400000000000002</v>
      </c>
      <c r="K42">
        <v>118</v>
      </c>
      <c r="L42">
        <v>157</v>
      </c>
      <c r="M42">
        <v>19</v>
      </c>
      <c r="N42">
        <v>0.65510000000000002</v>
      </c>
      <c r="O42">
        <v>0.14480000000000001</v>
      </c>
      <c r="P42" s="4">
        <f t="shared" si="6"/>
        <v>0.27633587786259545</v>
      </c>
      <c r="Q42" s="4">
        <f t="shared" si="7"/>
        <v>3.6981422651933702</v>
      </c>
      <c r="R42" s="27">
        <f t="shared" si="5"/>
        <v>129.70303867403314</v>
      </c>
      <c r="S42" s="4">
        <f t="shared" si="8"/>
        <v>77.896504350480839</v>
      </c>
      <c r="T42">
        <v>1.4046961325966849</v>
      </c>
      <c r="U42">
        <f t="shared" si="9"/>
        <v>2.2035851209450765</v>
      </c>
    </row>
    <row r="43" spans="1:21" x14ac:dyDescent="0.25">
      <c r="A43">
        <v>1896</v>
      </c>
      <c r="B43">
        <v>17</v>
      </c>
      <c r="C43" t="s">
        <v>351</v>
      </c>
      <c r="D43" t="s">
        <v>224</v>
      </c>
      <c r="E43" t="s">
        <v>495</v>
      </c>
      <c r="F43">
        <v>96.494900000000001</v>
      </c>
      <c r="G43">
        <v>22.733499999999999</v>
      </c>
      <c r="H43">
        <v>0.7499381155895285</v>
      </c>
      <c r="I43">
        <v>0.79574999999999996</v>
      </c>
      <c r="J43">
        <v>0.45499999999999996</v>
      </c>
      <c r="K43">
        <v>130</v>
      </c>
      <c r="L43">
        <v>162</v>
      </c>
      <c r="M43">
        <v>7</v>
      </c>
      <c r="N43">
        <v>0.65249999999999997</v>
      </c>
      <c r="O43">
        <v>0.25990000000000002</v>
      </c>
      <c r="P43" s="4">
        <f t="shared" si="6"/>
        <v>0.57120879120879131</v>
      </c>
      <c r="Q43" s="4">
        <f t="shared" si="7"/>
        <v>3.7127702962677951</v>
      </c>
      <c r="R43" s="27">
        <f t="shared" si="5"/>
        <v>87.470180838784145</v>
      </c>
      <c r="S43" s="4">
        <f t="shared" si="8"/>
        <v>60.16858237547892</v>
      </c>
      <c r="T43">
        <v>0.4540207772220084</v>
      </c>
      <c r="U43">
        <f t="shared" si="9"/>
        <v>1.3472214593724643</v>
      </c>
    </row>
    <row r="44" spans="1:21" x14ac:dyDescent="0.25">
      <c r="A44">
        <v>352</v>
      </c>
      <c r="B44">
        <v>1</v>
      </c>
      <c r="C44" t="s">
        <v>350</v>
      </c>
      <c r="D44" t="s">
        <v>224</v>
      </c>
      <c r="E44" t="s">
        <v>496</v>
      </c>
      <c r="F44">
        <v>60.592199999999998</v>
      </c>
      <c r="G44">
        <v>21.909099999999999</v>
      </c>
      <c r="H44">
        <v>1.151</v>
      </c>
      <c r="I44">
        <v>1.151</v>
      </c>
      <c r="J44">
        <v>0.63</v>
      </c>
      <c r="K44">
        <v>94</v>
      </c>
      <c r="L44">
        <v>142</v>
      </c>
      <c r="M44">
        <v>1</v>
      </c>
      <c r="N44">
        <v>0.6976</v>
      </c>
      <c r="O44">
        <v>0.1542</v>
      </c>
      <c r="P44" s="4">
        <f t="shared" si="6"/>
        <v>0.24476190476190476</v>
      </c>
      <c r="Q44" s="4">
        <f t="shared" si="7"/>
        <v>3.9294552529182876</v>
      </c>
      <c r="R44" s="27">
        <f t="shared" si="5"/>
        <v>142.0823605706874</v>
      </c>
      <c r="S44" s="4">
        <f t="shared" si="8"/>
        <v>77.89564220183486</v>
      </c>
      <c r="T44">
        <v>0.46757457846952005</v>
      </c>
      <c r="U44">
        <f t="shared" si="9"/>
        <v>1.5513547948415802</v>
      </c>
    </row>
    <row r="45" spans="1:21" x14ac:dyDescent="0.25">
      <c r="A45">
        <v>5891</v>
      </c>
      <c r="B45">
        <v>49</v>
      </c>
      <c r="C45" t="s">
        <v>351</v>
      </c>
      <c r="D45" t="s">
        <v>224</v>
      </c>
      <c r="E45" t="s">
        <v>495</v>
      </c>
      <c r="F45">
        <v>141.8569</v>
      </c>
      <c r="G45">
        <v>36.8249</v>
      </c>
      <c r="H45">
        <v>0.82631045271678716</v>
      </c>
      <c r="I45">
        <v>0.83789999999999998</v>
      </c>
      <c r="J45">
        <v>0.76300000000000001</v>
      </c>
      <c r="K45">
        <v>266</v>
      </c>
      <c r="L45">
        <v>483</v>
      </c>
      <c r="M45">
        <v>25</v>
      </c>
      <c r="N45">
        <v>0.98560000000000003</v>
      </c>
      <c r="O45">
        <v>0.36080000000000001</v>
      </c>
      <c r="P45" s="4">
        <f t="shared" si="6"/>
        <v>0.472870249017038</v>
      </c>
      <c r="Q45" s="4">
        <f t="shared" si="7"/>
        <v>3.9317322616407981</v>
      </c>
      <c r="R45" s="27">
        <f t="shared" si="5"/>
        <v>102.06457871396896</v>
      </c>
      <c r="S45" s="4">
        <f t="shared" si="8"/>
        <v>63.392857142857139</v>
      </c>
      <c r="T45">
        <v>0.40216186252771619</v>
      </c>
      <c r="U45">
        <f t="shared" si="9"/>
        <v>1.8751290913589682</v>
      </c>
    </row>
    <row r="46" spans="1:21" x14ac:dyDescent="0.25">
      <c r="A46" t="s">
        <v>487</v>
      </c>
      <c r="C46" t="s">
        <v>492</v>
      </c>
      <c r="D46" t="s">
        <v>224</v>
      </c>
      <c r="E46" t="s">
        <v>493</v>
      </c>
      <c r="F46">
        <v>77.718199999999996</v>
      </c>
      <c r="G46">
        <v>22.802800000000001</v>
      </c>
      <c r="H46">
        <v>0.93389999999999995</v>
      </c>
      <c r="I46">
        <v>0.93389999999999995</v>
      </c>
      <c r="J46">
        <v>0.53200000000000003</v>
      </c>
      <c r="K46">
        <v>241</v>
      </c>
      <c r="L46">
        <v>308</v>
      </c>
      <c r="M46">
        <v>10</v>
      </c>
      <c r="N46">
        <v>0.67830000000000001</v>
      </c>
      <c r="O46">
        <v>0.17299999999999999</v>
      </c>
      <c r="P46" s="4">
        <f t="shared" si="6"/>
        <v>0.32518796992481197</v>
      </c>
      <c r="Q46" s="4">
        <f t="shared" si="7"/>
        <v>4.492381502890173</v>
      </c>
      <c r="R46" s="27">
        <f t="shared" si="5"/>
        <v>131.80809248554914</v>
      </c>
      <c r="S46" s="4">
        <f t="shared" si="8"/>
        <v>74.495061182367692</v>
      </c>
      <c r="T46">
        <v>0.29653179190751444</v>
      </c>
      <c r="U46">
        <f t="shared" si="9"/>
        <v>3.1009467537848279</v>
      </c>
    </row>
    <row r="47" spans="1:21" x14ac:dyDescent="0.25">
      <c r="A47">
        <v>429</v>
      </c>
      <c r="B47">
        <v>1</v>
      </c>
      <c r="C47" t="s">
        <v>350</v>
      </c>
      <c r="D47" t="s">
        <v>224</v>
      </c>
      <c r="E47" t="s">
        <v>496</v>
      </c>
      <c r="F47">
        <v>153.02699999999999</v>
      </c>
      <c r="G47">
        <v>35.941699999999997</v>
      </c>
      <c r="H47">
        <v>0.74760987394381395</v>
      </c>
      <c r="I47">
        <v>0.75370000000000004</v>
      </c>
      <c r="J47">
        <v>0.68700000000000006</v>
      </c>
      <c r="K47">
        <v>134</v>
      </c>
      <c r="L47">
        <v>289</v>
      </c>
      <c r="M47">
        <v>18</v>
      </c>
      <c r="N47">
        <v>1.0548</v>
      </c>
      <c r="O47">
        <v>0.32219999999999999</v>
      </c>
      <c r="P47" s="4">
        <f t="shared" si="6"/>
        <v>0.46899563318777288</v>
      </c>
      <c r="Q47" s="4">
        <f t="shared" si="7"/>
        <v>4.7494413407821225</v>
      </c>
      <c r="R47" s="27">
        <f t="shared" si="5"/>
        <v>111.55090006207324</v>
      </c>
      <c r="S47" s="4">
        <f t="shared" si="8"/>
        <v>69.453924914675753</v>
      </c>
      <c r="T47">
        <v>0.17783985102420857</v>
      </c>
      <c r="U47">
        <f t="shared" si="9"/>
        <v>0.87566246479379461</v>
      </c>
    </row>
    <row r="48" spans="1:21" x14ac:dyDescent="0.25">
      <c r="A48">
        <v>2458</v>
      </c>
      <c r="B48">
        <v>23</v>
      </c>
      <c r="C48" t="s">
        <v>352</v>
      </c>
      <c r="D48" t="s">
        <v>224</v>
      </c>
      <c r="E48" t="s">
        <v>497</v>
      </c>
      <c r="F48">
        <v>110.66519999999998</v>
      </c>
      <c r="G48">
        <v>22.863199999999999</v>
      </c>
      <c r="H48">
        <v>0.65764023541275851</v>
      </c>
      <c r="I48">
        <v>0.58900000000000008</v>
      </c>
      <c r="J48">
        <v>0.38800000000000001</v>
      </c>
      <c r="K48">
        <v>98</v>
      </c>
      <c r="L48">
        <v>188</v>
      </c>
      <c r="M48">
        <v>6</v>
      </c>
      <c r="N48">
        <v>0.53080000000000005</v>
      </c>
      <c r="O48">
        <v>0.2049</v>
      </c>
      <c r="P48" s="4">
        <f t="shared" si="6"/>
        <v>0.52809278350515465</v>
      </c>
      <c r="Q48" s="4">
        <f t="shared" si="7"/>
        <v>5.4009370424597352</v>
      </c>
      <c r="R48" s="27">
        <f t="shared" si="5"/>
        <v>111.58223523670082</v>
      </c>
      <c r="S48" s="4">
        <f t="shared" si="8"/>
        <v>61.39788997739263</v>
      </c>
      <c r="T48">
        <v>0.18643240605173253</v>
      </c>
      <c r="U48">
        <f t="shared" si="9"/>
        <v>0.88555390493127029</v>
      </c>
    </row>
    <row r="49" spans="1:21" x14ac:dyDescent="0.25">
      <c r="A49">
        <v>7154</v>
      </c>
      <c r="B49">
        <v>45</v>
      </c>
      <c r="C49" t="s">
        <v>490</v>
      </c>
      <c r="D49" t="s">
        <v>223</v>
      </c>
      <c r="E49" t="s">
        <v>493</v>
      </c>
      <c r="F49">
        <v>115.40950000000001</v>
      </c>
      <c r="G49">
        <v>27.2866</v>
      </c>
      <c r="H49">
        <v>0.75262655890546259</v>
      </c>
      <c r="I49">
        <v>0.74534999999999996</v>
      </c>
      <c r="J49">
        <v>0.51400000000000001</v>
      </c>
      <c r="K49">
        <v>399</v>
      </c>
      <c r="L49">
        <v>487</v>
      </c>
      <c r="M49">
        <v>22</v>
      </c>
      <c r="N49">
        <v>0.60960000000000003</v>
      </c>
      <c r="O49">
        <v>0.18229999999999999</v>
      </c>
      <c r="P49" s="4">
        <f t="shared" si="6"/>
        <v>0.35466926070038907</v>
      </c>
      <c r="Q49" s="4">
        <f t="shared" si="7"/>
        <v>6.3307460230389481</v>
      </c>
      <c r="R49" s="27">
        <f t="shared" si="5"/>
        <v>149.67964893033462</v>
      </c>
      <c r="S49" s="4">
        <f t="shared" si="8"/>
        <v>70.095144356955373</v>
      </c>
      <c r="T49">
        <v>2.0905963302752291</v>
      </c>
      <c r="U49">
        <f t="shared" si="9"/>
        <v>3.4572543854708666</v>
      </c>
    </row>
    <row r="50" spans="1:21" x14ac:dyDescent="0.25">
      <c r="A50">
        <v>193</v>
      </c>
      <c r="B50">
        <v>1</v>
      </c>
      <c r="C50" t="s">
        <v>350</v>
      </c>
      <c r="D50" t="s">
        <v>224</v>
      </c>
      <c r="E50" t="s">
        <v>496</v>
      </c>
      <c r="F50">
        <v>42.690899999999999</v>
      </c>
      <c r="G50">
        <v>9.8085000000000004</v>
      </c>
      <c r="H50">
        <v>0.73129999999999995</v>
      </c>
      <c r="I50">
        <v>0.73129999999999995</v>
      </c>
      <c r="J50">
        <v>0.17899999999999999</v>
      </c>
      <c r="K50">
        <v>81</v>
      </c>
      <c r="L50">
        <v>148</v>
      </c>
      <c r="M50">
        <v>1</v>
      </c>
      <c r="N50">
        <v>0.21970000000000001</v>
      </c>
      <c r="O50">
        <v>6.6699999999999995E-2</v>
      </c>
      <c r="P50" s="4">
        <f t="shared" si="6"/>
        <v>0.37262569832402231</v>
      </c>
      <c r="Q50" s="4">
        <f t="shared" si="7"/>
        <v>6.4004347826086958</v>
      </c>
      <c r="R50" s="27">
        <f t="shared" si="5"/>
        <v>147.05397301349328</v>
      </c>
      <c r="S50" s="4">
        <f t="shared" si="8"/>
        <v>69.640418752844795</v>
      </c>
      <c r="T50">
        <v>1.6806596701649177</v>
      </c>
      <c r="U50">
        <f t="shared" si="9"/>
        <v>1.8973598588926446</v>
      </c>
    </row>
    <row r="51" spans="1:21" x14ac:dyDescent="0.25">
      <c r="A51">
        <v>7148</v>
      </c>
      <c r="B51">
        <v>45</v>
      </c>
      <c r="C51" t="s">
        <v>490</v>
      </c>
      <c r="D51" t="s">
        <v>223</v>
      </c>
      <c r="E51" t="s">
        <v>493</v>
      </c>
      <c r="F51">
        <v>32.599299999999999</v>
      </c>
      <c r="G51">
        <v>7.0923999999999996</v>
      </c>
      <c r="H51">
        <v>0.6925</v>
      </c>
      <c r="I51">
        <v>0.6925</v>
      </c>
      <c r="J51">
        <v>0.123</v>
      </c>
      <c r="K51">
        <v>108</v>
      </c>
      <c r="L51">
        <v>106</v>
      </c>
      <c r="M51">
        <v>4</v>
      </c>
      <c r="N51">
        <v>0.1497</v>
      </c>
      <c r="O51">
        <v>4.8500000000000001E-2</v>
      </c>
      <c r="P51" s="4">
        <f t="shared" si="6"/>
        <v>0.39430894308943093</v>
      </c>
      <c r="Q51" s="4">
        <f t="shared" si="7"/>
        <v>6.7215051546391749</v>
      </c>
      <c r="R51" s="27">
        <f t="shared" si="5"/>
        <v>146.23505154639173</v>
      </c>
      <c r="S51" s="4">
        <f t="shared" si="8"/>
        <v>67.601870407481627</v>
      </c>
      <c r="T51">
        <v>0.53414096916299558</v>
      </c>
      <c r="U51">
        <f t="shared" si="9"/>
        <v>3.3129545726441978</v>
      </c>
    </row>
    <row r="52" spans="1:21" x14ac:dyDescent="0.25">
      <c r="A52">
        <v>7061</v>
      </c>
      <c r="B52">
        <v>23</v>
      </c>
      <c r="C52" t="s">
        <v>352</v>
      </c>
      <c r="D52" t="s">
        <v>223</v>
      </c>
      <c r="E52" t="s">
        <v>493</v>
      </c>
      <c r="F52">
        <v>137.5866</v>
      </c>
      <c r="G52">
        <v>26.811499999999999</v>
      </c>
      <c r="H52">
        <v>0.62029999999999996</v>
      </c>
      <c r="I52">
        <v>0.62029999999999996</v>
      </c>
      <c r="J52">
        <v>0.41599999999999998</v>
      </c>
      <c r="K52">
        <v>461</v>
      </c>
      <c r="L52">
        <v>409</v>
      </c>
      <c r="M52">
        <v>13</v>
      </c>
      <c r="N52">
        <v>0.50570000000000004</v>
      </c>
      <c r="O52">
        <v>0.2034</v>
      </c>
      <c r="P52" s="4">
        <f t="shared" si="6"/>
        <v>0.48894230769230773</v>
      </c>
      <c r="Q52" s="4">
        <f t="shared" si="7"/>
        <v>6.7643362831858411</v>
      </c>
      <c r="R52" s="27">
        <f t="shared" si="5"/>
        <v>131.8166175024582</v>
      </c>
      <c r="S52" s="4">
        <f t="shared" si="8"/>
        <v>59.77852481708522</v>
      </c>
      <c r="T52">
        <v>1.4046961325966849</v>
      </c>
      <c r="U52">
        <f t="shared" si="9"/>
        <v>3.3506169932246306</v>
      </c>
    </row>
    <row r="53" spans="1:21" x14ac:dyDescent="0.25">
      <c r="A53">
        <v>7149</v>
      </c>
      <c r="B53">
        <v>45</v>
      </c>
      <c r="C53" t="s">
        <v>490</v>
      </c>
      <c r="D53" t="s">
        <v>223</v>
      </c>
      <c r="E53" t="s">
        <v>493</v>
      </c>
      <c r="F53">
        <v>75.4666</v>
      </c>
      <c r="G53">
        <v>15.554399999999999</v>
      </c>
      <c r="H53">
        <v>0.65610000000000002</v>
      </c>
      <c r="I53">
        <v>0.65610000000000002</v>
      </c>
      <c r="J53">
        <v>0.255</v>
      </c>
      <c r="K53">
        <v>272</v>
      </c>
      <c r="L53">
        <v>334</v>
      </c>
      <c r="M53">
        <v>16</v>
      </c>
      <c r="N53">
        <v>0.253</v>
      </c>
      <c r="O53">
        <v>0.1046</v>
      </c>
      <c r="P53" s="4">
        <f>O53/J53</f>
        <v>0.41019607843137251</v>
      </c>
      <c r="Q53" s="4">
        <f>(F53/100)/O53</f>
        <v>7.2147801147227533</v>
      </c>
      <c r="R53" s="27">
        <f t="shared" si="5"/>
        <v>148.70363288718929</v>
      </c>
      <c r="S53" s="4">
        <f t="shared" si="8"/>
        <v>58.656126482213445</v>
      </c>
      <c r="T53">
        <v>0.71840659340659341</v>
      </c>
      <c r="U53">
        <f t="shared" si="9"/>
        <v>3.6042434666461718</v>
      </c>
    </row>
    <row r="54" spans="1:21" x14ac:dyDescent="0.25">
      <c r="A54">
        <v>7117</v>
      </c>
      <c r="B54">
        <v>35</v>
      </c>
      <c r="C54" t="s">
        <v>491</v>
      </c>
      <c r="D54" t="s">
        <v>223</v>
      </c>
      <c r="E54" t="s">
        <v>493</v>
      </c>
      <c r="F54">
        <v>124.0564</v>
      </c>
      <c r="G54">
        <v>25.6158</v>
      </c>
      <c r="H54">
        <v>0.65730972340000193</v>
      </c>
      <c r="I54">
        <v>0.63005</v>
      </c>
      <c r="J54">
        <v>0.42600000000000005</v>
      </c>
      <c r="K54">
        <v>521</v>
      </c>
      <c r="L54">
        <v>570</v>
      </c>
      <c r="M54">
        <v>37</v>
      </c>
      <c r="N54">
        <v>0.40639999999999998</v>
      </c>
      <c r="O54">
        <v>0.15559999999999999</v>
      </c>
      <c r="P54" s="4">
        <f t="shared" si="6"/>
        <v>0.36525821596244124</v>
      </c>
      <c r="Q54" s="4">
        <f t="shared" si="7"/>
        <v>7.9727763496143966</v>
      </c>
      <c r="R54" s="27">
        <f t="shared" si="5"/>
        <v>164.62596401028279</v>
      </c>
      <c r="S54" s="4">
        <f t="shared" si="8"/>
        <v>61.712598425196866</v>
      </c>
      <c r="T54">
        <v>0.83075280298985577</v>
      </c>
      <c r="U54">
        <f t="shared" si="9"/>
        <v>4.1997027158614957</v>
      </c>
    </row>
    <row r="55" spans="1:21" x14ac:dyDescent="0.25">
      <c r="A55">
        <v>7158</v>
      </c>
      <c r="B55">
        <v>45</v>
      </c>
      <c r="C55" t="s">
        <v>490</v>
      </c>
      <c r="D55" t="s">
        <v>223</v>
      </c>
      <c r="E55" t="s">
        <v>493</v>
      </c>
      <c r="F55">
        <v>146.7612</v>
      </c>
      <c r="G55">
        <v>28.298000000000002</v>
      </c>
      <c r="H55">
        <v>0.61373717590207777</v>
      </c>
      <c r="I55">
        <v>0.60520000000000007</v>
      </c>
      <c r="J55">
        <v>0.436</v>
      </c>
      <c r="K55">
        <v>515</v>
      </c>
      <c r="L55">
        <v>488</v>
      </c>
      <c r="M55">
        <v>36</v>
      </c>
      <c r="N55">
        <v>0.60270000000000001</v>
      </c>
      <c r="O55">
        <v>0.1812</v>
      </c>
      <c r="P55" s="4">
        <f t="shared" si="6"/>
        <v>0.41559633027522935</v>
      </c>
      <c r="Q55" s="4">
        <f t="shared" si="7"/>
        <v>8.0994039735099328</v>
      </c>
      <c r="R55" s="27">
        <f t="shared" si="5"/>
        <v>156.16997792494482</v>
      </c>
      <c r="S55" s="4">
        <f t="shared" si="8"/>
        <v>69.935291189646591</v>
      </c>
      <c r="T55">
        <v>0.97471759010220549</v>
      </c>
      <c r="U55">
        <f t="shared" si="9"/>
        <v>3.5091018607097788</v>
      </c>
    </row>
    <row r="56" spans="1:21" x14ac:dyDescent="0.25">
      <c r="A56">
        <v>7055</v>
      </c>
      <c r="B56">
        <v>23</v>
      </c>
      <c r="C56" t="s">
        <v>352</v>
      </c>
      <c r="D56" t="s">
        <v>224</v>
      </c>
      <c r="E56" t="s">
        <v>493</v>
      </c>
      <c r="F56">
        <v>119.2739</v>
      </c>
      <c r="G56">
        <v>34.030299999999997</v>
      </c>
      <c r="H56">
        <v>1.1949000000000001</v>
      </c>
      <c r="I56">
        <v>0.98086666666666666</v>
      </c>
      <c r="J56">
        <v>0.78200000000000003</v>
      </c>
      <c r="K56">
        <v>269</v>
      </c>
      <c r="L56">
        <v>338</v>
      </c>
      <c r="M56">
        <v>11</v>
      </c>
      <c r="N56">
        <v>0.52270000000000005</v>
      </c>
      <c r="O56">
        <v>0.1472</v>
      </c>
      <c r="P56" s="4">
        <f t="shared" si="6"/>
        <v>0.18823529411764706</v>
      </c>
      <c r="Q56" s="4">
        <f t="shared" si="7"/>
        <v>8.1028464673913039</v>
      </c>
      <c r="R56" s="27">
        <f t="shared" si="5"/>
        <v>231.18410326086953</v>
      </c>
      <c r="S56" s="4">
        <f t="shared" si="8"/>
        <v>71.838530705949879</v>
      </c>
      <c r="T56">
        <v>0.86209239130434789</v>
      </c>
      <c r="U56">
        <f t="shared" si="9"/>
        <v>2.2553131908992663</v>
      </c>
    </row>
    <row r="57" spans="1:21" x14ac:dyDescent="0.25">
      <c r="A57">
        <v>7188</v>
      </c>
      <c r="B57">
        <v>49</v>
      </c>
      <c r="C57" t="s">
        <v>351</v>
      </c>
      <c r="D57" t="s">
        <v>223</v>
      </c>
      <c r="E57" t="s">
        <v>493</v>
      </c>
      <c r="F57">
        <v>168.77809999999999</v>
      </c>
      <c r="G57">
        <v>32.809699999999999</v>
      </c>
      <c r="H57">
        <v>0.61880000000000002</v>
      </c>
      <c r="I57">
        <v>0.61880000000000002</v>
      </c>
      <c r="J57">
        <v>0.50800000000000001</v>
      </c>
      <c r="K57">
        <v>517</v>
      </c>
      <c r="L57">
        <v>552</v>
      </c>
      <c r="M57">
        <v>34</v>
      </c>
      <c r="N57">
        <v>0.5222</v>
      </c>
      <c r="O57">
        <v>0.20599999999999999</v>
      </c>
      <c r="P57" s="4">
        <f t="shared" si="6"/>
        <v>0.40551181102362199</v>
      </c>
      <c r="Q57" s="4">
        <f t="shared" si="7"/>
        <v>8.193111650485438</v>
      </c>
      <c r="R57" s="27">
        <f t="shared" si="5"/>
        <v>159.27038834951458</v>
      </c>
      <c r="S57" s="4">
        <f t="shared" si="8"/>
        <v>60.551512830333209</v>
      </c>
      <c r="T57">
        <v>0.71777003484320556</v>
      </c>
      <c r="U57">
        <f t="shared" si="9"/>
        <v>3.0631936252392937</v>
      </c>
    </row>
    <row r="58" spans="1:21" x14ac:dyDescent="0.25">
      <c r="A58">
        <v>4966</v>
      </c>
      <c r="B58">
        <v>45</v>
      </c>
      <c r="C58" t="s">
        <v>490</v>
      </c>
      <c r="D58" t="s">
        <v>223</v>
      </c>
      <c r="E58" t="s">
        <v>494</v>
      </c>
      <c r="F58">
        <v>138.81210000000002</v>
      </c>
      <c r="G58">
        <v>13.9846</v>
      </c>
      <c r="H58">
        <v>0.32065555113711269</v>
      </c>
      <c r="I58">
        <v>0.32250000000000001</v>
      </c>
      <c r="J58">
        <v>0.113</v>
      </c>
      <c r="K58">
        <v>344</v>
      </c>
      <c r="L58">
        <v>495</v>
      </c>
      <c r="M58">
        <v>52</v>
      </c>
      <c r="O58">
        <v>0.16020000000000001</v>
      </c>
      <c r="P58" s="4">
        <f t="shared" si="6"/>
        <v>1.4176991150442477</v>
      </c>
      <c r="Q58" s="4">
        <f t="shared" si="7"/>
        <v>8.6649250936329594</v>
      </c>
      <c r="R58" s="27">
        <f t="shared" si="5"/>
        <v>87.29463171036204</v>
      </c>
      <c r="S58" s="4"/>
      <c r="T58">
        <v>0.64182692307692313</v>
      </c>
      <c r="U58">
        <f t="shared" si="9"/>
        <v>2.4781701307018622</v>
      </c>
    </row>
    <row r="59" spans="1:21" x14ac:dyDescent="0.25">
      <c r="A59">
        <v>7216</v>
      </c>
      <c r="B59">
        <v>54</v>
      </c>
      <c r="C59" t="s">
        <v>492</v>
      </c>
      <c r="D59" t="s">
        <v>223</v>
      </c>
      <c r="E59" t="s">
        <v>493</v>
      </c>
      <c r="F59">
        <v>66.597700000000003</v>
      </c>
      <c r="G59">
        <v>12.596399999999999</v>
      </c>
      <c r="H59">
        <v>0.60209999999999997</v>
      </c>
      <c r="I59">
        <v>0.60209999999999997</v>
      </c>
      <c r="J59">
        <v>0.19</v>
      </c>
      <c r="K59">
        <v>216</v>
      </c>
      <c r="L59">
        <v>177</v>
      </c>
      <c r="M59">
        <v>12</v>
      </c>
      <c r="N59">
        <v>0.22159999999999999</v>
      </c>
      <c r="O59">
        <v>6.6699999999999995E-2</v>
      </c>
      <c r="P59" s="4">
        <f t="shared" si="6"/>
        <v>0.35105263157894734</v>
      </c>
      <c r="Q59" s="4">
        <f t="shared" si="7"/>
        <v>9.9846626686656688</v>
      </c>
      <c r="R59" s="27">
        <f t="shared" si="5"/>
        <v>188.85157421289355</v>
      </c>
      <c r="S59" s="4">
        <f t="shared" ref="S59:S99" si="10">((N59-O59)/N59)*100</f>
        <v>69.900722021660641</v>
      </c>
      <c r="T59">
        <v>0.68200408997955009</v>
      </c>
      <c r="U59">
        <f t="shared" si="9"/>
        <v>3.2433552510071668</v>
      </c>
    </row>
    <row r="60" spans="1:21" x14ac:dyDescent="0.25">
      <c r="A60">
        <v>7012</v>
      </c>
      <c r="B60">
        <v>1</v>
      </c>
      <c r="C60" t="s">
        <v>350</v>
      </c>
      <c r="D60" t="s">
        <v>223</v>
      </c>
      <c r="E60" t="s">
        <v>493</v>
      </c>
      <c r="F60">
        <v>230.5924</v>
      </c>
      <c r="G60">
        <v>41.436199999999999</v>
      </c>
      <c r="H60">
        <v>0.57199999999999995</v>
      </c>
      <c r="I60">
        <v>0.57199999999999995</v>
      </c>
      <c r="J60">
        <v>0.59299999999999997</v>
      </c>
      <c r="K60">
        <v>640</v>
      </c>
      <c r="L60">
        <v>728</v>
      </c>
      <c r="M60">
        <v>44</v>
      </c>
      <c r="N60">
        <v>0.73240000000000005</v>
      </c>
      <c r="O60">
        <v>0.2135</v>
      </c>
      <c r="P60" s="4">
        <f t="shared" si="6"/>
        <v>0.3600337268128162</v>
      </c>
      <c r="Q60" s="4">
        <f t="shared" si="7"/>
        <v>10.800580796252929</v>
      </c>
      <c r="R60" s="27">
        <f t="shared" si="5"/>
        <v>194.08056206088992</v>
      </c>
      <c r="S60" s="4">
        <f t="shared" si="10"/>
        <v>70.849262697979242</v>
      </c>
      <c r="T60">
        <v>0.69543973941368076</v>
      </c>
      <c r="U60">
        <f t="shared" si="9"/>
        <v>2.7754600758741397</v>
      </c>
    </row>
    <row r="61" spans="1:21" x14ac:dyDescent="0.25">
      <c r="A61">
        <v>7187</v>
      </c>
      <c r="B61">
        <v>49</v>
      </c>
      <c r="C61" t="s">
        <v>351</v>
      </c>
      <c r="D61" t="s">
        <v>223</v>
      </c>
      <c r="E61" t="s">
        <v>493</v>
      </c>
      <c r="F61">
        <v>109.0772</v>
      </c>
      <c r="G61">
        <v>23.268699999999999</v>
      </c>
      <c r="H61">
        <v>0.67900000000000005</v>
      </c>
      <c r="I61">
        <v>0.67900000000000005</v>
      </c>
      <c r="J61">
        <v>0.39500000000000002</v>
      </c>
      <c r="K61">
        <v>254</v>
      </c>
      <c r="L61">
        <v>272</v>
      </c>
      <c r="M61">
        <v>13</v>
      </c>
      <c r="N61">
        <v>0.45860000000000001</v>
      </c>
      <c r="O61">
        <v>9.9000000000000005E-2</v>
      </c>
      <c r="P61" s="4">
        <f t="shared" si="6"/>
        <v>0.25063291139240507</v>
      </c>
      <c r="Q61" s="4">
        <f t="shared" si="7"/>
        <v>11.01789898989899</v>
      </c>
      <c r="R61" s="27">
        <f t="shared" si="5"/>
        <v>235.03737373737371</v>
      </c>
      <c r="S61" s="4">
        <f t="shared" si="10"/>
        <v>78.412559965111214</v>
      </c>
      <c r="T61">
        <v>1.8574108818011257</v>
      </c>
      <c r="U61">
        <f t="shared" si="9"/>
        <v>2.3286259639961422</v>
      </c>
    </row>
    <row r="62" spans="1:21" x14ac:dyDescent="0.25">
      <c r="A62">
        <v>7159</v>
      </c>
      <c r="B62">
        <v>45</v>
      </c>
      <c r="C62" t="s">
        <v>490</v>
      </c>
      <c r="D62" t="s">
        <v>223</v>
      </c>
      <c r="E62" t="s">
        <v>493</v>
      </c>
      <c r="F62">
        <v>53.407400000000003</v>
      </c>
      <c r="G62">
        <v>9.133700000000001</v>
      </c>
      <c r="H62">
        <v>0.54432814272928476</v>
      </c>
      <c r="I62">
        <v>0.5422499999999999</v>
      </c>
      <c r="J62">
        <v>0.125</v>
      </c>
      <c r="K62">
        <v>158</v>
      </c>
      <c r="L62">
        <v>94</v>
      </c>
      <c r="M62">
        <v>4</v>
      </c>
      <c r="N62">
        <v>0.1038</v>
      </c>
      <c r="O62">
        <v>4.8000000000000001E-2</v>
      </c>
      <c r="P62" s="4">
        <f t="shared" si="6"/>
        <v>0.38400000000000001</v>
      </c>
      <c r="Q62" s="4">
        <f t="shared" si="7"/>
        <v>11.126541666666668</v>
      </c>
      <c r="R62" s="27">
        <f t="shared" si="5"/>
        <v>190.28541666666669</v>
      </c>
      <c r="S62" s="4">
        <f t="shared" si="10"/>
        <v>53.75722543352601</v>
      </c>
      <c r="T62">
        <v>0.43087971274685816</v>
      </c>
      <c r="U62">
        <f t="shared" si="9"/>
        <v>2.958391533757494</v>
      </c>
    </row>
    <row r="63" spans="1:21" x14ac:dyDescent="0.25">
      <c r="A63">
        <v>7215</v>
      </c>
      <c r="B63">
        <v>53</v>
      </c>
      <c r="C63" t="s">
        <v>492</v>
      </c>
      <c r="D63" t="s">
        <v>223</v>
      </c>
      <c r="E63" t="s">
        <v>493</v>
      </c>
      <c r="F63">
        <v>78.7851</v>
      </c>
      <c r="G63">
        <v>12.5481</v>
      </c>
      <c r="H63">
        <v>0.50700000000000001</v>
      </c>
      <c r="I63">
        <v>0.50700000000000001</v>
      </c>
      <c r="J63">
        <v>0.159</v>
      </c>
      <c r="K63">
        <v>333</v>
      </c>
      <c r="L63">
        <v>285</v>
      </c>
      <c r="M63">
        <v>25</v>
      </c>
      <c r="N63">
        <v>0.18779999999999999</v>
      </c>
      <c r="O63">
        <v>7.0800000000000002E-2</v>
      </c>
      <c r="P63" s="4">
        <f t="shared" si="6"/>
        <v>0.44528301886792454</v>
      </c>
      <c r="Q63" s="4">
        <f t="shared" si="7"/>
        <v>11.127838983050847</v>
      </c>
      <c r="R63" s="27">
        <f t="shared" si="5"/>
        <v>177.23305084745763</v>
      </c>
      <c r="S63" s="4">
        <f t="shared" si="10"/>
        <v>62.300319488817891</v>
      </c>
      <c r="T63">
        <v>0.44952380952380955</v>
      </c>
      <c r="U63">
        <f t="shared" si="9"/>
        <v>4.226687533556472</v>
      </c>
    </row>
    <row r="64" spans="1:21" x14ac:dyDescent="0.25">
      <c r="A64">
        <v>7046</v>
      </c>
      <c r="B64">
        <v>17</v>
      </c>
      <c r="C64" t="s">
        <v>351</v>
      </c>
      <c r="D64" t="s">
        <v>223</v>
      </c>
      <c r="E64" t="s">
        <v>493</v>
      </c>
      <c r="F64">
        <v>263.78579999999999</v>
      </c>
      <c r="G64">
        <v>59.605400000000003</v>
      </c>
      <c r="H64">
        <v>0.71924993805580151</v>
      </c>
      <c r="I64">
        <v>0.71945000000000003</v>
      </c>
      <c r="J64">
        <v>1.0720000000000001</v>
      </c>
      <c r="K64">
        <v>541</v>
      </c>
      <c r="L64">
        <v>666</v>
      </c>
      <c r="M64">
        <v>39</v>
      </c>
      <c r="N64">
        <v>1.4249000000000001</v>
      </c>
      <c r="O64">
        <v>0.23699999999999999</v>
      </c>
      <c r="P64" s="4">
        <f t="shared" si="6"/>
        <v>0.22108208955223879</v>
      </c>
      <c r="Q64" s="4">
        <f t="shared" si="7"/>
        <v>11.130202531645571</v>
      </c>
      <c r="R64" s="27">
        <f t="shared" si="5"/>
        <v>251.49957805907175</v>
      </c>
      <c r="S64" s="4">
        <f t="shared" si="10"/>
        <v>83.367253842374893</v>
      </c>
      <c r="T64">
        <v>2.9551122194513715</v>
      </c>
      <c r="U64">
        <f t="shared" si="9"/>
        <v>2.050906455161726</v>
      </c>
    </row>
    <row r="65" spans="1:21" x14ac:dyDescent="0.25">
      <c r="A65">
        <v>7161</v>
      </c>
      <c r="B65">
        <v>45</v>
      </c>
      <c r="C65" t="s">
        <v>490</v>
      </c>
      <c r="D65" t="s">
        <v>223</v>
      </c>
      <c r="E65" t="s">
        <v>493</v>
      </c>
      <c r="F65">
        <v>433.23149999999998</v>
      </c>
      <c r="G65">
        <v>88.018900000000002</v>
      </c>
      <c r="H65">
        <v>0.6467034075315391</v>
      </c>
      <c r="I65">
        <v>0.64917999999999998</v>
      </c>
      <c r="J65">
        <v>1.4229999999999998</v>
      </c>
      <c r="K65">
        <v>1053</v>
      </c>
      <c r="L65">
        <v>1323</v>
      </c>
      <c r="M65">
        <v>100</v>
      </c>
      <c r="N65">
        <v>1.9857</v>
      </c>
      <c r="O65">
        <v>0.3548</v>
      </c>
      <c r="P65" s="4">
        <f t="shared" si="6"/>
        <v>0.24933239634574844</v>
      </c>
      <c r="Q65" s="4">
        <f t="shared" si="7"/>
        <v>12.210583427282975</v>
      </c>
      <c r="R65" s="27">
        <f t="shared" si="5"/>
        <v>248.08032694475762</v>
      </c>
      <c r="S65" s="4">
        <f t="shared" si="10"/>
        <v>82.132245555723429</v>
      </c>
      <c r="T65">
        <v>2.5056497175141241</v>
      </c>
      <c r="U65">
        <f t="shared" si="9"/>
        <v>2.4305711842282935</v>
      </c>
    </row>
    <row r="66" spans="1:21" x14ac:dyDescent="0.25">
      <c r="A66" t="s">
        <v>487</v>
      </c>
      <c r="C66" t="s">
        <v>492</v>
      </c>
      <c r="D66" t="s">
        <v>223</v>
      </c>
      <c r="E66" t="s">
        <v>493</v>
      </c>
      <c r="F66">
        <v>62.7318</v>
      </c>
      <c r="G66">
        <v>11.177899999999999</v>
      </c>
      <c r="H66">
        <v>0.56720000000000004</v>
      </c>
      <c r="I66">
        <v>0.56720000000000004</v>
      </c>
      <c r="J66">
        <v>0.158</v>
      </c>
      <c r="K66">
        <v>211</v>
      </c>
      <c r="L66">
        <v>185</v>
      </c>
      <c r="M66">
        <v>8</v>
      </c>
      <c r="N66">
        <v>0.19980000000000001</v>
      </c>
      <c r="O66">
        <v>5.1299999999999998E-2</v>
      </c>
      <c r="P66" s="4">
        <f t="shared" ref="P66:P97" si="11">O66/J66</f>
        <v>0.32468354430379748</v>
      </c>
      <c r="Q66" s="4">
        <f t="shared" ref="Q66:Q99" si="12">(F66/100)/O66</f>
        <v>12.22842105263158</v>
      </c>
      <c r="R66" s="27">
        <f t="shared" si="5"/>
        <v>217.89278752436647</v>
      </c>
      <c r="S66" s="4">
        <f t="shared" si="10"/>
        <v>74.324324324324337</v>
      </c>
      <c r="T66">
        <v>0.29653179190751444</v>
      </c>
      <c r="U66">
        <f t="shared" ref="U66:U101" si="13">K66/F66</f>
        <v>3.3635253571553823</v>
      </c>
    </row>
    <row r="67" spans="1:21" x14ac:dyDescent="0.25">
      <c r="A67">
        <v>7054</v>
      </c>
      <c r="B67">
        <v>23</v>
      </c>
      <c r="C67" t="s">
        <v>352</v>
      </c>
      <c r="D67" t="s">
        <v>223</v>
      </c>
      <c r="E67" t="s">
        <v>493</v>
      </c>
      <c r="F67">
        <v>125.0194</v>
      </c>
      <c r="G67">
        <v>24.235199999999999</v>
      </c>
      <c r="H67">
        <v>0.61699999999999999</v>
      </c>
      <c r="I67">
        <v>0.61699999999999999</v>
      </c>
      <c r="J67">
        <v>0.374</v>
      </c>
      <c r="K67">
        <v>317</v>
      </c>
      <c r="L67">
        <v>246</v>
      </c>
      <c r="M67">
        <v>7</v>
      </c>
      <c r="N67">
        <v>0.44450000000000001</v>
      </c>
      <c r="O67">
        <v>9.9599999999999994E-2</v>
      </c>
      <c r="P67" s="4">
        <f t="shared" si="11"/>
        <v>0.26631016042780747</v>
      </c>
      <c r="Q67" s="4">
        <f t="shared" si="12"/>
        <v>12.552148594377512</v>
      </c>
      <c r="R67" s="27">
        <f t="shared" si="5"/>
        <v>243.32530120481928</v>
      </c>
      <c r="S67" s="4">
        <f t="shared" si="10"/>
        <v>77.592800899887507</v>
      </c>
      <c r="T67">
        <v>0.94857142857142851</v>
      </c>
      <c r="U67">
        <f t="shared" si="13"/>
        <v>2.5356064738752546</v>
      </c>
    </row>
    <row r="68" spans="1:21" x14ac:dyDescent="0.25">
      <c r="A68">
        <v>7120</v>
      </c>
      <c r="B68">
        <v>35</v>
      </c>
      <c r="C68" t="s">
        <v>491</v>
      </c>
      <c r="D68" t="s">
        <v>223</v>
      </c>
      <c r="E68" t="s">
        <v>493</v>
      </c>
      <c r="F68">
        <v>161.56</v>
      </c>
      <c r="G68">
        <v>28.590399999999999</v>
      </c>
      <c r="H68">
        <v>0.56329660441941065</v>
      </c>
      <c r="I68">
        <v>0.55194999999999994</v>
      </c>
      <c r="J68">
        <v>0.40399999999999997</v>
      </c>
      <c r="K68">
        <v>571</v>
      </c>
      <c r="L68">
        <v>537</v>
      </c>
      <c r="M68">
        <v>41</v>
      </c>
      <c r="N68">
        <v>0.43180000000000002</v>
      </c>
      <c r="O68">
        <v>0.1285</v>
      </c>
      <c r="P68" s="4">
        <f t="shared" si="11"/>
        <v>0.31806930693069307</v>
      </c>
      <c r="Q68" s="4">
        <f t="shared" si="12"/>
        <v>12.572762645914397</v>
      </c>
      <c r="R68" s="27">
        <f t="shared" si="5"/>
        <v>222.49338521400776</v>
      </c>
      <c r="S68" s="4">
        <f t="shared" si="10"/>
        <v>70.240852246410384</v>
      </c>
      <c r="T68">
        <v>0.94903988183161014</v>
      </c>
      <c r="U68">
        <f t="shared" si="13"/>
        <v>3.534290666006437</v>
      </c>
    </row>
    <row r="69" spans="1:21" x14ac:dyDescent="0.25">
      <c r="A69">
        <v>7001</v>
      </c>
      <c r="B69">
        <v>1</v>
      </c>
      <c r="C69" t="s">
        <v>350</v>
      </c>
      <c r="D69" t="s">
        <v>223</v>
      </c>
      <c r="E69" t="s">
        <v>493</v>
      </c>
      <c r="F69">
        <v>159.8374</v>
      </c>
      <c r="G69">
        <v>27.980599999999999</v>
      </c>
      <c r="H69">
        <v>0.55720000000000003</v>
      </c>
      <c r="I69">
        <v>0.55720000000000003</v>
      </c>
      <c r="J69">
        <v>0.39</v>
      </c>
      <c r="K69">
        <v>536</v>
      </c>
      <c r="L69">
        <v>667</v>
      </c>
      <c r="M69">
        <v>52</v>
      </c>
      <c r="N69">
        <v>0.433</v>
      </c>
      <c r="O69">
        <v>0.1246</v>
      </c>
      <c r="P69" s="4">
        <f t="shared" si="11"/>
        <v>0.31948717948717947</v>
      </c>
      <c r="Q69" s="4">
        <f t="shared" si="12"/>
        <v>12.828041733547352</v>
      </c>
      <c r="R69" s="27">
        <f t="shared" ref="R69:R98" si="14">(G69)/O69</f>
        <v>224.56340288924557</v>
      </c>
      <c r="S69" s="4">
        <f t="shared" si="10"/>
        <v>71.224018475750583</v>
      </c>
      <c r="T69">
        <v>1.3060796645702306</v>
      </c>
      <c r="U69">
        <f t="shared" si="13"/>
        <v>3.3534079007791666</v>
      </c>
    </row>
    <row r="70" spans="1:21" x14ac:dyDescent="0.25">
      <c r="A70">
        <v>4705</v>
      </c>
      <c r="B70">
        <v>45</v>
      </c>
      <c r="C70" t="s">
        <v>490</v>
      </c>
      <c r="D70" t="s">
        <v>223</v>
      </c>
      <c r="E70" t="s">
        <v>494</v>
      </c>
      <c r="F70">
        <v>49.166499999999999</v>
      </c>
      <c r="G70">
        <v>6.5439999999999996</v>
      </c>
      <c r="H70">
        <v>0.42370000000000002</v>
      </c>
      <c r="I70">
        <v>0.42370000000000002</v>
      </c>
      <c r="J70">
        <v>6.9000000000000006E-2</v>
      </c>
      <c r="K70">
        <v>92</v>
      </c>
      <c r="L70">
        <v>105</v>
      </c>
      <c r="M70">
        <v>5</v>
      </c>
      <c r="N70">
        <v>0.1162</v>
      </c>
      <c r="O70">
        <v>3.6700000000000003E-2</v>
      </c>
      <c r="P70" s="4">
        <f t="shared" si="11"/>
        <v>0.53188405797101446</v>
      </c>
      <c r="Q70" s="4">
        <f t="shared" si="12"/>
        <v>13.396866485013623</v>
      </c>
      <c r="R70" s="27">
        <f t="shared" si="14"/>
        <v>178.31062670299724</v>
      </c>
      <c r="S70" s="4">
        <f t="shared" si="10"/>
        <v>68.416523235800327</v>
      </c>
      <c r="T70">
        <v>0.13622865627319972</v>
      </c>
      <c r="U70">
        <f t="shared" si="13"/>
        <v>1.8711927837043516</v>
      </c>
    </row>
    <row r="71" spans="1:21" x14ac:dyDescent="0.25">
      <c r="A71">
        <v>7196</v>
      </c>
      <c r="B71">
        <v>49</v>
      </c>
      <c r="C71" t="s">
        <v>351</v>
      </c>
      <c r="D71" t="s">
        <v>223</v>
      </c>
      <c r="E71" t="s">
        <v>493</v>
      </c>
      <c r="F71">
        <v>149.74889999999999</v>
      </c>
      <c r="G71">
        <v>32.845700000000001</v>
      </c>
      <c r="H71">
        <v>0.69820000000000004</v>
      </c>
      <c r="I71">
        <v>0.69820000000000004</v>
      </c>
      <c r="J71">
        <v>0.57299999999999995</v>
      </c>
      <c r="K71">
        <v>404</v>
      </c>
      <c r="L71">
        <v>421</v>
      </c>
      <c r="M71">
        <v>21</v>
      </c>
      <c r="N71">
        <v>0.65139999999999998</v>
      </c>
      <c r="O71">
        <v>0.107</v>
      </c>
      <c r="P71" s="4">
        <f t="shared" si="11"/>
        <v>0.1867364746945899</v>
      </c>
      <c r="Q71" s="4">
        <f t="shared" si="12"/>
        <v>13.99522429906542</v>
      </c>
      <c r="R71" s="27">
        <f t="shared" si="14"/>
        <v>306.96915887850469</v>
      </c>
      <c r="S71" s="4">
        <f t="shared" si="10"/>
        <v>83.573840957936753</v>
      </c>
      <c r="T71">
        <v>0.8199233716475095</v>
      </c>
      <c r="U71">
        <f t="shared" si="13"/>
        <v>2.6978495334523327</v>
      </c>
    </row>
    <row r="72" spans="1:21" x14ac:dyDescent="0.25">
      <c r="A72">
        <v>7003</v>
      </c>
      <c r="B72">
        <v>1</v>
      </c>
      <c r="C72" t="s">
        <v>350</v>
      </c>
      <c r="D72" t="s">
        <v>223</v>
      </c>
      <c r="E72" t="s">
        <v>493</v>
      </c>
      <c r="F72">
        <v>170.8552</v>
      </c>
      <c r="G72">
        <v>26.681100000000001</v>
      </c>
      <c r="H72">
        <v>0.49709999999999999</v>
      </c>
      <c r="I72">
        <v>0.49709999999999999</v>
      </c>
      <c r="J72">
        <v>0.33200000000000002</v>
      </c>
      <c r="K72">
        <v>661</v>
      </c>
      <c r="L72">
        <v>597</v>
      </c>
      <c r="M72">
        <v>56</v>
      </c>
      <c r="N72">
        <v>0.40670000000000001</v>
      </c>
      <c r="O72">
        <v>0.1183</v>
      </c>
      <c r="P72" s="4">
        <f t="shared" si="11"/>
        <v>0.35632530120481926</v>
      </c>
      <c r="Q72" s="4">
        <f t="shared" si="12"/>
        <v>14.44253592561285</v>
      </c>
      <c r="R72" s="27">
        <f t="shared" si="14"/>
        <v>225.53761622992391</v>
      </c>
      <c r="S72" s="4">
        <f t="shared" si="10"/>
        <v>70.912220309810664</v>
      </c>
      <c r="T72">
        <v>0.42862318840579705</v>
      </c>
      <c r="U72">
        <f t="shared" si="13"/>
        <v>3.8687730897274419</v>
      </c>
    </row>
    <row r="73" spans="1:21" x14ac:dyDescent="0.25">
      <c r="A73">
        <v>5920</v>
      </c>
      <c r="B73">
        <v>49</v>
      </c>
      <c r="C73" t="s">
        <v>351</v>
      </c>
      <c r="D73" t="s">
        <v>223</v>
      </c>
      <c r="E73" t="s">
        <v>495</v>
      </c>
      <c r="F73">
        <v>22.592500000000001</v>
      </c>
      <c r="G73">
        <v>2.9134000000000002</v>
      </c>
      <c r="H73">
        <v>0.41049999999999998</v>
      </c>
      <c r="I73">
        <v>0.41049999999999998</v>
      </c>
      <c r="J73">
        <v>0.03</v>
      </c>
      <c r="K73">
        <v>65</v>
      </c>
      <c r="L73">
        <v>54</v>
      </c>
      <c r="M73">
        <v>5</v>
      </c>
      <c r="N73">
        <v>4.0099999999999997E-2</v>
      </c>
      <c r="O73">
        <v>1.5299999999999999E-2</v>
      </c>
      <c r="P73" s="4">
        <f t="shared" si="11"/>
        <v>0.51</v>
      </c>
      <c r="Q73" s="4">
        <f t="shared" si="12"/>
        <v>14.766339869281047</v>
      </c>
      <c r="R73" s="27">
        <f t="shared" si="14"/>
        <v>190.4183006535948</v>
      </c>
      <c r="S73" s="4">
        <f t="shared" si="10"/>
        <v>61.845386533665824</v>
      </c>
      <c r="T73">
        <v>8.1556503198294245E-2</v>
      </c>
      <c r="U73">
        <f t="shared" si="13"/>
        <v>2.8770609715613586</v>
      </c>
    </row>
    <row r="74" spans="1:21" x14ac:dyDescent="0.25">
      <c r="A74">
        <v>7011</v>
      </c>
      <c r="B74">
        <v>1</v>
      </c>
      <c r="C74" t="s">
        <v>350</v>
      </c>
      <c r="D74" t="s">
        <v>223</v>
      </c>
      <c r="E74" t="s">
        <v>493</v>
      </c>
      <c r="F74">
        <v>213.38739999999999</v>
      </c>
      <c r="G74">
        <v>32.347099999999998</v>
      </c>
      <c r="H74">
        <v>0.48251446973907552</v>
      </c>
      <c r="I74">
        <v>0.4677</v>
      </c>
      <c r="J74">
        <v>0.39100000000000001</v>
      </c>
      <c r="K74">
        <v>597</v>
      </c>
      <c r="L74">
        <v>653</v>
      </c>
      <c r="M74">
        <v>62</v>
      </c>
      <c r="N74">
        <v>0.54039999999999999</v>
      </c>
      <c r="O74">
        <v>0.13789999999999999</v>
      </c>
      <c r="P74" s="4">
        <f t="shared" si="11"/>
        <v>0.3526854219948849</v>
      </c>
      <c r="Q74" s="4">
        <f t="shared" si="12"/>
        <v>15.474068165337203</v>
      </c>
      <c r="R74" s="27">
        <f t="shared" si="14"/>
        <v>234.56925308194343</v>
      </c>
      <c r="S74" s="4">
        <f t="shared" si="10"/>
        <v>74.481865284974091</v>
      </c>
      <c r="T74">
        <v>3.3309178743961354</v>
      </c>
      <c r="U74">
        <f t="shared" si="13"/>
        <v>2.7977284506957769</v>
      </c>
    </row>
    <row r="75" spans="1:21" x14ac:dyDescent="0.25">
      <c r="A75">
        <v>7063</v>
      </c>
      <c r="B75">
        <v>23</v>
      </c>
      <c r="C75" t="s">
        <v>352</v>
      </c>
      <c r="D75" t="s">
        <v>223</v>
      </c>
      <c r="E75" t="s">
        <v>493</v>
      </c>
      <c r="F75">
        <v>100.61960000000001</v>
      </c>
      <c r="G75">
        <v>17.3141</v>
      </c>
      <c r="H75">
        <v>0.54769999999999996</v>
      </c>
      <c r="I75">
        <v>0.54769999999999996</v>
      </c>
      <c r="J75">
        <v>0.23699999999999999</v>
      </c>
      <c r="K75">
        <v>248</v>
      </c>
      <c r="L75">
        <v>252</v>
      </c>
      <c r="M75">
        <v>15</v>
      </c>
      <c r="N75">
        <v>0.2429</v>
      </c>
      <c r="O75">
        <v>6.3500000000000001E-2</v>
      </c>
      <c r="P75" s="4">
        <f t="shared" si="11"/>
        <v>0.2679324894514768</v>
      </c>
      <c r="Q75" s="4">
        <f t="shared" si="12"/>
        <v>15.8456062992126</v>
      </c>
      <c r="R75" s="27">
        <f t="shared" si="14"/>
        <v>272.66299212598426</v>
      </c>
      <c r="S75" s="4">
        <f t="shared" si="10"/>
        <v>73.857554549197204</v>
      </c>
      <c r="T75">
        <v>0.80176767676767668</v>
      </c>
      <c r="U75">
        <f t="shared" si="13"/>
        <v>2.4647285419540528</v>
      </c>
    </row>
    <row r="76" spans="1:21" x14ac:dyDescent="0.25">
      <c r="A76">
        <v>7005</v>
      </c>
      <c r="B76">
        <v>1</v>
      </c>
      <c r="C76" t="s">
        <v>350</v>
      </c>
      <c r="D76" t="s">
        <v>223</v>
      </c>
      <c r="E76" t="s">
        <v>493</v>
      </c>
      <c r="F76">
        <v>419.89659999999998</v>
      </c>
      <c r="G76">
        <v>65.376000000000005</v>
      </c>
      <c r="H76">
        <v>0.49562019259027107</v>
      </c>
      <c r="I76">
        <v>0.48833333333333334</v>
      </c>
      <c r="J76">
        <v>0.81200000000000006</v>
      </c>
      <c r="K76">
        <v>1286</v>
      </c>
      <c r="L76">
        <v>1579</v>
      </c>
      <c r="M76">
        <v>96</v>
      </c>
      <c r="N76">
        <v>0.77529999999999999</v>
      </c>
      <c r="O76">
        <v>0.26169999999999999</v>
      </c>
      <c r="P76" s="4">
        <f t="shared" si="11"/>
        <v>0.32229064039408861</v>
      </c>
      <c r="Q76" s="4">
        <f t="shared" si="12"/>
        <v>16.044959877722583</v>
      </c>
      <c r="R76" s="27">
        <f t="shared" si="14"/>
        <v>249.81276270538788</v>
      </c>
      <c r="S76" s="4">
        <f t="shared" si="10"/>
        <v>66.245324390558508</v>
      </c>
      <c r="T76">
        <v>1.4988545246277203</v>
      </c>
      <c r="U76">
        <f t="shared" si="13"/>
        <v>3.0626587593231287</v>
      </c>
    </row>
    <row r="77" spans="1:21" x14ac:dyDescent="0.25">
      <c r="A77">
        <v>7053</v>
      </c>
      <c r="B77">
        <v>23</v>
      </c>
      <c r="C77" t="s">
        <v>352</v>
      </c>
      <c r="D77" t="s">
        <v>223</v>
      </c>
      <c r="E77" t="s">
        <v>493</v>
      </c>
      <c r="F77">
        <v>229.51150000000001</v>
      </c>
      <c r="G77">
        <v>39.349499999999999</v>
      </c>
      <c r="H77">
        <v>0.54569999999999996</v>
      </c>
      <c r="I77">
        <v>0.54569999999999996</v>
      </c>
      <c r="J77">
        <v>0.53700000000000003</v>
      </c>
      <c r="K77">
        <v>678</v>
      </c>
      <c r="L77">
        <v>656</v>
      </c>
      <c r="M77">
        <v>77</v>
      </c>
      <c r="N77">
        <v>0.4824</v>
      </c>
      <c r="O77">
        <v>0.14099999999999999</v>
      </c>
      <c r="P77" s="4">
        <f t="shared" si="11"/>
        <v>0.26256983240223458</v>
      </c>
      <c r="Q77" s="4">
        <f t="shared" si="12"/>
        <v>16.277411347517731</v>
      </c>
      <c r="R77" s="27">
        <f t="shared" si="14"/>
        <v>279.07446808510639</v>
      </c>
      <c r="S77" s="4">
        <f t="shared" si="10"/>
        <v>70.771144278606982</v>
      </c>
      <c r="T77">
        <v>1.2020460358056264</v>
      </c>
      <c r="U77">
        <f t="shared" si="13"/>
        <v>2.9541003391986891</v>
      </c>
    </row>
    <row r="78" spans="1:21" x14ac:dyDescent="0.25">
      <c r="A78">
        <v>7217</v>
      </c>
      <c r="B78">
        <v>55</v>
      </c>
      <c r="C78" t="s">
        <v>492</v>
      </c>
      <c r="D78" t="s">
        <v>223</v>
      </c>
      <c r="E78" t="s">
        <v>493</v>
      </c>
      <c r="F78">
        <v>59.780599999999993</v>
      </c>
      <c r="G78">
        <v>8.4148999999999994</v>
      </c>
      <c r="H78">
        <v>0.44810581158436025</v>
      </c>
      <c r="I78">
        <v>0.43945000000000001</v>
      </c>
      <c r="J78">
        <v>9.4E-2</v>
      </c>
      <c r="K78">
        <v>229</v>
      </c>
      <c r="L78">
        <v>156</v>
      </c>
      <c r="M78">
        <v>7</v>
      </c>
      <c r="N78">
        <v>7.8399999999999997E-2</v>
      </c>
      <c r="O78">
        <v>3.5700000000000003E-2</v>
      </c>
      <c r="P78" s="4">
        <f t="shared" si="11"/>
        <v>0.37978723404255321</v>
      </c>
      <c r="Q78" s="4">
        <f t="shared" si="12"/>
        <v>16.745266106442575</v>
      </c>
      <c r="R78" s="27">
        <f t="shared" si="14"/>
        <v>235.7114845938375</v>
      </c>
      <c r="S78" s="4">
        <f t="shared" si="10"/>
        <v>54.464285714285708</v>
      </c>
      <c r="T78">
        <v>0.3703319502074689</v>
      </c>
      <c r="U78">
        <f t="shared" si="13"/>
        <v>3.8306741651974057</v>
      </c>
    </row>
    <row r="79" spans="1:21" x14ac:dyDescent="0.25">
      <c r="A79">
        <v>5718</v>
      </c>
      <c r="B79">
        <v>49</v>
      </c>
      <c r="C79" t="s">
        <v>351</v>
      </c>
      <c r="D79" t="s">
        <v>223</v>
      </c>
      <c r="E79" t="s">
        <v>495</v>
      </c>
      <c r="F79">
        <v>151.02119999999999</v>
      </c>
      <c r="G79">
        <v>18.674900000000001</v>
      </c>
      <c r="H79">
        <v>0.39360000000000001</v>
      </c>
      <c r="I79">
        <v>0.39360000000000001</v>
      </c>
      <c r="J79">
        <v>0.184</v>
      </c>
      <c r="K79">
        <v>392</v>
      </c>
      <c r="L79">
        <v>719</v>
      </c>
      <c r="M79">
        <v>66</v>
      </c>
      <c r="N79">
        <v>0.2107</v>
      </c>
      <c r="O79">
        <v>0.09</v>
      </c>
      <c r="P79" s="4">
        <f t="shared" si="11"/>
        <v>0.4891304347826087</v>
      </c>
      <c r="Q79" s="4">
        <f t="shared" si="12"/>
        <v>16.780133333333332</v>
      </c>
      <c r="R79" s="27">
        <f t="shared" si="14"/>
        <v>207.4988888888889</v>
      </c>
      <c r="S79" s="4">
        <f t="shared" si="10"/>
        <v>57.285239677266254</v>
      </c>
      <c r="T79">
        <v>0.26946107784431134</v>
      </c>
      <c r="U79">
        <f t="shared" si="13"/>
        <v>2.5956620659880865</v>
      </c>
    </row>
    <row r="80" spans="1:21" x14ac:dyDescent="0.25">
      <c r="A80">
        <v>7006</v>
      </c>
      <c r="B80">
        <v>1</v>
      </c>
      <c r="C80" t="s">
        <v>350</v>
      </c>
      <c r="D80" t="s">
        <v>223</v>
      </c>
      <c r="E80" t="s">
        <v>493</v>
      </c>
      <c r="F80">
        <v>188.1138</v>
      </c>
      <c r="G80">
        <v>35.264499999999998</v>
      </c>
      <c r="H80">
        <v>0.59674447430225741</v>
      </c>
      <c r="I80">
        <v>0.59019999999999995</v>
      </c>
      <c r="J80">
        <v>0.52699999999999991</v>
      </c>
      <c r="K80">
        <v>461</v>
      </c>
      <c r="L80">
        <v>508</v>
      </c>
      <c r="M80">
        <v>39</v>
      </c>
      <c r="N80">
        <v>0.60670000000000002</v>
      </c>
      <c r="O80">
        <v>0.10929999999999999</v>
      </c>
      <c r="P80" s="4">
        <f t="shared" si="11"/>
        <v>0.20740037950664139</v>
      </c>
      <c r="Q80" s="4">
        <f t="shared" si="12"/>
        <v>17.21077767612077</v>
      </c>
      <c r="R80" s="27">
        <f t="shared" si="14"/>
        <v>322.6395242451967</v>
      </c>
      <c r="S80" s="4">
        <f t="shared" si="10"/>
        <v>81.984506345805173</v>
      </c>
      <c r="T80">
        <v>0.98468468468468462</v>
      </c>
      <c r="U80">
        <f t="shared" si="13"/>
        <v>2.450644237690164</v>
      </c>
    </row>
    <row r="81" spans="1:21" x14ac:dyDescent="0.25">
      <c r="A81" t="s">
        <v>488</v>
      </c>
      <c r="C81" t="s">
        <v>492</v>
      </c>
      <c r="D81" t="s">
        <v>223</v>
      </c>
      <c r="E81" t="s">
        <v>493</v>
      </c>
      <c r="F81">
        <v>144.0984</v>
      </c>
      <c r="G81">
        <v>20.960599999999999</v>
      </c>
      <c r="H81">
        <v>0.46301549080350646</v>
      </c>
      <c r="I81">
        <v>1.379</v>
      </c>
      <c r="J81">
        <v>0.24299999999999999</v>
      </c>
      <c r="K81">
        <v>544</v>
      </c>
      <c r="L81">
        <v>512</v>
      </c>
      <c r="M81">
        <v>25</v>
      </c>
      <c r="N81">
        <v>0.26379999999999998</v>
      </c>
      <c r="O81">
        <v>7.9299999999999995E-2</v>
      </c>
      <c r="P81" s="4">
        <f t="shared" si="11"/>
        <v>0.32633744855967078</v>
      </c>
      <c r="Q81" s="4">
        <f t="shared" si="12"/>
        <v>18.171298865069357</v>
      </c>
      <c r="R81" s="27">
        <f t="shared" si="14"/>
        <v>264.32030264817149</v>
      </c>
      <c r="S81" s="4">
        <f t="shared" si="10"/>
        <v>69.939347990902206</v>
      </c>
      <c r="T81">
        <v>0.29005120702267739</v>
      </c>
      <c r="U81">
        <f t="shared" si="13"/>
        <v>3.7751980591040568</v>
      </c>
    </row>
    <row r="82" spans="1:21" x14ac:dyDescent="0.25">
      <c r="A82">
        <v>7047</v>
      </c>
      <c r="B82">
        <v>17</v>
      </c>
      <c r="C82" t="s">
        <v>351</v>
      </c>
      <c r="D82" t="s">
        <v>223</v>
      </c>
      <c r="E82" t="s">
        <v>493</v>
      </c>
      <c r="F82">
        <v>367.14830000000001</v>
      </c>
      <c r="G82">
        <v>64.852699999999999</v>
      </c>
      <c r="H82">
        <v>0.56224023395995559</v>
      </c>
      <c r="I82">
        <v>0.56210000000000004</v>
      </c>
      <c r="J82">
        <v>0.91299999999999992</v>
      </c>
      <c r="K82">
        <v>1075</v>
      </c>
      <c r="L82">
        <v>1227</v>
      </c>
      <c r="M82">
        <v>136</v>
      </c>
      <c r="N82">
        <v>1.3302</v>
      </c>
      <c r="O82">
        <v>0.19370000000000001</v>
      </c>
      <c r="P82" s="4">
        <f t="shared" si="11"/>
        <v>0.21215772179627604</v>
      </c>
      <c r="Q82" s="4">
        <f t="shared" si="12"/>
        <v>18.954481156427466</v>
      </c>
      <c r="R82" s="27">
        <f t="shared" si="14"/>
        <v>334.81001548786782</v>
      </c>
      <c r="S82" s="4">
        <f t="shared" si="10"/>
        <v>85.438279957901059</v>
      </c>
      <c r="T82">
        <v>2.9215686274509807</v>
      </c>
      <c r="U82">
        <f t="shared" si="13"/>
        <v>2.9279721572999247</v>
      </c>
    </row>
    <row r="83" spans="1:21" x14ac:dyDescent="0.25">
      <c r="A83">
        <v>7051</v>
      </c>
      <c r="B83">
        <v>23</v>
      </c>
      <c r="C83" t="s">
        <v>352</v>
      </c>
      <c r="D83" t="s">
        <v>223</v>
      </c>
      <c r="E83" t="s">
        <v>493</v>
      </c>
      <c r="F83">
        <v>107.30540000000001</v>
      </c>
      <c r="G83">
        <v>16.009899999999998</v>
      </c>
      <c r="H83">
        <v>0.47489999999999999</v>
      </c>
      <c r="I83">
        <v>0.47489999999999999</v>
      </c>
      <c r="J83">
        <v>0.19</v>
      </c>
      <c r="K83">
        <v>438</v>
      </c>
      <c r="L83">
        <v>369</v>
      </c>
      <c r="M83">
        <v>41</v>
      </c>
      <c r="N83">
        <v>0.2525</v>
      </c>
      <c r="O83">
        <v>5.5E-2</v>
      </c>
      <c r="P83" s="4">
        <f t="shared" si="11"/>
        <v>0.28947368421052633</v>
      </c>
      <c r="Q83" s="4">
        <f t="shared" si="12"/>
        <v>19.510072727272725</v>
      </c>
      <c r="R83" s="27">
        <f t="shared" si="14"/>
        <v>291.08909090909088</v>
      </c>
      <c r="S83" s="4">
        <f t="shared" si="10"/>
        <v>78.21782178217822</v>
      </c>
      <c r="T83">
        <v>0.34055727554179566</v>
      </c>
      <c r="U83">
        <f t="shared" si="13"/>
        <v>4.0818076257112876</v>
      </c>
    </row>
    <row r="84" spans="1:21" x14ac:dyDescent="0.25">
      <c r="A84">
        <v>4785</v>
      </c>
      <c r="B84">
        <v>45</v>
      </c>
      <c r="C84" t="s">
        <v>490</v>
      </c>
      <c r="D84" t="s">
        <v>223</v>
      </c>
      <c r="E84" t="s">
        <v>494</v>
      </c>
      <c r="F84">
        <v>243.46170000000001</v>
      </c>
      <c r="G84">
        <v>30.9071</v>
      </c>
      <c r="H84">
        <v>0.40409097122873949</v>
      </c>
      <c r="I84">
        <v>0.41359999999999997</v>
      </c>
      <c r="J84">
        <v>0.315</v>
      </c>
      <c r="K84">
        <v>547</v>
      </c>
      <c r="L84">
        <v>1064</v>
      </c>
      <c r="M84">
        <v>143</v>
      </c>
      <c r="N84">
        <v>0.39739999999999998</v>
      </c>
      <c r="O84">
        <v>0.1085</v>
      </c>
      <c r="P84" s="4">
        <f t="shared" si="11"/>
        <v>0.34444444444444444</v>
      </c>
      <c r="Q84" s="4">
        <f t="shared" si="12"/>
        <v>22.438866359447008</v>
      </c>
      <c r="R84" s="27">
        <f t="shared" si="14"/>
        <v>284.85806451612905</v>
      </c>
      <c r="S84" s="4">
        <f t="shared" si="10"/>
        <v>72.697533970810269</v>
      </c>
      <c r="T84">
        <v>0.43856103476151981</v>
      </c>
      <c r="U84">
        <f t="shared" si="13"/>
        <v>2.2467599626553172</v>
      </c>
    </row>
    <row r="85" spans="1:21" x14ac:dyDescent="0.25">
      <c r="A85">
        <v>7055</v>
      </c>
      <c r="B85">
        <v>23</v>
      </c>
      <c r="C85" t="s">
        <v>352</v>
      </c>
      <c r="D85" t="s">
        <v>223</v>
      </c>
      <c r="E85" t="s">
        <v>493</v>
      </c>
      <c r="F85">
        <v>290.71820000000002</v>
      </c>
      <c r="G85">
        <v>41.523899999999998</v>
      </c>
      <c r="H85">
        <v>0.49278985459681779</v>
      </c>
      <c r="I85">
        <v>0.45855000000000001</v>
      </c>
      <c r="J85">
        <v>0.47900000000000004</v>
      </c>
      <c r="K85">
        <v>928</v>
      </c>
      <c r="L85">
        <v>861</v>
      </c>
      <c r="M85">
        <v>58</v>
      </c>
      <c r="N85">
        <v>0.1948</v>
      </c>
      <c r="O85">
        <v>0.12690000000000001</v>
      </c>
      <c r="P85" s="4">
        <f t="shared" si="11"/>
        <v>0.26492693110647181</v>
      </c>
      <c r="Q85" s="4">
        <f t="shared" si="12"/>
        <v>22.909235618597318</v>
      </c>
      <c r="R85" s="27">
        <f t="shared" si="14"/>
        <v>327.21749408983447</v>
      </c>
      <c r="S85" s="4">
        <f t="shared" si="10"/>
        <v>34.856262833675558</v>
      </c>
      <c r="T85">
        <v>0.86209239130434789</v>
      </c>
      <c r="U85">
        <f t="shared" si="13"/>
        <v>3.1920946125835945</v>
      </c>
    </row>
    <row r="86" spans="1:21" x14ac:dyDescent="0.25">
      <c r="A86">
        <v>4697</v>
      </c>
      <c r="B86">
        <v>45</v>
      </c>
      <c r="C86" t="s">
        <v>490</v>
      </c>
      <c r="D86" t="s">
        <v>223</v>
      </c>
      <c r="E86" t="s">
        <v>496</v>
      </c>
      <c r="F86">
        <v>556.00029999999992</v>
      </c>
      <c r="G86">
        <v>63.606200000000001</v>
      </c>
      <c r="H86">
        <v>0.36415687556283693</v>
      </c>
      <c r="I86">
        <v>0.36285000000000001</v>
      </c>
      <c r="J86">
        <v>0.58000000000000007</v>
      </c>
      <c r="K86">
        <v>1494</v>
      </c>
      <c r="L86">
        <v>4376</v>
      </c>
      <c r="M86">
        <v>963</v>
      </c>
      <c r="N86">
        <v>0.83199999999999996</v>
      </c>
      <c r="O86">
        <v>0.20069999999999999</v>
      </c>
      <c r="P86" s="4">
        <f t="shared" si="11"/>
        <v>0.34603448275862064</v>
      </c>
      <c r="Q86" s="4">
        <f t="shared" si="12"/>
        <v>27.703054309915295</v>
      </c>
      <c r="R86" s="27">
        <f t="shared" si="14"/>
        <v>316.92177379172898</v>
      </c>
      <c r="S86" s="4">
        <f t="shared" si="10"/>
        <v>75.87740384615384</v>
      </c>
      <c r="T86">
        <v>0.29277899343544855</v>
      </c>
      <c r="U86">
        <f t="shared" si="13"/>
        <v>2.6870489098656964</v>
      </c>
    </row>
    <row r="87" spans="1:21" x14ac:dyDescent="0.25">
      <c r="A87">
        <v>4947</v>
      </c>
      <c r="B87">
        <v>45</v>
      </c>
      <c r="C87" t="s">
        <v>490</v>
      </c>
      <c r="D87" t="s">
        <v>223</v>
      </c>
      <c r="E87" t="s">
        <v>496</v>
      </c>
      <c r="F87">
        <v>31.162299999999998</v>
      </c>
      <c r="G87">
        <v>3.5989</v>
      </c>
      <c r="H87">
        <v>0.36759999999999998</v>
      </c>
      <c r="I87">
        <v>0.36759999999999998</v>
      </c>
      <c r="J87">
        <v>3.3000000000000002E-2</v>
      </c>
      <c r="K87">
        <v>141</v>
      </c>
      <c r="L87">
        <v>99</v>
      </c>
      <c r="M87">
        <v>7</v>
      </c>
      <c r="N87">
        <v>3.2500000000000001E-2</v>
      </c>
      <c r="O87">
        <v>1.0800000000000001E-2</v>
      </c>
      <c r="P87" s="4">
        <f t="shared" si="11"/>
        <v>0.32727272727272727</v>
      </c>
      <c r="Q87" s="4">
        <f t="shared" si="12"/>
        <v>28.85398148148148</v>
      </c>
      <c r="R87" s="27">
        <f t="shared" si="14"/>
        <v>333.23148148148147</v>
      </c>
      <c r="S87" s="4">
        <f t="shared" si="10"/>
        <v>66.769230769230774</v>
      </c>
      <c r="T87">
        <v>6.8354430379746839E-2</v>
      </c>
      <c r="U87">
        <f t="shared" si="13"/>
        <v>4.5246981127837165</v>
      </c>
    </row>
    <row r="88" spans="1:21" x14ac:dyDescent="0.25">
      <c r="A88">
        <v>1896</v>
      </c>
      <c r="B88">
        <v>17</v>
      </c>
      <c r="C88" t="s">
        <v>351</v>
      </c>
      <c r="D88" t="s">
        <v>223</v>
      </c>
      <c r="E88" t="s">
        <v>495</v>
      </c>
      <c r="F88">
        <v>363.91120000000001</v>
      </c>
      <c r="G88">
        <v>32.625399999999999</v>
      </c>
      <c r="H88">
        <v>0.28540749856008829</v>
      </c>
      <c r="I88">
        <v>0.28415000000000001</v>
      </c>
      <c r="J88">
        <v>0.23200000000000001</v>
      </c>
      <c r="K88">
        <v>755</v>
      </c>
      <c r="L88">
        <v>1172</v>
      </c>
      <c r="M88">
        <v>145</v>
      </c>
      <c r="N88">
        <v>0.2989</v>
      </c>
      <c r="O88">
        <v>0.11799999999999999</v>
      </c>
      <c r="P88" s="4">
        <f t="shared" si="11"/>
        <v>0.50862068965517238</v>
      </c>
      <c r="Q88" s="4">
        <f t="shared" si="12"/>
        <v>30.839932203389832</v>
      </c>
      <c r="R88" s="27">
        <f t="shared" si="14"/>
        <v>276.48644067796613</v>
      </c>
      <c r="S88" s="4">
        <f t="shared" si="10"/>
        <v>60.521913683506192</v>
      </c>
      <c r="T88">
        <v>0.4540207772220084</v>
      </c>
      <c r="U88">
        <f t="shared" si="13"/>
        <v>2.0746819553781251</v>
      </c>
    </row>
    <row r="89" spans="1:21" x14ac:dyDescent="0.25">
      <c r="A89">
        <v>2204</v>
      </c>
      <c r="B89">
        <v>23</v>
      </c>
      <c r="C89" t="s">
        <v>352</v>
      </c>
      <c r="D89" t="s">
        <v>223</v>
      </c>
      <c r="E89" t="s">
        <v>497</v>
      </c>
      <c r="F89">
        <v>390.01069999999999</v>
      </c>
      <c r="G89">
        <v>40.287300000000002</v>
      </c>
      <c r="H89">
        <v>0.32880478143291969</v>
      </c>
      <c r="I89">
        <v>0.32440000000000002</v>
      </c>
      <c r="J89">
        <v>0.33300000000000002</v>
      </c>
      <c r="K89">
        <v>732</v>
      </c>
      <c r="L89">
        <v>1047</v>
      </c>
      <c r="M89">
        <v>122</v>
      </c>
      <c r="N89">
        <v>0.41470000000000001</v>
      </c>
      <c r="O89">
        <v>0.1153</v>
      </c>
      <c r="P89" s="4">
        <f t="shared" si="11"/>
        <v>0.34624624624624623</v>
      </c>
      <c r="Q89" s="4">
        <f t="shared" si="12"/>
        <v>33.825732870771894</v>
      </c>
      <c r="R89" s="27">
        <f t="shared" si="14"/>
        <v>349.41283607979187</v>
      </c>
      <c r="S89" s="4">
        <f t="shared" si="10"/>
        <v>72.196768748492872</v>
      </c>
      <c r="T89">
        <v>0.43297033420953812</v>
      </c>
      <c r="U89">
        <f t="shared" si="13"/>
        <v>1.8768715832668181</v>
      </c>
    </row>
    <row r="90" spans="1:21" x14ac:dyDescent="0.25">
      <c r="A90">
        <v>2231</v>
      </c>
      <c r="B90">
        <v>23</v>
      </c>
      <c r="C90" t="s">
        <v>352</v>
      </c>
      <c r="D90" t="s">
        <v>223</v>
      </c>
      <c r="E90" t="s">
        <v>496</v>
      </c>
      <c r="F90">
        <v>149.2867</v>
      </c>
      <c r="G90">
        <v>15.239899999999999</v>
      </c>
      <c r="H90">
        <v>0.32495347241247874</v>
      </c>
      <c r="I90">
        <v>0.2944</v>
      </c>
      <c r="J90">
        <v>0.127</v>
      </c>
      <c r="K90">
        <v>390</v>
      </c>
      <c r="L90">
        <v>529</v>
      </c>
      <c r="M90">
        <v>71</v>
      </c>
      <c r="N90">
        <v>0.17069999999999999</v>
      </c>
      <c r="O90">
        <v>4.2200000000000001E-2</v>
      </c>
      <c r="P90" s="4">
        <f t="shared" si="11"/>
        <v>0.33228346456692914</v>
      </c>
      <c r="Q90" s="4">
        <f t="shared" si="12"/>
        <v>35.375995260663501</v>
      </c>
      <c r="R90" s="27">
        <f t="shared" si="14"/>
        <v>361.13507109004735</v>
      </c>
      <c r="S90" s="4">
        <f t="shared" si="10"/>
        <v>75.278265963678976</v>
      </c>
      <c r="T90">
        <v>0.48450057405281288</v>
      </c>
      <c r="U90">
        <f t="shared" si="13"/>
        <v>2.6124229418963645</v>
      </c>
    </row>
    <row r="91" spans="1:21" x14ac:dyDescent="0.25">
      <c r="A91">
        <v>1919</v>
      </c>
      <c r="B91">
        <v>17</v>
      </c>
      <c r="C91" t="s">
        <v>351</v>
      </c>
      <c r="D91" t="s">
        <v>223</v>
      </c>
      <c r="E91" t="s">
        <v>495</v>
      </c>
      <c r="F91">
        <v>624.17499999999995</v>
      </c>
      <c r="G91">
        <v>68.743099999999998</v>
      </c>
      <c r="H91">
        <v>0.35058560993311177</v>
      </c>
      <c r="I91">
        <v>0.35044999999999998</v>
      </c>
      <c r="J91">
        <v>0.60199999999999998</v>
      </c>
      <c r="K91">
        <v>1046</v>
      </c>
      <c r="L91">
        <v>1140</v>
      </c>
      <c r="M91">
        <v>138</v>
      </c>
      <c r="N91">
        <v>0.80149999999999999</v>
      </c>
      <c r="O91">
        <v>0.1754</v>
      </c>
      <c r="P91" s="4">
        <f t="shared" si="11"/>
        <v>0.29136212624584718</v>
      </c>
      <c r="Q91" s="4">
        <f t="shared" si="12"/>
        <v>35.585803876852907</v>
      </c>
      <c r="R91" s="27">
        <f t="shared" si="14"/>
        <v>391.92189281641959</v>
      </c>
      <c r="S91" s="4">
        <f t="shared" si="10"/>
        <v>78.116032439176536</v>
      </c>
      <c r="T91">
        <v>0.54778263585259213</v>
      </c>
      <c r="U91">
        <f t="shared" si="13"/>
        <v>1.6758120719349543</v>
      </c>
    </row>
    <row r="92" spans="1:21" x14ac:dyDescent="0.25">
      <c r="A92">
        <v>2288</v>
      </c>
      <c r="B92">
        <v>23</v>
      </c>
      <c r="C92" t="s">
        <v>352</v>
      </c>
      <c r="D92" t="s">
        <v>223</v>
      </c>
      <c r="E92" t="s">
        <v>497</v>
      </c>
      <c r="F92">
        <v>728.45550000000003</v>
      </c>
      <c r="G92">
        <v>83.13669999999999</v>
      </c>
      <c r="H92">
        <v>0.36327703254351157</v>
      </c>
      <c r="I92">
        <v>0.36135</v>
      </c>
      <c r="J92">
        <v>0.75800000000000001</v>
      </c>
      <c r="K92">
        <v>1015</v>
      </c>
      <c r="L92">
        <v>1705</v>
      </c>
      <c r="M92">
        <v>287</v>
      </c>
      <c r="N92">
        <v>0.90880000000000005</v>
      </c>
      <c r="O92">
        <v>0.19919999999999999</v>
      </c>
      <c r="P92" s="4">
        <f t="shared" si="11"/>
        <v>0.26279683377308705</v>
      </c>
      <c r="Q92" s="4">
        <f t="shared" si="12"/>
        <v>36.569051204819282</v>
      </c>
      <c r="R92" s="27">
        <f t="shared" si="14"/>
        <v>417.35291164658634</v>
      </c>
      <c r="S92" s="4">
        <f t="shared" si="10"/>
        <v>78.080985915492946</v>
      </c>
      <c r="T92">
        <v>0.35432230522945568</v>
      </c>
      <c r="U92">
        <f t="shared" si="13"/>
        <v>1.3933589629016461</v>
      </c>
    </row>
    <row r="93" spans="1:21" x14ac:dyDescent="0.25">
      <c r="A93">
        <v>193</v>
      </c>
      <c r="B93">
        <v>1</v>
      </c>
      <c r="C93" t="s">
        <v>350</v>
      </c>
      <c r="D93" t="s">
        <v>223</v>
      </c>
      <c r="E93" t="s">
        <v>496</v>
      </c>
      <c r="F93">
        <v>441.03210000000001</v>
      </c>
      <c r="G93">
        <v>48.767200000000003</v>
      </c>
      <c r="H93">
        <v>0.35196789972884057</v>
      </c>
      <c r="I93">
        <v>0.34765000000000001</v>
      </c>
      <c r="J93">
        <v>0.43</v>
      </c>
      <c r="K93">
        <v>807</v>
      </c>
      <c r="L93">
        <v>1374</v>
      </c>
      <c r="M93">
        <v>174</v>
      </c>
      <c r="N93">
        <v>0.50109999999999999</v>
      </c>
      <c r="O93">
        <v>0.11210000000000001</v>
      </c>
      <c r="P93" s="4">
        <f t="shared" si="11"/>
        <v>0.26069767441860464</v>
      </c>
      <c r="Q93" s="4">
        <f t="shared" si="12"/>
        <v>39.342738626226577</v>
      </c>
      <c r="R93" s="27">
        <f t="shared" si="14"/>
        <v>435.0330062444246</v>
      </c>
      <c r="S93" s="4">
        <f t="shared" si="10"/>
        <v>77.629215725404109</v>
      </c>
      <c r="T93">
        <v>1.6806596701649177</v>
      </c>
      <c r="U93">
        <f t="shared" si="13"/>
        <v>1.8297987833538647</v>
      </c>
    </row>
    <row r="94" spans="1:21" x14ac:dyDescent="0.25">
      <c r="A94">
        <v>5891</v>
      </c>
      <c r="B94">
        <v>49</v>
      </c>
      <c r="C94" t="s">
        <v>351</v>
      </c>
      <c r="D94" t="s">
        <v>223</v>
      </c>
      <c r="E94" t="s">
        <v>495</v>
      </c>
      <c r="F94">
        <v>595.86189999999999</v>
      </c>
      <c r="G94">
        <v>56.177300000000002</v>
      </c>
      <c r="H94">
        <v>0.30013076061751887</v>
      </c>
      <c r="I94">
        <v>0.3004</v>
      </c>
      <c r="J94">
        <v>0.42399999999999999</v>
      </c>
      <c r="K94">
        <v>1814</v>
      </c>
      <c r="L94">
        <v>2912</v>
      </c>
      <c r="M94">
        <v>483</v>
      </c>
      <c r="N94">
        <v>0.43830000000000002</v>
      </c>
      <c r="O94">
        <v>0.14510000000000001</v>
      </c>
      <c r="P94" s="4">
        <f t="shared" si="11"/>
        <v>0.34221698113207549</v>
      </c>
      <c r="Q94" s="4">
        <f t="shared" si="12"/>
        <v>41.065603032391451</v>
      </c>
      <c r="R94" s="27">
        <f t="shared" si="14"/>
        <v>387.16264645072363</v>
      </c>
      <c r="S94" s="4">
        <f t="shared" si="10"/>
        <v>66.894820898927676</v>
      </c>
      <c r="T94">
        <v>0.40216186252771619</v>
      </c>
      <c r="U94">
        <f t="shared" si="13"/>
        <v>3.0443295669684538</v>
      </c>
    </row>
    <row r="95" spans="1:21" x14ac:dyDescent="0.25">
      <c r="A95">
        <v>2432</v>
      </c>
      <c r="B95">
        <v>23</v>
      </c>
      <c r="C95" t="s">
        <v>352</v>
      </c>
      <c r="D95" t="s">
        <v>223</v>
      </c>
      <c r="E95" t="s">
        <v>496</v>
      </c>
      <c r="F95">
        <v>197.80800000000002</v>
      </c>
      <c r="G95">
        <v>19.592499999999998</v>
      </c>
      <c r="H95">
        <v>0.3152547269068996</v>
      </c>
      <c r="I95">
        <v>0.28284999999999999</v>
      </c>
      <c r="J95">
        <v>0.15899999999999997</v>
      </c>
      <c r="K95">
        <v>636</v>
      </c>
      <c r="L95">
        <v>822</v>
      </c>
      <c r="M95">
        <v>96</v>
      </c>
      <c r="N95">
        <v>0.20119999999999999</v>
      </c>
      <c r="O95">
        <v>4.4200000000000003E-2</v>
      </c>
      <c r="P95" s="4">
        <f t="shared" si="11"/>
        <v>0.27798742138364785</v>
      </c>
      <c r="Q95" s="4">
        <f t="shared" si="12"/>
        <v>44.752941176470593</v>
      </c>
      <c r="R95" s="27">
        <f t="shared" si="14"/>
        <v>443.26923076923066</v>
      </c>
      <c r="S95" s="4">
        <f t="shared" si="10"/>
        <v>78.031809145129216</v>
      </c>
      <c r="T95">
        <v>0.26658624849215923</v>
      </c>
      <c r="U95">
        <f t="shared" si="13"/>
        <v>3.215239019655423</v>
      </c>
    </row>
    <row r="96" spans="1:21" x14ac:dyDescent="0.25">
      <c r="A96">
        <v>429</v>
      </c>
      <c r="B96">
        <v>1</v>
      </c>
      <c r="C96" t="s">
        <v>350</v>
      </c>
      <c r="D96" t="s">
        <v>223</v>
      </c>
      <c r="E96" t="s">
        <v>496</v>
      </c>
      <c r="F96">
        <v>293.58159999999998</v>
      </c>
      <c r="G96">
        <v>29.424500000000002</v>
      </c>
      <c r="H96">
        <v>0.31901780983549383</v>
      </c>
      <c r="I96">
        <v>0.3082333333333333</v>
      </c>
      <c r="J96">
        <v>0.23699999999999999</v>
      </c>
      <c r="K96">
        <v>576</v>
      </c>
      <c r="L96">
        <v>896</v>
      </c>
      <c r="M96">
        <v>135</v>
      </c>
      <c r="N96">
        <v>0.27050000000000002</v>
      </c>
      <c r="O96">
        <v>5.7299999999999997E-2</v>
      </c>
      <c r="P96" s="4">
        <f t="shared" si="11"/>
        <v>0.24177215189873419</v>
      </c>
      <c r="Q96" s="4">
        <f t="shared" si="12"/>
        <v>51.235881326352533</v>
      </c>
      <c r="R96" s="27">
        <f t="shared" si="14"/>
        <v>513.51657940663188</v>
      </c>
      <c r="S96" s="4">
        <f t="shared" si="10"/>
        <v>78.817005545286506</v>
      </c>
      <c r="T96">
        <v>0.17783985102420857</v>
      </c>
      <c r="U96">
        <f t="shared" si="13"/>
        <v>1.9619758186480354</v>
      </c>
    </row>
    <row r="97" spans="1:21" x14ac:dyDescent="0.25">
      <c r="A97">
        <v>2458</v>
      </c>
      <c r="B97">
        <v>23</v>
      </c>
      <c r="C97" t="s">
        <v>352</v>
      </c>
      <c r="D97" t="s">
        <v>223</v>
      </c>
      <c r="E97" t="s">
        <v>497</v>
      </c>
      <c r="F97">
        <v>202.57679999999999</v>
      </c>
      <c r="G97">
        <v>17.3246</v>
      </c>
      <c r="H97">
        <v>0.27224293176711251</v>
      </c>
      <c r="I97">
        <v>0.28129999999999999</v>
      </c>
      <c r="J97">
        <v>0.11899999999999999</v>
      </c>
      <c r="K97">
        <v>336</v>
      </c>
      <c r="L97">
        <v>490</v>
      </c>
      <c r="M97">
        <v>80</v>
      </c>
      <c r="N97">
        <v>0.16270000000000001</v>
      </c>
      <c r="O97">
        <v>3.8199999999999998E-2</v>
      </c>
      <c r="P97" s="4">
        <f t="shared" si="11"/>
        <v>0.32100840336134451</v>
      </c>
      <c r="Q97" s="4">
        <f t="shared" si="12"/>
        <v>53.030575916230362</v>
      </c>
      <c r="R97" s="27">
        <f t="shared" si="14"/>
        <v>453.52356020942409</v>
      </c>
      <c r="S97" s="4">
        <f t="shared" si="10"/>
        <v>76.521204671173948</v>
      </c>
      <c r="T97">
        <v>0.18643240605173253</v>
      </c>
      <c r="U97">
        <f t="shared" si="13"/>
        <v>1.6586302083950384</v>
      </c>
    </row>
    <row r="98" spans="1:21" x14ac:dyDescent="0.25">
      <c r="A98">
        <v>4651</v>
      </c>
      <c r="B98">
        <v>45</v>
      </c>
      <c r="C98" t="s">
        <v>490</v>
      </c>
      <c r="D98" t="s">
        <v>223</v>
      </c>
      <c r="E98" t="s">
        <v>494</v>
      </c>
      <c r="F98">
        <v>709.32809999999995</v>
      </c>
      <c r="G98">
        <v>62.849500000000006</v>
      </c>
      <c r="H98">
        <v>0.2820543486857493</v>
      </c>
      <c r="I98">
        <v>0.28250000000000003</v>
      </c>
      <c r="J98">
        <v>0.44400000000000006</v>
      </c>
      <c r="K98">
        <v>1376</v>
      </c>
      <c r="L98">
        <v>3113</v>
      </c>
      <c r="M98">
        <v>718</v>
      </c>
      <c r="N98">
        <v>0.59760000000000002</v>
      </c>
      <c r="O98">
        <v>0.1203</v>
      </c>
      <c r="P98" s="4">
        <f t="shared" ref="P98:P129" si="15">O98/J98</f>
        <v>0.2709459459459459</v>
      </c>
      <c r="Q98" s="4">
        <f t="shared" si="12"/>
        <v>58.963266832917697</v>
      </c>
      <c r="R98" s="27">
        <f t="shared" si="14"/>
        <v>522.43973399833749</v>
      </c>
      <c r="S98" s="4">
        <f t="shared" si="10"/>
        <v>79.869477911646584</v>
      </c>
      <c r="T98">
        <v>0.33584589614740368</v>
      </c>
      <c r="U98">
        <f t="shared" si="13"/>
        <v>1.93986393602622</v>
      </c>
    </row>
    <row r="99" spans="1:21" x14ac:dyDescent="0.25">
      <c r="A99">
        <v>352</v>
      </c>
      <c r="B99">
        <v>1</v>
      </c>
      <c r="C99" t="s">
        <v>350</v>
      </c>
      <c r="D99" t="s">
        <v>223</v>
      </c>
      <c r="E99" t="s">
        <v>496</v>
      </c>
      <c r="F99">
        <v>478.197</v>
      </c>
      <c r="G99">
        <v>34.070399999999999</v>
      </c>
      <c r="H99">
        <v>0.22678804676733647</v>
      </c>
      <c r="I99">
        <v>0.22710000000000002</v>
      </c>
      <c r="J99">
        <v>0.19399999999999998</v>
      </c>
      <c r="K99">
        <v>1433</v>
      </c>
      <c r="L99">
        <v>2118</v>
      </c>
      <c r="M99">
        <v>311</v>
      </c>
      <c r="N99">
        <v>0.29580000000000001</v>
      </c>
      <c r="O99">
        <v>7.2099999999999997E-2</v>
      </c>
      <c r="P99" s="4">
        <f t="shared" si="15"/>
        <v>0.37164948453608249</v>
      </c>
      <c r="Q99" s="4">
        <f t="shared" si="12"/>
        <v>66.324133148404997</v>
      </c>
      <c r="R99" s="27">
        <f t="shared" ref="R78:R99" si="16">(G99)/O99</f>
        <v>472.54368932038835</v>
      </c>
      <c r="S99" s="4">
        <f t="shared" si="10"/>
        <v>75.625422582826246</v>
      </c>
      <c r="T99">
        <v>0.46757457846952005</v>
      </c>
      <c r="U99">
        <f t="shared" si="13"/>
        <v>2.9966729193198618</v>
      </c>
    </row>
    <row r="100" spans="1:21" x14ac:dyDescent="0.25">
      <c r="A100" t="s">
        <v>440</v>
      </c>
      <c r="D100" t="s">
        <v>223</v>
      </c>
      <c r="E100" t="s">
        <v>495</v>
      </c>
      <c r="F100">
        <v>205.7433</v>
      </c>
      <c r="G100">
        <v>17.850100000000001</v>
      </c>
      <c r="H100">
        <v>0.2762</v>
      </c>
      <c r="I100">
        <v>0.2762</v>
      </c>
      <c r="J100">
        <v>0.123</v>
      </c>
      <c r="K100">
        <v>458</v>
      </c>
      <c r="L100">
        <v>679</v>
      </c>
      <c r="M100">
        <v>98</v>
      </c>
      <c r="P100" s="4"/>
      <c r="Q100" s="4"/>
      <c r="R100" s="4"/>
      <c r="S100" s="4"/>
      <c r="U100">
        <f t="shared" si="13"/>
        <v>2.2260749195721075</v>
      </c>
    </row>
    <row r="101" spans="1:21" x14ac:dyDescent="0.25">
      <c r="A101" t="s">
        <v>440</v>
      </c>
      <c r="D101" t="s">
        <v>224</v>
      </c>
      <c r="E101" t="s">
        <v>495</v>
      </c>
      <c r="F101">
        <v>74.063500000000005</v>
      </c>
      <c r="G101">
        <v>16.121400000000001</v>
      </c>
      <c r="H101">
        <v>0.69289999999999996</v>
      </c>
      <c r="I101">
        <v>0.69289999999999996</v>
      </c>
      <c r="J101">
        <v>0.27900000000000003</v>
      </c>
      <c r="K101">
        <v>129</v>
      </c>
      <c r="L101">
        <v>205</v>
      </c>
      <c r="M101">
        <v>8</v>
      </c>
      <c r="P101" s="4"/>
      <c r="Q101" s="4"/>
      <c r="R101" s="4"/>
      <c r="S101" s="4"/>
      <c r="U101">
        <f t="shared" si="13"/>
        <v>1.7417486346175914</v>
      </c>
    </row>
  </sheetData>
  <sortState ref="A2:U107">
    <sortCondition ref="Q2:Q107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meta</vt:lpstr>
      <vt:lpstr>info_other</vt:lpstr>
      <vt:lpstr>info_palm_pairs</vt:lpstr>
      <vt:lpstr>WinRhizo_other_species</vt:lpstr>
      <vt:lpstr>WinRhizo_palm_pairs</vt:lpstr>
      <vt:lpstr>summary_other_species</vt:lpstr>
      <vt:lpstr>summary_palm_pairs_full</vt:lpstr>
    </vt:vector>
  </TitlesOfParts>
  <Company>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Kotowska, Martyna</dc:creator>
  <cp:lastModifiedBy>Kotowska, Martyna</cp:lastModifiedBy>
  <dcterms:created xsi:type="dcterms:W3CDTF">2023-10-16T11:56:33Z</dcterms:created>
  <dcterms:modified xsi:type="dcterms:W3CDTF">2023-12-07T09:55:00Z</dcterms:modified>
</cp:coreProperties>
</file>