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rry\Documents\"/>
    </mc:Choice>
  </mc:AlternateContent>
  <bookViews>
    <workbookView xWindow="-585" yWindow="-45" windowWidth="10380" windowHeight="7740" tabRatio="914" firstSheet="3" activeTab="8"/>
  </bookViews>
  <sheets>
    <sheet name="Januari" sheetId="1" r:id="rId1"/>
    <sheet name="Februari" sheetId="2" r:id="rId2"/>
    <sheet name="Maret" sheetId="4" r:id="rId3"/>
    <sheet name="April" sheetId="5" r:id="rId4"/>
    <sheet name="Mei" sheetId="3" r:id="rId5"/>
    <sheet name="Juni sd 15" sheetId="34" r:id="rId6"/>
    <sheet name="Juni" sheetId="35" r:id="rId7"/>
    <sheet name="Juli sd 15" sheetId="7" r:id="rId8"/>
    <sheet name="Juli" sheetId="36" r:id="rId9"/>
    <sheet name="Agustus sd 15" sheetId="8" r:id="rId10"/>
    <sheet name="Agustus" sheetId="37" r:id="rId11"/>
    <sheet name="September sd 15" sheetId="9" r:id="rId12"/>
    <sheet name="September" sheetId="38" r:id="rId13"/>
    <sheet name="Oktober sd 15" sheetId="33" r:id="rId14"/>
    <sheet name="Oktober" sheetId="39" r:id="rId15"/>
    <sheet name="Nopember sd 15" sheetId="10" r:id="rId16"/>
    <sheet name="Nopember" sheetId="40" r:id="rId17"/>
    <sheet name="Desember sd 15" sheetId="41" r:id="rId18"/>
    <sheet name="Desember" sheetId="11" r:id="rId19"/>
    <sheet name="Rekapitulasi" sheetId="32" r:id="rId20"/>
  </sheets>
  <externalReferences>
    <externalReference r:id="rId21"/>
  </externalReferences>
  <definedNames>
    <definedName name="_xlnm.Print_Area" localSheetId="4">Mei!$F$3:$P$61</definedName>
  </definedNames>
  <calcPr calcId="152511"/>
</workbook>
</file>

<file path=xl/calcChain.xml><?xml version="1.0" encoding="utf-8"?>
<calcChain xmlns="http://schemas.openxmlformats.org/spreadsheetml/2006/main">
  <c r="D126" i="36" l="1"/>
  <c r="C126" i="36"/>
  <c r="D61" i="7"/>
  <c r="Z7" i="35"/>
  <c r="Z8" i="35"/>
  <c r="Z9" i="35"/>
  <c r="Z10" i="35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3" i="35"/>
  <c r="Z44" i="35"/>
  <c r="Z45" i="35"/>
  <c r="Z46" i="35"/>
  <c r="Z47" i="35"/>
  <c r="Z48" i="35"/>
  <c r="Z49" i="35"/>
  <c r="Z50" i="35"/>
  <c r="Z51" i="35"/>
  <c r="Z52" i="35"/>
  <c r="Z53" i="35"/>
  <c r="Z54" i="35"/>
  <c r="Z55" i="35"/>
  <c r="Z56" i="35"/>
  <c r="Z57" i="35"/>
  <c r="Z58" i="35"/>
  <c r="Z59" i="35"/>
  <c r="Z60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Z6" i="35"/>
  <c r="Y6" i="35"/>
  <c r="T7" i="35"/>
  <c r="T8" i="35"/>
  <c r="T9" i="35"/>
  <c r="T10" i="35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39" i="35"/>
  <c r="T40" i="35"/>
  <c r="T41" i="35"/>
  <c r="T42" i="35"/>
  <c r="T43" i="35"/>
  <c r="T44" i="35"/>
  <c r="T45" i="35"/>
  <c r="T46" i="35"/>
  <c r="T47" i="35"/>
  <c r="T48" i="35"/>
  <c r="T49" i="35"/>
  <c r="T50" i="35"/>
  <c r="T51" i="35"/>
  <c r="T52" i="35"/>
  <c r="T53" i="35"/>
  <c r="T54" i="35"/>
  <c r="T55" i="35"/>
  <c r="T56" i="35"/>
  <c r="T57" i="35"/>
  <c r="T58" i="35"/>
  <c r="T59" i="35"/>
  <c r="T60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" i="35"/>
  <c r="T6" i="35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" i="11"/>
  <c r="Z60" i="40"/>
  <c r="Z59" i="40"/>
  <c r="Z58" i="40"/>
  <c r="AB58" i="40" s="1"/>
  <c r="Z57" i="40"/>
  <c r="Z56" i="40"/>
  <c r="Z55" i="40"/>
  <c r="Z54" i="40"/>
  <c r="Z53" i="40"/>
  <c r="Z52" i="40"/>
  <c r="Z51" i="40"/>
  <c r="Z50" i="40"/>
  <c r="AB50" i="40" s="1"/>
  <c r="Z49" i="40"/>
  <c r="AB49" i="40" s="1"/>
  <c r="Z48" i="40"/>
  <c r="Z47" i="40"/>
  <c r="Z46" i="40"/>
  <c r="Z45" i="40"/>
  <c r="Z44" i="40"/>
  <c r="Z43" i="40"/>
  <c r="Z42" i="40"/>
  <c r="Z41" i="40"/>
  <c r="Z40" i="40"/>
  <c r="AB40" i="40" s="1"/>
  <c r="Z39" i="40"/>
  <c r="Z38" i="40"/>
  <c r="Z37" i="40"/>
  <c r="Z36" i="40"/>
  <c r="Z35" i="40"/>
  <c r="Z34" i="40"/>
  <c r="Z33" i="40"/>
  <c r="Z32" i="40"/>
  <c r="Z31" i="40"/>
  <c r="Z30" i="40"/>
  <c r="Z29" i="40"/>
  <c r="Z28" i="40"/>
  <c r="Z27" i="40"/>
  <c r="Z26" i="40"/>
  <c r="Z25" i="40"/>
  <c r="Z24" i="40"/>
  <c r="Z23" i="40"/>
  <c r="Z22" i="40"/>
  <c r="Z21" i="40"/>
  <c r="Z20" i="40"/>
  <c r="Z19" i="40"/>
  <c r="Z18" i="40"/>
  <c r="Z17" i="40"/>
  <c r="Z16" i="40"/>
  <c r="Z15" i="40"/>
  <c r="Z14" i="40"/>
  <c r="Z13" i="40"/>
  <c r="Z12" i="40"/>
  <c r="Z11" i="40"/>
  <c r="Z10" i="40"/>
  <c r="Z9" i="40"/>
  <c r="Z8" i="40"/>
  <c r="Z7" i="40"/>
  <c r="Z6" i="40"/>
  <c r="Y47" i="40"/>
  <c r="Y48" i="40"/>
  <c r="Y49" i="40"/>
  <c r="Y50" i="40"/>
  <c r="Y51" i="40"/>
  <c r="Y52" i="40"/>
  <c r="Y53" i="40"/>
  <c r="Y54" i="40"/>
  <c r="Y55" i="40"/>
  <c r="Y56" i="40"/>
  <c r="Y57" i="40"/>
  <c r="Y58" i="40"/>
  <c r="Y59" i="40"/>
  <c r="Y60" i="40"/>
  <c r="Y31" i="40"/>
  <c r="Y32" i="40"/>
  <c r="Y33" i="40"/>
  <c r="Y34" i="40"/>
  <c r="Y35" i="40"/>
  <c r="Y36" i="40"/>
  <c r="Y37" i="40"/>
  <c r="Y38" i="40"/>
  <c r="Y39" i="40"/>
  <c r="Y40" i="40"/>
  <c r="Y41" i="40"/>
  <c r="Y42" i="40"/>
  <c r="Y43" i="40"/>
  <c r="Y44" i="40"/>
  <c r="Y45" i="40"/>
  <c r="Y46" i="40"/>
  <c r="Y7" i="40"/>
  <c r="Y8" i="40"/>
  <c r="Y9" i="40"/>
  <c r="Y10" i="40"/>
  <c r="Y11" i="40"/>
  <c r="Y12" i="40"/>
  <c r="Y13" i="40"/>
  <c r="Y14" i="40"/>
  <c r="Y15" i="40"/>
  <c r="Y16" i="40"/>
  <c r="Y17" i="40"/>
  <c r="Y18" i="40"/>
  <c r="Y19" i="40"/>
  <c r="Y20" i="40"/>
  <c r="Y21" i="40"/>
  <c r="Y22" i="40"/>
  <c r="Y23" i="40"/>
  <c r="Y24" i="40"/>
  <c r="Y25" i="40"/>
  <c r="Y26" i="40"/>
  <c r="Y27" i="40"/>
  <c r="Y28" i="40"/>
  <c r="Y29" i="40"/>
  <c r="Y30" i="40"/>
  <c r="Y6" i="40"/>
  <c r="Z60" i="39"/>
  <c r="Z59" i="39"/>
  <c r="Z58" i="39"/>
  <c r="AB58" i="39" s="1"/>
  <c r="Z57" i="39"/>
  <c r="Z56" i="39"/>
  <c r="Z55" i="39"/>
  <c r="Z54" i="39"/>
  <c r="Z53" i="39"/>
  <c r="Z52" i="39"/>
  <c r="Z51" i="39"/>
  <c r="Z50" i="39"/>
  <c r="Z49" i="39"/>
  <c r="AB49" i="39" s="1"/>
  <c r="Z48" i="39"/>
  <c r="Z47" i="39"/>
  <c r="Z46" i="39"/>
  <c r="Z45" i="39"/>
  <c r="Z44" i="39"/>
  <c r="Z43" i="39"/>
  <c r="Z42" i="39"/>
  <c r="Z41" i="39"/>
  <c r="Z40" i="39"/>
  <c r="AB40" i="39" s="1"/>
  <c r="Z39" i="39"/>
  <c r="Z38" i="39"/>
  <c r="Z37" i="39"/>
  <c r="Z36" i="39"/>
  <c r="AB36" i="39" s="1"/>
  <c r="Z35" i="39"/>
  <c r="Z34" i="39"/>
  <c r="Z33" i="39"/>
  <c r="Z32" i="39"/>
  <c r="Z31" i="39"/>
  <c r="Z30" i="39"/>
  <c r="Z29" i="39"/>
  <c r="Z28" i="39"/>
  <c r="Z27" i="39"/>
  <c r="Z26" i="39"/>
  <c r="Z25" i="39"/>
  <c r="Z24" i="39"/>
  <c r="Z23" i="39"/>
  <c r="Z22" i="39"/>
  <c r="Z21" i="39"/>
  <c r="Z20" i="39"/>
  <c r="Z19" i="39"/>
  <c r="Z18" i="39"/>
  <c r="Z17" i="39"/>
  <c r="Z16" i="39"/>
  <c r="AB16" i="39" s="1"/>
  <c r="Z15" i="39"/>
  <c r="Z14" i="39"/>
  <c r="Z13" i="39"/>
  <c r="Z12" i="39"/>
  <c r="Z11" i="39"/>
  <c r="Z10" i="39"/>
  <c r="Z9" i="39"/>
  <c r="Z8" i="39"/>
  <c r="Z7" i="39"/>
  <c r="Z6" i="39"/>
  <c r="Y7" i="39"/>
  <c r="Y8" i="39"/>
  <c r="Y9" i="39"/>
  <c r="Y10" i="39"/>
  <c r="Y11" i="39"/>
  <c r="Y12" i="39"/>
  <c r="Y13" i="39"/>
  <c r="Y14" i="39"/>
  <c r="Y15" i="39"/>
  <c r="Y16" i="39"/>
  <c r="Y17" i="39"/>
  <c r="Y18" i="39"/>
  <c r="Y19" i="39"/>
  <c r="Y20" i="39"/>
  <c r="Y21" i="39"/>
  <c r="Y22" i="39"/>
  <c r="Y23" i="39"/>
  <c r="Y24" i="39"/>
  <c r="Y25" i="39"/>
  <c r="Y26" i="39"/>
  <c r="Y27" i="39"/>
  <c r="Y28" i="39"/>
  <c r="Y29" i="39"/>
  <c r="Y30" i="39"/>
  <c r="Y31" i="39"/>
  <c r="Y32" i="39"/>
  <c r="Y33" i="39"/>
  <c r="Y34" i="39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" i="39"/>
  <c r="Z7" i="38"/>
  <c r="Z8" i="38"/>
  <c r="Z9" i="38"/>
  <c r="Z10" i="38"/>
  <c r="Z11" i="38"/>
  <c r="Z12" i="38"/>
  <c r="Z13" i="38"/>
  <c r="Z14" i="38"/>
  <c r="Z15" i="38"/>
  <c r="Z16" i="38"/>
  <c r="Z17" i="38"/>
  <c r="AB17" i="38" s="1"/>
  <c r="Z18" i="38"/>
  <c r="Z19" i="38"/>
  <c r="Z20" i="38"/>
  <c r="Z21" i="38"/>
  <c r="Z22" i="38"/>
  <c r="Z23" i="38"/>
  <c r="Z24" i="38"/>
  <c r="Z25" i="38"/>
  <c r="Z26" i="38"/>
  <c r="Z27" i="38"/>
  <c r="Z28" i="38"/>
  <c r="Z29" i="38"/>
  <c r="Z30" i="38"/>
  <c r="Z31" i="38"/>
  <c r="AB31" i="38" s="1"/>
  <c r="Z32" i="38"/>
  <c r="Z33" i="38"/>
  <c r="Z34" i="38"/>
  <c r="Z35" i="38"/>
  <c r="Z36" i="38"/>
  <c r="Z37" i="38"/>
  <c r="Z38" i="38"/>
  <c r="Z39" i="38"/>
  <c r="AB39" i="38" s="1"/>
  <c r="Z40" i="38"/>
  <c r="Z41" i="38"/>
  <c r="Z42" i="38"/>
  <c r="Z43" i="38"/>
  <c r="AB43" i="38" s="1"/>
  <c r="Z44" i="38"/>
  <c r="Z45" i="38"/>
  <c r="Z46" i="38"/>
  <c r="Z47" i="38"/>
  <c r="Z48" i="38"/>
  <c r="Z49" i="38"/>
  <c r="Z50" i="38"/>
  <c r="Z51" i="38"/>
  <c r="Z52" i="38"/>
  <c r="Z53" i="38"/>
  <c r="Z54" i="38"/>
  <c r="Z55" i="38"/>
  <c r="AB55" i="38" s="1"/>
  <c r="Z56" i="38"/>
  <c r="Z57" i="38"/>
  <c r="Z58" i="38"/>
  <c r="Z59" i="38"/>
  <c r="Z60" i="38"/>
  <c r="Z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" i="38"/>
  <c r="Z60" i="37"/>
  <c r="Z59" i="37"/>
  <c r="Z58" i="37"/>
  <c r="AB58" i="37" s="1"/>
  <c r="Z57" i="37"/>
  <c r="Z56" i="37"/>
  <c r="Z55" i="37"/>
  <c r="Z54" i="37"/>
  <c r="Z53" i="37"/>
  <c r="Z52" i="37"/>
  <c r="Z51" i="37"/>
  <c r="Z50" i="37"/>
  <c r="AB50" i="37" s="1"/>
  <c r="Z49" i="37"/>
  <c r="Z48" i="37"/>
  <c r="Z47" i="37"/>
  <c r="Z46" i="37"/>
  <c r="Z45" i="37"/>
  <c r="Z44" i="37"/>
  <c r="Z43" i="37"/>
  <c r="Z42" i="37"/>
  <c r="Z41" i="37"/>
  <c r="Z40" i="37"/>
  <c r="Z39" i="37"/>
  <c r="Z38" i="37"/>
  <c r="Z37" i="37"/>
  <c r="Z36" i="37"/>
  <c r="Z35" i="37"/>
  <c r="Z34" i="37"/>
  <c r="AB34" i="37" s="1"/>
  <c r="Z33" i="37"/>
  <c r="Z32" i="37"/>
  <c r="Z31" i="37"/>
  <c r="Z30" i="37"/>
  <c r="Z29" i="37"/>
  <c r="Z28" i="37"/>
  <c r="Z27" i="37"/>
  <c r="Z26" i="37"/>
  <c r="Z25" i="37"/>
  <c r="Z24" i="37"/>
  <c r="Z23" i="37"/>
  <c r="Z22" i="37"/>
  <c r="Z21" i="37"/>
  <c r="Z20" i="37"/>
  <c r="Z19" i="37"/>
  <c r="Z18" i="37"/>
  <c r="Z17" i="37"/>
  <c r="Z16" i="37"/>
  <c r="Z15" i="37"/>
  <c r="Z14" i="37"/>
  <c r="Z13" i="37"/>
  <c r="Z12" i="37"/>
  <c r="Z11" i="37"/>
  <c r="Z10" i="37"/>
  <c r="Z9" i="37"/>
  <c r="Z8" i="37"/>
  <c r="Z7" i="37"/>
  <c r="Z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" i="37"/>
  <c r="Z7" i="36"/>
  <c r="Z8" i="36"/>
  <c r="Z9" i="36"/>
  <c r="Z10" i="36"/>
  <c r="Z11" i="36"/>
  <c r="Z12" i="36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AB31" i="36" s="1"/>
  <c r="Z32" i="36"/>
  <c r="Z33" i="36"/>
  <c r="Z34" i="36"/>
  <c r="Z35" i="36"/>
  <c r="Z36" i="36"/>
  <c r="Z37" i="36"/>
  <c r="Z38" i="36"/>
  <c r="Z39" i="36"/>
  <c r="Z40" i="36"/>
  <c r="Z41" i="36"/>
  <c r="AB41" i="36" s="1"/>
  <c r="Z42" i="36"/>
  <c r="Z43" i="36"/>
  <c r="AB43" i="36" s="1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59" i="36"/>
  <c r="Z60" i="36"/>
  <c r="Z6" i="36"/>
  <c r="Y7" i="36"/>
  <c r="Y8" i="36"/>
  <c r="Y9" i="36"/>
  <c r="Y10" i="36"/>
  <c r="Y11" i="36"/>
  <c r="Y12" i="36"/>
  <c r="Y13" i="36"/>
  <c r="Y14" i="36"/>
  <c r="Y15" i="36"/>
  <c r="Y16" i="36"/>
  <c r="Y17" i="36"/>
  <c r="Y18" i="36"/>
  <c r="Y19" i="36"/>
  <c r="Y20" i="36"/>
  <c r="Y21" i="36"/>
  <c r="Y22" i="36"/>
  <c r="Y23" i="36"/>
  <c r="Y24" i="36"/>
  <c r="Y25" i="36"/>
  <c r="Y26" i="36"/>
  <c r="Y27" i="36"/>
  <c r="Y28" i="36"/>
  <c r="Y29" i="36"/>
  <c r="Y30" i="36"/>
  <c r="Y31" i="36"/>
  <c r="Y32" i="36"/>
  <c r="Y33" i="36"/>
  <c r="Y34" i="36"/>
  <c r="Y35" i="36"/>
  <c r="Y36" i="36"/>
  <c r="Y37" i="36"/>
  <c r="Y38" i="36"/>
  <c r="Y39" i="36"/>
  <c r="Y40" i="36"/>
  <c r="Y41" i="36"/>
  <c r="Y42" i="36"/>
  <c r="Y43" i="36"/>
  <c r="Y44" i="36"/>
  <c r="Y45" i="36"/>
  <c r="Y46" i="36"/>
  <c r="Y47" i="36"/>
  <c r="Y48" i="36"/>
  <c r="Y49" i="36"/>
  <c r="Y50" i="36"/>
  <c r="Y51" i="36"/>
  <c r="Y52" i="36"/>
  <c r="Y53" i="36"/>
  <c r="Y54" i="36"/>
  <c r="Y55" i="36"/>
  <c r="Y56" i="36"/>
  <c r="Y57" i="36"/>
  <c r="Y58" i="36"/>
  <c r="Y59" i="36"/>
  <c r="Y60" i="36"/>
  <c r="Y6" i="36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" i="3"/>
  <c r="AB7" i="3"/>
  <c r="AB9" i="3"/>
  <c r="AB11" i="3"/>
  <c r="AB13" i="3"/>
  <c r="AB15" i="3"/>
  <c r="AB17" i="3"/>
  <c r="AB19" i="3"/>
  <c r="AB21" i="3"/>
  <c r="AB23" i="3"/>
  <c r="AB25" i="3"/>
  <c r="AB27" i="3"/>
  <c r="AB29" i="3"/>
  <c r="AB31" i="3"/>
  <c r="AB33" i="3"/>
  <c r="AB35" i="3"/>
  <c r="AB37" i="3"/>
  <c r="AB39" i="3"/>
  <c r="AB41" i="3"/>
  <c r="AB43" i="3"/>
  <c r="AB45" i="3"/>
  <c r="AB47" i="3"/>
  <c r="AB49" i="3"/>
  <c r="AB51" i="3"/>
  <c r="AB53" i="3"/>
  <c r="AB55" i="3"/>
  <c r="AB57" i="3"/>
  <c r="AB59" i="3"/>
  <c r="Z7" i="5"/>
  <c r="AB7" i="5" s="1"/>
  <c r="Z8" i="5"/>
  <c r="Z9" i="5"/>
  <c r="AB9" i="5" s="1"/>
  <c r="Z10" i="5"/>
  <c r="Z11" i="5"/>
  <c r="AB11" i="5" s="1"/>
  <c r="Z12" i="5"/>
  <c r="Z13" i="5"/>
  <c r="AB13" i="5" s="1"/>
  <c r="Z14" i="5"/>
  <c r="Z15" i="5"/>
  <c r="AB15" i="5" s="1"/>
  <c r="Z16" i="5"/>
  <c r="Z17" i="5"/>
  <c r="AB17" i="5" s="1"/>
  <c r="Z18" i="5"/>
  <c r="Z19" i="5"/>
  <c r="AB19" i="5" s="1"/>
  <c r="Z20" i="5"/>
  <c r="Z21" i="5"/>
  <c r="AB21" i="5" s="1"/>
  <c r="Z22" i="5"/>
  <c r="Z23" i="5"/>
  <c r="AB23" i="5" s="1"/>
  <c r="Z24" i="5"/>
  <c r="Z25" i="5"/>
  <c r="AB25" i="5" s="1"/>
  <c r="Z26" i="5"/>
  <c r="Z27" i="5"/>
  <c r="AB27" i="5" s="1"/>
  <c r="Z28" i="5"/>
  <c r="Z29" i="5"/>
  <c r="AB29" i="5" s="1"/>
  <c r="Z30" i="5"/>
  <c r="Z31" i="5"/>
  <c r="AB31" i="5" s="1"/>
  <c r="Z32" i="5"/>
  <c r="Z33" i="5"/>
  <c r="AB33" i="5" s="1"/>
  <c r="Z34" i="5"/>
  <c r="Z35" i="5"/>
  <c r="AB35" i="5" s="1"/>
  <c r="Z36" i="5"/>
  <c r="Z37" i="5"/>
  <c r="AB37" i="5" s="1"/>
  <c r="Z38" i="5"/>
  <c r="Z39" i="5"/>
  <c r="AB39" i="5" s="1"/>
  <c r="Z40" i="5"/>
  <c r="Z41" i="5"/>
  <c r="AB41" i="5" s="1"/>
  <c r="Z42" i="5"/>
  <c r="Z43" i="5"/>
  <c r="AB43" i="5" s="1"/>
  <c r="Z44" i="5"/>
  <c r="Z45" i="5"/>
  <c r="AB45" i="5" s="1"/>
  <c r="Z46" i="5"/>
  <c r="Z47" i="5"/>
  <c r="AB47" i="5" s="1"/>
  <c r="Z48" i="5"/>
  <c r="Z49" i="5"/>
  <c r="AB49" i="5" s="1"/>
  <c r="Z50" i="5"/>
  <c r="Z51" i="5"/>
  <c r="AB51" i="5" s="1"/>
  <c r="Z52" i="5"/>
  <c r="Z53" i="5"/>
  <c r="AB53" i="5" s="1"/>
  <c r="Z54" i="5"/>
  <c r="Z55" i="5"/>
  <c r="AB55" i="5" s="1"/>
  <c r="Z56" i="5"/>
  <c r="Z57" i="5"/>
  <c r="AB57" i="5" s="1"/>
  <c r="Z58" i="5"/>
  <c r="Z59" i="5"/>
  <c r="AB59" i="5" s="1"/>
  <c r="Z60" i="5"/>
  <c r="Z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" i="5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" i="4"/>
  <c r="U60" i="11"/>
  <c r="T60" i="11"/>
  <c r="U59" i="11"/>
  <c r="T59" i="11"/>
  <c r="U58" i="11"/>
  <c r="T58" i="11"/>
  <c r="U57" i="11"/>
  <c r="T57" i="11"/>
  <c r="U56" i="11"/>
  <c r="T56" i="11"/>
  <c r="U55" i="11"/>
  <c r="T55" i="11"/>
  <c r="U54" i="11"/>
  <c r="T54" i="11"/>
  <c r="U53" i="11"/>
  <c r="T53" i="11"/>
  <c r="U52" i="11"/>
  <c r="T52" i="11"/>
  <c r="U51" i="11"/>
  <c r="T51" i="11"/>
  <c r="U50" i="11"/>
  <c r="T50" i="11"/>
  <c r="U49" i="11"/>
  <c r="T49" i="11"/>
  <c r="U48" i="11"/>
  <c r="T48" i="11"/>
  <c r="U47" i="11"/>
  <c r="T47" i="11"/>
  <c r="U46" i="11"/>
  <c r="T46" i="11"/>
  <c r="U45" i="11"/>
  <c r="T45" i="11"/>
  <c r="U44" i="11"/>
  <c r="T44" i="11"/>
  <c r="U43" i="11"/>
  <c r="T43" i="11"/>
  <c r="U42" i="11"/>
  <c r="T42" i="11"/>
  <c r="U41" i="11"/>
  <c r="T41" i="11"/>
  <c r="U40" i="11"/>
  <c r="T40" i="11"/>
  <c r="U39" i="11"/>
  <c r="T39" i="11"/>
  <c r="U38" i="11"/>
  <c r="T38" i="11"/>
  <c r="U37" i="11"/>
  <c r="T37" i="11"/>
  <c r="U36" i="11"/>
  <c r="T36" i="11"/>
  <c r="U35" i="11"/>
  <c r="T35" i="11"/>
  <c r="U34" i="11"/>
  <c r="T34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T7" i="11"/>
  <c r="U6" i="11"/>
  <c r="T6" i="11"/>
  <c r="U60" i="40"/>
  <c r="T60" i="40"/>
  <c r="U59" i="40"/>
  <c r="T59" i="40"/>
  <c r="U58" i="40"/>
  <c r="T58" i="40"/>
  <c r="U57" i="40"/>
  <c r="T57" i="40"/>
  <c r="U56" i="40"/>
  <c r="T56" i="40"/>
  <c r="U55" i="40"/>
  <c r="T55" i="40"/>
  <c r="U54" i="40"/>
  <c r="T54" i="40"/>
  <c r="U53" i="40"/>
  <c r="T53" i="40"/>
  <c r="U52" i="40"/>
  <c r="T52" i="40"/>
  <c r="U51" i="40"/>
  <c r="T51" i="40"/>
  <c r="U50" i="40"/>
  <c r="T50" i="40"/>
  <c r="U49" i="40"/>
  <c r="T49" i="40"/>
  <c r="U48" i="40"/>
  <c r="T48" i="40"/>
  <c r="U47" i="40"/>
  <c r="T47" i="40"/>
  <c r="U46" i="40"/>
  <c r="T46" i="40"/>
  <c r="U45" i="40"/>
  <c r="T45" i="40"/>
  <c r="U44" i="40"/>
  <c r="T44" i="40"/>
  <c r="U43" i="40"/>
  <c r="T43" i="40"/>
  <c r="U42" i="40"/>
  <c r="T42" i="40"/>
  <c r="U41" i="40"/>
  <c r="T41" i="40"/>
  <c r="U40" i="40"/>
  <c r="T40" i="40"/>
  <c r="U39" i="40"/>
  <c r="T39" i="40"/>
  <c r="U38" i="40"/>
  <c r="T38" i="40"/>
  <c r="U37" i="40"/>
  <c r="T37" i="40"/>
  <c r="U36" i="40"/>
  <c r="T36" i="40"/>
  <c r="U35" i="40"/>
  <c r="T35" i="40"/>
  <c r="U34" i="40"/>
  <c r="T34" i="40"/>
  <c r="U33" i="40"/>
  <c r="T33" i="40"/>
  <c r="U32" i="40"/>
  <c r="T32" i="40"/>
  <c r="U31" i="40"/>
  <c r="T31" i="40"/>
  <c r="U30" i="40"/>
  <c r="T30" i="40"/>
  <c r="U29" i="40"/>
  <c r="T29" i="40"/>
  <c r="U28" i="40"/>
  <c r="T28" i="40"/>
  <c r="U27" i="40"/>
  <c r="T27" i="40"/>
  <c r="U26" i="40"/>
  <c r="T26" i="40"/>
  <c r="U25" i="40"/>
  <c r="T25" i="40"/>
  <c r="U24" i="40"/>
  <c r="T24" i="40"/>
  <c r="U23" i="40"/>
  <c r="T23" i="40"/>
  <c r="U22" i="40"/>
  <c r="T22" i="40"/>
  <c r="U21" i="40"/>
  <c r="T21" i="40"/>
  <c r="U20" i="40"/>
  <c r="T20" i="40"/>
  <c r="U19" i="40"/>
  <c r="T19" i="40"/>
  <c r="U18" i="40"/>
  <c r="T18" i="40"/>
  <c r="U17" i="40"/>
  <c r="T17" i="40"/>
  <c r="U16" i="40"/>
  <c r="T16" i="40"/>
  <c r="U15" i="40"/>
  <c r="T15" i="40"/>
  <c r="U14" i="40"/>
  <c r="T14" i="40"/>
  <c r="U13" i="40"/>
  <c r="T13" i="40"/>
  <c r="U12" i="40"/>
  <c r="T12" i="40"/>
  <c r="U11" i="40"/>
  <c r="T11" i="40"/>
  <c r="U10" i="40"/>
  <c r="T10" i="40"/>
  <c r="U9" i="40"/>
  <c r="T9" i="40"/>
  <c r="U8" i="40"/>
  <c r="T8" i="40"/>
  <c r="U7" i="40"/>
  <c r="T7" i="40"/>
  <c r="U6" i="40"/>
  <c r="T6" i="40"/>
  <c r="U60" i="39"/>
  <c r="T60" i="39"/>
  <c r="U59" i="39"/>
  <c r="T59" i="39"/>
  <c r="U58" i="39"/>
  <c r="T58" i="39"/>
  <c r="U57" i="39"/>
  <c r="T57" i="39"/>
  <c r="U56" i="39"/>
  <c r="T56" i="39"/>
  <c r="U55" i="39"/>
  <c r="T55" i="39"/>
  <c r="U54" i="39"/>
  <c r="T54" i="39"/>
  <c r="U53" i="39"/>
  <c r="T53" i="39"/>
  <c r="U52" i="39"/>
  <c r="T52" i="39"/>
  <c r="U51" i="39"/>
  <c r="T51" i="39"/>
  <c r="U50" i="39"/>
  <c r="T50" i="39"/>
  <c r="U49" i="39"/>
  <c r="T49" i="39"/>
  <c r="U48" i="39"/>
  <c r="T48" i="39"/>
  <c r="U47" i="39"/>
  <c r="T47" i="39"/>
  <c r="U46" i="39"/>
  <c r="T46" i="39"/>
  <c r="U45" i="39"/>
  <c r="T45" i="39"/>
  <c r="U44" i="39"/>
  <c r="T44" i="39"/>
  <c r="U43" i="39"/>
  <c r="T43" i="39"/>
  <c r="U42" i="39"/>
  <c r="T42" i="39"/>
  <c r="U41" i="39"/>
  <c r="T41" i="39"/>
  <c r="U40" i="39"/>
  <c r="T40" i="39"/>
  <c r="U39" i="39"/>
  <c r="T39" i="39"/>
  <c r="U38" i="39"/>
  <c r="T38" i="39"/>
  <c r="U37" i="39"/>
  <c r="T37" i="39"/>
  <c r="U36" i="39"/>
  <c r="T36" i="39"/>
  <c r="U35" i="39"/>
  <c r="T35" i="39"/>
  <c r="U34" i="39"/>
  <c r="T34" i="39"/>
  <c r="U33" i="39"/>
  <c r="T33" i="39"/>
  <c r="U32" i="39"/>
  <c r="T32" i="39"/>
  <c r="U31" i="39"/>
  <c r="T31" i="39"/>
  <c r="U30" i="39"/>
  <c r="T30" i="39"/>
  <c r="U29" i="39"/>
  <c r="T29" i="39"/>
  <c r="U28" i="39"/>
  <c r="T28" i="39"/>
  <c r="U27" i="39"/>
  <c r="T27" i="39"/>
  <c r="U26" i="39"/>
  <c r="T26" i="39"/>
  <c r="U25" i="39"/>
  <c r="T25" i="39"/>
  <c r="U24" i="39"/>
  <c r="T24" i="39"/>
  <c r="U23" i="39"/>
  <c r="T23" i="39"/>
  <c r="U22" i="39"/>
  <c r="T22" i="39"/>
  <c r="U21" i="39"/>
  <c r="T21" i="39"/>
  <c r="U20" i="39"/>
  <c r="T20" i="39"/>
  <c r="U19" i="39"/>
  <c r="T19" i="39"/>
  <c r="U18" i="39"/>
  <c r="T18" i="39"/>
  <c r="U17" i="39"/>
  <c r="T17" i="39"/>
  <c r="U16" i="39"/>
  <c r="T16" i="39"/>
  <c r="U15" i="39"/>
  <c r="T15" i="39"/>
  <c r="U14" i="39"/>
  <c r="T14" i="39"/>
  <c r="U13" i="39"/>
  <c r="T13" i="39"/>
  <c r="U12" i="39"/>
  <c r="T12" i="39"/>
  <c r="U11" i="39"/>
  <c r="T11" i="39"/>
  <c r="U10" i="39"/>
  <c r="T10" i="39"/>
  <c r="U9" i="39"/>
  <c r="T9" i="39"/>
  <c r="U8" i="39"/>
  <c r="T8" i="39"/>
  <c r="U7" i="39"/>
  <c r="T7" i="39"/>
  <c r="U6" i="39"/>
  <c r="T6" i="39"/>
  <c r="U60" i="38"/>
  <c r="T60" i="38"/>
  <c r="U59" i="38"/>
  <c r="T59" i="38"/>
  <c r="U58" i="38"/>
  <c r="T58" i="38"/>
  <c r="U57" i="38"/>
  <c r="T57" i="38"/>
  <c r="U56" i="38"/>
  <c r="T56" i="38"/>
  <c r="U55" i="38"/>
  <c r="T55" i="38"/>
  <c r="U54" i="38"/>
  <c r="T54" i="38"/>
  <c r="U53" i="38"/>
  <c r="T53" i="38"/>
  <c r="U52" i="38"/>
  <c r="T52" i="38"/>
  <c r="U51" i="38"/>
  <c r="T51" i="38"/>
  <c r="U50" i="38"/>
  <c r="T50" i="38"/>
  <c r="U49" i="38"/>
  <c r="T49" i="38"/>
  <c r="U48" i="38"/>
  <c r="T48" i="38"/>
  <c r="U47" i="38"/>
  <c r="T47" i="38"/>
  <c r="U46" i="38"/>
  <c r="T46" i="38"/>
  <c r="U45" i="38"/>
  <c r="T45" i="38"/>
  <c r="U44" i="38"/>
  <c r="T44" i="38"/>
  <c r="U43" i="38"/>
  <c r="T43" i="38"/>
  <c r="U42" i="38"/>
  <c r="T42" i="38"/>
  <c r="U41" i="38"/>
  <c r="T41" i="38"/>
  <c r="U40" i="38"/>
  <c r="T40" i="38"/>
  <c r="U39" i="38"/>
  <c r="T39" i="38"/>
  <c r="U38" i="38"/>
  <c r="T38" i="38"/>
  <c r="U37" i="38"/>
  <c r="T37" i="38"/>
  <c r="U36" i="38"/>
  <c r="T36" i="38"/>
  <c r="U35" i="38"/>
  <c r="T35" i="38"/>
  <c r="U34" i="38"/>
  <c r="T34" i="38"/>
  <c r="U33" i="38"/>
  <c r="T33" i="38"/>
  <c r="U32" i="38"/>
  <c r="T32" i="38"/>
  <c r="U31" i="38"/>
  <c r="T31" i="38"/>
  <c r="U30" i="38"/>
  <c r="T30" i="38"/>
  <c r="U29" i="38"/>
  <c r="T29" i="38"/>
  <c r="U28" i="38"/>
  <c r="T28" i="38"/>
  <c r="U27" i="38"/>
  <c r="T27" i="38"/>
  <c r="U26" i="38"/>
  <c r="T26" i="38"/>
  <c r="U25" i="38"/>
  <c r="T25" i="38"/>
  <c r="U24" i="38"/>
  <c r="T24" i="38"/>
  <c r="U23" i="38"/>
  <c r="T23" i="38"/>
  <c r="U22" i="38"/>
  <c r="T22" i="38"/>
  <c r="U21" i="38"/>
  <c r="T21" i="38"/>
  <c r="U20" i="38"/>
  <c r="T20" i="38"/>
  <c r="U19" i="38"/>
  <c r="T19" i="38"/>
  <c r="U18" i="38"/>
  <c r="T18" i="38"/>
  <c r="U17" i="38"/>
  <c r="T17" i="38"/>
  <c r="U16" i="38"/>
  <c r="T16" i="38"/>
  <c r="U15" i="38"/>
  <c r="T15" i="38"/>
  <c r="U14" i="38"/>
  <c r="T14" i="38"/>
  <c r="U13" i="38"/>
  <c r="T13" i="38"/>
  <c r="U12" i="38"/>
  <c r="T12" i="38"/>
  <c r="U11" i="38"/>
  <c r="T11" i="38"/>
  <c r="U10" i="38"/>
  <c r="T10" i="38"/>
  <c r="U9" i="38"/>
  <c r="T9" i="38"/>
  <c r="U8" i="38"/>
  <c r="T8" i="38"/>
  <c r="U7" i="38"/>
  <c r="T7" i="38"/>
  <c r="U6" i="38"/>
  <c r="T6" i="38"/>
  <c r="U60" i="37"/>
  <c r="T60" i="37"/>
  <c r="U59" i="37"/>
  <c r="T59" i="37"/>
  <c r="U58" i="37"/>
  <c r="T58" i="37"/>
  <c r="U57" i="37"/>
  <c r="W57" i="37" s="1"/>
  <c r="T57" i="37"/>
  <c r="U56" i="37"/>
  <c r="T56" i="37"/>
  <c r="U55" i="37"/>
  <c r="W55" i="37" s="1"/>
  <c r="T55" i="37"/>
  <c r="U54" i="37"/>
  <c r="T54" i="37"/>
  <c r="U53" i="37"/>
  <c r="T53" i="37"/>
  <c r="U52" i="37"/>
  <c r="T52" i="37"/>
  <c r="U51" i="37"/>
  <c r="T51" i="37"/>
  <c r="U50" i="37"/>
  <c r="T50" i="37"/>
  <c r="U49" i="37"/>
  <c r="T49" i="37"/>
  <c r="U48" i="37"/>
  <c r="T48" i="37"/>
  <c r="U47" i="37"/>
  <c r="T47" i="37"/>
  <c r="U46" i="37"/>
  <c r="T46" i="37"/>
  <c r="U45" i="37"/>
  <c r="T45" i="37"/>
  <c r="U44" i="37"/>
  <c r="T44" i="37"/>
  <c r="U43" i="37"/>
  <c r="T43" i="37"/>
  <c r="U42" i="37"/>
  <c r="T42" i="37"/>
  <c r="U41" i="37"/>
  <c r="T41" i="37"/>
  <c r="U40" i="37"/>
  <c r="W40" i="37" s="1"/>
  <c r="T40" i="37"/>
  <c r="U39" i="37"/>
  <c r="T39" i="37"/>
  <c r="U38" i="37"/>
  <c r="T38" i="37"/>
  <c r="U37" i="37"/>
  <c r="T37" i="37"/>
  <c r="U36" i="37"/>
  <c r="W36" i="37" s="1"/>
  <c r="T36" i="37"/>
  <c r="U35" i="37"/>
  <c r="T35" i="37"/>
  <c r="U34" i="37"/>
  <c r="T34" i="37"/>
  <c r="U33" i="37"/>
  <c r="T33" i="37"/>
  <c r="U32" i="37"/>
  <c r="T32" i="37"/>
  <c r="U31" i="37"/>
  <c r="T31" i="37"/>
  <c r="U30" i="37"/>
  <c r="W30" i="37" s="1"/>
  <c r="T30" i="37"/>
  <c r="U29" i="37"/>
  <c r="T29" i="37"/>
  <c r="U28" i="37"/>
  <c r="W28" i="37" s="1"/>
  <c r="T28" i="37"/>
  <c r="U27" i="37"/>
  <c r="T27" i="37"/>
  <c r="U26" i="37"/>
  <c r="T26" i="37"/>
  <c r="U25" i="37"/>
  <c r="W25" i="37" s="1"/>
  <c r="T25" i="37"/>
  <c r="U24" i="37"/>
  <c r="T24" i="37"/>
  <c r="U23" i="37"/>
  <c r="T23" i="37"/>
  <c r="U22" i="37"/>
  <c r="T22" i="37"/>
  <c r="U21" i="37"/>
  <c r="T21" i="37"/>
  <c r="U20" i="37"/>
  <c r="T20" i="37"/>
  <c r="U19" i="37"/>
  <c r="T19" i="37"/>
  <c r="U18" i="37"/>
  <c r="T18" i="37"/>
  <c r="U17" i="37"/>
  <c r="W17" i="37" s="1"/>
  <c r="T17" i="37"/>
  <c r="U16" i="37"/>
  <c r="W16" i="37" s="1"/>
  <c r="T16" i="37"/>
  <c r="U15" i="37"/>
  <c r="T15" i="37"/>
  <c r="U14" i="37"/>
  <c r="T14" i="37"/>
  <c r="V14" i="37" s="1"/>
  <c r="U13" i="37"/>
  <c r="T13" i="37"/>
  <c r="U12" i="37"/>
  <c r="T12" i="37"/>
  <c r="U11" i="37"/>
  <c r="T11" i="37"/>
  <c r="U10" i="37"/>
  <c r="W10" i="37" s="1"/>
  <c r="T10" i="37"/>
  <c r="U9" i="37"/>
  <c r="T9" i="37"/>
  <c r="U8" i="37"/>
  <c r="T8" i="37"/>
  <c r="U7" i="37"/>
  <c r="T7" i="37"/>
  <c r="U6" i="37"/>
  <c r="T6" i="37"/>
  <c r="T61" i="37" s="1"/>
  <c r="U60" i="36"/>
  <c r="T60" i="36"/>
  <c r="U59" i="36"/>
  <c r="T59" i="36"/>
  <c r="U58" i="36"/>
  <c r="T58" i="36"/>
  <c r="U57" i="36"/>
  <c r="W57" i="36" s="1"/>
  <c r="T57" i="36"/>
  <c r="U56" i="36"/>
  <c r="T56" i="36"/>
  <c r="U55" i="36"/>
  <c r="W55" i="36" s="1"/>
  <c r="T55" i="36"/>
  <c r="U54" i="36"/>
  <c r="T54" i="36"/>
  <c r="U53" i="36"/>
  <c r="T53" i="36"/>
  <c r="U52" i="36"/>
  <c r="T52" i="36"/>
  <c r="U51" i="36"/>
  <c r="T51" i="36"/>
  <c r="U50" i="36"/>
  <c r="W50" i="36" s="1"/>
  <c r="T50" i="36"/>
  <c r="U49" i="36"/>
  <c r="T49" i="36"/>
  <c r="U48" i="36"/>
  <c r="T48" i="36"/>
  <c r="U47" i="36"/>
  <c r="T47" i="36"/>
  <c r="U46" i="36"/>
  <c r="T46" i="36"/>
  <c r="U45" i="36"/>
  <c r="T45" i="36"/>
  <c r="U44" i="36"/>
  <c r="T44" i="36"/>
  <c r="U43" i="36"/>
  <c r="T43" i="36"/>
  <c r="U42" i="36"/>
  <c r="T42" i="36"/>
  <c r="U41" i="36"/>
  <c r="T41" i="36"/>
  <c r="U40" i="36"/>
  <c r="T40" i="36"/>
  <c r="U39" i="36"/>
  <c r="W39" i="36" s="1"/>
  <c r="T39" i="36"/>
  <c r="U38" i="36"/>
  <c r="T38" i="36"/>
  <c r="U37" i="36"/>
  <c r="T37" i="36"/>
  <c r="U36" i="36"/>
  <c r="T36" i="36"/>
  <c r="U35" i="36"/>
  <c r="T35" i="36"/>
  <c r="U34" i="36"/>
  <c r="T34" i="36"/>
  <c r="U33" i="36"/>
  <c r="T33" i="36"/>
  <c r="U32" i="36"/>
  <c r="T32" i="36"/>
  <c r="U31" i="36"/>
  <c r="T31" i="36"/>
  <c r="U30" i="36"/>
  <c r="W30" i="36" s="1"/>
  <c r="T30" i="36"/>
  <c r="U29" i="36"/>
  <c r="T29" i="36"/>
  <c r="U28" i="36"/>
  <c r="T28" i="36"/>
  <c r="U27" i="36"/>
  <c r="T27" i="36"/>
  <c r="U26" i="36"/>
  <c r="T26" i="36"/>
  <c r="U25" i="36"/>
  <c r="W25" i="36" s="1"/>
  <c r="T25" i="36"/>
  <c r="U24" i="36"/>
  <c r="T24" i="36"/>
  <c r="U23" i="36"/>
  <c r="T23" i="36"/>
  <c r="U22" i="36"/>
  <c r="T22" i="36"/>
  <c r="U21" i="36"/>
  <c r="T21" i="36"/>
  <c r="U20" i="36"/>
  <c r="T20" i="36"/>
  <c r="U19" i="36"/>
  <c r="T19" i="36"/>
  <c r="U18" i="36"/>
  <c r="T18" i="36"/>
  <c r="U17" i="36"/>
  <c r="W17" i="36" s="1"/>
  <c r="T17" i="36"/>
  <c r="U16" i="36"/>
  <c r="T16" i="36"/>
  <c r="U15" i="36"/>
  <c r="W15" i="36" s="1"/>
  <c r="T15" i="36"/>
  <c r="U14" i="36"/>
  <c r="T14" i="36"/>
  <c r="V14" i="36" s="1"/>
  <c r="U13" i="36"/>
  <c r="T13" i="36"/>
  <c r="U12" i="36"/>
  <c r="T12" i="36"/>
  <c r="U11" i="36"/>
  <c r="T11" i="36"/>
  <c r="U10" i="36"/>
  <c r="T10" i="36"/>
  <c r="U9" i="36"/>
  <c r="T9" i="36"/>
  <c r="U8" i="36"/>
  <c r="T8" i="36"/>
  <c r="U7" i="36"/>
  <c r="T7" i="36"/>
  <c r="U6" i="36"/>
  <c r="T6" i="36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2" i="5"/>
  <c r="T52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AB60" i="11"/>
  <c r="W60" i="11"/>
  <c r="V60" i="11"/>
  <c r="AB59" i="11"/>
  <c r="W59" i="11"/>
  <c r="V59" i="11"/>
  <c r="AB58" i="11"/>
  <c r="W58" i="11"/>
  <c r="V58" i="11"/>
  <c r="AB57" i="11"/>
  <c r="W57" i="11"/>
  <c r="V57" i="11"/>
  <c r="AB56" i="11"/>
  <c r="W56" i="11"/>
  <c r="V56" i="11"/>
  <c r="AB55" i="11"/>
  <c r="W55" i="11"/>
  <c r="V55" i="11"/>
  <c r="AB54" i="11"/>
  <c r="W54" i="11"/>
  <c r="V54" i="11"/>
  <c r="AB53" i="11"/>
  <c r="W53" i="11"/>
  <c r="V53" i="11"/>
  <c r="AB52" i="11"/>
  <c r="W52" i="11"/>
  <c r="V52" i="11"/>
  <c r="AB51" i="11"/>
  <c r="W51" i="11"/>
  <c r="V51" i="11"/>
  <c r="AB50" i="11"/>
  <c r="W50" i="11"/>
  <c r="V50" i="11"/>
  <c r="AB49" i="11"/>
  <c r="W49" i="11"/>
  <c r="V49" i="11"/>
  <c r="AB48" i="11"/>
  <c r="W48" i="11"/>
  <c r="V48" i="11"/>
  <c r="AB47" i="11"/>
  <c r="W47" i="11"/>
  <c r="V47" i="11"/>
  <c r="AB46" i="11"/>
  <c r="W46" i="11"/>
  <c r="V46" i="11"/>
  <c r="AB45" i="11"/>
  <c r="W45" i="11"/>
  <c r="V45" i="11"/>
  <c r="AB44" i="11"/>
  <c r="W44" i="11"/>
  <c r="V44" i="11"/>
  <c r="AB43" i="11"/>
  <c r="W43" i="11"/>
  <c r="V43" i="11"/>
  <c r="AB42" i="11"/>
  <c r="W42" i="11"/>
  <c r="V42" i="11"/>
  <c r="AB41" i="11"/>
  <c r="W41" i="11"/>
  <c r="V41" i="11"/>
  <c r="AB40" i="11"/>
  <c r="W40" i="11"/>
  <c r="V40" i="11"/>
  <c r="AB39" i="11"/>
  <c r="W39" i="11"/>
  <c r="V39" i="11"/>
  <c r="AB38" i="11"/>
  <c r="W38" i="11"/>
  <c r="V38" i="11"/>
  <c r="AB37" i="11"/>
  <c r="W37" i="11"/>
  <c r="V37" i="11"/>
  <c r="AB36" i="11"/>
  <c r="W36" i="11"/>
  <c r="V36" i="11"/>
  <c r="AB35" i="11"/>
  <c r="W35" i="11"/>
  <c r="V35" i="11"/>
  <c r="AB34" i="11"/>
  <c r="W34" i="11"/>
  <c r="V34" i="11"/>
  <c r="AB33" i="11"/>
  <c r="W33" i="11"/>
  <c r="V33" i="11"/>
  <c r="AB32" i="11"/>
  <c r="W32" i="11"/>
  <c r="V32" i="11"/>
  <c r="AB31" i="11"/>
  <c r="W31" i="11"/>
  <c r="V31" i="11"/>
  <c r="AB30" i="11"/>
  <c r="W30" i="11"/>
  <c r="V30" i="11"/>
  <c r="AB29" i="11"/>
  <c r="W29" i="11"/>
  <c r="V29" i="11"/>
  <c r="AB28" i="11"/>
  <c r="W28" i="11"/>
  <c r="V28" i="11"/>
  <c r="AB27" i="11"/>
  <c r="W27" i="11"/>
  <c r="V27" i="11"/>
  <c r="AB26" i="11"/>
  <c r="W26" i="11"/>
  <c r="V26" i="11"/>
  <c r="AB25" i="11"/>
  <c r="W25" i="11"/>
  <c r="V25" i="11"/>
  <c r="AB24" i="11"/>
  <c r="W24" i="11"/>
  <c r="V24" i="11"/>
  <c r="AB23" i="11"/>
  <c r="W23" i="11"/>
  <c r="V23" i="11"/>
  <c r="AB22" i="11"/>
  <c r="W22" i="11"/>
  <c r="V22" i="11"/>
  <c r="AB21" i="11"/>
  <c r="W21" i="11"/>
  <c r="V21" i="11"/>
  <c r="AB20" i="11"/>
  <c r="W20" i="11"/>
  <c r="V20" i="11"/>
  <c r="AB19" i="11"/>
  <c r="W19" i="11"/>
  <c r="V19" i="11"/>
  <c r="AB18" i="11"/>
  <c r="W18" i="11"/>
  <c r="V18" i="11"/>
  <c r="AB17" i="11"/>
  <c r="W17" i="11"/>
  <c r="V17" i="11"/>
  <c r="AB16" i="11"/>
  <c r="W16" i="11"/>
  <c r="V16" i="11"/>
  <c r="AB15" i="11"/>
  <c r="W15" i="11"/>
  <c r="V15" i="11"/>
  <c r="AB14" i="11"/>
  <c r="W14" i="11"/>
  <c r="V14" i="11"/>
  <c r="AB13" i="11"/>
  <c r="W13" i="11"/>
  <c r="V13" i="11"/>
  <c r="AB12" i="11"/>
  <c r="W12" i="11"/>
  <c r="V12" i="11"/>
  <c r="AB11" i="11"/>
  <c r="W11" i="11"/>
  <c r="V11" i="11"/>
  <c r="AB10" i="11"/>
  <c r="W10" i="11"/>
  <c r="V10" i="11"/>
  <c r="AB9" i="11"/>
  <c r="W9" i="11"/>
  <c r="V9" i="11"/>
  <c r="AB8" i="11"/>
  <c r="W8" i="11"/>
  <c r="V8" i="11"/>
  <c r="AB7" i="11"/>
  <c r="W7" i="11"/>
  <c r="V7" i="11"/>
  <c r="U61" i="11"/>
  <c r="T61" i="11"/>
  <c r="AB60" i="40"/>
  <c r="W60" i="40"/>
  <c r="V60" i="40"/>
  <c r="AB59" i="40"/>
  <c r="W59" i="40"/>
  <c r="V59" i="40"/>
  <c r="W58" i="40"/>
  <c r="V58" i="40"/>
  <c r="AB57" i="40"/>
  <c r="W57" i="40"/>
  <c r="V57" i="40"/>
  <c r="AB56" i="40"/>
  <c r="W56" i="40"/>
  <c r="V56" i="40"/>
  <c r="AB55" i="40"/>
  <c r="W55" i="40"/>
  <c r="V55" i="40"/>
  <c r="AB54" i="40"/>
  <c r="W54" i="40"/>
  <c r="V54" i="40"/>
  <c r="AB53" i="40"/>
  <c r="W53" i="40"/>
  <c r="V53" i="40"/>
  <c r="AB52" i="40"/>
  <c r="W52" i="40"/>
  <c r="V52" i="40"/>
  <c r="AB51" i="40"/>
  <c r="W51" i="40"/>
  <c r="V51" i="40"/>
  <c r="W50" i="40"/>
  <c r="V50" i="40"/>
  <c r="W49" i="40"/>
  <c r="V49" i="40"/>
  <c r="AB48" i="40"/>
  <c r="W48" i="40"/>
  <c r="V48" i="40"/>
  <c r="AB47" i="40"/>
  <c r="W47" i="40"/>
  <c r="V47" i="40"/>
  <c r="AB46" i="40"/>
  <c r="W46" i="40"/>
  <c r="V46" i="40"/>
  <c r="AB45" i="40"/>
  <c r="W45" i="40"/>
  <c r="V45" i="40"/>
  <c r="AB44" i="40"/>
  <c r="W44" i="40"/>
  <c r="V44" i="40"/>
  <c r="AB43" i="40"/>
  <c r="W43" i="40"/>
  <c r="V43" i="40"/>
  <c r="AB42" i="40"/>
  <c r="W42" i="40"/>
  <c r="V42" i="40"/>
  <c r="AB41" i="40"/>
  <c r="W41" i="40"/>
  <c r="V41" i="40"/>
  <c r="W40" i="40"/>
  <c r="V40" i="40"/>
  <c r="AB39" i="40"/>
  <c r="W39" i="40"/>
  <c r="V39" i="40"/>
  <c r="AB38" i="40"/>
  <c r="W38" i="40"/>
  <c r="V38" i="40"/>
  <c r="AB37" i="40"/>
  <c r="W37" i="40"/>
  <c r="V37" i="40"/>
  <c r="AB36" i="40"/>
  <c r="W36" i="40"/>
  <c r="V36" i="40"/>
  <c r="AB35" i="40"/>
  <c r="W35" i="40"/>
  <c r="V35" i="40"/>
  <c r="AB34" i="40"/>
  <c r="W34" i="40"/>
  <c r="V34" i="40"/>
  <c r="AB33" i="40"/>
  <c r="W33" i="40"/>
  <c r="V33" i="40"/>
  <c r="AB32" i="40"/>
  <c r="W32" i="40"/>
  <c r="V32" i="40"/>
  <c r="AB31" i="40"/>
  <c r="W31" i="40"/>
  <c r="V31" i="40"/>
  <c r="AB30" i="40"/>
  <c r="W30" i="40"/>
  <c r="V30" i="40"/>
  <c r="AB29" i="40"/>
  <c r="W29" i="40"/>
  <c r="V29" i="40"/>
  <c r="AB28" i="40"/>
  <c r="W28" i="40"/>
  <c r="V28" i="40"/>
  <c r="AB27" i="40"/>
  <c r="W27" i="40"/>
  <c r="V27" i="40"/>
  <c r="AB26" i="40"/>
  <c r="W26" i="40"/>
  <c r="V26" i="40"/>
  <c r="AB25" i="40"/>
  <c r="W25" i="40"/>
  <c r="V25" i="40"/>
  <c r="AB24" i="40"/>
  <c r="W24" i="40"/>
  <c r="V24" i="40"/>
  <c r="AB23" i="40"/>
  <c r="W23" i="40"/>
  <c r="V23" i="40"/>
  <c r="AB22" i="40"/>
  <c r="W22" i="40"/>
  <c r="V22" i="40"/>
  <c r="AB21" i="40"/>
  <c r="W21" i="40"/>
  <c r="V21" i="40"/>
  <c r="AB20" i="40"/>
  <c r="W20" i="40"/>
  <c r="V20" i="40"/>
  <c r="AB19" i="40"/>
  <c r="W19" i="40"/>
  <c r="V19" i="40"/>
  <c r="AB18" i="40"/>
  <c r="W18" i="40"/>
  <c r="V18" i="40"/>
  <c r="AB17" i="40"/>
  <c r="W17" i="40"/>
  <c r="V17" i="40"/>
  <c r="AB16" i="40"/>
  <c r="W16" i="40"/>
  <c r="V16" i="40"/>
  <c r="AB15" i="40"/>
  <c r="W15" i="40"/>
  <c r="V15" i="40"/>
  <c r="AB14" i="40"/>
  <c r="W14" i="40"/>
  <c r="V14" i="40"/>
  <c r="AB13" i="40"/>
  <c r="W13" i="40"/>
  <c r="V13" i="40"/>
  <c r="AB12" i="40"/>
  <c r="W12" i="40"/>
  <c r="V12" i="40"/>
  <c r="AB11" i="40"/>
  <c r="W11" i="40"/>
  <c r="V11" i="40"/>
  <c r="AB10" i="40"/>
  <c r="W10" i="40"/>
  <c r="V10" i="40"/>
  <c r="AB9" i="40"/>
  <c r="W9" i="40"/>
  <c r="V9" i="40"/>
  <c r="AB8" i="40"/>
  <c r="W8" i="40"/>
  <c r="V8" i="40"/>
  <c r="AB7" i="40"/>
  <c r="W7" i="40"/>
  <c r="V7" i="40"/>
  <c r="U61" i="40"/>
  <c r="T61" i="40"/>
  <c r="AB60" i="39"/>
  <c r="W60" i="39"/>
  <c r="V60" i="39"/>
  <c r="AB59" i="39"/>
  <c r="W59" i="39"/>
  <c r="V59" i="39"/>
  <c r="W58" i="39"/>
  <c r="V58" i="39"/>
  <c r="AB57" i="39"/>
  <c r="W57" i="39"/>
  <c r="V57" i="39"/>
  <c r="AB56" i="39"/>
  <c r="W56" i="39"/>
  <c r="V56" i="39"/>
  <c r="AB55" i="39"/>
  <c r="W55" i="39"/>
  <c r="V55" i="39"/>
  <c r="AB54" i="39"/>
  <c r="W54" i="39"/>
  <c r="V54" i="39"/>
  <c r="AB53" i="39"/>
  <c r="W53" i="39"/>
  <c r="V53" i="39"/>
  <c r="AB52" i="39"/>
  <c r="W52" i="39"/>
  <c r="V52" i="39"/>
  <c r="AB51" i="39"/>
  <c r="W51" i="39"/>
  <c r="V51" i="39"/>
  <c r="AB50" i="39"/>
  <c r="W50" i="39"/>
  <c r="V50" i="39"/>
  <c r="W49" i="39"/>
  <c r="V49" i="39"/>
  <c r="AB48" i="39"/>
  <c r="W48" i="39"/>
  <c r="V48" i="39"/>
  <c r="AB47" i="39"/>
  <c r="W47" i="39"/>
  <c r="V47" i="39"/>
  <c r="AB46" i="39"/>
  <c r="W46" i="39"/>
  <c r="V46" i="39"/>
  <c r="AB45" i="39"/>
  <c r="W45" i="39"/>
  <c r="V45" i="39"/>
  <c r="AB44" i="39"/>
  <c r="W44" i="39"/>
  <c r="V44" i="39"/>
  <c r="AB43" i="39"/>
  <c r="W43" i="39"/>
  <c r="V43" i="39"/>
  <c r="AB42" i="39"/>
  <c r="W42" i="39"/>
  <c r="V42" i="39"/>
  <c r="AB41" i="39"/>
  <c r="W41" i="39"/>
  <c r="V41" i="39"/>
  <c r="W40" i="39"/>
  <c r="V40" i="39"/>
  <c r="AB39" i="39"/>
  <c r="W39" i="39"/>
  <c r="V39" i="39"/>
  <c r="AB38" i="39"/>
  <c r="W38" i="39"/>
  <c r="V38" i="39"/>
  <c r="AB37" i="39"/>
  <c r="W37" i="39"/>
  <c r="V37" i="39"/>
  <c r="W36" i="39"/>
  <c r="V36" i="39"/>
  <c r="AB35" i="39"/>
  <c r="W35" i="39"/>
  <c r="V35" i="39"/>
  <c r="AB34" i="39"/>
  <c r="W34" i="39"/>
  <c r="V34" i="39"/>
  <c r="AB33" i="39"/>
  <c r="W33" i="39"/>
  <c r="V33" i="39"/>
  <c r="AB32" i="39"/>
  <c r="W32" i="39"/>
  <c r="V32" i="39"/>
  <c r="AB31" i="39"/>
  <c r="W31" i="39"/>
  <c r="V31" i="39"/>
  <c r="AB30" i="39"/>
  <c r="W30" i="39"/>
  <c r="V30" i="39"/>
  <c r="AB29" i="39"/>
  <c r="W29" i="39"/>
  <c r="V29" i="39"/>
  <c r="AB28" i="39"/>
  <c r="W28" i="39"/>
  <c r="V28" i="39"/>
  <c r="AB27" i="39"/>
  <c r="W27" i="39"/>
  <c r="V27" i="39"/>
  <c r="AB26" i="39"/>
  <c r="W26" i="39"/>
  <c r="V26" i="39"/>
  <c r="AB25" i="39"/>
  <c r="W25" i="39"/>
  <c r="V25" i="39"/>
  <c r="AB24" i="39"/>
  <c r="W24" i="39"/>
  <c r="V24" i="39"/>
  <c r="AB23" i="39"/>
  <c r="W23" i="39"/>
  <c r="V23" i="39"/>
  <c r="AB22" i="39"/>
  <c r="W22" i="39"/>
  <c r="V22" i="39"/>
  <c r="AB21" i="39"/>
  <c r="W21" i="39"/>
  <c r="V21" i="39"/>
  <c r="AB20" i="39"/>
  <c r="W20" i="39"/>
  <c r="V20" i="39"/>
  <c r="AB19" i="39"/>
  <c r="W19" i="39"/>
  <c r="V19" i="39"/>
  <c r="AB18" i="39"/>
  <c r="W18" i="39"/>
  <c r="V18" i="39"/>
  <c r="AB17" i="39"/>
  <c r="W17" i="39"/>
  <c r="V17" i="39"/>
  <c r="W16" i="39"/>
  <c r="V16" i="39"/>
  <c r="AB15" i="39"/>
  <c r="W15" i="39"/>
  <c r="V15" i="39"/>
  <c r="AB14" i="39"/>
  <c r="W14" i="39"/>
  <c r="V14" i="39"/>
  <c r="AB13" i="39"/>
  <c r="W13" i="39"/>
  <c r="V13" i="39"/>
  <c r="AB12" i="39"/>
  <c r="W12" i="39"/>
  <c r="V12" i="39"/>
  <c r="AB11" i="39"/>
  <c r="W11" i="39"/>
  <c r="V11" i="39"/>
  <c r="AB10" i="39"/>
  <c r="W10" i="39"/>
  <c r="V10" i="39"/>
  <c r="AB9" i="39"/>
  <c r="W9" i="39"/>
  <c r="V9" i="39"/>
  <c r="AB8" i="39"/>
  <c r="W8" i="39"/>
  <c r="V8" i="39"/>
  <c r="AB7" i="39"/>
  <c r="W7" i="39"/>
  <c r="V7" i="39"/>
  <c r="U61" i="39"/>
  <c r="T61" i="39"/>
  <c r="AB60" i="38"/>
  <c r="W60" i="38"/>
  <c r="V60" i="38"/>
  <c r="AB59" i="38"/>
  <c r="W59" i="38"/>
  <c r="V59" i="38"/>
  <c r="AB58" i="38"/>
  <c r="W58" i="38"/>
  <c r="V58" i="38"/>
  <c r="AB57" i="38"/>
  <c r="W57" i="38"/>
  <c r="V57" i="38"/>
  <c r="AB56" i="38"/>
  <c r="W56" i="38"/>
  <c r="V56" i="38"/>
  <c r="W55" i="38"/>
  <c r="V55" i="38"/>
  <c r="AB54" i="38"/>
  <c r="W54" i="38"/>
  <c r="V54" i="38"/>
  <c r="AB53" i="38"/>
  <c r="W53" i="38"/>
  <c r="V53" i="38"/>
  <c r="AB52" i="38"/>
  <c r="W52" i="38"/>
  <c r="V52" i="38"/>
  <c r="AB51" i="38"/>
  <c r="W51" i="38"/>
  <c r="V51" i="38"/>
  <c r="AB50" i="38"/>
  <c r="W50" i="38"/>
  <c r="V50" i="38"/>
  <c r="AB49" i="38"/>
  <c r="W49" i="38"/>
  <c r="V49" i="38"/>
  <c r="AB48" i="38"/>
  <c r="W48" i="38"/>
  <c r="V48" i="38"/>
  <c r="AB47" i="38"/>
  <c r="W47" i="38"/>
  <c r="V47" i="38"/>
  <c r="AB46" i="38"/>
  <c r="W46" i="38"/>
  <c r="V46" i="38"/>
  <c r="AB45" i="38"/>
  <c r="W45" i="38"/>
  <c r="V45" i="38"/>
  <c r="AB44" i="38"/>
  <c r="W44" i="38"/>
  <c r="V44" i="38"/>
  <c r="W43" i="38"/>
  <c r="V43" i="38"/>
  <c r="AB42" i="38"/>
  <c r="W42" i="38"/>
  <c r="V42" i="38"/>
  <c r="AB41" i="38"/>
  <c r="W41" i="38"/>
  <c r="V41" i="38"/>
  <c r="AB40" i="38"/>
  <c r="W40" i="38"/>
  <c r="V40" i="38"/>
  <c r="W39" i="38"/>
  <c r="V39" i="38"/>
  <c r="AB38" i="38"/>
  <c r="W38" i="38"/>
  <c r="V38" i="38"/>
  <c r="AB37" i="38"/>
  <c r="W37" i="38"/>
  <c r="V37" i="38"/>
  <c r="AB36" i="38"/>
  <c r="W36" i="38"/>
  <c r="V36" i="38"/>
  <c r="AB35" i="38"/>
  <c r="W35" i="38"/>
  <c r="V35" i="38"/>
  <c r="AB34" i="38"/>
  <c r="W34" i="38"/>
  <c r="V34" i="38"/>
  <c r="AB33" i="38"/>
  <c r="W33" i="38"/>
  <c r="V33" i="38"/>
  <c r="AB32" i="38"/>
  <c r="W32" i="38"/>
  <c r="V32" i="38"/>
  <c r="W31" i="38"/>
  <c r="V31" i="38"/>
  <c r="AB30" i="38"/>
  <c r="W30" i="38"/>
  <c r="V30" i="38"/>
  <c r="AB29" i="38"/>
  <c r="W29" i="38"/>
  <c r="V29" i="38"/>
  <c r="AB28" i="38"/>
  <c r="W28" i="38"/>
  <c r="V28" i="38"/>
  <c r="AB27" i="38"/>
  <c r="W27" i="38"/>
  <c r="V27" i="38"/>
  <c r="AB26" i="38"/>
  <c r="W26" i="38"/>
  <c r="V26" i="38"/>
  <c r="AB25" i="38"/>
  <c r="W25" i="38"/>
  <c r="V25" i="38"/>
  <c r="AB24" i="38"/>
  <c r="W24" i="38"/>
  <c r="V24" i="38"/>
  <c r="AB23" i="38"/>
  <c r="W23" i="38"/>
  <c r="V23" i="38"/>
  <c r="AB22" i="38"/>
  <c r="W22" i="38"/>
  <c r="V22" i="38"/>
  <c r="AB21" i="38"/>
  <c r="W21" i="38"/>
  <c r="V21" i="38"/>
  <c r="AB20" i="38"/>
  <c r="W20" i="38"/>
  <c r="V20" i="38"/>
  <c r="AB19" i="38"/>
  <c r="W19" i="38"/>
  <c r="V19" i="38"/>
  <c r="AB18" i="38"/>
  <c r="W18" i="38"/>
  <c r="V18" i="38"/>
  <c r="W17" i="38"/>
  <c r="V17" i="38"/>
  <c r="AB16" i="38"/>
  <c r="W16" i="38"/>
  <c r="V16" i="38"/>
  <c r="AB15" i="38"/>
  <c r="W15" i="38"/>
  <c r="V15" i="38"/>
  <c r="AB14" i="38"/>
  <c r="W14" i="38"/>
  <c r="V14" i="38"/>
  <c r="AB13" i="38"/>
  <c r="W13" i="38"/>
  <c r="V13" i="38"/>
  <c r="AB12" i="38"/>
  <c r="W12" i="38"/>
  <c r="V12" i="38"/>
  <c r="AB11" i="38"/>
  <c r="W11" i="38"/>
  <c r="V11" i="38"/>
  <c r="AB10" i="38"/>
  <c r="W10" i="38"/>
  <c r="V10" i="38"/>
  <c r="AB9" i="38"/>
  <c r="W9" i="38"/>
  <c r="V9" i="38"/>
  <c r="AB8" i="38"/>
  <c r="W8" i="38"/>
  <c r="V8" i="38"/>
  <c r="AB7" i="38"/>
  <c r="W7" i="38"/>
  <c r="V7" i="38"/>
  <c r="U61" i="38"/>
  <c r="T61" i="38"/>
  <c r="AB60" i="37"/>
  <c r="W60" i="37"/>
  <c r="V60" i="37"/>
  <c r="AB59" i="37"/>
  <c r="W59" i="37"/>
  <c r="V59" i="37"/>
  <c r="W58" i="37"/>
  <c r="V58" i="37"/>
  <c r="AB57" i="37"/>
  <c r="V57" i="37"/>
  <c r="AB56" i="37"/>
  <c r="W56" i="37"/>
  <c r="V56" i="37"/>
  <c r="AB55" i="37"/>
  <c r="V55" i="37"/>
  <c r="AB54" i="37"/>
  <c r="W54" i="37"/>
  <c r="V54" i="37"/>
  <c r="AB53" i="37"/>
  <c r="W53" i="37"/>
  <c r="V53" i="37"/>
  <c r="AB52" i="37"/>
  <c r="W52" i="37"/>
  <c r="V52" i="37"/>
  <c r="AB51" i="37"/>
  <c r="W51" i="37"/>
  <c r="V51" i="37"/>
  <c r="W50" i="37"/>
  <c r="V50" i="37"/>
  <c r="AB49" i="37"/>
  <c r="W49" i="37"/>
  <c r="V49" i="37"/>
  <c r="AB48" i="37"/>
  <c r="W48" i="37"/>
  <c r="V48" i="37"/>
  <c r="AB47" i="37"/>
  <c r="W47" i="37"/>
  <c r="V47" i="37"/>
  <c r="AB46" i="37"/>
  <c r="W46" i="37"/>
  <c r="V46" i="37"/>
  <c r="AB45" i="37"/>
  <c r="W45" i="37"/>
  <c r="V45" i="37"/>
  <c r="AB44" i="37"/>
  <c r="W44" i="37"/>
  <c r="V44" i="37"/>
  <c r="AB43" i="37"/>
  <c r="W43" i="37"/>
  <c r="V43" i="37"/>
  <c r="AB42" i="37"/>
  <c r="W42" i="37"/>
  <c r="V42" i="37"/>
  <c r="AB41" i="37"/>
  <c r="W41" i="37"/>
  <c r="V41" i="37"/>
  <c r="AB40" i="37"/>
  <c r="V40" i="37"/>
  <c r="AB39" i="37"/>
  <c r="W39" i="37"/>
  <c r="V39" i="37"/>
  <c r="AB38" i="37"/>
  <c r="W38" i="37"/>
  <c r="V38" i="37"/>
  <c r="AB37" i="37"/>
  <c r="W37" i="37"/>
  <c r="V37" i="37"/>
  <c r="AB36" i="37"/>
  <c r="V36" i="37"/>
  <c r="AB35" i="37"/>
  <c r="W35" i="37"/>
  <c r="V35" i="37"/>
  <c r="W34" i="37"/>
  <c r="V34" i="37"/>
  <c r="AB33" i="37"/>
  <c r="W33" i="37"/>
  <c r="V33" i="37"/>
  <c r="AB32" i="37"/>
  <c r="W32" i="37"/>
  <c r="V32" i="37"/>
  <c r="AB31" i="37"/>
  <c r="W31" i="37"/>
  <c r="V31" i="37"/>
  <c r="AB30" i="37"/>
  <c r="V30" i="37"/>
  <c r="AB29" i="37"/>
  <c r="W29" i="37"/>
  <c r="V29" i="37"/>
  <c r="AB28" i="37"/>
  <c r="V28" i="37"/>
  <c r="AB27" i="37"/>
  <c r="W27" i="37"/>
  <c r="V27" i="37"/>
  <c r="AB26" i="37"/>
  <c r="W26" i="37"/>
  <c r="V26" i="37"/>
  <c r="AB25" i="37"/>
  <c r="V25" i="37"/>
  <c r="AB24" i="37"/>
  <c r="W24" i="37"/>
  <c r="V24" i="37"/>
  <c r="AB23" i="37"/>
  <c r="W23" i="37"/>
  <c r="V23" i="37"/>
  <c r="AB22" i="37"/>
  <c r="W22" i="37"/>
  <c r="V22" i="37"/>
  <c r="AB21" i="37"/>
  <c r="W21" i="37"/>
  <c r="V21" i="37"/>
  <c r="AB20" i="37"/>
  <c r="W20" i="37"/>
  <c r="V20" i="37"/>
  <c r="AB19" i="37"/>
  <c r="W19" i="37"/>
  <c r="V19" i="37"/>
  <c r="AB18" i="37"/>
  <c r="W18" i="37"/>
  <c r="V18" i="37"/>
  <c r="AB17" i="37"/>
  <c r="V17" i="37"/>
  <c r="AB16" i="37"/>
  <c r="V16" i="37"/>
  <c r="AB15" i="37"/>
  <c r="W15" i="37"/>
  <c r="V15" i="37"/>
  <c r="AB14" i="37"/>
  <c r="W14" i="37"/>
  <c r="AB13" i="37"/>
  <c r="W13" i="37"/>
  <c r="V13" i="37"/>
  <c r="AB12" i="37"/>
  <c r="W12" i="37"/>
  <c r="V12" i="37"/>
  <c r="AB11" i="37"/>
  <c r="W11" i="37"/>
  <c r="V11" i="37"/>
  <c r="AB10" i="37"/>
  <c r="V10" i="37"/>
  <c r="AB9" i="37"/>
  <c r="W9" i="37"/>
  <c r="V9" i="37"/>
  <c r="AB8" i="37"/>
  <c r="W8" i="37"/>
  <c r="V8" i="37"/>
  <c r="AB7" i="37"/>
  <c r="W7" i="37"/>
  <c r="V7" i="37"/>
  <c r="AB60" i="36"/>
  <c r="W60" i="36"/>
  <c r="V60" i="36"/>
  <c r="AB59" i="36"/>
  <c r="W59" i="36"/>
  <c r="V59" i="36"/>
  <c r="AB58" i="36"/>
  <c r="W58" i="36"/>
  <c r="V58" i="36"/>
  <c r="AB57" i="36"/>
  <c r="V57" i="36"/>
  <c r="AB56" i="36"/>
  <c r="W56" i="36"/>
  <c r="V56" i="36"/>
  <c r="AB55" i="36"/>
  <c r="V55" i="36"/>
  <c r="AB54" i="36"/>
  <c r="W54" i="36"/>
  <c r="V54" i="36"/>
  <c r="AB53" i="36"/>
  <c r="W53" i="36"/>
  <c r="V53" i="36"/>
  <c r="AB52" i="36"/>
  <c r="W52" i="36"/>
  <c r="V52" i="36"/>
  <c r="AB51" i="36"/>
  <c r="W51" i="36"/>
  <c r="V51" i="36"/>
  <c r="AB50" i="36"/>
  <c r="V50" i="36"/>
  <c r="AB49" i="36"/>
  <c r="W49" i="36"/>
  <c r="V49" i="36"/>
  <c r="AB48" i="36"/>
  <c r="W48" i="36"/>
  <c r="V48" i="36"/>
  <c r="AB47" i="36"/>
  <c r="W47" i="36"/>
  <c r="V47" i="36"/>
  <c r="AB46" i="36"/>
  <c r="W46" i="36"/>
  <c r="V46" i="36"/>
  <c r="AB45" i="36"/>
  <c r="W45" i="36"/>
  <c r="V45" i="36"/>
  <c r="AB44" i="36"/>
  <c r="W44" i="36"/>
  <c r="V44" i="36"/>
  <c r="W43" i="36"/>
  <c r="V43" i="36"/>
  <c r="AB42" i="36"/>
  <c r="W42" i="36"/>
  <c r="V42" i="36"/>
  <c r="W41" i="36"/>
  <c r="V41" i="36"/>
  <c r="AB40" i="36"/>
  <c r="W40" i="36"/>
  <c r="V40" i="36"/>
  <c r="AB39" i="36"/>
  <c r="V39" i="36"/>
  <c r="AB38" i="36"/>
  <c r="W38" i="36"/>
  <c r="V38" i="36"/>
  <c r="AB37" i="36"/>
  <c r="W37" i="36"/>
  <c r="V37" i="36"/>
  <c r="AB36" i="36"/>
  <c r="W36" i="36"/>
  <c r="V36" i="36"/>
  <c r="AB35" i="36"/>
  <c r="W35" i="36"/>
  <c r="V35" i="36"/>
  <c r="AB34" i="36"/>
  <c r="W34" i="36"/>
  <c r="V34" i="36"/>
  <c r="AB33" i="36"/>
  <c r="W33" i="36"/>
  <c r="V33" i="36"/>
  <c r="AB32" i="36"/>
  <c r="W32" i="36"/>
  <c r="V32" i="36"/>
  <c r="W31" i="36"/>
  <c r="V31" i="36"/>
  <c r="AB30" i="36"/>
  <c r="V30" i="36"/>
  <c r="AB29" i="36"/>
  <c r="W29" i="36"/>
  <c r="V29" i="36"/>
  <c r="AB28" i="36"/>
  <c r="W28" i="36"/>
  <c r="V28" i="36"/>
  <c r="AB27" i="36"/>
  <c r="W27" i="36"/>
  <c r="V27" i="36"/>
  <c r="AB26" i="36"/>
  <c r="W26" i="36"/>
  <c r="V26" i="36"/>
  <c r="AB25" i="36"/>
  <c r="V25" i="36"/>
  <c r="AB24" i="36"/>
  <c r="W24" i="36"/>
  <c r="V24" i="36"/>
  <c r="AB23" i="36"/>
  <c r="W23" i="36"/>
  <c r="V23" i="36"/>
  <c r="AB22" i="36"/>
  <c r="W22" i="36"/>
  <c r="V22" i="36"/>
  <c r="AB21" i="36"/>
  <c r="W21" i="36"/>
  <c r="V21" i="36"/>
  <c r="AB20" i="36"/>
  <c r="W20" i="36"/>
  <c r="V20" i="36"/>
  <c r="AB19" i="36"/>
  <c r="W19" i="36"/>
  <c r="V19" i="36"/>
  <c r="AB18" i="36"/>
  <c r="W18" i="36"/>
  <c r="V18" i="36"/>
  <c r="AB17" i="36"/>
  <c r="V17" i="36"/>
  <c r="AB16" i="36"/>
  <c r="W16" i="36"/>
  <c r="V16" i="36"/>
  <c r="AB15" i="36"/>
  <c r="V15" i="36"/>
  <c r="AB14" i="36"/>
  <c r="W14" i="36"/>
  <c r="AB13" i="36"/>
  <c r="W13" i="36"/>
  <c r="V13" i="36"/>
  <c r="AB12" i="36"/>
  <c r="W12" i="36"/>
  <c r="V12" i="36"/>
  <c r="AB11" i="36"/>
  <c r="W11" i="36"/>
  <c r="V11" i="36"/>
  <c r="AB10" i="36"/>
  <c r="W10" i="36"/>
  <c r="V10" i="36"/>
  <c r="AB9" i="36"/>
  <c r="W9" i="36"/>
  <c r="V9" i="36"/>
  <c r="AB8" i="36"/>
  <c r="W8" i="36"/>
  <c r="V8" i="36"/>
  <c r="AB7" i="36"/>
  <c r="W7" i="36"/>
  <c r="V7" i="36"/>
  <c r="AB60" i="35"/>
  <c r="AA60" i="35"/>
  <c r="W60" i="35"/>
  <c r="V60" i="35"/>
  <c r="AB59" i="35"/>
  <c r="AA59" i="35"/>
  <c r="W59" i="35"/>
  <c r="V59" i="35"/>
  <c r="AB58" i="35"/>
  <c r="AA58" i="35"/>
  <c r="W58" i="35"/>
  <c r="V58" i="35"/>
  <c r="AB57" i="35"/>
  <c r="AA57" i="35"/>
  <c r="W57" i="35"/>
  <c r="V57" i="35"/>
  <c r="AB56" i="35"/>
  <c r="AA56" i="35"/>
  <c r="W56" i="35"/>
  <c r="V56" i="35"/>
  <c r="AB55" i="35"/>
  <c r="AA55" i="35"/>
  <c r="W55" i="35"/>
  <c r="V55" i="35"/>
  <c r="AB54" i="35"/>
  <c r="AA54" i="35"/>
  <c r="W54" i="35"/>
  <c r="V54" i="35"/>
  <c r="AB53" i="35"/>
  <c r="AA53" i="35"/>
  <c r="W53" i="35"/>
  <c r="V53" i="35"/>
  <c r="AB52" i="35"/>
  <c r="AA52" i="35"/>
  <c r="W52" i="35"/>
  <c r="V52" i="35"/>
  <c r="AB51" i="35"/>
  <c r="AA51" i="35"/>
  <c r="W51" i="35"/>
  <c r="V51" i="35"/>
  <c r="AB50" i="35"/>
  <c r="AA50" i="35"/>
  <c r="W50" i="35"/>
  <c r="V50" i="35"/>
  <c r="AB49" i="35"/>
  <c r="AA49" i="35"/>
  <c r="W49" i="35"/>
  <c r="V49" i="35"/>
  <c r="AB48" i="35"/>
  <c r="AA48" i="35"/>
  <c r="W48" i="35"/>
  <c r="V48" i="35"/>
  <c r="AB47" i="35"/>
  <c r="AA47" i="35"/>
  <c r="W47" i="35"/>
  <c r="V47" i="35"/>
  <c r="AB46" i="35"/>
  <c r="AA46" i="35"/>
  <c r="W46" i="35"/>
  <c r="V46" i="35"/>
  <c r="AB45" i="35"/>
  <c r="AA45" i="35"/>
  <c r="W45" i="35"/>
  <c r="V45" i="35"/>
  <c r="AB44" i="35"/>
  <c r="AA44" i="35"/>
  <c r="W44" i="35"/>
  <c r="V44" i="35"/>
  <c r="AB43" i="35"/>
  <c r="AA43" i="35"/>
  <c r="W43" i="35"/>
  <c r="V43" i="35"/>
  <c r="AB42" i="35"/>
  <c r="AA42" i="35"/>
  <c r="W42" i="35"/>
  <c r="V42" i="35"/>
  <c r="AB41" i="35"/>
  <c r="AA41" i="35"/>
  <c r="W41" i="35"/>
  <c r="V41" i="35"/>
  <c r="AB40" i="35"/>
  <c r="AA40" i="35"/>
  <c r="W40" i="35"/>
  <c r="V40" i="35"/>
  <c r="AB39" i="35"/>
  <c r="AA39" i="35"/>
  <c r="W39" i="35"/>
  <c r="V39" i="35"/>
  <c r="AB38" i="35"/>
  <c r="AA38" i="35"/>
  <c r="W38" i="35"/>
  <c r="V38" i="35"/>
  <c r="AB37" i="35"/>
  <c r="AA37" i="35"/>
  <c r="W37" i="35"/>
  <c r="V37" i="35"/>
  <c r="AB36" i="35"/>
  <c r="AA36" i="35"/>
  <c r="W36" i="35"/>
  <c r="V36" i="35"/>
  <c r="AB35" i="35"/>
  <c r="AA35" i="35"/>
  <c r="W35" i="35"/>
  <c r="V35" i="35"/>
  <c r="AB34" i="35"/>
  <c r="AA34" i="35"/>
  <c r="W34" i="35"/>
  <c r="V34" i="35"/>
  <c r="AB33" i="35"/>
  <c r="AA33" i="35"/>
  <c r="W33" i="35"/>
  <c r="V33" i="35"/>
  <c r="AB32" i="35"/>
  <c r="AA32" i="35"/>
  <c r="W32" i="35"/>
  <c r="V32" i="35"/>
  <c r="AB31" i="35"/>
  <c r="AA31" i="35"/>
  <c r="W31" i="35"/>
  <c r="V31" i="35"/>
  <c r="AB30" i="35"/>
  <c r="AA30" i="35"/>
  <c r="W30" i="35"/>
  <c r="V30" i="35"/>
  <c r="AB29" i="35"/>
  <c r="AA29" i="35"/>
  <c r="W29" i="35"/>
  <c r="V29" i="35"/>
  <c r="AB28" i="35"/>
  <c r="AA28" i="35"/>
  <c r="W28" i="35"/>
  <c r="V28" i="35"/>
  <c r="AB27" i="35"/>
  <c r="AA27" i="35"/>
  <c r="W27" i="35"/>
  <c r="V27" i="35"/>
  <c r="AB26" i="35"/>
  <c r="AA26" i="35"/>
  <c r="W26" i="35"/>
  <c r="V26" i="35"/>
  <c r="AB25" i="35"/>
  <c r="AA25" i="35"/>
  <c r="W25" i="35"/>
  <c r="V25" i="35"/>
  <c r="AB24" i="35"/>
  <c r="AA24" i="35"/>
  <c r="W24" i="35"/>
  <c r="V24" i="35"/>
  <c r="AB23" i="35"/>
  <c r="AA23" i="35"/>
  <c r="W23" i="35"/>
  <c r="V23" i="35"/>
  <c r="AB22" i="35"/>
  <c r="AA22" i="35"/>
  <c r="W22" i="35"/>
  <c r="V22" i="35"/>
  <c r="AB21" i="35"/>
  <c r="AA21" i="35"/>
  <c r="W21" i="35"/>
  <c r="V21" i="35"/>
  <c r="AB20" i="35"/>
  <c r="AA20" i="35"/>
  <c r="W20" i="35"/>
  <c r="V20" i="35"/>
  <c r="AB19" i="35"/>
  <c r="AA19" i="35"/>
  <c r="W19" i="35"/>
  <c r="V19" i="35"/>
  <c r="AB18" i="35"/>
  <c r="AA18" i="35"/>
  <c r="W18" i="35"/>
  <c r="V18" i="35"/>
  <c r="AB17" i="35"/>
  <c r="AA17" i="35"/>
  <c r="W17" i="35"/>
  <c r="V17" i="35"/>
  <c r="AB16" i="35"/>
  <c r="AA16" i="35"/>
  <c r="W16" i="35"/>
  <c r="V16" i="35"/>
  <c r="AB15" i="35"/>
  <c r="AA15" i="35"/>
  <c r="W15" i="35"/>
  <c r="V15" i="35"/>
  <c r="AB14" i="35"/>
  <c r="AA14" i="35"/>
  <c r="W14" i="35"/>
  <c r="V14" i="35"/>
  <c r="AB13" i="35"/>
  <c r="AA13" i="35"/>
  <c r="W13" i="35"/>
  <c r="V13" i="35"/>
  <c r="AB12" i="35"/>
  <c r="AA12" i="35"/>
  <c r="W12" i="35"/>
  <c r="V12" i="35"/>
  <c r="AB11" i="35"/>
  <c r="AA11" i="35"/>
  <c r="W11" i="35"/>
  <c r="V11" i="35"/>
  <c r="AB10" i="35"/>
  <c r="AA10" i="35"/>
  <c r="W10" i="35"/>
  <c r="V10" i="35"/>
  <c r="AB9" i="35"/>
  <c r="AA9" i="35"/>
  <c r="W9" i="35"/>
  <c r="V9" i="35"/>
  <c r="AB8" i="35"/>
  <c r="AA8" i="35"/>
  <c r="W8" i="35"/>
  <c r="V8" i="35"/>
  <c r="AB7" i="35"/>
  <c r="AA7" i="35"/>
  <c r="W7" i="35"/>
  <c r="V7" i="35"/>
  <c r="Z61" i="35"/>
  <c r="Y61" i="35"/>
  <c r="U61" i="35"/>
  <c r="T61" i="35"/>
  <c r="AB60" i="3"/>
  <c r="AA60" i="3"/>
  <c r="W60" i="3"/>
  <c r="V60" i="3"/>
  <c r="AA59" i="3"/>
  <c r="W59" i="3"/>
  <c r="V59" i="3"/>
  <c r="AB58" i="3"/>
  <c r="AA58" i="3"/>
  <c r="W58" i="3"/>
  <c r="V58" i="3"/>
  <c r="AA57" i="3"/>
  <c r="W57" i="3"/>
  <c r="V57" i="3"/>
  <c r="AB56" i="3"/>
  <c r="AA56" i="3"/>
  <c r="W56" i="3"/>
  <c r="V56" i="3"/>
  <c r="AA55" i="3"/>
  <c r="W55" i="3"/>
  <c r="V55" i="3"/>
  <c r="AB54" i="3"/>
  <c r="AA54" i="3"/>
  <c r="W54" i="3"/>
  <c r="V54" i="3"/>
  <c r="AA53" i="3"/>
  <c r="W53" i="3"/>
  <c r="V53" i="3"/>
  <c r="AB52" i="3"/>
  <c r="AA52" i="3"/>
  <c r="W52" i="3"/>
  <c r="V52" i="3"/>
  <c r="AA51" i="3"/>
  <c r="W51" i="3"/>
  <c r="V51" i="3"/>
  <c r="AB50" i="3"/>
  <c r="AA50" i="3"/>
  <c r="W50" i="3"/>
  <c r="V50" i="3"/>
  <c r="AA49" i="3"/>
  <c r="W49" i="3"/>
  <c r="V49" i="3"/>
  <c r="AB48" i="3"/>
  <c r="AA48" i="3"/>
  <c r="W48" i="3"/>
  <c r="V48" i="3"/>
  <c r="AA47" i="3"/>
  <c r="W47" i="3"/>
  <c r="V47" i="3"/>
  <c r="AB46" i="3"/>
  <c r="AA46" i="3"/>
  <c r="W46" i="3"/>
  <c r="V46" i="3"/>
  <c r="AA45" i="3"/>
  <c r="W45" i="3"/>
  <c r="V45" i="3"/>
  <c r="AB44" i="3"/>
  <c r="AA44" i="3"/>
  <c r="W44" i="3"/>
  <c r="V44" i="3"/>
  <c r="AA43" i="3"/>
  <c r="W43" i="3"/>
  <c r="V43" i="3"/>
  <c r="AB42" i="3"/>
  <c r="AA42" i="3"/>
  <c r="W42" i="3"/>
  <c r="V42" i="3"/>
  <c r="AA41" i="3"/>
  <c r="W41" i="3"/>
  <c r="V41" i="3"/>
  <c r="AB40" i="3"/>
  <c r="AA40" i="3"/>
  <c r="W40" i="3"/>
  <c r="V40" i="3"/>
  <c r="AA39" i="3"/>
  <c r="W39" i="3"/>
  <c r="V39" i="3"/>
  <c r="AB38" i="3"/>
  <c r="AA38" i="3"/>
  <c r="W38" i="3"/>
  <c r="V38" i="3"/>
  <c r="AA37" i="3"/>
  <c r="W37" i="3"/>
  <c r="V37" i="3"/>
  <c r="AB36" i="3"/>
  <c r="AA36" i="3"/>
  <c r="W36" i="3"/>
  <c r="V36" i="3"/>
  <c r="AA35" i="3"/>
  <c r="W35" i="3"/>
  <c r="V35" i="3"/>
  <c r="AB34" i="3"/>
  <c r="AA34" i="3"/>
  <c r="W34" i="3"/>
  <c r="V34" i="3"/>
  <c r="AA33" i="3"/>
  <c r="W33" i="3"/>
  <c r="V33" i="3"/>
  <c r="AB32" i="3"/>
  <c r="AA32" i="3"/>
  <c r="W32" i="3"/>
  <c r="V32" i="3"/>
  <c r="AA31" i="3"/>
  <c r="W31" i="3"/>
  <c r="V31" i="3"/>
  <c r="AB30" i="3"/>
  <c r="AA30" i="3"/>
  <c r="W30" i="3"/>
  <c r="V30" i="3"/>
  <c r="AA29" i="3"/>
  <c r="W29" i="3"/>
  <c r="V29" i="3"/>
  <c r="AB28" i="3"/>
  <c r="AA28" i="3"/>
  <c r="W28" i="3"/>
  <c r="V28" i="3"/>
  <c r="AA27" i="3"/>
  <c r="W27" i="3"/>
  <c r="V27" i="3"/>
  <c r="AB26" i="3"/>
  <c r="AA26" i="3"/>
  <c r="W26" i="3"/>
  <c r="V26" i="3"/>
  <c r="AA25" i="3"/>
  <c r="W25" i="3"/>
  <c r="V25" i="3"/>
  <c r="AB24" i="3"/>
  <c r="AA24" i="3"/>
  <c r="W24" i="3"/>
  <c r="V24" i="3"/>
  <c r="AA23" i="3"/>
  <c r="W23" i="3"/>
  <c r="V23" i="3"/>
  <c r="AB22" i="3"/>
  <c r="AA22" i="3"/>
  <c r="W22" i="3"/>
  <c r="V22" i="3"/>
  <c r="AA21" i="3"/>
  <c r="W21" i="3"/>
  <c r="V21" i="3"/>
  <c r="AB20" i="3"/>
  <c r="AA20" i="3"/>
  <c r="W20" i="3"/>
  <c r="V20" i="3"/>
  <c r="AA19" i="3"/>
  <c r="W19" i="3"/>
  <c r="V19" i="3"/>
  <c r="AB18" i="3"/>
  <c r="AA18" i="3"/>
  <c r="W18" i="3"/>
  <c r="V18" i="3"/>
  <c r="AA17" i="3"/>
  <c r="W17" i="3"/>
  <c r="V17" i="3"/>
  <c r="AB16" i="3"/>
  <c r="AA16" i="3"/>
  <c r="W16" i="3"/>
  <c r="V16" i="3"/>
  <c r="AA15" i="3"/>
  <c r="W15" i="3"/>
  <c r="V15" i="3"/>
  <c r="AB14" i="3"/>
  <c r="AA14" i="3"/>
  <c r="W14" i="3"/>
  <c r="V14" i="3"/>
  <c r="AA13" i="3"/>
  <c r="W13" i="3"/>
  <c r="V13" i="3"/>
  <c r="AB12" i="3"/>
  <c r="AA12" i="3"/>
  <c r="W12" i="3"/>
  <c r="V12" i="3"/>
  <c r="AA11" i="3"/>
  <c r="W11" i="3"/>
  <c r="V11" i="3"/>
  <c r="AB10" i="3"/>
  <c r="AA10" i="3"/>
  <c r="W10" i="3"/>
  <c r="V10" i="3"/>
  <c r="AA9" i="3"/>
  <c r="W9" i="3"/>
  <c r="V9" i="3"/>
  <c r="AB8" i="3"/>
  <c r="AA8" i="3"/>
  <c r="W8" i="3"/>
  <c r="V8" i="3"/>
  <c r="AA7" i="3"/>
  <c r="W7" i="3"/>
  <c r="V7" i="3"/>
  <c r="Y61" i="3"/>
  <c r="U61" i="3"/>
  <c r="T61" i="3"/>
  <c r="AB60" i="5"/>
  <c r="AA60" i="5"/>
  <c r="W60" i="5"/>
  <c r="V60" i="5"/>
  <c r="AA59" i="5"/>
  <c r="W59" i="5"/>
  <c r="V59" i="5"/>
  <c r="AB58" i="5"/>
  <c r="AA58" i="5"/>
  <c r="W58" i="5"/>
  <c r="V58" i="5"/>
  <c r="AA57" i="5"/>
  <c r="W57" i="5"/>
  <c r="V57" i="5"/>
  <c r="AB56" i="5"/>
  <c r="AA56" i="5"/>
  <c r="W56" i="5"/>
  <c r="V56" i="5"/>
  <c r="AA55" i="5"/>
  <c r="W55" i="5"/>
  <c r="V55" i="5"/>
  <c r="AB54" i="5"/>
  <c r="AA54" i="5"/>
  <c r="W54" i="5"/>
  <c r="V54" i="5"/>
  <c r="AA53" i="5"/>
  <c r="W53" i="5"/>
  <c r="V53" i="5"/>
  <c r="AB52" i="5"/>
  <c r="AA52" i="5"/>
  <c r="W52" i="5"/>
  <c r="V52" i="5"/>
  <c r="AA51" i="5"/>
  <c r="W51" i="5"/>
  <c r="V51" i="5"/>
  <c r="AB50" i="5"/>
  <c r="AA50" i="5"/>
  <c r="W50" i="5"/>
  <c r="V50" i="5"/>
  <c r="AA49" i="5"/>
  <c r="W49" i="5"/>
  <c r="V49" i="5"/>
  <c r="AB48" i="5"/>
  <c r="AA48" i="5"/>
  <c r="W48" i="5"/>
  <c r="V48" i="5"/>
  <c r="AA47" i="5"/>
  <c r="W47" i="5"/>
  <c r="V47" i="5"/>
  <c r="AB46" i="5"/>
  <c r="AA46" i="5"/>
  <c r="W46" i="5"/>
  <c r="V46" i="5"/>
  <c r="AA45" i="5"/>
  <c r="W45" i="5"/>
  <c r="V45" i="5"/>
  <c r="AB44" i="5"/>
  <c r="AA44" i="5"/>
  <c r="W44" i="5"/>
  <c r="V44" i="5"/>
  <c r="AA43" i="5"/>
  <c r="W43" i="5"/>
  <c r="V43" i="5"/>
  <c r="AB42" i="5"/>
  <c r="AA42" i="5"/>
  <c r="W42" i="5"/>
  <c r="V42" i="5"/>
  <c r="AA41" i="5"/>
  <c r="W41" i="5"/>
  <c r="V41" i="5"/>
  <c r="AB40" i="5"/>
  <c r="AA40" i="5"/>
  <c r="W40" i="5"/>
  <c r="V40" i="5"/>
  <c r="AA39" i="5"/>
  <c r="W39" i="5"/>
  <c r="V39" i="5"/>
  <c r="AB38" i="5"/>
  <c r="AA38" i="5"/>
  <c r="W38" i="5"/>
  <c r="V38" i="5"/>
  <c r="AA37" i="5"/>
  <c r="W37" i="5"/>
  <c r="V37" i="5"/>
  <c r="AB36" i="5"/>
  <c r="AA36" i="5"/>
  <c r="W36" i="5"/>
  <c r="V36" i="5"/>
  <c r="AA35" i="5"/>
  <c r="W35" i="5"/>
  <c r="V35" i="5"/>
  <c r="AB34" i="5"/>
  <c r="AA34" i="5"/>
  <c r="W34" i="5"/>
  <c r="V34" i="5"/>
  <c r="AA33" i="5"/>
  <c r="W33" i="5"/>
  <c r="V33" i="5"/>
  <c r="AB32" i="5"/>
  <c r="AA32" i="5"/>
  <c r="W32" i="5"/>
  <c r="V32" i="5"/>
  <c r="AA31" i="5"/>
  <c r="W31" i="5"/>
  <c r="V31" i="5"/>
  <c r="AB30" i="5"/>
  <c r="AA30" i="5"/>
  <c r="W30" i="5"/>
  <c r="V30" i="5"/>
  <c r="AA29" i="5"/>
  <c r="W29" i="5"/>
  <c r="V29" i="5"/>
  <c r="AB28" i="5"/>
  <c r="AA28" i="5"/>
  <c r="W28" i="5"/>
  <c r="V28" i="5"/>
  <c r="AA27" i="5"/>
  <c r="W27" i="5"/>
  <c r="V27" i="5"/>
  <c r="AB26" i="5"/>
  <c r="AA26" i="5"/>
  <c r="W26" i="5"/>
  <c r="V26" i="5"/>
  <c r="AA25" i="5"/>
  <c r="W25" i="5"/>
  <c r="V25" i="5"/>
  <c r="AB24" i="5"/>
  <c r="AA24" i="5"/>
  <c r="W24" i="5"/>
  <c r="V24" i="5"/>
  <c r="AA23" i="5"/>
  <c r="W23" i="5"/>
  <c r="V23" i="5"/>
  <c r="AB22" i="5"/>
  <c r="AA22" i="5"/>
  <c r="W22" i="5"/>
  <c r="V22" i="5"/>
  <c r="AA21" i="5"/>
  <c r="W21" i="5"/>
  <c r="V21" i="5"/>
  <c r="AB20" i="5"/>
  <c r="AA20" i="5"/>
  <c r="W20" i="5"/>
  <c r="V20" i="5"/>
  <c r="AA19" i="5"/>
  <c r="W19" i="5"/>
  <c r="V19" i="5"/>
  <c r="AB18" i="5"/>
  <c r="AA18" i="5"/>
  <c r="W18" i="5"/>
  <c r="V18" i="5"/>
  <c r="AA17" i="5"/>
  <c r="W17" i="5"/>
  <c r="V17" i="5"/>
  <c r="AB16" i="5"/>
  <c r="AA16" i="5"/>
  <c r="W16" i="5"/>
  <c r="V16" i="5"/>
  <c r="AA15" i="5"/>
  <c r="W15" i="5"/>
  <c r="V15" i="5"/>
  <c r="AB14" i="5"/>
  <c r="AA14" i="5"/>
  <c r="W14" i="5"/>
  <c r="V14" i="5"/>
  <c r="AA13" i="5"/>
  <c r="W13" i="5"/>
  <c r="V13" i="5"/>
  <c r="AB12" i="5"/>
  <c r="AA12" i="5"/>
  <c r="W12" i="5"/>
  <c r="V12" i="5"/>
  <c r="AA11" i="5"/>
  <c r="W11" i="5"/>
  <c r="V11" i="5"/>
  <c r="AB10" i="5"/>
  <c r="AA10" i="5"/>
  <c r="W10" i="5"/>
  <c r="V10" i="5"/>
  <c r="AA9" i="5"/>
  <c r="W9" i="5"/>
  <c r="V9" i="5"/>
  <c r="AB8" i="5"/>
  <c r="AA8" i="5"/>
  <c r="W8" i="5"/>
  <c r="V8" i="5"/>
  <c r="AA7" i="5"/>
  <c r="W7" i="5"/>
  <c r="V7" i="5"/>
  <c r="Y61" i="5"/>
  <c r="U61" i="5"/>
  <c r="T61" i="5"/>
  <c r="Y6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" i="4"/>
  <c r="AA61" i="4" s="1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Z7" i="4"/>
  <c r="AB7" i="4" s="1"/>
  <c r="Z8" i="4"/>
  <c r="AB8" i="4" s="1"/>
  <c r="Z9" i="4"/>
  <c r="AB9" i="4" s="1"/>
  <c r="Z10" i="4"/>
  <c r="AB10" i="4" s="1"/>
  <c r="Z11" i="4"/>
  <c r="AB11" i="4" s="1"/>
  <c r="Z12" i="4"/>
  <c r="AB12" i="4" s="1"/>
  <c r="Z13" i="4"/>
  <c r="AB13" i="4" s="1"/>
  <c r="Z14" i="4"/>
  <c r="AB14" i="4" s="1"/>
  <c r="Z15" i="4"/>
  <c r="AB15" i="4" s="1"/>
  <c r="Z16" i="4"/>
  <c r="AB16" i="4" s="1"/>
  <c r="Z17" i="4"/>
  <c r="AB17" i="4" s="1"/>
  <c r="Z18" i="4"/>
  <c r="AB18" i="4" s="1"/>
  <c r="Z19" i="4"/>
  <c r="AB19" i="4" s="1"/>
  <c r="Z20" i="4"/>
  <c r="AB20" i="4" s="1"/>
  <c r="Z21" i="4"/>
  <c r="AB21" i="4" s="1"/>
  <c r="Z22" i="4"/>
  <c r="AB22" i="4" s="1"/>
  <c r="Z23" i="4"/>
  <c r="AB23" i="4" s="1"/>
  <c r="Z24" i="4"/>
  <c r="AB24" i="4" s="1"/>
  <c r="Z25" i="4"/>
  <c r="AB25" i="4" s="1"/>
  <c r="Z26" i="4"/>
  <c r="AB26" i="4" s="1"/>
  <c r="Z27" i="4"/>
  <c r="AB27" i="4" s="1"/>
  <c r="Z28" i="4"/>
  <c r="AB28" i="4" s="1"/>
  <c r="Z29" i="4"/>
  <c r="AB29" i="4" s="1"/>
  <c r="Z30" i="4"/>
  <c r="AB30" i="4" s="1"/>
  <c r="Z31" i="4"/>
  <c r="AB31" i="4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43" i="4"/>
  <c r="AB43" i="4" s="1"/>
  <c r="Z44" i="4"/>
  <c r="AB44" i="4" s="1"/>
  <c r="Z45" i="4"/>
  <c r="AB45" i="4" s="1"/>
  <c r="Z46" i="4"/>
  <c r="AB46" i="4" s="1"/>
  <c r="Z47" i="4"/>
  <c r="AB47" i="4" s="1"/>
  <c r="Z48" i="4"/>
  <c r="AB48" i="4" s="1"/>
  <c r="Z49" i="4"/>
  <c r="AB49" i="4" s="1"/>
  <c r="Z50" i="4"/>
  <c r="AB50" i="4" s="1"/>
  <c r="Z51" i="4"/>
  <c r="AB51" i="4" s="1"/>
  <c r="Z52" i="4"/>
  <c r="AB52" i="4" s="1"/>
  <c r="Z53" i="4"/>
  <c r="AB53" i="4" s="1"/>
  <c r="Z54" i="4"/>
  <c r="AB54" i="4" s="1"/>
  <c r="Z55" i="4"/>
  <c r="AB55" i="4" s="1"/>
  <c r="Z56" i="4"/>
  <c r="AB56" i="4" s="1"/>
  <c r="Z57" i="4"/>
  <c r="AB57" i="4" s="1"/>
  <c r="Z58" i="4"/>
  <c r="AB58" i="4" s="1"/>
  <c r="Z59" i="4"/>
  <c r="AB59" i="4" s="1"/>
  <c r="Z60" i="4"/>
  <c r="AB60" i="4" s="1"/>
  <c r="Z6" i="4"/>
  <c r="AB6" i="4" s="1"/>
  <c r="AB61" i="4" s="1"/>
  <c r="D61" i="41"/>
  <c r="C61" i="41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U61" i="4"/>
  <c r="T61" i="4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T7" i="2"/>
  <c r="V7" i="2" s="1"/>
  <c r="T8" i="2"/>
  <c r="V8" i="2" s="1"/>
  <c r="T9" i="2"/>
  <c r="V9" i="2" s="1"/>
  <c r="T10" i="2"/>
  <c r="V10" i="2" s="1"/>
  <c r="T11" i="2"/>
  <c r="V11" i="2" s="1"/>
  <c r="T12" i="2"/>
  <c r="V12" i="2" s="1"/>
  <c r="T13" i="2"/>
  <c r="V13" i="2" s="1"/>
  <c r="T14" i="2"/>
  <c r="V14" i="2" s="1"/>
  <c r="T15" i="2"/>
  <c r="V15" i="2" s="1"/>
  <c r="T16" i="2"/>
  <c r="V16" i="2" s="1"/>
  <c r="T17" i="2"/>
  <c r="V17" i="2" s="1"/>
  <c r="T18" i="2"/>
  <c r="V18" i="2" s="1"/>
  <c r="T19" i="2"/>
  <c r="V19" i="2" s="1"/>
  <c r="T20" i="2"/>
  <c r="V20" i="2" s="1"/>
  <c r="T21" i="2"/>
  <c r="V21" i="2" s="1"/>
  <c r="T22" i="2"/>
  <c r="V22" i="2" s="1"/>
  <c r="T23" i="2"/>
  <c r="V23" i="2" s="1"/>
  <c r="T24" i="2"/>
  <c r="V24" i="2" s="1"/>
  <c r="T25" i="2"/>
  <c r="V25" i="2" s="1"/>
  <c r="T26" i="2"/>
  <c r="V26" i="2" s="1"/>
  <c r="T27" i="2"/>
  <c r="V27" i="2" s="1"/>
  <c r="T28" i="2"/>
  <c r="V28" i="2" s="1"/>
  <c r="T29" i="2"/>
  <c r="V29" i="2" s="1"/>
  <c r="T30" i="2"/>
  <c r="V30" i="2" s="1"/>
  <c r="T31" i="2"/>
  <c r="V31" i="2" s="1"/>
  <c r="T32" i="2"/>
  <c r="V32" i="2" s="1"/>
  <c r="T33" i="2"/>
  <c r="V33" i="2" s="1"/>
  <c r="T34" i="2"/>
  <c r="V34" i="2" s="1"/>
  <c r="T35" i="2"/>
  <c r="V35" i="2" s="1"/>
  <c r="T36" i="2"/>
  <c r="V36" i="2" s="1"/>
  <c r="T37" i="2"/>
  <c r="V37" i="2" s="1"/>
  <c r="T38" i="2"/>
  <c r="V38" i="2" s="1"/>
  <c r="T39" i="2"/>
  <c r="V39" i="2" s="1"/>
  <c r="T40" i="2"/>
  <c r="V40" i="2" s="1"/>
  <c r="T41" i="2"/>
  <c r="V41" i="2" s="1"/>
  <c r="T42" i="2"/>
  <c r="V42" i="2" s="1"/>
  <c r="T43" i="2"/>
  <c r="V43" i="2" s="1"/>
  <c r="T44" i="2"/>
  <c r="V44" i="2" s="1"/>
  <c r="T45" i="2"/>
  <c r="V45" i="2" s="1"/>
  <c r="T46" i="2"/>
  <c r="V46" i="2" s="1"/>
  <c r="T47" i="2"/>
  <c r="V47" i="2" s="1"/>
  <c r="T48" i="2"/>
  <c r="V48" i="2" s="1"/>
  <c r="T49" i="2"/>
  <c r="V49" i="2" s="1"/>
  <c r="T50" i="2"/>
  <c r="V50" i="2" s="1"/>
  <c r="T51" i="2"/>
  <c r="V51" i="2" s="1"/>
  <c r="T52" i="2"/>
  <c r="V52" i="2" s="1"/>
  <c r="T53" i="2"/>
  <c r="V53" i="2" s="1"/>
  <c r="T54" i="2"/>
  <c r="V54" i="2" s="1"/>
  <c r="T55" i="2"/>
  <c r="V55" i="2" s="1"/>
  <c r="T56" i="2"/>
  <c r="V56" i="2" s="1"/>
  <c r="T57" i="2"/>
  <c r="V57" i="2" s="1"/>
  <c r="T58" i="2"/>
  <c r="V58" i="2" s="1"/>
  <c r="T59" i="2"/>
  <c r="V59" i="2" s="1"/>
  <c r="T60" i="2"/>
  <c r="V60" i="2" s="1"/>
  <c r="U6" i="2"/>
  <c r="T6" i="2"/>
  <c r="T61" i="2" s="1"/>
  <c r="Z61" i="11" l="1"/>
  <c r="U61" i="37"/>
  <c r="Z61" i="36"/>
  <c r="U61" i="36"/>
  <c r="Z61" i="37"/>
  <c r="T61" i="36"/>
  <c r="Z61" i="39"/>
  <c r="AA59" i="11"/>
  <c r="AA59" i="40"/>
  <c r="AA59" i="39"/>
  <c r="AA59" i="38"/>
  <c r="AA59" i="37"/>
  <c r="AA57" i="11"/>
  <c r="AA57" i="40"/>
  <c r="AA57" i="39"/>
  <c r="AA57" i="38"/>
  <c r="AA57" i="37"/>
  <c r="AA55" i="11"/>
  <c r="AA55" i="40"/>
  <c r="AA55" i="39"/>
  <c r="AA55" i="38"/>
  <c r="AA55" i="37"/>
  <c r="AA53" i="11"/>
  <c r="AA53" i="40"/>
  <c r="AA53" i="39"/>
  <c r="AA53" i="38"/>
  <c r="AA53" i="37"/>
  <c r="AA51" i="11"/>
  <c r="AA51" i="40"/>
  <c r="AA51" i="39"/>
  <c r="AA51" i="38"/>
  <c r="AA51" i="37"/>
  <c r="AA49" i="11"/>
  <c r="AA49" i="40"/>
  <c r="AA49" i="39"/>
  <c r="AA49" i="38"/>
  <c r="AA49" i="37"/>
  <c r="AA47" i="11"/>
  <c r="AA47" i="40"/>
  <c r="AA47" i="39"/>
  <c r="AA47" i="38"/>
  <c r="AA47" i="37"/>
  <c r="AA45" i="11"/>
  <c r="AA45" i="40"/>
  <c r="AA45" i="39"/>
  <c r="AA45" i="38"/>
  <c r="AA45" i="37"/>
  <c r="AA43" i="11"/>
  <c r="AA43" i="40"/>
  <c r="AA43" i="39"/>
  <c r="AA43" i="38"/>
  <c r="AA43" i="37"/>
  <c r="AA41" i="11"/>
  <c r="AA41" i="40"/>
  <c r="AA41" i="39"/>
  <c r="AA41" i="38"/>
  <c r="AA41" i="37"/>
  <c r="AA39" i="11"/>
  <c r="AA39" i="40"/>
  <c r="AA39" i="39"/>
  <c r="AA39" i="38"/>
  <c r="AA39" i="37"/>
  <c r="AA37" i="11"/>
  <c r="AA37" i="40"/>
  <c r="AA37" i="39"/>
  <c r="AA37" i="38"/>
  <c r="AA37" i="37"/>
  <c r="AA35" i="11"/>
  <c r="AA35" i="40"/>
  <c r="AA35" i="39"/>
  <c r="AA35" i="38"/>
  <c r="AA35" i="37"/>
  <c r="AA33" i="11"/>
  <c r="AA33" i="40"/>
  <c r="AA33" i="39"/>
  <c r="AA33" i="38"/>
  <c r="AA33" i="37"/>
  <c r="AA31" i="11"/>
  <c r="AA31" i="40"/>
  <c r="AA31" i="39"/>
  <c r="AA31" i="38"/>
  <c r="AA31" i="37"/>
  <c r="AA29" i="11"/>
  <c r="AA29" i="40"/>
  <c r="AA29" i="39"/>
  <c r="AA29" i="38"/>
  <c r="AA29" i="37"/>
  <c r="AA27" i="11"/>
  <c r="AA27" i="40"/>
  <c r="AA27" i="39"/>
  <c r="AA27" i="38"/>
  <c r="AA27" i="37"/>
  <c r="AA25" i="11"/>
  <c r="AA25" i="40"/>
  <c r="AA25" i="39"/>
  <c r="AA25" i="38"/>
  <c r="AA25" i="37"/>
  <c r="AA23" i="11"/>
  <c r="AA23" i="40"/>
  <c r="AA23" i="39"/>
  <c r="AA23" i="38"/>
  <c r="AA21" i="11"/>
  <c r="AA21" i="40"/>
  <c r="AA21" i="39"/>
  <c r="AA21" i="38"/>
  <c r="AA19" i="11"/>
  <c r="AA19" i="40"/>
  <c r="AA19" i="39"/>
  <c r="AA19" i="38"/>
  <c r="AA17" i="11"/>
  <c r="AA17" i="40"/>
  <c r="AA17" i="39"/>
  <c r="AA17" i="38"/>
  <c r="AA15" i="11"/>
  <c r="AA15" i="40"/>
  <c r="AA15" i="39"/>
  <c r="AA15" i="38"/>
  <c r="AA13" i="11"/>
  <c r="AA13" i="40"/>
  <c r="AA13" i="39"/>
  <c r="AA13" i="38"/>
  <c r="AA11" i="11"/>
  <c r="AA11" i="40"/>
  <c r="AA11" i="39"/>
  <c r="AA11" i="38"/>
  <c r="AA9" i="11"/>
  <c r="AA9" i="40"/>
  <c r="AA9" i="39"/>
  <c r="AA9" i="38"/>
  <c r="AA7" i="11"/>
  <c r="AA7" i="40"/>
  <c r="AA7" i="39"/>
  <c r="AA7" i="38"/>
  <c r="W6" i="2"/>
  <c r="W61" i="2" s="1"/>
  <c r="W59" i="2"/>
  <c r="W57" i="2"/>
  <c r="W55" i="2"/>
  <c r="W53" i="2"/>
  <c r="W51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U61" i="2"/>
  <c r="Z61" i="4"/>
  <c r="AA60" i="11"/>
  <c r="AA60" i="40"/>
  <c r="AA60" i="39"/>
  <c r="AA60" i="38"/>
  <c r="AA60" i="37"/>
  <c r="AA58" i="11"/>
  <c r="AA58" i="40"/>
  <c r="AA58" i="39"/>
  <c r="AA58" i="38"/>
  <c r="AA58" i="37"/>
  <c r="AA56" i="11"/>
  <c r="AA56" i="40"/>
  <c r="AA56" i="39"/>
  <c r="AA56" i="38"/>
  <c r="AA56" i="37"/>
  <c r="AA54" i="11"/>
  <c r="AA54" i="40"/>
  <c r="AA54" i="39"/>
  <c r="AA54" i="38"/>
  <c r="AA54" i="37"/>
  <c r="AA52" i="11"/>
  <c r="AA52" i="40"/>
  <c r="AA52" i="39"/>
  <c r="AA52" i="38"/>
  <c r="AA52" i="37"/>
  <c r="AA50" i="11"/>
  <c r="AA50" i="40"/>
  <c r="AA50" i="39"/>
  <c r="AA50" i="38"/>
  <c r="AA50" i="37"/>
  <c r="AA48" i="11"/>
  <c r="AA48" i="40"/>
  <c r="AA48" i="39"/>
  <c r="AA48" i="38"/>
  <c r="AA48" i="37"/>
  <c r="AA46" i="11"/>
  <c r="AA46" i="40"/>
  <c r="AA46" i="39"/>
  <c r="AA46" i="38"/>
  <c r="AA46" i="37"/>
  <c r="AA44" i="11"/>
  <c r="AA44" i="40"/>
  <c r="AA44" i="39"/>
  <c r="AA44" i="38"/>
  <c r="AA44" i="37"/>
  <c r="AA42" i="11"/>
  <c r="AA42" i="40"/>
  <c r="AA42" i="39"/>
  <c r="AA42" i="38"/>
  <c r="AA42" i="37"/>
  <c r="AA40" i="11"/>
  <c r="AA40" i="40"/>
  <c r="AA40" i="39"/>
  <c r="AA40" i="38"/>
  <c r="AA40" i="37"/>
  <c r="AA38" i="11"/>
  <c r="AA38" i="40"/>
  <c r="AA38" i="39"/>
  <c r="AA38" i="38"/>
  <c r="AA38" i="37"/>
  <c r="AA36" i="11"/>
  <c r="AA36" i="40"/>
  <c r="AA36" i="39"/>
  <c r="AA36" i="38"/>
  <c r="AA36" i="37"/>
  <c r="AA34" i="11"/>
  <c r="AA34" i="40"/>
  <c r="AA34" i="39"/>
  <c r="AA34" i="38"/>
  <c r="AA34" i="37"/>
  <c r="AA32" i="11"/>
  <c r="AA32" i="40"/>
  <c r="AA32" i="39"/>
  <c r="AA32" i="38"/>
  <c r="AA32" i="37"/>
  <c r="AA30" i="11"/>
  <c r="AA30" i="40"/>
  <c r="AA30" i="39"/>
  <c r="AA30" i="38"/>
  <c r="AA30" i="37"/>
  <c r="AA28" i="11"/>
  <c r="AA28" i="40"/>
  <c r="AA28" i="39"/>
  <c r="AA28" i="38"/>
  <c r="AA28" i="37"/>
  <c r="AA26" i="11"/>
  <c r="AA26" i="40"/>
  <c r="AA26" i="39"/>
  <c r="AA26" i="38"/>
  <c r="AA26" i="37"/>
  <c r="AA24" i="11"/>
  <c r="AA24" i="40"/>
  <c r="AA24" i="39"/>
  <c r="AA24" i="38"/>
  <c r="AA22" i="11"/>
  <c r="AA22" i="40"/>
  <c r="AA22" i="39"/>
  <c r="AA22" i="38"/>
  <c r="AA20" i="11"/>
  <c r="AA20" i="40"/>
  <c r="AA20" i="39"/>
  <c r="AA20" i="38"/>
  <c r="AA18" i="11"/>
  <c r="AA18" i="40"/>
  <c r="AA18" i="39"/>
  <c r="AA18" i="38"/>
  <c r="AA16" i="11"/>
  <c r="AA16" i="40"/>
  <c r="AA16" i="39"/>
  <c r="AA16" i="38"/>
  <c r="AA14" i="11"/>
  <c r="AA14" i="40"/>
  <c r="AA14" i="39"/>
  <c r="AA14" i="38"/>
  <c r="AA12" i="11"/>
  <c r="AA12" i="40"/>
  <c r="AA12" i="39"/>
  <c r="AA12" i="38"/>
  <c r="AA10" i="11"/>
  <c r="AA10" i="40"/>
  <c r="AA10" i="39"/>
  <c r="AA10" i="38"/>
  <c r="AA8" i="11"/>
  <c r="AA8" i="40"/>
  <c r="AA8" i="39"/>
  <c r="AA8" i="38"/>
  <c r="V6" i="2"/>
  <c r="V61" i="2" s="1"/>
  <c r="W60" i="2"/>
  <c r="W58" i="2"/>
  <c r="W56" i="2"/>
  <c r="W54" i="2"/>
  <c r="W52" i="2"/>
  <c r="W50" i="2"/>
  <c r="W48" i="2"/>
  <c r="W46" i="2"/>
  <c r="W44" i="2"/>
  <c r="W42" i="2"/>
  <c r="W40" i="2"/>
  <c r="W38" i="2"/>
  <c r="W36" i="2"/>
  <c r="W34" i="2"/>
  <c r="W32" i="2"/>
  <c r="W30" i="2"/>
  <c r="W28" i="2"/>
  <c r="W26" i="2"/>
  <c r="W24" i="2"/>
  <c r="W22" i="2"/>
  <c r="W20" i="2"/>
  <c r="W18" i="2"/>
  <c r="W16" i="2"/>
  <c r="W14" i="2"/>
  <c r="W12" i="2"/>
  <c r="W10" i="2"/>
  <c r="W8" i="2"/>
  <c r="AA7" i="36"/>
  <c r="AA8" i="36"/>
  <c r="AA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AA22" i="36"/>
  <c r="AA23" i="36"/>
  <c r="AA24" i="36"/>
  <c r="AA25" i="36"/>
  <c r="AA26" i="36"/>
  <c r="AA27" i="36"/>
  <c r="AA28" i="36"/>
  <c r="AA29" i="36"/>
  <c r="AA30" i="36"/>
  <c r="AA31" i="36"/>
  <c r="AA32" i="36"/>
  <c r="AA33" i="36"/>
  <c r="AA34" i="36"/>
  <c r="AA35" i="36"/>
  <c r="AA36" i="36"/>
  <c r="AA37" i="36"/>
  <c r="AA38" i="36"/>
  <c r="AA39" i="36"/>
  <c r="AA40" i="36"/>
  <c r="AA41" i="36"/>
  <c r="AA42" i="36"/>
  <c r="AA43" i="36"/>
  <c r="AA44" i="36"/>
  <c r="AA45" i="36"/>
  <c r="AA46" i="36"/>
  <c r="AA47" i="36"/>
  <c r="AA48" i="36"/>
  <c r="AA49" i="36"/>
  <c r="AA50" i="36"/>
  <c r="AA51" i="36"/>
  <c r="AA52" i="36"/>
  <c r="AA53" i="36"/>
  <c r="AA54" i="36"/>
  <c r="AA55" i="36"/>
  <c r="AA56" i="36"/>
  <c r="AA57" i="36"/>
  <c r="AA58" i="36"/>
  <c r="AA59" i="36"/>
  <c r="AA60" i="36"/>
  <c r="AA7" i="37"/>
  <c r="AA8" i="37"/>
  <c r="AA9" i="37"/>
  <c r="AA10" i="37"/>
  <c r="AA11" i="37"/>
  <c r="AA12" i="37"/>
  <c r="AA13" i="37"/>
  <c r="AA14" i="37"/>
  <c r="AA15" i="37"/>
  <c r="AA16" i="37"/>
  <c r="AA17" i="37"/>
  <c r="AA18" i="37"/>
  <c r="AA19" i="37"/>
  <c r="AA20" i="37"/>
  <c r="AA21" i="37"/>
  <c r="AA22" i="37"/>
  <c r="AA23" i="37"/>
  <c r="AA24" i="37"/>
  <c r="Z61" i="38"/>
  <c r="Z61" i="40"/>
  <c r="Z61" i="3"/>
  <c r="Z61" i="5"/>
  <c r="W6" i="11"/>
  <c r="W61" i="11" s="1"/>
  <c r="AB6" i="11"/>
  <c r="AB61" i="11" s="1"/>
  <c r="V6" i="11"/>
  <c r="V61" i="11" s="1"/>
  <c r="AA6" i="11"/>
  <c r="AA61" i="11" s="1"/>
  <c r="W6" i="40"/>
  <c r="W61" i="40" s="1"/>
  <c r="AB6" i="40"/>
  <c r="AB61" i="40" s="1"/>
  <c r="V6" i="40"/>
  <c r="V61" i="40" s="1"/>
  <c r="AA6" i="40"/>
  <c r="AA61" i="40" s="1"/>
  <c r="W6" i="39"/>
  <c r="W61" i="39" s="1"/>
  <c r="AB6" i="39"/>
  <c r="AB61" i="39" s="1"/>
  <c r="V6" i="39"/>
  <c r="V61" i="39" s="1"/>
  <c r="AA6" i="39"/>
  <c r="AA61" i="39" s="1"/>
  <c r="W6" i="38"/>
  <c r="W61" i="38" s="1"/>
  <c r="AB6" i="38"/>
  <c r="AB61" i="38" s="1"/>
  <c r="V6" i="38"/>
  <c r="V61" i="38" s="1"/>
  <c r="AA6" i="38"/>
  <c r="AA61" i="38" s="1"/>
  <c r="W6" i="37"/>
  <c r="W61" i="37" s="1"/>
  <c r="AB6" i="37"/>
  <c r="AB61" i="37" s="1"/>
  <c r="V6" i="37"/>
  <c r="V61" i="37" s="1"/>
  <c r="AA6" i="37"/>
  <c r="AA61" i="37" s="1"/>
  <c r="W6" i="36"/>
  <c r="W61" i="36" s="1"/>
  <c r="AB6" i="36"/>
  <c r="AB61" i="36" s="1"/>
  <c r="V6" i="36"/>
  <c r="V61" i="36" s="1"/>
  <c r="AA6" i="36"/>
  <c r="AA61" i="36" s="1"/>
  <c r="W6" i="35"/>
  <c r="W61" i="35" s="1"/>
  <c r="AB6" i="35"/>
  <c r="AB61" i="35" s="1"/>
  <c r="V6" i="35"/>
  <c r="V61" i="35" s="1"/>
  <c r="AA6" i="35"/>
  <c r="AA61" i="35" s="1"/>
  <c r="W6" i="3"/>
  <c r="W61" i="3" s="1"/>
  <c r="AB6" i="3"/>
  <c r="AB61" i="3" s="1"/>
  <c r="V6" i="3"/>
  <c r="V61" i="3" s="1"/>
  <c r="AA6" i="3"/>
  <c r="AA61" i="3" s="1"/>
  <c r="W6" i="5"/>
  <c r="W61" i="5" s="1"/>
  <c r="AB6" i="5"/>
  <c r="AB61" i="5" s="1"/>
  <c r="V6" i="5"/>
  <c r="V61" i="5" s="1"/>
  <c r="AA6" i="5"/>
  <c r="AA61" i="5" s="1"/>
  <c r="W6" i="4"/>
  <c r="W61" i="4" s="1"/>
  <c r="V6" i="4"/>
  <c r="V61" i="4" s="1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" i="32"/>
  <c r="D61" i="40"/>
  <c r="C61" i="40"/>
  <c r="D61" i="39"/>
  <c r="C61" i="39"/>
  <c r="D61" i="38"/>
  <c r="C61" i="38"/>
  <c r="D61" i="36"/>
  <c r="C61" i="36"/>
  <c r="D61" i="37"/>
  <c r="C61" i="37"/>
  <c r="D61" i="35"/>
  <c r="C61" i="35"/>
  <c r="D61" i="34"/>
  <c r="C61" i="34"/>
  <c r="Y61" i="36" l="1"/>
  <c r="Y61" i="39"/>
  <c r="Y61" i="11"/>
  <c r="Y61" i="37"/>
  <c r="Y61" i="38"/>
  <c r="Y61" i="40"/>
  <c r="D61" i="33"/>
  <c r="C61" i="33"/>
  <c r="D61" i="2"/>
  <c r="D61" i="3"/>
  <c r="D61" i="4"/>
  <c r="D61" i="5"/>
  <c r="D61" i="8"/>
  <c r="D61" i="9"/>
  <c r="D61" i="10"/>
  <c r="D61" i="11"/>
  <c r="D61" i="1"/>
  <c r="C61" i="2"/>
  <c r="C61" i="3"/>
  <c r="C61" i="4"/>
  <c r="C61" i="5"/>
  <c r="C61" i="7"/>
  <c r="C61" i="8"/>
  <c r="C61" i="9"/>
  <c r="C61" i="10"/>
  <c r="C61" i="11"/>
  <c r="C61" i="1"/>
  <c r="D61" i="32" l="1"/>
  <c r="C61" i="32"/>
</calcChain>
</file>

<file path=xl/sharedStrings.xml><?xml version="1.0" encoding="utf-8"?>
<sst xmlns="http://schemas.openxmlformats.org/spreadsheetml/2006/main" count="2136" uniqueCount="128">
  <si>
    <t xml:space="preserve">No </t>
  </si>
  <si>
    <t>Kantor</t>
  </si>
  <si>
    <t>PKK IV / Mpos surabaya undaan, 60000E1</t>
  </si>
  <si>
    <t>Surabaya sukolilo, 60111A</t>
  </si>
  <si>
    <t xml:space="preserve">Surabaya its, 60111B </t>
  </si>
  <si>
    <t>Surabaya kertajaya, 60116A</t>
  </si>
  <si>
    <t>Surabaya ITATS, 60117A</t>
  </si>
  <si>
    <t>Surabaya untag, 60118A</t>
  </si>
  <si>
    <t xml:space="preserve">Surabaya  Kenjeran, 60121A </t>
  </si>
  <si>
    <t xml:space="preserve">Surabaya  bulak, 60124A </t>
  </si>
  <si>
    <t xml:space="preserve">Surabaya LE Itc, 60131D1 </t>
  </si>
  <si>
    <t>Surabaya universitasairlangga, 60132A</t>
  </si>
  <si>
    <t>Surabaya Ketabang, 60136A</t>
  </si>
  <si>
    <t>Surabaya simokerto, 60142A</t>
  </si>
  <si>
    <t>Surabaya pabeancantian, 60151A</t>
  </si>
  <si>
    <t>Surabaya sidotopo, 60154A</t>
  </si>
  <si>
    <t>Surabaya tanjungperak, 60165A</t>
  </si>
  <si>
    <t>Surabaya jalandemak, 60173A</t>
  </si>
  <si>
    <t>Surabaya LE Bgjunction, 60174D1</t>
  </si>
  <si>
    <t>Surabaya krembangan, 60175A</t>
  </si>
  <si>
    <t>Surabaya tandes, 60186A</t>
  </si>
  <si>
    <t>Surabaya benowo, 60198A</t>
  </si>
  <si>
    <t>Surabaya sawahan, 60252A</t>
  </si>
  <si>
    <t>Surabaya darmo, 60264A</t>
  </si>
  <si>
    <t>Surabaya LE Dinoyo, 60265D1</t>
  </si>
  <si>
    <t>Surabaya simpang, 60271A</t>
  </si>
  <si>
    <t>Surabaya gubeng, 60281A</t>
  </si>
  <si>
    <t>Surabaya baratajaya, 60284A</t>
  </si>
  <si>
    <t>Surabaya ngageljaya, 60284B</t>
  </si>
  <si>
    <t>Surabaya Kampus Unair 60115A1</t>
  </si>
  <si>
    <t>Surabaya Petemon 60251A1</t>
  </si>
  <si>
    <t>MPS surabayaselatan 1, 60400E1</t>
  </si>
  <si>
    <t>Surabayasukomanunggal 60188A1</t>
  </si>
  <si>
    <t>Surabayatambaklangon 60184A1</t>
  </si>
  <si>
    <t>Surabayakeputih 60117A1</t>
  </si>
  <si>
    <t>LE Undaan 60274D1</t>
  </si>
  <si>
    <t>LE GRAHA PENA</t>
  </si>
  <si>
    <t>LE GUNUNG ANYAR</t>
  </si>
  <si>
    <t>PKK / E - MOBILE</t>
  </si>
  <si>
    <t>Besar Uang</t>
  </si>
  <si>
    <t>Jumlah Transaksi</t>
  </si>
  <si>
    <t>Transaksi Bisnis On Line</t>
  </si>
  <si>
    <t>Surabaya Lakarsantri</t>
  </si>
  <si>
    <t>Surabaya Lidahkulon</t>
  </si>
  <si>
    <t>Surabaya Lontar</t>
  </si>
  <si>
    <t>Surabaya Dukuh Kupang</t>
  </si>
  <si>
    <t>Surabaya Dukuh Kupang Barat</t>
  </si>
  <si>
    <t>Surabaya Dukuh Pakis</t>
  </si>
  <si>
    <t>Surabaya Joyoboyo</t>
  </si>
  <si>
    <t>Surabaya Wonokromo</t>
  </si>
  <si>
    <t>Surabaya Ikip</t>
  </si>
  <si>
    <t>Surabaya Wonocolo</t>
  </si>
  <si>
    <t>Surabaya Karah</t>
  </si>
  <si>
    <t>Surabaya Kedurus</t>
  </si>
  <si>
    <t>Surabaya Karang Pilang</t>
  </si>
  <si>
    <t>Surabaya Petra</t>
  </si>
  <si>
    <t>Surabaya Wonorejo</t>
  </si>
  <si>
    <t>Surabaya Rungkut</t>
  </si>
  <si>
    <t>MONITORING PERTUMBUHAN KIRIMAN BISOL</t>
  </si>
  <si>
    <t>KPC DAN KPRK SURABAYA 60000</t>
  </si>
  <si>
    <t>MEI 2017</t>
  </si>
  <si>
    <t>KPRK, 60000</t>
  </si>
  <si>
    <t>JUMLAH</t>
  </si>
  <si>
    <t>Surabaya Lakarsantri, 60211A</t>
  </si>
  <si>
    <t>Surabaya Lidahkulon,60213A1</t>
  </si>
  <si>
    <t>Surabaya Lontar, 60217A</t>
  </si>
  <si>
    <t>Surabaya Dukuh Kupang, 60225A1</t>
  </si>
  <si>
    <t>Surabaya Dukuh Kupang Barat, 60225B</t>
  </si>
  <si>
    <t>Surabaya Dukuh Pakis, 60225A</t>
  </si>
  <si>
    <t>Surabaya Joyoboyo,60242a</t>
  </si>
  <si>
    <t>Surabaya Wonokromo,60244A</t>
  </si>
  <si>
    <t>Surabaya Ikip, 60231A</t>
  </si>
  <si>
    <t>Surabaya Wonocolo, 60231A</t>
  </si>
  <si>
    <t>Surabaya Karah, 60232A</t>
  </si>
  <si>
    <t>Surabaya Kedurus,60223A</t>
  </si>
  <si>
    <t>Surabaya Karang Pilang, 60221A</t>
  </si>
  <si>
    <t>Surabaya Petra, 60236A</t>
  </si>
  <si>
    <t>Surabaya Wonorejo, 60296A</t>
  </si>
  <si>
    <t>Surabaya Rungkut, 60296A</t>
  </si>
  <si>
    <t>LE GRAHA PENA, 60237D1</t>
  </si>
  <si>
    <t>LE GUNUNG ANYAR, 60294D1</t>
  </si>
  <si>
    <t>PKK / E - MOBILE, 60400E1</t>
  </si>
  <si>
    <t>Surabaya Pakal, 60192A</t>
  </si>
  <si>
    <t>Surabaya Rungkut, 60293A</t>
  </si>
  <si>
    <t>JANUARI 2017</t>
  </si>
  <si>
    <t>FEBRUARI 2017</t>
  </si>
  <si>
    <t>MARET 2017</t>
  </si>
  <si>
    <t>APRIL 2017</t>
  </si>
  <si>
    <t>JULI 2017</t>
  </si>
  <si>
    <t>AGUSTUS 2017</t>
  </si>
  <si>
    <t>SEPTEMBER 2017</t>
  </si>
  <si>
    <t>OKTOBER 2017</t>
  </si>
  <si>
    <t>NOPEMBER 2017</t>
  </si>
  <si>
    <t>DESEMBER 2017</t>
  </si>
  <si>
    <t>REKAPITULASI 2017</t>
  </si>
  <si>
    <t xml:space="preserve"> JUNI2017</t>
  </si>
  <si>
    <t>Surabaya Wonocolo, 60231B</t>
  </si>
  <si>
    <t>1 - 15 JUNI2017</t>
  </si>
  <si>
    <t>1 - 15 JULI 2017</t>
  </si>
  <si>
    <t>1- 15 AGUSTUS 2017</t>
  </si>
  <si>
    <t>1 - 15 SEPTEMBER 2017</t>
  </si>
  <si>
    <t>1- 15 OKTOBER 2017</t>
  </si>
  <si>
    <t xml:space="preserve"> 1- 15 NOPEMBER 2017</t>
  </si>
  <si>
    <t>Deviasi</t>
  </si>
  <si>
    <t>%</t>
  </si>
  <si>
    <t>Bulan JANUARI</t>
  </si>
  <si>
    <t>S/d Bulan JANUARI</t>
  </si>
  <si>
    <t xml:space="preserve"> 1- 15 DESEMBER 2017</t>
  </si>
  <si>
    <t>Bulan Februari</t>
  </si>
  <si>
    <t>S/d Bulan Februari</t>
  </si>
  <si>
    <t>S/d Bulan Maret</t>
  </si>
  <si>
    <t>Bulan Maret</t>
  </si>
  <si>
    <t>Bulan Mei</t>
  </si>
  <si>
    <t>Bulan Juni</t>
  </si>
  <si>
    <t>Bulan Agustus</t>
  </si>
  <si>
    <t>Bulan September</t>
  </si>
  <si>
    <t>Bulan Juli</t>
  </si>
  <si>
    <t>Bulan Oktober</t>
  </si>
  <si>
    <t>Bulan Nopember</t>
  </si>
  <si>
    <t>S/d Bulan Nopember</t>
  </si>
  <si>
    <t>Bulan Januari S/d Bulan Mei</t>
  </si>
  <si>
    <t>Bulan Januari S/d Bulan Juni</t>
  </si>
  <si>
    <t>Bulan Januari S/d Bulan Juli</t>
  </si>
  <si>
    <t>Bulan Januari S/d Bulan Agustus</t>
  </si>
  <si>
    <t>Bulan Januari S/d Bulan September</t>
  </si>
  <si>
    <t>Bulan Januari S/d Bulan Oktober</t>
  </si>
  <si>
    <t>MONITORING RANKING PERTUMBUHAN KIRIMAN BISOL</t>
  </si>
  <si>
    <t>Surabaya Rungkut, 60293A1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</si>
</sst>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[$-F800]dddd\,\ mmmm\ dd\,\ yyyy"/>
  </numFmts>
  <fonts count="7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1">
    <xf numFmtId="0" fontId="0" fillId="0" borderId="0" xfId="0"/>
    <xf numFmtId="0" fontId="2" fillId="0" borderId="0" xfId="0" applyFont="1" applyFill="1" applyBorder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6" fillId="0" borderId="2" xfId="0" applyFont="1" applyFill="1" applyBorder="1" applyAlignment="1">
      <alignment wrapText="1"/>
    </xf>
    <xf numFmtId="0" fontId="5" fillId="0" borderId="3" xfId="0" applyFont="1" applyFill="1" applyBorder="1"/>
    <xf numFmtId="0" fontId="6" fillId="0" borderId="2" xfId="0" applyFont="1" applyFill="1" applyBorder="1" applyAlignment="1"/>
    <xf numFmtId="0" fontId="6" fillId="0" borderId="2" xfId="0" quotePrefix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/>
    </xf>
    <xf numFmtId="0" fontId="6" fillId="0" borderId="2" xfId="1" applyFont="1" applyFill="1" applyBorder="1" applyAlignment="1">
      <alignment horizontal="left" vertical="center"/>
    </xf>
    <xf numFmtId="0" fontId="6" fillId="0" borderId="6" xfId="0" applyFont="1" applyFill="1" applyBorder="1" applyAlignment="1"/>
    <xf numFmtId="0" fontId="2" fillId="0" borderId="7" xfId="0" applyFont="1" applyFill="1" applyBorder="1"/>
    <xf numFmtId="0" fontId="2" fillId="0" borderId="8" xfId="0" applyFont="1" applyFill="1" applyBorder="1"/>
    <xf numFmtId="0" fontId="5" fillId="0" borderId="7" xfId="0" applyFont="1" applyFill="1" applyBorder="1"/>
    <xf numFmtId="0" fontId="5" fillId="2" borderId="3" xfId="0" applyFont="1" applyFill="1" applyBorder="1"/>
    <xf numFmtId="0" fontId="2" fillId="2" borderId="3" xfId="0" applyFont="1" applyFill="1" applyBorder="1"/>
    <xf numFmtId="0" fontId="6" fillId="2" borderId="2" xfId="0" applyFont="1" applyFill="1" applyBorder="1" applyAlignment="1"/>
    <xf numFmtId="0" fontId="2" fillId="2" borderId="2" xfId="0" applyFont="1" applyFill="1" applyBorder="1"/>
    <xf numFmtId="0" fontId="6" fillId="2" borderId="2" xfId="0" quotePrefix="1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/>
    </xf>
    <xf numFmtId="0" fontId="6" fillId="2" borderId="2" xfId="1" applyFont="1" applyFill="1" applyBorder="1" applyAlignment="1">
      <alignment horizontal="left" vertical="center"/>
    </xf>
    <xf numFmtId="164" fontId="2" fillId="0" borderId="2" xfId="0" applyNumberFormat="1" applyFont="1" applyFill="1" applyBorder="1"/>
    <xf numFmtId="164" fontId="2" fillId="0" borderId="6" xfId="0" applyNumberFormat="1" applyFont="1" applyFill="1" applyBorder="1"/>
    <xf numFmtId="164" fontId="2" fillId="2" borderId="3" xfId="0" applyNumberFormat="1" applyFont="1" applyFill="1" applyBorder="1"/>
    <xf numFmtId="164" fontId="2" fillId="2" borderId="2" xfId="0" applyNumberFormat="1" applyFont="1" applyFill="1" applyBorder="1"/>
    <xf numFmtId="0" fontId="2" fillId="2" borderId="7" xfId="0" applyFont="1" applyFill="1" applyBorder="1"/>
    <xf numFmtId="164" fontId="2" fillId="2" borderId="7" xfId="0" applyNumberFormat="1" applyFont="1" applyFill="1" applyBorder="1"/>
    <xf numFmtId="164" fontId="2" fillId="0" borderId="3" xfId="0" applyNumberFormat="1" applyFont="1" applyFill="1" applyBorder="1"/>
    <xf numFmtId="164" fontId="2" fillId="0" borderId="7" xfId="0" applyNumberFormat="1" applyFont="1" applyFill="1" applyBorder="1"/>
    <xf numFmtId="0" fontId="2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/>
    <xf numFmtId="0" fontId="3" fillId="0" borderId="10" xfId="0" applyFont="1" applyFill="1" applyBorder="1" applyAlignment="1">
      <alignment horizontal="center"/>
    </xf>
    <xf numFmtId="0" fontId="2" fillId="0" borderId="9" xfId="0" applyFont="1" applyFill="1" applyBorder="1"/>
    <xf numFmtId="0" fontId="3" fillId="0" borderId="4" xfId="0" applyFont="1" applyFill="1" applyBorder="1" applyAlignment="1">
      <alignment horizontal="center"/>
    </xf>
    <xf numFmtId="9" fontId="2" fillId="0" borderId="2" xfId="0" applyNumberFormat="1" applyFont="1" applyFill="1" applyBorder="1"/>
    <xf numFmtId="9" fontId="2" fillId="0" borderId="9" xfId="0" applyNumberFormat="1" applyFont="1" applyFill="1" applyBorder="1"/>
    <xf numFmtId="165" fontId="2" fillId="0" borderId="9" xfId="0" applyNumberFormat="1" applyFont="1" applyFill="1" applyBorder="1"/>
    <xf numFmtId="164" fontId="2" fillId="0" borderId="9" xfId="0" applyNumberFormat="1" applyFont="1" applyFill="1" applyBorder="1"/>
    <xf numFmtId="164" fontId="0" fillId="0" borderId="0" xfId="0" applyNumberFormat="1"/>
    <xf numFmtId="0" fontId="3" fillId="0" borderId="5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6" xfId="0" applyFont="1" applyFill="1" applyBorder="1"/>
    <xf numFmtId="164" fontId="2" fillId="3" borderId="2" xfId="0" applyNumberFormat="1" applyFont="1" applyFill="1" applyBorder="1"/>
    <xf numFmtId="164" fontId="2" fillId="3" borderId="6" xfId="0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6" fontId="3" fillId="0" borderId="1" xfId="0" quotePrefix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6" xfId="0" applyBorder="1" applyAlignment="1"/>
    <xf numFmtId="0" fontId="4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4" borderId="2" xfId="1" applyFont="1" applyFill="1" applyBorder="1" applyAlignment="1">
      <alignment horizontal="left" vertical="center"/>
    </xf>
    <xf numFmtId="0" fontId="6" fillId="4" borderId="6" xfId="0" applyFont="1" applyFill="1" applyBorder="1" applyAlignment="1"/>
    <xf numFmtId="0" fontId="6" fillId="4" borderId="2" xfId="0" applyFont="1" applyFill="1" applyBorder="1" applyAlignment="1"/>
    <xf numFmtId="0" fontId="6" fillId="4" borderId="2" xfId="0" applyFont="1" applyFill="1" applyBorder="1" applyAlignment="1">
      <alignment wrapText="1"/>
    </xf>
  </cellXfs>
  <cellStyles count="2">
    <cellStyle name="Normal" xfId="0" builtinId="0"/>
    <cellStyle name="Normal 2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Januari!$C$4:$C$5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Januari!$A$6:$B$60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Januari!$C$6:$C$60</c:f>
              <c:numCache>
                <c:formatCode>General</c:formatCode>
                <c:ptCount val="55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Januari!$D$4:$D$5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Januari!$A$6:$B$60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Januari!$D$6:$D$60</c:f>
              <c:numCache>
                <c:formatCode>General</c:formatCode>
                <c:ptCount val="5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123296"/>
        <c:axId val="1565115680"/>
      </c:barChart>
      <c:catAx>
        <c:axId val="156512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65115680"/>
        <c:crosses val="autoZero"/>
        <c:auto val="1"/>
        <c:lblAlgn val="ctr"/>
        <c:lblOffset val="100"/>
        <c:noMultiLvlLbl val="0"/>
      </c:catAx>
      <c:valAx>
        <c:axId val="1565115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51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'Agustus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'Agustus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'Agustus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'Agustus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'Agustus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'Agustus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57376"/>
        <c:axId val="1639055200"/>
      </c:barChart>
      <c:catAx>
        <c:axId val="163905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55200"/>
        <c:crosses val="autoZero"/>
        <c:auto val="1"/>
        <c:lblAlgn val="ctr"/>
        <c:lblOffset val="100"/>
        <c:noMultiLvlLbl val="0"/>
      </c:catAx>
      <c:valAx>
        <c:axId val="1639055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'Agustus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'Agustus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'Agustus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'Agustus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'Agustus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'Agustus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57920"/>
        <c:axId val="1639060096"/>
      </c:barChart>
      <c:catAx>
        <c:axId val="163905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60096"/>
        <c:crosses val="autoZero"/>
        <c:auto val="1"/>
        <c:lblAlgn val="ctr"/>
        <c:lblOffset val="100"/>
        <c:noMultiLvlLbl val="0"/>
      </c:catAx>
      <c:valAx>
        <c:axId val="1639060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'September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'September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62720"/>
        <c:axId val="1640665440"/>
      </c:barChart>
      <c:catAx>
        <c:axId val="164066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65440"/>
        <c:crosses val="autoZero"/>
        <c:auto val="1"/>
        <c:lblAlgn val="ctr"/>
        <c:lblOffset val="100"/>
        <c:noMultiLvlLbl val="0"/>
      </c:catAx>
      <c:valAx>
        <c:axId val="1640665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'September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'September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73600"/>
        <c:axId val="1640670336"/>
      </c:barChart>
      <c:catAx>
        <c:axId val="164067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70336"/>
        <c:crosses val="autoZero"/>
        <c:auto val="1"/>
        <c:lblAlgn val="ctr"/>
        <c:lblOffset val="100"/>
        <c:noMultiLvlLbl val="0"/>
      </c:catAx>
      <c:valAx>
        <c:axId val="1640670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'September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'September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72512"/>
        <c:axId val="1640676320"/>
      </c:barChart>
      <c:catAx>
        <c:axId val="164067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76320"/>
        <c:crosses val="autoZero"/>
        <c:auto val="1"/>
        <c:lblAlgn val="ctr"/>
        <c:lblOffset val="100"/>
        <c:noMultiLvlLbl val="0"/>
      </c:catAx>
      <c:valAx>
        <c:axId val="1640676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'September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'September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'September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'September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66528"/>
        <c:axId val="1640674144"/>
      </c:barChart>
      <c:catAx>
        <c:axId val="164066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74144"/>
        <c:crosses val="autoZero"/>
        <c:auto val="1"/>
        <c:lblAlgn val="ctr"/>
        <c:lblOffset val="100"/>
        <c:noMultiLvlLbl val="0"/>
      </c:catAx>
      <c:valAx>
        <c:axId val="1640674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'Nopember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'Nopember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'Nopember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'Nopember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'Nopember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'Nopember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63808"/>
        <c:axId val="1640663264"/>
      </c:barChart>
      <c:catAx>
        <c:axId val="1640663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63264"/>
        <c:crosses val="autoZero"/>
        <c:auto val="1"/>
        <c:lblAlgn val="ctr"/>
        <c:lblOffset val="100"/>
        <c:noMultiLvlLbl val="0"/>
      </c:catAx>
      <c:valAx>
        <c:axId val="1640663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'Nopember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'Nopember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'Nopember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'Nopember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'Nopember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'Nopember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61088"/>
        <c:axId val="1640664896"/>
      </c:barChart>
      <c:catAx>
        <c:axId val="164066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64896"/>
        <c:crosses val="autoZero"/>
        <c:auto val="1"/>
        <c:lblAlgn val="ctr"/>
        <c:lblOffset val="100"/>
        <c:noMultiLvlLbl val="0"/>
      </c:catAx>
      <c:valAx>
        <c:axId val="164066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'Nopember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'Nopember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'Nopember sd 15'!$C$6:$C$60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'Nopember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'Nopember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'Nopember sd 15'!$D$6:$D$60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62176"/>
        <c:axId val="1640667616"/>
      </c:barChart>
      <c:catAx>
        <c:axId val="164066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67616"/>
        <c:crosses val="autoZero"/>
        <c:auto val="1"/>
        <c:lblAlgn val="ctr"/>
        <c:lblOffset val="100"/>
        <c:noMultiLvlLbl val="0"/>
      </c:catAx>
      <c:valAx>
        <c:axId val="1640667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06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Desember!$C$4:$C$5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Desember!$A$6:$B$60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Desember!$C$6:$C$60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Desember!$D$4:$D$5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Desember!$A$6:$B$60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Desember!$D$6:$D$60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13456"/>
        <c:axId val="1639815088"/>
      </c:barChart>
      <c:catAx>
        <c:axId val="163981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815088"/>
        <c:crosses val="autoZero"/>
        <c:auto val="1"/>
        <c:lblAlgn val="ctr"/>
        <c:lblOffset val="100"/>
        <c:noMultiLvlLbl val="0"/>
      </c:catAx>
      <c:valAx>
        <c:axId val="1639815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81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Februari!$C$4:$C$5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Februari!$A$6:$B$60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Februari!$C$6:$C$60</c:f>
              <c:numCache>
                <c:formatCode>General</c:formatCode>
                <c:ptCount val="55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Februari!$D$4:$D$5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Februari!$A$6:$B$60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Februari!$D$6:$D$60</c:f>
              <c:numCache>
                <c:formatCode>General</c:formatCode>
                <c:ptCount val="5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125472"/>
        <c:axId val="1565127104"/>
      </c:barChart>
      <c:catAx>
        <c:axId val="156512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65127104"/>
        <c:crosses val="autoZero"/>
        <c:auto val="1"/>
        <c:lblAlgn val="ctr"/>
        <c:lblOffset val="100"/>
        <c:noMultiLvlLbl val="0"/>
      </c:catAx>
      <c:valAx>
        <c:axId val="1565127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51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Rekapitulasi!$C$4:$C$5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Rekapitulasi!$A$6:$B$60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</c:v>
                  </c:pt>
                  <c:pt idx="37">
                    <c:v>Surabaya Lidahkulon</c:v>
                  </c:pt>
                  <c:pt idx="38">
                    <c:v>Surabaya Lontar</c:v>
                  </c:pt>
                  <c:pt idx="39">
                    <c:v>Surabaya Dukuh Kupang</c:v>
                  </c:pt>
                  <c:pt idx="40">
                    <c:v>Surabaya Dukuh Kupang Barat</c:v>
                  </c:pt>
                  <c:pt idx="41">
                    <c:v>Surabaya Dukuh Pakis</c:v>
                  </c:pt>
                  <c:pt idx="42">
                    <c:v>Surabaya Joyoboyo</c:v>
                  </c:pt>
                  <c:pt idx="43">
                    <c:v>Surabaya Wonokromo</c:v>
                  </c:pt>
                  <c:pt idx="44">
                    <c:v>Surabaya Ikip</c:v>
                  </c:pt>
                  <c:pt idx="45">
                    <c:v>Surabaya Wonocolo</c:v>
                  </c:pt>
                  <c:pt idx="46">
                    <c:v>Surabaya Karah</c:v>
                  </c:pt>
                  <c:pt idx="47">
                    <c:v>Surabaya Kedurus</c:v>
                  </c:pt>
                  <c:pt idx="48">
                    <c:v>Surabaya Karang Pilang</c:v>
                  </c:pt>
                  <c:pt idx="49">
                    <c:v>Surabaya Petra</c:v>
                  </c:pt>
                  <c:pt idx="50">
                    <c:v>Surabaya Wonorejo</c:v>
                  </c:pt>
                  <c:pt idx="51">
                    <c:v>Surabaya Rungkut</c:v>
                  </c:pt>
                  <c:pt idx="52">
                    <c:v>LE GRAHA PENA</c:v>
                  </c:pt>
                  <c:pt idx="53">
                    <c:v>LE GUNUNG ANYAR</c:v>
                  </c:pt>
                  <c:pt idx="54">
                    <c:v>PKK / E - MOBILE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Rekapitulasi!$C$6:$C$60</c:f>
              <c:numCache>
                <c:formatCode>General</c:formatCode>
                <c:ptCount val="55"/>
                <c:pt idx="0">
                  <c:v>1229</c:v>
                </c:pt>
                <c:pt idx="1">
                  <c:v>45</c:v>
                </c:pt>
                <c:pt idx="2">
                  <c:v>5</c:v>
                </c:pt>
                <c:pt idx="3">
                  <c:v>40</c:v>
                </c:pt>
                <c:pt idx="4">
                  <c:v>372</c:v>
                </c:pt>
                <c:pt idx="5">
                  <c:v>79</c:v>
                </c:pt>
                <c:pt idx="6">
                  <c:v>0</c:v>
                </c:pt>
                <c:pt idx="7">
                  <c:v>0</c:v>
                </c:pt>
                <c:pt idx="8">
                  <c:v>225</c:v>
                </c:pt>
                <c:pt idx="9">
                  <c:v>1056</c:v>
                </c:pt>
                <c:pt idx="10">
                  <c:v>170</c:v>
                </c:pt>
                <c:pt idx="11">
                  <c:v>32</c:v>
                </c:pt>
                <c:pt idx="12">
                  <c:v>382</c:v>
                </c:pt>
                <c:pt idx="13">
                  <c:v>134</c:v>
                </c:pt>
                <c:pt idx="14">
                  <c:v>348</c:v>
                </c:pt>
                <c:pt idx="15">
                  <c:v>0</c:v>
                </c:pt>
                <c:pt idx="16">
                  <c:v>463</c:v>
                </c:pt>
                <c:pt idx="17">
                  <c:v>96</c:v>
                </c:pt>
                <c:pt idx="18">
                  <c:v>141</c:v>
                </c:pt>
                <c:pt idx="19">
                  <c:v>210</c:v>
                </c:pt>
                <c:pt idx="20">
                  <c:v>55</c:v>
                </c:pt>
                <c:pt idx="21">
                  <c:v>96</c:v>
                </c:pt>
                <c:pt idx="22">
                  <c:v>381</c:v>
                </c:pt>
                <c:pt idx="23">
                  <c:v>16</c:v>
                </c:pt>
                <c:pt idx="24">
                  <c:v>487</c:v>
                </c:pt>
                <c:pt idx="25">
                  <c:v>25</c:v>
                </c:pt>
                <c:pt idx="26">
                  <c:v>40</c:v>
                </c:pt>
                <c:pt idx="27">
                  <c:v>391</c:v>
                </c:pt>
                <c:pt idx="28">
                  <c:v>208</c:v>
                </c:pt>
                <c:pt idx="29">
                  <c:v>318</c:v>
                </c:pt>
                <c:pt idx="30">
                  <c:v>94</c:v>
                </c:pt>
                <c:pt idx="31">
                  <c:v>0</c:v>
                </c:pt>
                <c:pt idx="32">
                  <c:v>172</c:v>
                </c:pt>
                <c:pt idx="33">
                  <c:v>30</c:v>
                </c:pt>
                <c:pt idx="34">
                  <c:v>121</c:v>
                </c:pt>
                <c:pt idx="35">
                  <c:v>88</c:v>
                </c:pt>
                <c:pt idx="36">
                  <c:v>896</c:v>
                </c:pt>
                <c:pt idx="37">
                  <c:v>125</c:v>
                </c:pt>
                <c:pt idx="38">
                  <c:v>133</c:v>
                </c:pt>
                <c:pt idx="39">
                  <c:v>256</c:v>
                </c:pt>
                <c:pt idx="40">
                  <c:v>363</c:v>
                </c:pt>
                <c:pt idx="41">
                  <c:v>0</c:v>
                </c:pt>
                <c:pt idx="42">
                  <c:v>0</c:v>
                </c:pt>
                <c:pt idx="43">
                  <c:v>307</c:v>
                </c:pt>
                <c:pt idx="44">
                  <c:v>42</c:v>
                </c:pt>
                <c:pt idx="45">
                  <c:v>40</c:v>
                </c:pt>
                <c:pt idx="46">
                  <c:v>4</c:v>
                </c:pt>
                <c:pt idx="47">
                  <c:v>293</c:v>
                </c:pt>
                <c:pt idx="48">
                  <c:v>155</c:v>
                </c:pt>
                <c:pt idx="49">
                  <c:v>50</c:v>
                </c:pt>
                <c:pt idx="50">
                  <c:v>163</c:v>
                </c:pt>
                <c:pt idx="51">
                  <c:v>894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strRef>
              <c:f>Rekapitulasi!$D$4:$D$5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Rekapitulasi!$A$6:$B$60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</c:v>
                  </c:pt>
                  <c:pt idx="37">
                    <c:v>Surabaya Lidahkulon</c:v>
                  </c:pt>
                  <c:pt idx="38">
                    <c:v>Surabaya Lontar</c:v>
                  </c:pt>
                  <c:pt idx="39">
                    <c:v>Surabaya Dukuh Kupang</c:v>
                  </c:pt>
                  <c:pt idx="40">
                    <c:v>Surabaya Dukuh Kupang Barat</c:v>
                  </c:pt>
                  <c:pt idx="41">
                    <c:v>Surabaya Dukuh Pakis</c:v>
                  </c:pt>
                  <c:pt idx="42">
                    <c:v>Surabaya Joyoboyo</c:v>
                  </c:pt>
                  <c:pt idx="43">
                    <c:v>Surabaya Wonokromo</c:v>
                  </c:pt>
                  <c:pt idx="44">
                    <c:v>Surabaya Ikip</c:v>
                  </c:pt>
                  <c:pt idx="45">
                    <c:v>Surabaya Wonocolo</c:v>
                  </c:pt>
                  <c:pt idx="46">
                    <c:v>Surabaya Karah</c:v>
                  </c:pt>
                  <c:pt idx="47">
                    <c:v>Surabaya Kedurus</c:v>
                  </c:pt>
                  <c:pt idx="48">
                    <c:v>Surabaya Karang Pilang</c:v>
                  </c:pt>
                  <c:pt idx="49">
                    <c:v>Surabaya Petra</c:v>
                  </c:pt>
                  <c:pt idx="50">
                    <c:v>Surabaya Wonorejo</c:v>
                  </c:pt>
                  <c:pt idx="51">
                    <c:v>Surabaya Rungkut</c:v>
                  </c:pt>
                  <c:pt idx="52">
                    <c:v>LE GRAHA PENA</c:v>
                  </c:pt>
                  <c:pt idx="53">
                    <c:v>LE GUNUNG ANYAR</c:v>
                  </c:pt>
                  <c:pt idx="54">
                    <c:v>PKK / E - MOBILE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Rekapitulasi!$D$6:$D$60</c:f>
              <c:numCache>
                <c:formatCode>_("Rp"* #,##0_);_("Rp"* \(#,##0\);_("Rp"* "-"_);_(@_)</c:formatCode>
                <c:ptCount val="55"/>
                <c:pt idx="0">
                  <c:v>70201734</c:v>
                </c:pt>
                <c:pt idx="1">
                  <c:v>1728321</c:v>
                </c:pt>
                <c:pt idx="2">
                  <c:v>146535</c:v>
                </c:pt>
                <c:pt idx="3">
                  <c:v>731778</c:v>
                </c:pt>
                <c:pt idx="4">
                  <c:v>9791093</c:v>
                </c:pt>
                <c:pt idx="5">
                  <c:v>3822351</c:v>
                </c:pt>
                <c:pt idx="6">
                  <c:v>0</c:v>
                </c:pt>
                <c:pt idx="7">
                  <c:v>0</c:v>
                </c:pt>
                <c:pt idx="8">
                  <c:v>9190497</c:v>
                </c:pt>
                <c:pt idx="9">
                  <c:v>46953495</c:v>
                </c:pt>
                <c:pt idx="10">
                  <c:v>5860744</c:v>
                </c:pt>
                <c:pt idx="11">
                  <c:v>1597492</c:v>
                </c:pt>
                <c:pt idx="12">
                  <c:v>11067131</c:v>
                </c:pt>
                <c:pt idx="13">
                  <c:v>4273725</c:v>
                </c:pt>
                <c:pt idx="14">
                  <c:v>12738616</c:v>
                </c:pt>
                <c:pt idx="15">
                  <c:v>0</c:v>
                </c:pt>
                <c:pt idx="16">
                  <c:v>20034479</c:v>
                </c:pt>
                <c:pt idx="17">
                  <c:v>3425008</c:v>
                </c:pt>
                <c:pt idx="18">
                  <c:v>4560858</c:v>
                </c:pt>
                <c:pt idx="19">
                  <c:v>8131831</c:v>
                </c:pt>
                <c:pt idx="20">
                  <c:v>2194355</c:v>
                </c:pt>
                <c:pt idx="21">
                  <c:v>2875384</c:v>
                </c:pt>
                <c:pt idx="22">
                  <c:v>17764640</c:v>
                </c:pt>
                <c:pt idx="23">
                  <c:v>577500</c:v>
                </c:pt>
                <c:pt idx="24">
                  <c:v>14636334</c:v>
                </c:pt>
                <c:pt idx="25">
                  <c:v>657456</c:v>
                </c:pt>
                <c:pt idx="26">
                  <c:v>1716986</c:v>
                </c:pt>
                <c:pt idx="27">
                  <c:v>10919302</c:v>
                </c:pt>
                <c:pt idx="28">
                  <c:v>4434708</c:v>
                </c:pt>
                <c:pt idx="29">
                  <c:v>13247386</c:v>
                </c:pt>
                <c:pt idx="30">
                  <c:v>2993001</c:v>
                </c:pt>
                <c:pt idx="31">
                  <c:v>0</c:v>
                </c:pt>
                <c:pt idx="32">
                  <c:v>5399000</c:v>
                </c:pt>
                <c:pt idx="33">
                  <c:v>1175926</c:v>
                </c:pt>
                <c:pt idx="34">
                  <c:v>4707220</c:v>
                </c:pt>
                <c:pt idx="35">
                  <c:v>2959299</c:v>
                </c:pt>
                <c:pt idx="36">
                  <c:v>23269012</c:v>
                </c:pt>
                <c:pt idx="37">
                  <c:v>3960949</c:v>
                </c:pt>
                <c:pt idx="38">
                  <c:v>6763000</c:v>
                </c:pt>
                <c:pt idx="39">
                  <c:v>9360213</c:v>
                </c:pt>
                <c:pt idx="40">
                  <c:v>24419911</c:v>
                </c:pt>
                <c:pt idx="41">
                  <c:v>0</c:v>
                </c:pt>
                <c:pt idx="42">
                  <c:v>0</c:v>
                </c:pt>
                <c:pt idx="43">
                  <c:v>5607210</c:v>
                </c:pt>
                <c:pt idx="44">
                  <c:v>1980777</c:v>
                </c:pt>
                <c:pt idx="45">
                  <c:v>1647027</c:v>
                </c:pt>
                <c:pt idx="46">
                  <c:v>76733</c:v>
                </c:pt>
                <c:pt idx="47">
                  <c:v>8846129</c:v>
                </c:pt>
                <c:pt idx="48">
                  <c:v>6004454</c:v>
                </c:pt>
                <c:pt idx="49">
                  <c:v>2015000</c:v>
                </c:pt>
                <c:pt idx="50">
                  <c:v>5637173</c:v>
                </c:pt>
                <c:pt idx="51">
                  <c:v>32320691</c:v>
                </c:pt>
                <c:pt idx="52">
                  <c:v>185663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10192"/>
        <c:axId val="1639802576"/>
      </c:barChart>
      <c:catAx>
        <c:axId val="163981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802576"/>
        <c:crosses val="autoZero"/>
        <c:auto val="1"/>
        <c:lblAlgn val="ctr"/>
        <c:lblOffset val="100"/>
        <c:noMultiLvlLbl val="0"/>
      </c:catAx>
      <c:valAx>
        <c:axId val="1639802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81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Maret!$C$4:$C$5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Maret!$A$6:$B$60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Maret!$C$6:$C$60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Maret!$D$4:$D$5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Maret!$A$6:$B$60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Maret!$D$6:$D$60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544000"/>
        <c:axId val="1524539104"/>
      </c:barChart>
      <c:catAx>
        <c:axId val="152454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24539104"/>
        <c:crosses val="autoZero"/>
        <c:auto val="1"/>
        <c:lblAlgn val="ctr"/>
        <c:lblOffset val="100"/>
        <c:noMultiLvlLbl val="0"/>
      </c:catAx>
      <c:valAx>
        <c:axId val="1524539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45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April!$C$4:$C$5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April!$A$6:$B$60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April!$C$6:$C$60</c:f>
              <c:numCache>
                <c:formatCode>General</c:formatCode>
                <c:ptCount val="55"/>
              </c:numCache>
            </c:numRef>
          </c:val>
        </c:ser>
        <c:ser>
          <c:idx val="1"/>
          <c:order val="1"/>
          <c:tx>
            <c:strRef>
              <c:f>April!$D$4:$D$5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April!$A$6:$B$60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60296A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April!$D$6:$D$60</c:f>
              <c:numCache>
                <c:formatCode>General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544544"/>
        <c:axId val="1639059008"/>
      </c:barChart>
      <c:catAx>
        <c:axId val="152454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59008"/>
        <c:crosses val="autoZero"/>
        <c:auto val="1"/>
        <c:lblAlgn val="ctr"/>
        <c:lblOffset val="100"/>
        <c:noMultiLvlLbl val="0"/>
      </c:catAx>
      <c:valAx>
        <c:axId val="1639059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45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Mei!$C$4:$C$5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Mei!$A$6:$B$60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</c:lvl>
              </c:multiLvlStrCache>
            </c:multiLvlStrRef>
          </c:cat>
          <c:val>
            <c:numRef>
              <c:f>Mei!$C$6:$C$60</c:f>
              <c:numCache>
                <c:formatCode>General</c:formatCode>
                <c:ptCount val="55"/>
                <c:pt idx="0">
                  <c:v>81</c:v>
                </c:pt>
                <c:pt idx="3">
                  <c:v>6</c:v>
                </c:pt>
                <c:pt idx="4">
                  <c:v>21</c:v>
                </c:pt>
                <c:pt idx="5">
                  <c:v>3</c:v>
                </c:pt>
                <c:pt idx="8">
                  <c:v>1</c:v>
                </c:pt>
                <c:pt idx="9">
                  <c:v>85</c:v>
                </c:pt>
                <c:pt idx="10">
                  <c:v>5</c:v>
                </c:pt>
                <c:pt idx="12">
                  <c:v>25</c:v>
                </c:pt>
                <c:pt idx="13">
                  <c:v>7</c:v>
                </c:pt>
                <c:pt idx="14">
                  <c:v>120</c:v>
                </c:pt>
                <c:pt idx="16">
                  <c:v>28</c:v>
                </c:pt>
                <c:pt idx="17">
                  <c:v>8</c:v>
                </c:pt>
                <c:pt idx="18">
                  <c:v>17</c:v>
                </c:pt>
                <c:pt idx="19">
                  <c:v>16</c:v>
                </c:pt>
                <c:pt idx="20">
                  <c:v>2</c:v>
                </c:pt>
                <c:pt idx="21">
                  <c:v>14</c:v>
                </c:pt>
                <c:pt idx="22">
                  <c:v>6</c:v>
                </c:pt>
                <c:pt idx="24">
                  <c:v>8</c:v>
                </c:pt>
                <c:pt idx="27">
                  <c:v>8</c:v>
                </c:pt>
                <c:pt idx="28">
                  <c:v>32</c:v>
                </c:pt>
                <c:pt idx="29">
                  <c:v>13</c:v>
                </c:pt>
                <c:pt idx="30">
                  <c:v>17</c:v>
                </c:pt>
                <c:pt idx="36">
                  <c:v>56</c:v>
                </c:pt>
                <c:pt idx="37">
                  <c:v>35</c:v>
                </c:pt>
                <c:pt idx="38">
                  <c:v>7</c:v>
                </c:pt>
                <c:pt idx="39">
                  <c:v>10</c:v>
                </c:pt>
                <c:pt idx="43">
                  <c:v>14</c:v>
                </c:pt>
                <c:pt idx="44">
                  <c:v>8</c:v>
                </c:pt>
                <c:pt idx="47">
                  <c:v>24</c:v>
                </c:pt>
                <c:pt idx="48">
                  <c:v>6</c:v>
                </c:pt>
                <c:pt idx="49">
                  <c:v>3</c:v>
                </c:pt>
                <c:pt idx="50">
                  <c:v>10</c:v>
                </c:pt>
                <c:pt idx="51">
                  <c:v>20</c:v>
                </c:pt>
              </c:numCache>
            </c:numRef>
          </c:val>
        </c:ser>
        <c:ser>
          <c:idx val="1"/>
          <c:order val="1"/>
          <c:tx>
            <c:strRef>
              <c:f>Mei!$D$4:$D$5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Mei!$A$6:$B$60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</c:lvl>
              </c:multiLvlStrCache>
            </c:multiLvlStrRef>
          </c:cat>
          <c:val>
            <c:numRef>
              <c:f>Mei!$D$6:$D$60</c:f>
              <c:numCache>
                <c:formatCode>_("Rp"* #,##0_);_("Rp"* \(#,##0\);_("Rp"* "-"_);_(@_)</c:formatCode>
                <c:ptCount val="55"/>
                <c:pt idx="0">
                  <c:v>3044141</c:v>
                </c:pt>
                <c:pt idx="3">
                  <c:v>125248</c:v>
                </c:pt>
                <c:pt idx="4">
                  <c:v>498546</c:v>
                </c:pt>
                <c:pt idx="5">
                  <c:v>251500</c:v>
                </c:pt>
                <c:pt idx="8">
                  <c:v>8416</c:v>
                </c:pt>
                <c:pt idx="9">
                  <c:v>4211920</c:v>
                </c:pt>
                <c:pt idx="10">
                  <c:v>200991</c:v>
                </c:pt>
                <c:pt idx="12">
                  <c:v>543669</c:v>
                </c:pt>
                <c:pt idx="13">
                  <c:v>267327</c:v>
                </c:pt>
                <c:pt idx="14">
                  <c:v>4023782</c:v>
                </c:pt>
                <c:pt idx="16">
                  <c:v>652918</c:v>
                </c:pt>
                <c:pt idx="17">
                  <c:v>282913</c:v>
                </c:pt>
                <c:pt idx="18">
                  <c:v>503574</c:v>
                </c:pt>
                <c:pt idx="19">
                  <c:v>600006</c:v>
                </c:pt>
                <c:pt idx="20">
                  <c:v>72322</c:v>
                </c:pt>
                <c:pt idx="21">
                  <c:v>334652</c:v>
                </c:pt>
                <c:pt idx="22">
                  <c:v>72852</c:v>
                </c:pt>
                <c:pt idx="24">
                  <c:v>218811</c:v>
                </c:pt>
                <c:pt idx="27">
                  <c:v>226000</c:v>
                </c:pt>
                <c:pt idx="28">
                  <c:v>528221</c:v>
                </c:pt>
                <c:pt idx="29">
                  <c:v>279705</c:v>
                </c:pt>
                <c:pt idx="30">
                  <c:v>510500</c:v>
                </c:pt>
                <c:pt idx="36">
                  <c:v>1051700</c:v>
                </c:pt>
                <c:pt idx="37">
                  <c:v>1082530</c:v>
                </c:pt>
                <c:pt idx="38">
                  <c:v>203500</c:v>
                </c:pt>
                <c:pt idx="39">
                  <c:v>257066</c:v>
                </c:pt>
                <c:pt idx="43">
                  <c:v>194062</c:v>
                </c:pt>
                <c:pt idx="44">
                  <c:v>479861</c:v>
                </c:pt>
                <c:pt idx="47">
                  <c:v>811000</c:v>
                </c:pt>
                <c:pt idx="48">
                  <c:v>140546</c:v>
                </c:pt>
                <c:pt idx="49">
                  <c:v>120500</c:v>
                </c:pt>
                <c:pt idx="50">
                  <c:v>444881</c:v>
                </c:pt>
                <c:pt idx="51">
                  <c:v>760261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64448"/>
        <c:axId val="1639052480"/>
      </c:barChart>
      <c:catAx>
        <c:axId val="163906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52480"/>
        <c:crosses val="autoZero"/>
        <c:auto val="1"/>
        <c:lblAlgn val="ctr"/>
        <c:lblOffset val="100"/>
        <c:noMultiLvlLbl val="0"/>
      </c:catAx>
      <c:valAx>
        <c:axId val="1639052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'[1]03 juni'!$C$4:$C$5</c:f>
              <c:strCache>
                <c:ptCount val="1"/>
                <c:pt idx="0">
                  <c:v>#REF! #REF!</c:v>
                </c:pt>
              </c:strCache>
            </c:strRef>
          </c:tx>
          <c:invertIfNegative val="0"/>
          <c:cat>
            <c:multiLvlStrRef>
              <c:f>'[1]03 juni'!$A$6:$B$60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60231B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</c:lvl>
              </c:multiLvlStrCache>
            </c:multiLvlStrRef>
          </c:cat>
          <c:val>
            <c:numRef>
              <c:f>'[1]03 juni'!$C$6:$C$60</c:f>
              <c:numCache>
                <c:formatCode>General</c:formatCode>
                <c:ptCount val="55"/>
                <c:pt idx="0">
                  <c:v>237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111</c:v>
                </c:pt>
                <c:pt idx="5">
                  <c:v>21</c:v>
                </c:pt>
                <c:pt idx="8">
                  <c:v>97</c:v>
                </c:pt>
                <c:pt idx="9">
                  <c:v>315</c:v>
                </c:pt>
                <c:pt idx="10">
                  <c:v>75</c:v>
                </c:pt>
                <c:pt idx="11">
                  <c:v>4</c:v>
                </c:pt>
                <c:pt idx="12">
                  <c:v>75</c:v>
                </c:pt>
                <c:pt idx="13">
                  <c:v>94</c:v>
                </c:pt>
                <c:pt idx="14">
                  <c:v>92</c:v>
                </c:pt>
                <c:pt idx="16">
                  <c:v>79</c:v>
                </c:pt>
                <c:pt idx="17">
                  <c:v>31</c:v>
                </c:pt>
                <c:pt idx="18">
                  <c:v>47</c:v>
                </c:pt>
                <c:pt idx="19">
                  <c:v>68</c:v>
                </c:pt>
                <c:pt idx="21">
                  <c:v>58</c:v>
                </c:pt>
                <c:pt idx="22">
                  <c:v>97</c:v>
                </c:pt>
                <c:pt idx="23">
                  <c:v>7</c:v>
                </c:pt>
                <c:pt idx="24">
                  <c:v>140</c:v>
                </c:pt>
                <c:pt idx="27">
                  <c:v>162</c:v>
                </c:pt>
                <c:pt idx="28">
                  <c:v>63</c:v>
                </c:pt>
                <c:pt idx="30">
                  <c:v>44</c:v>
                </c:pt>
                <c:pt idx="32">
                  <c:v>35</c:v>
                </c:pt>
                <c:pt idx="33">
                  <c:v>5</c:v>
                </c:pt>
                <c:pt idx="35">
                  <c:v>19</c:v>
                </c:pt>
                <c:pt idx="36">
                  <c:v>242</c:v>
                </c:pt>
                <c:pt idx="37">
                  <c:v>35</c:v>
                </c:pt>
                <c:pt idx="38">
                  <c:v>32</c:v>
                </c:pt>
                <c:pt idx="40">
                  <c:v>74</c:v>
                </c:pt>
                <c:pt idx="41">
                  <c:v>63</c:v>
                </c:pt>
                <c:pt idx="43">
                  <c:v>97</c:v>
                </c:pt>
                <c:pt idx="44">
                  <c:v>23</c:v>
                </c:pt>
                <c:pt idx="45">
                  <c:v>29</c:v>
                </c:pt>
                <c:pt idx="46">
                  <c:v>4</c:v>
                </c:pt>
                <c:pt idx="47">
                  <c:v>81</c:v>
                </c:pt>
                <c:pt idx="48">
                  <c:v>54</c:v>
                </c:pt>
                <c:pt idx="49">
                  <c:v>27</c:v>
                </c:pt>
                <c:pt idx="50">
                  <c:v>73</c:v>
                </c:pt>
                <c:pt idx="51">
                  <c:v>239</c:v>
                </c:pt>
              </c:numCache>
            </c:numRef>
          </c:val>
        </c:ser>
        <c:ser>
          <c:idx val="1"/>
          <c:order val="1"/>
          <c:tx>
            <c:strRef>
              <c:f>'[1]03 juni'!$D$4:$D$5</c:f>
              <c:strCache>
                <c:ptCount val="1"/>
                <c:pt idx="0">
                  <c:v>#REF! #REF!</c:v>
                </c:pt>
              </c:strCache>
            </c:strRef>
          </c:tx>
          <c:invertIfNegative val="0"/>
          <c:cat>
            <c:multiLvlStrRef>
              <c:f>'[1]03 juni'!$A$6:$B$60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60231B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</c:lvl>
              </c:multiLvlStrCache>
            </c:multiLvlStrRef>
          </c:cat>
          <c:val>
            <c:numRef>
              <c:f>'[1]03 juni'!$D$6:$D$60</c:f>
              <c:numCache>
                <c:formatCode>General</c:formatCode>
                <c:ptCount val="55"/>
                <c:pt idx="0">
                  <c:v>13072889</c:v>
                </c:pt>
                <c:pt idx="1">
                  <c:v>172278</c:v>
                </c:pt>
                <c:pt idx="2">
                  <c:v>37624</c:v>
                </c:pt>
                <c:pt idx="3">
                  <c:v>75679</c:v>
                </c:pt>
                <c:pt idx="4">
                  <c:v>2609925</c:v>
                </c:pt>
                <c:pt idx="5">
                  <c:v>1703973</c:v>
                </c:pt>
                <c:pt idx="8">
                  <c:v>4113047</c:v>
                </c:pt>
                <c:pt idx="9">
                  <c:v>13351911</c:v>
                </c:pt>
                <c:pt idx="10">
                  <c:v>2188315</c:v>
                </c:pt>
                <c:pt idx="11">
                  <c:v>802851</c:v>
                </c:pt>
                <c:pt idx="12">
                  <c:v>2479260</c:v>
                </c:pt>
                <c:pt idx="13">
                  <c:v>3047984</c:v>
                </c:pt>
                <c:pt idx="14">
                  <c:v>4242430</c:v>
                </c:pt>
                <c:pt idx="16">
                  <c:v>3300502</c:v>
                </c:pt>
                <c:pt idx="17">
                  <c:v>1186571</c:v>
                </c:pt>
                <c:pt idx="18">
                  <c:v>1318121</c:v>
                </c:pt>
                <c:pt idx="19">
                  <c:v>2662218</c:v>
                </c:pt>
                <c:pt idx="21">
                  <c:v>1896404</c:v>
                </c:pt>
                <c:pt idx="22">
                  <c:v>4695499</c:v>
                </c:pt>
                <c:pt idx="23">
                  <c:v>281500</c:v>
                </c:pt>
                <c:pt idx="24">
                  <c:v>4145633</c:v>
                </c:pt>
                <c:pt idx="27">
                  <c:v>4684402</c:v>
                </c:pt>
                <c:pt idx="28">
                  <c:v>1330627</c:v>
                </c:pt>
                <c:pt idx="30">
                  <c:v>1362447</c:v>
                </c:pt>
                <c:pt idx="32">
                  <c:v>1027000</c:v>
                </c:pt>
                <c:pt idx="33">
                  <c:v>15643</c:v>
                </c:pt>
                <c:pt idx="35">
                  <c:v>980443</c:v>
                </c:pt>
                <c:pt idx="36">
                  <c:v>6464522</c:v>
                </c:pt>
                <c:pt idx="37">
                  <c:v>1494338</c:v>
                </c:pt>
                <c:pt idx="38">
                  <c:v>1931500</c:v>
                </c:pt>
                <c:pt idx="40">
                  <c:v>3790438</c:v>
                </c:pt>
                <c:pt idx="41">
                  <c:v>2275651</c:v>
                </c:pt>
                <c:pt idx="43">
                  <c:v>1715279</c:v>
                </c:pt>
                <c:pt idx="44">
                  <c:v>922916</c:v>
                </c:pt>
                <c:pt idx="45">
                  <c:v>1320413</c:v>
                </c:pt>
                <c:pt idx="46">
                  <c:v>76733</c:v>
                </c:pt>
                <c:pt idx="47">
                  <c:v>2783525</c:v>
                </c:pt>
                <c:pt idx="48">
                  <c:v>2082781</c:v>
                </c:pt>
                <c:pt idx="49">
                  <c:v>1063000</c:v>
                </c:pt>
                <c:pt idx="50">
                  <c:v>2460559</c:v>
                </c:pt>
                <c:pt idx="51">
                  <c:v>7672048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53024"/>
        <c:axId val="1639063360"/>
      </c:barChart>
      <c:catAx>
        <c:axId val="163905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63360"/>
        <c:crosses val="autoZero"/>
        <c:auto val="1"/>
        <c:lblAlgn val="ctr"/>
        <c:lblOffset val="100"/>
        <c:noMultiLvlLbl val="0"/>
      </c:catAx>
      <c:valAx>
        <c:axId val="1639063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'[1]03 juni'!$C$4:$C$5</c:f>
              <c:strCache>
                <c:ptCount val="1"/>
                <c:pt idx="0">
                  <c:v>#REF! #REF!</c:v>
                </c:pt>
              </c:strCache>
            </c:strRef>
          </c:tx>
          <c:invertIfNegative val="0"/>
          <c:cat>
            <c:multiLvlStrRef>
              <c:f>'[1]03 juni'!$A$6:$B$60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60231B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</c:lvl>
              </c:multiLvlStrCache>
            </c:multiLvlStrRef>
          </c:cat>
          <c:val>
            <c:numRef>
              <c:f>'[1]03 juni'!$C$6:$C$60</c:f>
              <c:numCache>
                <c:formatCode>General</c:formatCode>
                <c:ptCount val="55"/>
                <c:pt idx="0">
                  <c:v>237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111</c:v>
                </c:pt>
                <c:pt idx="5">
                  <c:v>21</c:v>
                </c:pt>
                <c:pt idx="8">
                  <c:v>97</c:v>
                </c:pt>
                <c:pt idx="9">
                  <c:v>315</c:v>
                </c:pt>
                <c:pt idx="10">
                  <c:v>75</c:v>
                </c:pt>
                <c:pt idx="11">
                  <c:v>4</c:v>
                </c:pt>
                <c:pt idx="12">
                  <c:v>75</c:v>
                </c:pt>
                <c:pt idx="13">
                  <c:v>94</c:v>
                </c:pt>
                <c:pt idx="14">
                  <c:v>92</c:v>
                </c:pt>
                <c:pt idx="16">
                  <c:v>79</c:v>
                </c:pt>
                <c:pt idx="17">
                  <c:v>31</c:v>
                </c:pt>
                <c:pt idx="18">
                  <c:v>47</c:v>
                </c:pt>
                <c:pt idx="19">
                  <c:v>68</c:v>
                </c:pt>
                <c:pt idx="21">
                  <c:v>58</c:v>
                </c:pt>
                <c:pt idx="22">
                  <c:v>97</c:v>
                </c:pt>
                <c:pt idx="23">
                  <c:v>7</c:v>
                </c:pt>
                <c:pt idx="24">
                  <c:v>140</c:v>
                </c:pt>
                <c:pt idx="27">
                  <c:v>162</c:v>
                </c:pt>
                <c:pt idx="28">
                  <c:v>63</c:v>
                </c:pt>
                <c:pt idx="30">
                  <c:v>44</c:v>
                </c:pt>
                <c:pt idx="32">
                  <c:v>35</c:v>
                </c:pt>
                <c:pt idx="33">
                  <c:v>5</c:v>
                </c:pt>
                <c:pt idx="35">
                  <c:v>19</c:v>
                </c:pt>
                <c:pt idx="36">
                  <c:v>242</c:v>
                </c:pt>
                <c:pt idx="37">
                  <c:v>35</c:v>
                </c:pt>
                <c:pt idx="38">
                  <c:v>32</c:v>
                </c:pt>
                <c:pt idx="40">
                  <c:v>74</c:v>
                </c:pt>
                <c:pt idx="41">
                  <c:v>63</c:v>
                </c:pt>
                <c:pt idx="43">
                  <c:v>97</c:v>
                </c:pt>
                <c:pt idx="44">
                  <c:v>23</c:v>
                </c:pt>
                <c:pt idx="45">
                  <c:v>29</c:v>
                </c:pt>
                <c:pt idx="46">
                  <c:v>4</c:v>
                </c:pt>
                <c:pt idx="47">
                  <c:v>81</c:v>
                </c:pt>
                <c:pt idx="48">
                  <c:v>54</c:v>
                </c:pt>
                <c:pt idx="49">
                  <c:v>27</c:v>
                </c:pt>
                <c:pt idx="50">
                  <c:v>73</c:v>
                </c:pt>
                <c:pt idx="51">
                  <c:v>239</c:v>
                </c:pt>
              </c:numCache>
            </c:numRef>
          </c:val>
        </c:ser>
        <c:ser>
          <c:idx val="1"/>
          <c:order val="1"/>
          <c:tx>
            <c:strRef>
              <c:f>'[1]03 juni'!$D$4:$D$5</c:f>
              <c:strCache>
                <c:ptCount val="1"/>
                <c:pt idx="0">
                  <c:v>#REF! #REF!</c:v>
                </c:pt>
              </c:strCache>
            </c:strRef>
          </c:tx>
          <c:invertIfNegative val="0"/>
          <c:cat>
            <c:multiLvlStrRef>
              <c:f>'[1]03 juni'!$A$6:$B$60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60231B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</c:lvl>
              </c:multiLvlStrCache>
            </c:multiLvlStrRef>
          </c:cat>
          <c:val>
            <c:numRef>
              <c:f>'[1]03 juni'!$D$6:$D$60</c:f>
              <c:numCache>
                <c:formatCode>General</c:formatCode>
                <c:ptCount val="55"/>
                <c:pt idx="0">
                  <c:v>13072889</c:v>
                </c:pt>
                <c:pt idx="1">
                  <c:v>172278</c:v>
                </c:pt>
                <c:pt idx="2">
                  <c:v>37624</c:v>
                </c:pt>
                <c:pt idx="3">
                  <c:v>75679</c:v>
                </c:pt>
                <c:pt idx="4">
                  <c:v>2609925</c:v>
                </c:pt>
                <c:pt idx="5">
                  <c:v>1703973</c:v>
                </c:pt>
                <c:pt idx="8">
                  <c:v>4113047</c:v>
                </c:pt>
                <c:pt idx="9">
                  <c:v>13351911</c:v>
                </c:pt>
                <c:pt idx="10">
                  <c:v>2188315</c:v>
                </c:pt>
                <c:pt idx="11">
                  <c:v>802851</c:v>
                </c:pt>
                <c:pt idx="12">
                  <c:v>2479260</c:v>
                </c:pt>
                <c:pt idx="13">
                  <c:v>3047984</c:v>
                </c:pt>
                <c:pt idx="14">
                  <c:v>4242430</c:v>
                </c:pt>
                <c:pt idx="16">
                  <c:v>3300502</c:v>
                </c:pt>
                <c:pt idx="17">
                  <c:v>1186571</c:v>
                </c:pt>
                <c:pt idx="18">
                  <c:v>1318121</c:v>
                </c:pt>
                <c:pt idx="19">
                  <c:v>2662218</c:v>
                </c:pt>
                <c:pt idx="21">
                  <c:v>1896404</c:v>
                </c:pt>
                <c:pt idx="22">
                  <c:v>4695499</c:v>
                </c:pt>
                <c:pt idx="23">
                  <c:v>281500</c:v>
                </c:pt>
                <c:pt idx="24">
                  <c:v>4145633</c:v>
                </c:pt>
                <c:pt idx="27">
                  <c:v>4684402</c:v>
                </c:pt>
                <c:pt idx="28">
                  <c:v>1330627</c:v>
                </c:pt>
                <c:pt idx="30">
                  <c:v>1362447</c:v>
                </c:pt>
                <c:pt idx="32">
                  <c:v>1027000</c:v>
                </c:pt>
                <c:pt idx="33">
                  <c:v>15643</c:v>
                </c:pt>
                <c:pt idx="35">
                  <c:v>980443</c:v>
                </c:pt>
                <c:pt idx="36">
                  <c:v>6464522</c:v>
                </c:pt>
                <c:pt idx="37">
                  <c:v>1494338</c:v>
                </c:pt>
                <c:pt idx="38">
                  <c:v>1931500</c:v>
                </c:pt>
                <c:pt idx="40">
                  <c:v>3790438</c:v>
                </c:pt>
                <c:pt idx="41">
                  <c:v>2275651</c:v>
                </c:pt>
                <c:pt idx="43">
                  <c:v>1715279</c:v>
                </c:pt>
                <c:pt idx="44">
                  <c:v>922916</c:v>
                </c:pt>
                <c:pt idx="45">
                  <c:v>1320413</c:v>
                </c:pt>
                <c:pt idx="46">
                  <c:v>76733</c:v>
                </c:pt>
                <c:pt idx="47">
                  <c:v>2783525</c:v>
                </c:pt>
                <c:pt idx="48">
                  <c:v>2082781</c:v>
                </c:pt>
                <c:pt idx="49">
                  <c:v>1063000</c:v>
                </c:pt>
                <c:pt idx="50">
                  <c:v>2460559</c:v>
                </c:pt>
                <c:pt idx="51">
                  <c:v>7672048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60640"/>
        <c:axId val="1639058464"/>
      </c:barChart>
      <c:catAx>
        <c:axId val="163906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58464"/>
        <c:crosses val="autoZero"/>
        <c:auto val="1"/>
        <c:lblAlgn val="ctr"/>
        <c:lblOffset val="100"/>
        <c:noMultiLvlLbl val="0"/>
      </c:catAx>
      <c:valAx>
        <c:axId val="1639058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'Juli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'Juli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'Juli sd 15'!$C$6:$C$60</c:f>
              <c:numCache>
                <c:formatCode>General</c:formatCode>
                <c:ptCount val="55"/>
                <c:pt idx="0">
                  <c:v>760</c:v>
                </c:pt>
                <c:pt idx="1">
                  <c:v>27</c:v>
                </c:pt>
                <c:pt idx="2">
                  <c:v>2</c:v>
                </c:pt>
                <c:pt idx="3">
                  <c:v>28</c:v>
                </c:pt>
                <c:pt idx="4">
                  <c:v>179</c:v>
                </c:pt>
                <c:pt idx="5">
                  <c:v>52</c:v>
                </c:pt>
                <c:pt idx="8">
                  <c:v>83</c:v>
                </c:pt>
                <c:pt idx="9">
                  <c:v>497</c:v>
                </c:pt>
                <c:pt idx="10">
                  <c:v>69</c:v>
                </c:pt>
                <c:pt idx="11">
                  <c:v>27</c:v>
                </c:pt>
                <c:pt idx="12">
                  <c:v>257</c:v>
                </c:pt>
                <c:pt idx="13">
                  <c:v>15</c:v>
                </c:pt>
                <c:pt idx="14">
                  <c:v>111</c:v>
                </c:pt>
                <c:pt idx="16">
                  <c:v>316</c:v>
                </c:pt>
                <c:pt idx="17">
                  <c:v>49</c:v>
                </c:pt>
                <c:pt idx="18">
                  <c:v>61</c:v>
                </c:pt>
                <c:pt idx="19">
                  <c:v>100</c:v>
                </c:pt>
                <c:pt idx="20">
                  <c:v>53</c:v>
                </c:pt>
                <c:pt idx="21">
                  <c:v>15</c:v>
                </c:pt>
                <c:pt idx="22">
                  <c:v>239</c:v>
                </c:pt>
                <c:pt idx="23">
                  <c:v>6</c:v>
                </c:pt>
                <c:pt idx="24">
                  <c:v>291</c:v>
                </c:pt>
                <c:pt idx="25">
                  <c:v>24</c:v>
                </c:pt>
                <c:pt idx="26">
                  <c:v>40</c:v>
                </c:pt>
                <c:pt idx="27">
                  <c:v>147</c:v>
                </c:pt>
                <c:pt idx="28">
                  <c:v>55</c:v>
                </c:pt>
                <c:pt idx="29">
                  <c:v>159</c:v>
                </c:pt>
                <c:pt idx="30">
                  <c:v>25</c:v>
                </c:pt>
                <c:pt idx="32">
                  <c:v>121</c:v>
                </c:pt>
                <c:pt idx="33">
                  <c:v>18</c:v>
                </c:pt>
                <c:pt idx="34">
                  <c:v>121</c:v>
                </c:pt>
                <c:pt idx="35">
                  <c:v>61</c:v>
                </c:pt>
                <c:pt idx="36">
                  <c:v>428</c:v>
                </c:pt>
                <c:pt idx="37">
                  <c:v>50</c:v>
                </c:pt>
                <c:pt idx="38">
                  <c:v>83</c:v>
                </c:pt>
                <c:pt idx="39">
                  <c:v>151</c:v>
                </c:pt>
                <c:pt idx="40">
                  <c:v>220</c:v>
                </c:pt>
                <c:pt idx="43">
                  <c:v>147</c:v>
                </c:pt>
                <c:pt idx="44">
                  <c:v>9</c:v>
                </c:pt>
                <c:pt idx="45">
                  <c:v>11</c:v>
                </c:pt>
                <c:pt idx="47">
                  <c:v>159</c:v>
                </c:pt>
                <c:pt idx="48">
                  <c:v>65</c:v>
                </c:pt>
                <c:pt idx="49">
                  <c:v>16</c:v>
                </c:pt>
                <c:pt idx="50">
                  <c:v>46</c:v>
                </c:pt>
                <c:pt idx="51">
                  <c:v>504</c:v>
                </c:pt>
                <c:pt idx="52">
                  <c:v>4</c:v>
                </c:pt>
              </c:numCache>
            </c:numRef>
          </c:val>
        </c:ser>
        <c:ser>
          <c:idx val="1"/>
          <c:order val="1"/>
          <c:tx>
            <c:strRef>
              <c:f>'Juli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'Juli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'Juli sd 15'!$D$6:$D$60</c:f>
              <c:numCache>
                <c:formatCode>_("Rp"* #,##0_);_("Rp"* \(#,##0\);_("Rp"* "-"_);_(@_)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53568"/>
        <c:axId val="1639054112"/>
      </c:barChart>
      <c:catAx>
        <c:axId val="163905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54112"/>
        <c:crosses val="autoZero"/>
        <c:auto val="1"/>
        <c:lblAlgn val="ctr"/>
        <c:lblOffset val="100"/>
        <c:noMultiLvlLbl val="0"/>
      </c:catAx>
      <c:valAx>
        <c:axId val="1639054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'Juli sd 15'!$C$4:$C$5</c:f>
              <c:strCache>
                <c:ptCount val="2"/>
                <c:pt idx="0">
                  <c:v>Transaksi Bisnis On Line</c:v>
                </c:pt>
                <c:pt idx="1">
                  <c:v>Jumlah Transaksi</c:v>
                </c:pt>
              </c:strCache>
            </c:strRef>
          </c:tx>
          <c:invertIfNegative val="0"/>
          <c:cat>
            <c:multiLvlStrRef>
              <c:f>'Juli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'Juli sd 15'!$C$6:$C$60</c:f>
              <c:numCache>
                <c:formatCode>General</c:formatCode>
                <c:ptCount val="55"/>
                <c:pt idx="0">
                  <c:v>760</c:v>
                </c:pt>
                <c:pt idx="1">
                  <c:v>27</c:v>
                </c:pt>
                <c:pt idx="2">
                  <c:v>2</c:v>
                </c:pt>
                <c:pt idx="3">
                  <c:v>28</c:v>
                </c:pt>
                <c:pt idx="4">
                  <c:v>179</c:v>
                </c:pt>
                <c:pt idx="5">
                  <c:v>52</c:v>
                </c:pt>
                <c:pt idx="8">
                  <c:v>83</c:v>
                </c:pt>
                <c:pt idx="9">
                  <c:v>497</c:v>
                </c:pt>
                <c:pt idx="10">
                  <c:v>69</c:v>
                </c:pt>
                <c:pt idx="11">
                  <c:v>27</c:v>
                </c:pt>
                <c:pt idx="12">
                  <c:v>257</c:v>
                </c:pt>
                <c:pt idx="13">
                  <c:v>15</c:v>
                </c:pt>
                <c:pt idx="14">
                  <c:v>111</c:v>
                </c:pt>
                <c:pt idx="16">
                  <c:v>316</c:v>
                </c:pt>
                <c:pt idx="17">
                  <c:v>49</c:v>
                </c:pt>
                <c:pt idx="18">
                  <c:v>61</c:v>
                </c:pt>
                <c:pt idx="19">
                  <c:v>100</c:v>
                </c:pt>
                <c:pt idx="20">
                  <c:v>53</c:v>
                </c:pt>
                <c:pt idx="21">
                  <c:v>15</c:v>
                </c:pt>
                <c:pt idx="22">
                  <c:v>239</c:v>
                </c:pt>
                <c:pt idx="23">
                  <c:v>6</c:v>
                </c:pt>
                <c:pt idx="24">
                  <c:v>291</c:v>
                </c:pt>
                <c:pt idx="25">
                  <c:v>24</c:v>
                </c:pt>
                <c:pt idx="26">
                  <c:v>40</c:v>
                </c:pt>
                <c:pt idx="27">
                  <c:v>147</c:v>
                </c:pt>
                <c:pt idx="28">
                  <c:v>55</c:v>
                </c:pt>
                <c:pt idx="29">
                  <c:v>159</c:v>
                </c:pt>
                <c:pt idx="30">
                  <c:v>25</c:v>
                </c:pt>
                <c:pt idx="32">
                  <c:v>121</c:v>
                </c:pt>
                <c:pt idx="33">
                  <c:v>18</c:v>
                </c:pt>
                <c:pt idx="34">
                  <c:v>121</c:v>
                </c:pt>
                <c:pt idx="35">
                  <c:v>61</c:v>
                </c:pt>
                <c:pt idx="36">
                  <c:v>428</c:v>
                </c:pt>
                <c:pt idx="37">
                  <c:v>50</c:v>
                </c:pt>
                <c:pt idx="38">
                  <c:v>83</c:v>
                </c:pt>
                <c:pt idx="39">
                  <c:v>151</c:v>
                </c:pt>
                <c:pt idx="40">
                  <c:v>220</c:v>
                </c:pt>
                <c:pt idx="43">
                  <c:v>147</c:v>
                </c:pt>
                <c:pt idx="44">
                  <c:v>9</c:v>
                </c:pt>
                <c:pt idx="45">
                  <c:v>11</c:v>
                </c:pt>
                <c:pt idx="47">
                  <c:v>159</c:v>
                </c:pt>
                <c:pt idx="48">
                  <c:v>65</c:v>
                </c:pt>
                <c:pt idx="49">
                  <c:v>16</c:v>
                </c:pt>
                <c:pt idx="50">
                  <c:v>46</c:v>
                </c:pt>
                <c:pt idx="51">
                  <c:v>504</c:v>
                </c:pt>
                <c:pt idx="52">
                  <c:v>4</c:v>
                </c:pt>
              </c:numCache>
            </c:numRef>
          </c:val>
        </c:ser>
        <c:ser>
          <c:idx val="1"/>
          <c:order val="1"/>
          <c:tx>
            <c:strRef>
              <c:f>'Juli sd 15'!$D$4:$D$5</c:f>
              <c:strCache>
                <c:ptCount val="2"/>
                <c:pt idx="0">
                  <c:v>Transaksi Bisnis On Line</c:v>
                </c:pt>
                <c:pt idx="1">
                  <c:v>Besar Uang</c:v>
                </c:pt>
              </c:strCache>
            </c:strRef>
          </c:tx>
          <c:invertIfNegative val="0"/>
          <c:cat>
            <c:multiLvlStrRef>
              <c:f>'Juli sd 15'!$A$6:$B$60</c:f>
              <c:multiLvlStrCache>
                <c:ptCount val="55"/>
                <c:lvl>
                  <c:pt idx="0">
                    <c:v>KPRK, 60000</c:v>
                  </c:pt>
                  <c:pt idx="1">
                    <c:v>PKK IV / Mpos surabaya undaan, 60000E1</c:v>
                  </c:pt>
                  <c:pt idx="2">
                    <c:v>Surabaya sukolilo, 60111A</c:v>
                  </c:pt>
                  <c:pt idx="3">
                    <c:v>Surabaya its, 60111B </c:v>
                  </c:pt>
                  <c:pt idx="4">
                    <c:v>Surabaya kertajaya, 60116A</c:v>
                  </c:pt>
                  <c:pt idx="5">
                    <c:v>Surabaya ITATS, 60117A</c:v>
                  </c:pt>
                  <c:pt idx="6">
                    <c:v>Surabaya untag, 60118A</c:v>
                  </c:pt>
                  <c:pt idx="7">
                    <c:v>Surabaya  Kenjeran, 60121A </c:v>
                  </c:pt>
                  <c:pt idx="8">
                    <c:v>Surabaya  bulak, 60124A </c:v>
                  </c:pt>
                  <c:pt idx="9">
                    <c:v>Surabaya LE Itc, 60131D1 </c:v>
                  </c:pt>
                  <c:pt idx="10">
                    <c:v>Surabaya universitasairlangga, 60132A</c:v>
                  </c:pt>
                  <c:pt idx="11">
                    <c:v>Surabaya Ketabang, 60136A</c:v>
                  </c:pt>
                  <c:pt idx="12">
                    <c:v>Surabaya simokerto, 60142A</c:v>
                  </c:pt>
                  <c:pt idx="13">
                    <c:v>Surabaya pabeancantian, 60151A</c:v>
                  </c:pt>
                  <c:pt idx="14">
                    <c:v>Surabaya sidotopo, 60154A</c:v>
                  </c:pt>
                  <c:pt idx="15">
                    <c:v>Surabaya tanjungperak, 60165A</c:v>
                  </c:pt>
                  <c:pt idx="16">
                    <c:v>Surabaya jalandemak, 60173A</c:v>
                  </c:pt>
                  <c:pt idx="17">
                    <c:v>Surabaya LE Bgjunction, 60174D1</c:v>
                  </c:pt>
                  <c:pt idx="18">
                    <c:v>Surabaya krembangan, 60175A</c:v>
                  </c:pt>
                  <c:pt idx="19">
                    <c:v>Surabaya tandes, 60186A</c:v>
                  </c:pt>
                  <c:pt idx="20">
                    <c:v>Surabaya benowo, 60198A</c:v>
                  </c:pt>
                  <c:pt idx="21">
                    <c:v>Surabaya sawahan, 60252A</c:v>
                  </c:pt>
                  <c:pt idx="22">
                    <c:v>Surabaya darmo, 60264A</c:v>
                  </c:pt>
                  <c:pt idx="23">
                    <c:v>Surabaya LE Dinoyo, 60265D1</c:v>
                  </c:pt>
                  <c:pt idx="24">
                    <c:v>Surabaya simpang, 60271A</c:v>
                  </c:pt>
                  <c:pt idx="25">
                    <c:v>Surabaya gubeng, 60281A</c:v>
                  </c:pt>
                  <c:pt idx="26">
                    <c:v>Surabaya baratajaya, 60284A</c:v>
                  </c:pt>
                  <c:pt idx="27">
                    <c:v>Surabaya Pakal, 60192A</c:v>
                  </c:pt>
                  <c:pt idx="28">
                    <c:v>Surabaya ngageljaya, 60284B</c:v>
                  </c:pt>
                  <c:pt idx="29">
                    <c:v>Surabaya Kampus Unair 60115A1</c:v>
                  </c:pt>
                  <c:pt idx="30">
                    <c:v>Surabaya Petemon 60251A1</c:v>
                  </c:pt>
                  <c:pt idx="31">
                    <c:v>MPS surabayaselatan 1, 60400E1</c:v>
                  </c:pt>
                  <c:pt idx="32">
                    <c:v>Surabayasukomanunggal 60188A1</c:v>
                  </c:pt>
                  <c:pt idx="33">
                    <c:v>Surabayatambaklangon 60184A1</c:v>
                  </c:pt>
                  <c:pt idx="34">
                    <c:v>Surabayakeputih 60117A1</c:v>
                  </c:pt>
                  <c:pt idx="35">
                    <c:v>LE Undaan 60274D1</c:v>
                  </c:pt>
                  <c:pt idx="36">
                    <c:v>Surabaya Lakarsantri, 60211A</c:v>
                  </c:pt>
                  <c:pt idx="37">
                    <c:v>Surabaya Lidahkulon,60213A1</c:v>
                  </c:pt>
                  <c:pt idx="38">
                    <c:v>Surabaya Lontar, 60217A</c:v>
                  </c:pt>
                  <c:pt idx="39">
                    <c:v>Surabaya Dukuh Kupang, 60225A1</c:v>
                  </c:pt>
                  <c:pt idx="40">
                    <c:v>Surabaya Dukuh Kupang Barat, 60225B</c:v>
                  </c:pt>
                  <c:pt idx="41">
                    <c:v>Surabaya Dukuh Pakis, 60225A</c:v>
                  </c:pt>
                  <c:pt idx="42">
                    <c:v>Surabaya Joyoboyo,60242a</c:v>
                  </c:pt>
                  <c:pt idx="43">
                    <c:v>Surabaya Wonokromo,60244A</c:v>
                  </c:pt>
                  <c:pt idx="44">
                    <c:v>Surabaya Ikip, 60231A</c:v>
                  </c:pt>
                  <c:pt idx="45">
                    <c:v>Surabaya Wonocolo, 60231A</c:v>
                  </c:pt>
                  <c:pt idx="46">
                    <c:v>Surabaya Karah, 60232A</c:v>
                  </c:pt>
                  <c:pt idx="47">
                    <c:v>Surabaya Kedurus,60223A</c:v>
                  </c:pt>
                  <c:pt idx="48">
                    <c:v>Surabaya Karang Pilang, 60221A</c:v>
                  </c:pt>
                  <c:pt idx="49">
                    <c:v>Surabaya Petra, 60236A</c:v>
                  </c:pt>
                  <c:pt idx="50">
                    <c:v>Surabaya Wonorejo, 60296A</c:v>
                  </c:pt>
                  <c:pt idx="51">
                    <c:v>Surabaya Rungkut, 60293A</c:v>
                  </c:pt>
                  <c:pt idx="52">
                    <c:v>LE GRAHA PENA, 60237D1</c:v>
                  </c:pt>
                  <c:pt idx="53">
                    <c:v>LE GUNUNG ANYAR, 60294D1</c:v>
                  </c:pt>
                  <c:pt idx="54">
                    <c:v>PKK / E - MOBILE, 60400E1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</c:lvl>
              </c:multiLvlStrCache>
            </c:multiLvlStrRef>
          </c:cat>
          <c:val>
            <c:numRef>
              <c:f>'Juli sd 15'!$D$6:$D$60</c:f>
              <c:numCache>
                <c:formatCode>_("Rp"* #,##0_);_("Rp"* \(#,##0\);_("Rp"* "-"_);_(@_)</c:formatCode>
                <c:ptCount val="5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66624"/>
        <c:axId val="1639051392"/>
      </c:barChart>
      <c:catAx>
        <c:axId val="163906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9051392"/>
        <c:crosses val="autoZero"/>
        <c:auto val="1"/>
        <c:lblAlgn val="ctr"/>
        <c:lblOffset val="100"/>
        <c:noMultiLvlLbl val="0"/>
      </c:catAx>
      <c:valAx>
        <c:axId val="1639051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90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9524</xdr:rowOff>
    </xdr:from>
    <xdr:to>
      <xdr:col>16</xdr:col>
      <xdr:colOff>609599</xdr:colOff>
      <xdr:row>59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9524</xdr:rowOff>
    </xdr:from>
    <xdr:to>
      <xdr:col>15</xdr:col>
      <xdr:colOff>609599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9524</xdr:rowOff>
    </xdr:from>
    <xdr:to>
      <xdr:col>15</xdr:col>
      <xdr:colOff>609599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247649</xdr:rowOff>
    </xdr:from>
    <xdr:to>
      <xdr:col>16</xdr:col>
      <xdr:colOff>28575</xdr:colOff>
      <xdr:row>58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247649</xdr:rowOff>
    </xdr:from>
    <xdr:to>
      <xdr:col>16</xdr:col>
      <xdr:colOff>28575</xdr:colOff>
      <xdr:row>58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238123</xdr:rowOff>
    </xdr:from>
    <xdr:to>
      <xdr:col>15</xdr:col>
      <xdr:colOff>609599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238123</xdr:rowOff>
    </xdr:from>
    <xdr:to>
      <xdr:col>15</xdr:col>
      <xdr:colOff>609599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238123</xdr:rowOff>
    </xdr:from>
    <xdr:to>
      <xdr:col>15</xdr:col>
      <xdr:colOff>609599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238123</xdr:rowOff>
    </xdr:from>
    <xdr:to>
      <xdr:col>15</xdr:col>
      <xdr:colOff>609599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0</xdr:rowOff>
    </xdr:from>
    <xdr:to>
      <xdr:col>15</xdr:col>
      <xdr:colOff>609599</xdr:colOff>
      <xdr:row>58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0</xdr:rowOff>
    </xdr:from>
    <xdr:to>
      <xdr:col>15</xdr:col>
      <xdr:colOff>609599</xdr:colOff>
      <xdr:row>58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238125</xdr:rowOff>
    </xdr:from>
    <xdr:to>
      <xdr:col>15</xdr:col>
      <xdr:colOff>609599</xdr:colOff>
      <xdr:row>59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0</xdr:rowOff>
    </xdr:from>
    <xdr:to>
      <xdr:col>15</xdr:col>
      <xdr:colOff>609599</xdr:colOff>
      <xdr:row>58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9525</xdr:rowOff>
    </xdr:from>
    <xdr:to>
      <xdr:col>15</xdr:col>
      <xdr:colOff>600074</xdr:colOff>
      <xdr:row>59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</xdr:row>
      <xdr:rowOff>9526</xdr:rowOff>
    </xdr:from>
    <xdr:to>
      <xdr:col>15</xdr:col>
      <xdr:colOff>600074</xdr:colOff>
      <xdr:row>59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11076</xdr:rowOff>
    </xdr:from>
    <xdr:to>
      <xdr:col>16</xdr:col>
      <xdr:colOff>0</xdr:colOff>
      <xdr:row>59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</xdr:rowOff>
    </xdr:from>
    <xdr:to>
      <xdr:col>15</xdr:col>
      <xdr:colOff>600075</xdr:colOff>
      <xdr:row>58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15</xdr:col>
      <xdr:colOff>590550</xdr:colOff>
      <xdr:row>59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55</xdr:row>
      <xdr:rowOff>150811</xdr:rowOff>
    </xdr:from>
    <xdr:to>
      <xdr:col>9</xdr:col>
      <xdr:colOff>485775</xdr:colOff>
      <xdr:row>56</xdr:row>
      <xdr:rowOff>190498</xdr:rowOff>
    </xdr:to>
    <xdr:pic>
      <xdr:nvPicPr>
        <xdr:cNvPr id="4" name="Picture 3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10942636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54</xdr:row>
      <xdr:rowOff>142875</xdr:rowOff>
    </xdr:from>
    <xdr:to>
      <xdr:col>9</xdr:col>
      <xdr:colOff>485775</xdr:colOff>
      <xdr:row>55</xdr:row>
      <xdr:rowOff>182562</xdr:rowOff>
    </xdr:to>
    <xdr:pic>
      <xdr:nvPicPr>
        <xdr:cNvPr id="5" name="Picture 4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1074420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50</xdr:row>
      <xdr:rowOff>152400</xdr:rowOff>
    </xdr:from>
    <xdr:to>
      <xdr:col>9</xdr:col>
      <xdr:colOff>485775</xdr:colOff>
      <xdr:row>52</xdr:row>
      <xdr:rowOff>1587</xdr:rowOff>
    </xdr:to>
    <xdr:pic>
      <xdr:nvPicPr>
        <xdr:cNvPr id="6" name="Picture 5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99917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49</xdr:row>
      <xdr:rowOff>123825</xdr:rowOff>
    </xdr:from>
    <xdr:to>
      <xdr:col>9</xdr:col>
      <xdr:colOff>485775</xdr:colOff>
      <xdr:row>50</xdr:row>
      <xdr:rowOff>163512</xdr:rowOff>
    </xdr:to>
    <xdr:pic>
      <xdr:nvPicPr>
        <xdr:cNvPr id="7" name="Picture 6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977265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48</xdr:row>
      <xdr:rowOff>114300</xdr:rowOff>
    </xdr:from>
    <xdr:to>
      <xdr:col>9</xdr:col>
      <xdr:colOff>485775</xdr:colOff>
      <xdr:row>49</xdr:row>
      <xdr:rowOff>153987</xdr:rowOff>
    </xdr:to>
    <xdr:pic>
      <xdr:nvPicPr>
        <xdr:cNvPr id="8" name="Picture 7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95726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45</xdr:row>
      <xdr:rowOff>142875</xdr:rowOff>
    </xdr:from>
    <xdr:to>
      <xdr:col>9</xdr:col>
      <xdr:colOff>476250</xdr:colOff>
      <xdr:row>46</xdr:row>
      <xdr:rowOff>182562</xdr:rowOff>
    </xdr:to>
    <xdr:pic>
      <xdr:nvPicPr>
        <xdr:cNvPr id="9" name="Picture 8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902970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41</xdr:row>
      <xdr:rowOff>171450</xdr:rowOff>
    </xdr:from>
    <xdr:to>
      <xdr:col>9</xdr:col>
      <xdr:colOff>476250</xdr:colOff>
      <xdr:row>43</xdr:row>
      <xdr:rowOff>20637</xdr:rowOff>
    </xdr:to>
    <xdr:pic>
      <xdr:nvPicPr>
        <xdr:cNvPr id="10" name="Picture 9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829627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33</xdr:row>
      <xdr:rowOff>161925</xdr:rowOff>
    </xdr:from>
    <xdr:to>
      <xdr:col>9</xdr:col>
      <xdr:colOff>476250</xdr:colOff>
      <xdr:row>35</xdr:row>
      <xdr:rowOff>11112</xdr:rowOff>
    </xdr:to>
    <xdr:pic>
      <xdr:nvPicPr>
        <xdr:cNvPr id="11" name="Picture 10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676275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31</xdr:row>
      <xdr:rowOff>152400</xdr:rowOff>
    </xdr:from>
    <xdr:to>
      <xdr:col>9</xdr:col>
      <xdr:colOff>485775</xdr:colOff>
      <xdr:row>33</xdr:row>
      <xdr:rowOff>1587</xdr:rowOff>
    </xdr:to>
    <xdr:pic>
      <xdr:nvPicPr>
        <xdr:cNvPr id="12" name="Picture 11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63722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30</xdr:row>
      <xdr:rowOff>133350</xdr:rowOff>
    </xdr:from>
    <xdr:to>
      <xdr:col>9</xdr:col>
      <xdr:colOff>495300</xdr:colOff>
      <xdr:row>31</xdr:row>
      <xdr:rowOff>173037</xdr:rowOff>
    </xdr:to>
    <xdr:pic>
      <xdr:nvPicPr>
        <xdr:cNvPr id="13" name="Picture 12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77425" y="616267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25</xdr:row>
      <xdr:rowOff>152400</xdr:rowOff>
    </xdr:from>
    <xdr:to>
      <xdr:col>9</xdr:col>
      <xdr:colOff>495300</xdr:colOff>
      <xdr:row>27</xdr:row>
      <xdr:rowOff>1587</xdr:rowOff>
    </xdr:to>
    <xdr:pic>
      <xdr:nvPicPr>
        <xdr:cNvPr id="14" name="Picture 13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77425" y="52292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24</xdr:row>
      <xdr:rowOff>142875</xdr:rowOff>
    </xdr:from>
    <xdr:to>
      <xdr:col>9</xdr:col>
      <xdr:colOff>495300</xdr:colOff>
      <xdr:row>25</xdr:row>
      <xdr:rowOff>182562</xdr:rowOff>
    </xdr:to>
    <xdr:pic>
      <xdr:nvPicPr>
        <xdr:cNvPr id="15" name="Picture 14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77425" y="502920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23</xdr:row>
      <xdr:rowOff>142875</xdr:rowOff>
    </xdr:from>
    <xdr:to>
      <xdr:col>9</xdr:col>
      <xdr:colOff>485775</xdr:colOff>
      <xdr:row>24</xdr:row>
      <xdr:rowOff>182562</xdr:rowOff>
    </xdr:to>
    <xdr:pic>
      <xdr:nvPicPr>
        <xdr:cNvPr id="16" name="Picture 15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483870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22</xdr:row>
      <xdr:rowOff>123825</xdr:rowOff>
    </xdr:from>
    <xdr:to>
      <xdr:col>9</xdr:col>
      <xdr:colOff>476250</xdr:colOff>
      <xdr:row>23</xdr:row>
      <xdr:rowOff>163512</xdr:rowOff>
    </xdr:to>
    <xdr:pic>
      <xdr:nvPicPr>
        <xdr:cNvPr id="17" name="Picture 16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462915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21</xdr:row>
      <xdr:rowOff>142875</xdr:rowOff>
    </xdr:from>
    <xdr:to>
      <xdr:col>9</xdr:col>
      <xdr:colOff>476250</xdr:colOff>
      <xdr:row>22</xdr:row>
      <xdr:rowOff>182562</xdr:rowOff>
    </xdr:to>
    <xdr:pic>
      <xdr:nvPicPr>
        <xdr:cNvPr id="18" name="Picture 17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445770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16</xdr:row>
      <xdr:rowOff>152400</xdr:rowOff>
    </xdr:from>
    <xdr:to>
      <xdr:col>9</xdr:col>
      <xdr:colOff>485775</xdr:colOff>
      <xdr:row>18</xdr:row>
      <xdr:rowOff>1587</xdr:rowOff>
    </xdr:to>
    <xdr:pic>
      <xdr:nvPicPr>
        <xdr:cNvPr id="19" name="Picture 18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35147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15</xdr:row>
      <xdr:rowOff>123825</xdr:rowOff>
    </xdr:from>
    <xdr:to>
      <xdr:col>9</xdr:col>
      <xdr:colOff>476250</xdr:colOff>
      <xdr:row>16</xdr:row>
      <xdr:rowOff>163512</xdr:rowOff>
    </xdr:to>
    <xdr:pic>
      <xdr:nvPicPr>
        <xdr:cNvPr id="20" name="Picture 19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329565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14</xdr:row>
      <xdr:rowOff>142875</xdr:rowOff>
    </xdr:from>
    <xdr:to>
      <xdr:col>9</xdr:col>
      <xdr:colOff>485775</xdr:colOff>
      <xdr:row>15</xdr:row>
      <xdr:rowOff>163512</xdr:rowOff>
    </xdr:to>
    <xdr:pic>
      <xdr:nvPicPr>
        <xdr:cNvPr id="21" name="Picture 20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3105150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12</xdr:row>
      <xdr:rowOff>0</xdr:rowOff>
    </xdr:from>
    <xdr:to>
      <xdr:col>9</xdr:col>
      <xdr:colOff>485775</xdr:colOff>
      <xdr:row>13</xdr:row>
      <xdr:rowOff>39687</xdr:rowOff>
    </xdr:to>
    <xdr:pic>
      <xdr:nvPicPr>
        <xdr:cNvPr id="22" name="Picture 21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258127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10</xdr:row>
      <xdr:rowOff>171450</xdr:rowOff>
    </xdr:from>
    <xdr:to>
      <xdr:col>9</xdr:col>
      <xdr:colOff>485775</xdr:colOff>
      <xdr:row>12</xdr:row>
      <xdr:rowOff>20637</xdr:rowOff>
    </xdr:to>
    <xdr:pic>
      <xdr:nvPicPr>
        <xdr:cNvPr id="23" name="Picture 22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23717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4</xdr:row>
      <xdr:rowOff>247650</xdr:rowOff>
    </xdr:from>
    <xdr:to>
      <xdr:col>9</xdr:col>
      <xdr:colOff>485775</xdr:colOff>
      <xdr:row>6</xdr:row>
      <xdr:rowOff>20637</xdr:rowOff>
    </xdr:to>
    <xdr:pic>
      <xdr:nvPicPr>
        <xdr:cNvPr id="24" name="Picture 23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67900" y="12287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4</xdr:row>
      <xdr:rowOff>57150</xdr:rowOff>
    </xdr:from>
    <xdr:to>
      <xdr:col>9</xdr:col>
      <xdr:colOff>476250</xdr:colOff>
      <xdr:row>5</xdr:row>
      <xdr:rowOff>30162</xdr:rowOff>
    </xdr:to>
    <xdr:pic>
      <xdr:nvPicPr>
        <xdr:cNvPr id="25" name="Picture 24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1038225"/>
          <a:ext cx="276225" cy="23018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3</xdr:row>
      <xdr:rowOff>104775</xdr:rowOff>
    </xdr:from>
    <xdr:to>
      <xdr:col>9</xdr:col>
      <xdr:colOff>476250</xdr:colOff>
      <xdr:row>4</xdr:row>
      <xdr:rowOff>77787</xdr:rowOff>
    </xdr:to>
    <xdr:pic>
      <xdr:nvPicPr>
        <xdr:cNvPr id="26" name="Picture 25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58375" y="828675"/>
          <a:ext cx="276225" cy="2301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15</xdr:col>
      <xdr:colOff>590550</xdr:colOff>
      <xdr:row>59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0.36511</cdr:x>
      <cdr:y>0.01003</cdr:y>
    </cdr:from>
    <cdr:to>
      <cdr:x>0.40658</cdr:x>
      <cdr:y>0.03092</cdr:y>
    </cdr:to>
    <cdr:pic>
      <cdr:nvPicPr>
        <cdr:cNvPr id="2" name="Picture 1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4" y="111463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0.36511</cdr:x>
      <cdr:y>0.02826</cdr:y>
    </cdr:from>
    <cdr:to>
      <cdr:x>0.40658</cdr:x>
      <cdr:y>0.04916</cdr:y>
    </cdr:to>
    <cdr:pic>
      <cdr:nvPicPr>
        <cdr:cNvPr id="3" name="Picture 2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5" y="314123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0.36359</cdr:x>
      <cdr:y>0.0465</cdr:y>
    </cdr:from>
    <cdr:to>
      <cdr:x>0.40506</cdr:x>
      <cdr:y>0.06739</cdr:y>
    </cdr:to>
    <cdr:pic>
      <cdr:nvPicPr>
        <cdr:cNvPr id="4" name="Picture 3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21781" y="516782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0.36511</cdr:x>
      <cdr:y>0.14861</cdr:y>
    </cdr:from>
    <cdr:to>
      <cdr:x>0.40658</cdr:x>
      <cdr:y>0.1695</cdr:y>
    </cdr:to>
    <cdr:pic>
      <cdr:nvPicPr>
        <cdr:cNvPr id="5" name="Picture 4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4" y="1651676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0.36511</cdr:x>
      <cdr:y>0.21789</cdr:y>
    </cdr:from>
    <cdr:to>
      <cdr:x>0.40658</cdr:x>
      <cdr:y>0.23879</cdr:y>
    </cdr:to>
    <cdr:pic>
      <cdr:nvPicPr>
        <cdr:cNvPr id="6" name="Picture 5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5" y="2421782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0.36359</cdr:x>
      <cdr:y>0.26621</cdr:y>
    </cdr:from>
    <cdr:to>
      <cdr:x>0.40506</cdr:x>
      <cdr:y>0.28711</cdr:y>
    </cdr:to>
    <cdr:pic>
      <cdr:nvPicPr>
        <cdr:cNvPr id="7" name="Picture 6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21782" y="2958830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0.36511</cdr:x>
      <cdr:y>0.35283</cdr:y>
    </cdr:from>
    <cdr:to>
      <cdr:x>0.40658</cdr:x>
      <cdr:y>0.37372</cdr:y>
    </cdr:to>
    <cdr:pic>
      <cdr:nvPicPr>
        <cdr:cNvPr id="8" name="Picture 7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5" y="3921463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0.36663</cdr:x>
      <cdr:y>0.37106</cdr:y>
    </cdr:from>
    <cdr:to>
      <cdr:x>0.4081</cdr:x>
      <cdr:y>0.39195</cdr:y>
    </cdr:to>
    <cdr:pic>
      <cdr:nvPicPr>
        <cdr:cNvPr id="9" name="Picture 8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42048" y="4124123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0.36359</cdr:x>
      <cdr:y>0.40388</cdr:y>
    </cdr:from>
    <cdr:to>
      <cdr:x>0.40506</cdr:x>
      <cdr:y>0.42477</cdr:y>
    </cdr:to>
    <cdr:pic>
      <cdr:nvPicPr>
        <cdr:cNvPr id="10" name="Picture 9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21781" y="4488910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0.36511</cdr:x>
      <cdr:y>0.43761</cdr:y>
    </cdr:from>
    <cdr:to>
      <cdr:x>0.40658</cdr:x>
      <cdr:y>0.45851</cdr:y>
    </cdr:to>
    <cdr:pic>
      <cdr:nvPicPr>
        <cdr:cNvPr id="11" name="Picture 10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5" y="4863830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0.36663</cdr:x>
      <cdr:y>0.48958</cdr:y>
    </cdr:from>
    <cdr:to>
      <cdr:x>0.4081</cdr:x>
      <cdr:y>0.51047</cdr:y>
    </cdr:to>
    <cdr:pic>
      <cdr:nvPicPr>
        <cdr:cNvPr id="12" name="Picture 11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42047" y="5441410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0.36815</cdr:x>
      <cdr:y>0.50964</cdr:y>
    </cdr:from>
    <cdr:to>
      <cdr:x>0.40962</cdr:x>
      <cdr:y>0.53053</cdr:y>
    </cdr:to>
    <cdr:pic>
      <cdr:nvPicPr>
        <cdr:cNvPr id="13" name="Picture 12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52180" y="5664335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0.36663</cdr:x>
      <cdr:y>0.59625</cdr:y>
    </cdr:from>
    <cdr:to>
      <cdr:x>0.4081</cdr:x>
      <cdr:y>0.61714</cdr:y>
    </cdr:to>
    <cdr:pic>
      <cdr:nvPicPr>
        <cdr:cNvPr id="14" name="Picture 13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42048" y="6626968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0.36663</cdr:x>
      <cdr:y>0.82235</cdr:y>
    </cdr:from>
    <cdr:to>
      <cdr:x>0.4081</cdr:x>
      <cdr:y>0.84324</cdr:y>
    </cdr:to>
    <cdr:pic>
      <cdr:nvPicPr>
        <cdr:cNvPr id="15" name="Picture 14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42047" y="9139947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0.36815</cdr:x>
      <cdr:y>0.68286</cdr:y>
    </cdr:from>
    <cdr:to>
      <cdr:x>0.40962</cdr:x>
      <cdr:y>0.70375</cdr:y>
    </cdr:to>
    <cdr:pic>
      <cdr:nvPicPr>
        <cdr:cNvPr id="16" name="Picture 15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52181" y="7589601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0.36511</cdr:x>
      <cdr:y>0.83967</cdr:y>
    </cdr:from>
    <cdr:to>
      <cdr:x>0.40658</cdr:x>
      <cdr:y>0.86056</cdr:y>
    </cdr:to>
    <cdr:pic>
      <cdr:nvPicPr>
        <cdr:cNvPr id="17" name="Picture 16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31915" y="9332474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0.36207</cdr:x>
      <cdr:y>0.88981</cdr:y>
    </cdr:from>
    <cdr:to>
      <cdr:x>0.40354</cdr:x>
      <cdr:y>0.91071</cdr:y>
    </cdr:to>
    <cdr:pic>
      <cdr:nvPicPr>
        <cdr:cNvPr id="18" name="Picture 17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11648" y="9889787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0.36207</cdr:x>
      <cdr:y>0.90622</cdr:y>
    </cdr:from>
    <cdr:to>
      <cdr:x>0.40354</cdr:x>
      <cdr:y>0.92712</cdr:y>
    </cdr:to>
    <cdr:pic>
      <cdr:nvPicPr>
        <cdr:cNvPr id="19" name="Picture 18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11649" y="10072181"/>
          <a:ext cx="276225" cy="2322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0.36359</cdr:x>
      <cdr:y>0.92537</cdr:y>
    </cdr:from>
    <cdr:to>
      <cdr:x>0.40506</cdr:x>
      <cdr:y>0.94626</cdr:y>
    </cdr:to>
    <cdr:pic>
      <cdr:nvPicPr>
        <cdr:cNvPr id="20" name="Picture 19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421781" y="10284974"/>
          <a:ext cx="276225" cy="23221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15</xdr:col>
      <xdr:colOff>590550</xdr:colOff>
      <xdr:row>59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591609</xdr:colOff>
      <xdr:row>53</xdr:row>
      <xdr:rowOff>136464</xdr:rowOff>
    </xdr:from>
    <xdr:to>
      <xdr:col>9</xdr:col>
      <xdr:colOff>209550</xdr:colOff>
      <xdr:row>54</xdr:row>
      <xdr:rowOff>142875</xdr:rowOff>
    </xdr:to>
    <xdr:pic>
      <xdr:nvPicPr>
        <xdr:cNvPr id="4" name="Picture 3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4109" y="10566339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54</xdr:row>
      <xdr:rowOff>152400</xdr:rowOff>
    </xdr:from>
    <xdr:to>
      <xdr:col>9</xdr:col>
      <xdr:colOff>208491</xdr:colOff>
      <xdr:row>55</xdr:row>
      <xdr:rowOff>158811</xdr:rowOff>
    </xdr:to>
    <xdr:pic>
      <xdr:nvPicPr>
        <xdr:cNvPr id="7" name="Picture 6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1077277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227541</xdr:colOff>
      <xdr:row>65</xdr:row>
      <xdr:rowOff>6411</xdr:rowOff>
    </xdr:to>
    <xdr:pic>
      <xdr:nvPicPr>
        <xdr:cNvPr id="8" name="Picture 7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01300" y="1256347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50</xdr:row>
      <xdr:rowOff>133350</xdr:rowOff>
    </xdr:from>
    <xdr:to>
      <xdr:col>9</xdr:col>
      <xdr:colOff>208491</xdr:colOff>
      <xdr:row>51</xdr:row>
      <xdr:rowOff>139761</xdr:rowOff>
    </xdr:to>
    <xdr:pic>
      <xdr:nvPicPr>
        <xdr:cNvPr id="9" name="Picture 8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999172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49</xdr:row>
      <xdr:rowOff>123825</xdr:rowOff>
    </xdr:from>
    <xdr:to>
      <xdr:col>9</xdr:col>
      <xdr:colOff>208491</xdr:colOff>
      <xdr:row>50</xdr:row>
      <xdr:rowOff>130236</xdr:rowOff>
    </xdr:to>
    <xdr:pic>
      <xdr:nvPicPr>
        <xdr:cNvPr id="10" name="Picture 9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979170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41</xdr:row>
      <xdr:rowOff>161925</xdr:rowOff>
    </xdr:from>
    <xdr:to>
      <xdr:col>9</xdr:col>
      <xdr:colOff>208491</xdr:colOff>
      <xdr:row>42</xdr:row>
      <xdr:rowOff>168336</xdr:rowOff>
    </xdr:to>
    <xdr:pic>
      <xdr:nvPicPr>
        <xdr:cNvPr id="11" name="Picture 10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830580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36</xdr:row>
      <xdr:rowOff>133350</xdr:rowOff>
    </xdr:from>
    <xdr:to>
      <xdr:col>9</xdr:col>
      <xdr:colOff>198966</xdr:colOff>
      <xdr:row>37</xdr:row>
      <xdr:rowOff>139761</xdr:rowOff>
    </xdr:to>
    <xdr:pic>
      <xdr:nvPicPr>
        <xdr:cNvPr id="12" name="Picture 11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732472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31</xdr:row>
      <xdr:rowOff>142875</xdr:rowOff>
    </xdr:from>
    <xdr:to>
      <xdr:col>9</xdr:col>
      <xdr:colOff>198966</xdr:colOff>
      <xdr:row>32</xdr:row>
      <xdr:rowOff>149286</xdr:rowOff>
    </xdr:to>
    <xdr:pic>
      <xdr:nvPicPr>
        <xdr:cNvPr id="13" name="Picture 12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638175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30</xdr:row>
      <xdr:rowOff>123825</xdr:rowOff>
    </xdr:from>
    <xdr:to>
      <xdr:col>9</xdr:col>
      <xdr:colOff>198966</xdr:colOff>
      <xdr:row>31</xdr:row>
      <xdr:rowOff>130236</xdr:rowOff>
    </xdr:to>
    <xdr:pic>
      <xdr:nvPicPr>
        <xdr:cNvPr id="16" name="Picture 15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617220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27</xdr:row>
      <xdr:rowOff>142875</xdr:rowOff>
    </xdr:from>
    <xdr:to>
      <xdr:col>9</xdr:col>
      <xdr:colOff>198966</xdr:colOff>
      <xdr:row>28</xdr:row>
      <xdr:rowOff>149286</xdr:rowOff>
    </xdr:to>
    <xdr:pic>
      <xdr:nvPicPr>
        <xdr:cNvPr id="17" name="Picture 16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561975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23</xdr:row>
      <xdr:rowOff>142875</xdr:rowOff>
    </xdr:from>
    <xdr:to>
      <xdr:col>9</xdr:col>
      <xdr:colOff>198966</xdr:colOff>
      <xdr:row>24</xdr:row>
      <xdr:rowOff>149286</xdr:rowOff>
    </xdr:to>
    <xdr:pic>
      <xdr:nvPicPr>
        <xdr:cNvPr id="18" name="Picture 17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485775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25</xdr:row>
      <xdr:rowOff>123825</xdr:rowOff>
    </xdr:from>
    <xdr:to>
      <xdr:col>9</xdr:col>
      <xdr:colOff>208491</xdr:colOff>
      <xdr:row>26</xdr:row>
      <xdr:rowOff>130236</xdr:rowOff>
    </xdr:to>
    <xdr:pic>
      <xdr:nvPicPr>
        <xdr:cNvPr id="19" name="Picture 18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521970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22</xdr:row>
      <xdr:rowOff>133350</xdr:rowOff>
    </xdr:from>
    <xdr:to>
      <xdr:col>9</xdr:col>
      <xdr:colOff>198966</xdr:colOff>
      <xdr:row>23</xdr:row>
      <xdr:rowOff>139761</xdr:rowOff>
    </xdr:to>
    <xdr:pic>
      <xdr:nvPicPr>
        <xdr:cNvPr id="20" name="Picture 19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465772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17</xdr:row>
      <xdr:rowOff>152400</xdr:rowOff>
    </xdr:from>
    <xdr:to>
      <xdr:col>9</xdr:col>
      <xdr:colOff>198966</xdr:colOff>
      <xdr:row>18</xdr:row>
      <xdr:rowOff>158811</xdr:rowOff>
    </xdr:to>
    <xdr:pic>
      <xdr:nvPicPr>
        <xdr:cNvPr id="21" name="Picture 20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53525" y="372427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14</xdr:row>
      <xdr:rowOff>171450</xdr:rowOff>
    </xdr:from>
    <xdr:to>
      <xdr:col>9</xdr:col>
      <xdr:colOff>208491</xdr:colOff>
      <xdr:row>15</xdr:row>
      <xdr:rowOff>158811</xdr:rowOff>
    </xdr:to>
    <xdr:pic>
      <xdr:nvPicPr>
        <xdr:cNvPr id="22" name="Picture 21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315277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10</xdr:row>
      <xdr:rowOff>180975</xdr:rowOff>
    </xdr:from>
    <xdr:to>
      <xdr:col>9</xdr:col>
      <xdr:colOff>189441</xdr:colOff>
      <xdr:row>11</xdr:row>
      <xdr:rowOff>187386</xdr:rowOff>
    </xdr:to>
    <xdr:pic>
      <xdr:nvPicPr>
        <xdr:cNvPr id="23" name="Picture 22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000" y="2400300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</xdr:row>
      <xdr:rowOff>57150</xdr:rowOff>
    </xdr:from>
    <xdr:to>
      <xdr:col>9</xdr:col>
      <xdr:colOff>208491</xdr:colOff>
      <xdr:row>4</xdr:row>
      <xdr:rowOff>254061</xdr:rowOff>
    </xdr:to>
    <xdr:pic>
      <xdr:nvPicPr>
        <xdr:cNvPr id="24" name="Picture 23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1057275"/>
          <a:ext cx="227541" cy="19691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3</xdr:row>
      <xdr:rowOff>133350</xdr:rowOff>
    </xdr:from>
    <xdr:to>
      <xdr:col>9</xdr:col>
      <xdr:colOff>208491</xdr:colOff>
      <xdr:row>4</xdr:row>
      <xdr:rowOff>73086</xdr:rowOff>
    </xdr:to>
    <xdr:pic>
      <xdr:nvPicPr>
        <xdr:cNvPr id="25" name="Picture 24" descr="emotion s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63050" y="876300"/>
          <a:ext cx="227541" cy="196911"/>
        </a:xfrm>
        <a:prstGeom prst="rect">
          <a:avLst/>
        </a:prstGeom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0.0284</cdr:x>
      <cdr:y>0.00521</cdr:y>
    </cdr:to>
    <cdr:pic>
      <cdr:nvPicPr>
        <cdr:cNvPr id="3" name="Picture 2" descr="emotion sa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89601" cy="57333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 jun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2"/>
  <sheetViews>
    <sheetView workbookViewId="0">
      <selection activeCell="D7" sqref="D7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5" t="s">
        <v>84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>
        <v>0</v>
      </c>
      <c r="D6" s="2">
        <v>0</v>
      </c>
    </row>
    <row r="7" spans="1:4" x14ac:dyDescent="0.25">
      <c r="A7" s="3">
        <v>2</v>
      </c>
      <c r="B7" s="9" t="s">
        <v>2</v>
      </c>
      <c r="C7" s="3"/>
      <c r="D7" s="3"/>
    </row>
    <row r="8" spans="1:4" x14ac:dyDescent="0.25">
      <c r="A8" s="3">
        <v>3</v>
      </c>
      <c r="B8" s="9" t="s">
        <v>3</v>
      </c>
      <c r="C8" s="3"/>
      <c r="D8" s="3"/>
    </row>
    <row r="9" spans="1:4" x14ac:dyDescent="0.25">
      <c r="A9" s="3">
        <v>4</v>
      </c>
      <c r="B9" s="9" t="s">
        <v>4</v>
      </c>
      <c r="C9" s="3"/>
      <c r="D9" s="3"/>
    </row>
    <row r="10" spans="1:4" x14ac:dyDescent="0.25">
      <c r="A10" s="3">
        <v>5</v>
      </c>
      <c r="B10" s="9" t="s">
        <v>5</v>
      </c>
      <c r="C10" s="3"/>
      <c r="D10" s="3"/>
    </row>
    <row r="11" spans="1:4" x14ac:dyDescent="0.25">
      <c r="A11" s="3">
        <v>6</v>
      </c>
      <c r="B11" s="9" t="s">
        <v>6</v>
      </c>
      <c r="C11" s="3"/>
      <c r="D11" s="3"/>
    </row>
    <row r="12" spans="1:4" x14ac:dyDescent="0.25">
      <c r="A12" s="3">
        <v>7</v>
      </c>
      <c r="B12" s="9" t="s">
        <v>7</v>
      </c>
      <c r="C12" s="3"/>
      <c r="D12" s="3"/>
    </row>
    <row r="13" spans="1:4" x14ac:dyDescent="0.25">
      <c r="A13" s="3">
        <v>8</v>
      </c>
      <c r="B13" s="9" t="s">
        <v>8</v>
      </c>
      <c r="C13" s="3"/>
      <c r="D13" s="3"/>
    </row>
    <row r="14" spans="1:4" x14ac:dyDescent="0.25">
      <c r="A14" s="3">
        <v>9</v>
      </c>
      <c r="B14" s="9" t="s">
        <v>9</v>
      </c>
      <c r="C14" s="3"/>
      <c r="D14" s="3"/>
    </row>
    <row r="15" spans="1:4" ht="16.5" customHeight="1" x14ac:dyDescent="0.25">
      <c r="A15" s="3">
        <v>10</v>
      </c>
      <c r="B15" s="10" t="s">
        <v>10</v>
      </c>
      <c r="C15" s="3"/>
      <c r="D15" s="3"/>
    </row>
    <row r="16" spans="1:4" x14ac:dyDescent="0.25">
      <c r="A16" s="3">
        <v>11</v>
      </c>
      <c r="B16" s="9" t="s">
        <v>11</v>
      </c>
      <c r="C16" s="3"/>
      <c r="D16" s="3"/>
    </row>
    <row r="17" spans="1:4" x14ac:dyDescent="0.25">
      <c r="A17" s="3">
        <v>12</v>
      </c>
      <c r="B17" s="9" t="s">
        <v>12</v>
      </c>
      <c r="C17" s="3"/>
      <c r="D17" s="3"/>
    </row>
    <row r="18" spans="1:4" x14ac:dyDescent="0.25">
      <c r="A18" s="3">
        <v>13</v>
      </c>
      <c r="B18" s="9" t="s">
        <v>13</v>
      </c>
      <c r="C18" s="3"/>
      <c r="D18" s="3"/>
    </row>
    <row r="19" spans="1:4" x14ac:dyDescent="0.25">
      <c r="A19" s="3">
        <v>14</v>
      </c>
      <c r="B19" s="9" t="s">
        <v>14</v>
      </c>
      <c r="C19" s="3"/>
      <c r="D19" s="3"/>
    </row>
    <row r="20" spans="1:4" x14ac:dyDescent="0.25">
      <c r="A20" s="3">
        <v>15</v>
      </c>
      <c r="B20" s="9" t="s">
        <v>15</v>
      </c>
      <c r="C20" s="3"/>
      <c r="D20" s="3"/>
    </row>
    <row r="21" spans="1:4" x14ac:dyDescent="0.25">
      <c r="A21" s="3">
        <v>16</v>
      </c>
      <c r="B21" s="9" t="s">
        <v>16</v>
      </c>
      <c r="C21" s="3"/>
      <c r="D21" s="3"/>
    </row>
    <row r="22" spans="1:4" x14ac:dyDescent="0.25">
      <c r="A22" s="3">
        <v>17</v>
      </c>
      <c r="B22" s="9" t="s">
        <v>17</v>
      </c>
      <c r="C22" s="3"/>
      <c r="D22" s="3"/>
    </row>
    <row r="23" spans="1:4" x14ac:dyDescent="0.25">
      <c r="A23" s="3">
        <v>18</v>
      </c>
      <c r="B23" s="9" t="s">
        <v>18</v>
      </c>
      <c r="C23" s="3"/>
      <c r="D23" s="3"/>
    </row>
    <row r="24" spans="1:4" x14ac:dyDescent="0.25">
      <c r="A24" s="3">
        <v>19</v>
      </c>
      <c r="B24" s="9" t="s">
        <v>19</v>
      </c>
      <c r="C24" s="3"/>
      <c r="D24" s="3"/>
    </row>
    <row r="25" spans="1:4" x14ac:dyDescent="0.25">
      <c r="A25" s="3">
        <v>20</v>
      </c>
      <c r="B25" s="9" t="s">
        <v>20</v>
      </c>
      <c r="C25" s="3"/>
      <c r="D25" s="3"/>
    </row>
    <row r="26" spans="1:4" x14ac:dyDescent="0.25">
      <c r="A26" s="3">
        <v>21</v>
      </c>
      <c r="B26" s="9" t="s">
        <v>21</v>
      </c>
      <c r="C26" s="3"/>
      <c r="D26" s="3"/>
    </row>
    <row r="27" spans="1:4" x14ac:dyDescent="0.25">
      <c r="A27" s="3">
        <v>22</v>
      </c>
      <c r="B27" s="9" t="s">
        <v>22</v>
      </c>
      <c r="C27" s="3"/>
      <c r="D27" s="3"/>
    </row>
    <row r="28" spans="1:4" x14ac:dyDescent="0.25">
      <c r="A28" s="3">
        <v>23</v>
      </c>
      <c r="B28" s="9" t="s">
        <v>23</v>
      </c>
      <c r="C28" s="3"/>
      <c r="D28" s="3"/>
    </row>
    <row r="29" spans="1:4" x14ac:dyDescent="0.25">
      <c r="A29" s="3">
        <v>24</v>
      </c>
      <c r="B29" s="9" t="s">
        <v>24</v>
      </c>
      <c r="C29" s="3"/>
      <c r="D29" s="3"/>
    </row>
    <row r="30" spans="1:4" x14ac:dyDescent="0.25">
      <c r="A30" s="3">
        <v>25</v>
      </c>
      <c r="B30" s="9" t="s">
        <v>25</v>
      </c>
      <c r="C30" s="3"/>
      <c r="D30" s="3"/>
    </row>
    <row r="31" spans="1:4" x14ac:dyDescent="0.25">
      <c r="A31" s="3">
        <v>26</v>
      </c>
      <c r="B31" s="9" t="s">
        <v>26</v>
      </c>
      <c r="C31" s="3"/>
      <c r="D31" s="3"/>
    </row>
    <row r="32" spans="1:4" x14ac:dyDescent="0.25">
      <c r="A32" s="3">
        <v>27</v>
      </c>
      <c r="B32" s="9" t="s">
        <v>27</v>
      </c>
      <c r="C32" s="3"/>
      <c r="D32" s="3"/>
    </row>
    <row r="33" spans="1:4" x14ac:dyDescent="0.25">
      <c r="A33" s="3"/>
      <c r="B33" s="9" t="s">
        <v>82</v>
      </c>
      <c r="C33" s="3"/>
      <c r="D33" s="3"/>
    </row>
    <row r="34" spans="1:4" x14ac:dyDescent="0.25">
      <c r="A34" s="3">
        <v>28</v>
      </c>
      <c r="B34" s="9" t="s">
        <v>28</v>
      </c>
      <c r="C34" s="3"/>
      <c r="D34" s="3"/>
    </row>
    <row r="35" spans="1:4" x14ac:dyDescent="0.25">
      <c r="A35" s="3">
        <v>29</v>
      </c>
      <c r="B35" s="9" t="s">
        <v>29</v>
      </c>
      <c r="C35" s="3"/>
      <c r="D35" s="3"/>
    </row>
    <row r="36" spans="1:4" x14ac:dyDescent="0.25">
      <c r="A36" s="3">
        <v>30</v>
      </c>
      <c r="B36" s="11" t="s">
        <v>30</v>
      </c>
      <c r="C36" s="3"/>
      <c r="D36" s="3"/>
    </row>
    <row r="37" spans="1:4" x14ac:dyDescent="0.25">
      <c r="A37" s="3">
        <v>31</v>
      </c>
      <c r="B37" s="7" t="s">
        <v>31</v>
      </c>
      <c r="C37" s="3"/>
      <c r="D37" s="3"/>
    </row>
    <row r="38" spans="1:4" x14ac:dyDescent="0.25">
      <c r="A38" s="3">
        <v>32</v>
      </c>
      <c r="B38" s="9" t="s">
        <v>32</v>
      </c>
      <c r="C38" s="4"/>
      <c r="D38" s="3"/>
    </row>
    <row r="39" spans="1:4" x14ac:dyDescent="0.25">
      <c r="A39" s="3">
        <v>33</v>
      </c>
      <c r="B39" s="9" t="s">
        <v>33</v>
      </c>
      <c r="C39" s="3"/>
      <c r="D39" s="3"/>
    </row>
    <row r="40" spans="1:4" x14ac:dyDescent="0.25">
      <c r="A40" s="3">
        <v>34</v>
      </c>
      <c r="B40" s="9" t="s">
        <v>34</v>
      </c>
      <c r="C40" s="3"/>
      <c r="D40" s="3"/>
    </row>
    <row r="41" spans="1:4" x14ac:dyDescent="0.25">
      <c r="A41" s="3">
        <v>35</v>
      </c>
      <c r="B41" s="7" t="s">
        <v>35</v>
      </c>
      <c r="C41" s="3"/>
      <c r="D41" s="3"/>
    </row>
    <row r="42" spans="1:4" x14ac:dyDescent="0.25">
      <c r="A42" s="3">
        <v>36</v>
      </c>
      <c r="B42" s="12" t="s">
        <v>63</v>
      </c>
      <c r="C42" s="3"/>
      <c r="D42" s="3"/>
    </row>
    <row r="43" spans="1:4" x14ac:dyDescent="0.25">
      <c r="A43" s="3">
        <v>37</v>
      </c>
      <c r="B43" s="12" t="s">
        <v>64</v>
      </c>
      <c r="C43" s="3"/>
      <c r="D43" s="3"/>
    </row>
    <row r="44" spans="1:4" x14ac:dyDescent="0.25">
      <c r="A44" s="3">
        <v>38</v>
      </c>
      <c r="B44" s="12" t="s">
        <v>65</v>
      </c>
      <c r="C44" s="3"/>
      <c r="D44" s="3"/>
    </row>
    <row r="45" spans="1:4" x14ac:dyDescent="0.25">
      <c r="A45" s="3">
        <v>39</v>
      </c>
      <c r="B45" s="12" t="s">
        <v>66</v>
      </c>
      <c r="C45" s="3"/>
      <c r="D45" s="3"/>
    </row>
    <row r="46" spans="1:4" x14ac:dyDescent="0.25">
      <c r="A46" s="3">
        <v>40</v>
      </c>
      <c r="B46" s="12" t="s">
        <v>67</v>
      </c>
      <c r="C46" s="3"/>
      <c r="D46" s="3"/>
    </row>
    <row r="47" spans="1:4" x14ac:dyDescent="0.25">
      <c r="A47" s="3">
        <v>41</v>
      </c>
      <c r="B47" s="12" t="s">
        <v>68</v>
      </c>
      <c r="C47" s="3"/>
      <c r="D47" s="3"/>
    </row>
    <row r="48" spans="1:4" x14ac:dyDescent="0.25">
      <c r="A48" s="3">
        <v>42</v>
      </c>
      <c r="B48" s="12" t="s">
        <v>69</v>
      </c>
      <c r="C48" s="3"/>
      <c r="D48" s="3"/>
    </row>
    <row r="49" spans="1:4" x14ac:dyDescent="0.25">
      <c r="A49" s="3">
        <v>43</v>
      </c>
      <c r="B49" s="12" t="s">
        <v>70</v>
      </c>
      <c r="C49" s="3"/>
      <c r="D49" s="3"/>
    </row>
    <row r="50" spans="1:4" x14ac:dyDescent="0.25">
      <c r="A50" s="3">
        <v>44</v>
      </c>
      <c r="B50" s="12" t="s">
        <v>71</v>
      </c>
      <c r="C50" s="3"/>
      <c r="D50" s="3"/>
    </row>
    <row r="51" spans="1:4" x14ac:dyDescent="0.25">
      <c r="A51" s="3">
        <v>45</v>
      </c>
      <c r="B51" s="12" t="s">
        <v>72</v>
      </c>
      <c r="C51" s="3"/>
      <c r="D51" s="3"/>
    </row>
    <row r="52" spans="1:4" x14ac:dyDescent="0.25">
      <c r="A52" s="3">
        <v>46</v>
      </c>
      <c r="B52" s="12" t="s">
        <v>73</v>
      </c>
      <c r="C52" s="3"/>
      <c r="D52" s="3"/>
    </row>
    <row r="53" spans="1:4" x14ac:dyDescent="0.25">
      <c r="A53" s="3">
        <v>47</v>
      </c>
      <c r="B53" s="12" t="s">
        <v>74</v>
      </c>
      <c r="C53" s="3"/>
      <c r="D53" s="3"/>
    </row>
    <row r="54" spans="1:4" x14ac:dyDescent="0.25">
      <c r="A54" s="3">
        <v>48</v>
      </c>
      <c r="B54" s="12" t="s">
        <v>75</v>
      </c>
      <c r="C54" s="3"/>
      <c r="D54" s="3"/>
    </row>
    <row r="55" spans="1:4" x14ac:dyDescent="0.25">
      <c r="A55" s="3">
        <v>49</v>
      </c>
      <c r="B55" s="12" t="s">
        <v>76</v>
      </c>
      <c r="C55" s="3"/>
      <c r="D55" s="3"/>
    </row>
    <row r="56" spans="1:4" x14ac:dyDescent="0.25">
      <c r="A56" s="3">
        <v>50</v>
      </c>
      <c r="B56" s="12" t="s">
        <v>77</v>
      </c>
      <c r="C56" s="3"/>
      <c r="D56" s="3"/>
    </row>
    <row r="57" spans="1:4" x14ac:dyDescent="0.25">
      <c r="A57" s="3">
        <v>51</v>
      </c>
      <c r="B57" s="12" t="s">
        <v>78</v>
      </c>
      <c r="C57" s="3"/>
      <c r="D57" s="3"/>
    </row>
    <row r="58" spans="1:4" x14ac:dyDescent="0.25">
      <c r="A58" s="3">
        <v>52</v>
      </c>
      <c r="B58" s="12" t="s">
        <v>79</v>
      </c>
      <c r="C58" s="3"/>
      <c r="D58" s="3"/>
    </row>
    <row r="59" spans="1:4" x14ac:dyDescent="0.25">
      <c r="A59" s="3">
        <v>53</v>
      </c>
      <c r="B59" s="12" t="s">
        <v>80</v>
      </c>
      <c r="C59" s="3"/>
      <c r="D59" s="3"/>
    </row>
    <row r="60" spans="1:4" ht="15.75" thickBot="1" x14ac:dyDescent="0.3">
      <c r="A60" s="6">
        <v>54</v>
      </c>
      <c r="B60" s="13" t="s">
        <v>81</v>
      </c>
      <c r="C60" s="6"/>
      <c r="D60" s="6"/>
    </row>
    <row r="61" spans="1:4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</row>
    <row r="62" spans="1:4" ht="15.75" thickTop="1" x14ac:dyDescent="0.25"/>
  </sheetData>
  <mergeCells count="6">
    <mergeCell ref="C4:D4"/>
    <mergeCell ref="A4:A5"/>
    <mergeCell ref="B4:B5"/>
    <mergeCell ref="A1:D1"/>
    <mergeCell ref="A2:D2"/>
    <mergeCell ref="A3:D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62"/>
  <sheetViews>
    <sheetView workbookViewId="0">
      <selection activeCell="T16" sqref="T1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99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/>
      <c r="D6" s="2"/>
    </row>
    <row r="7" spans="1:4" x14ac:dyDescent="0.25">
      <c r="A7" s="3">
        <v>2</v>
      </c>
      <c r="B7" s="9" t="s">
        <v>2</v>
      </c>
      <c r="C7" s="3"/>
      <c r="D7" s="3"/>
    </row>
    <row r="8" spans="1:4" x14ac:dyDescent="0.25">
      <c r="A8" s="3">
        <v>3</v>
      </c>
      <c r="B8" s="9" t="s">
        <v>3</v>
      </c>
      <c r="C8" s="3"/>
      <c r="D8" s="3"/>
    </row>
    <row r="9" spans="1:4" x14ac:dyDescent="0.25">
      <c r="A9" s="3">
        <v>4</v>
      </c>
      <c r="B9" s="9" t="s">
        <v>4</v>
      </c>
      <c r="C9" s="3"/>
      <c r="D9" s="3"/>
    </row>
    <row r="10" spans="1:4" x14ac:dyDescent="0.25">
      <c r="A10" s="3">
        <v>5</v>
      </c>
      <c r="B10" s="9" t="s">
        <v>5</v>
      </c>
      <c r="C10" s="3"/>
      <c r="D10" s="3"/>
    </row>
    <row r="11" spans="1:4" x14ac:dyDescent="0.25">
      <c r="A11" s="3">
        <v>6</v>
      </c>
      <c r="B11" s="9" t="s">
        <v>6</v>
      </c>
      <c r="C11" s="3"/>
      <c r="D11" s="3"/>
    </row>
    <row r="12" spans="1:4" x14ac:dyDescent="0.25">
      <c r="A12" s="3">
        <v>7</v>
      </c>
      <c r="B12" s="9" t="s">
        <v>7</v>
      </c>
      <c r="C12" s="3"/>
      <c r="D12" s="3"/>
    </row>
    <row r="13" spans="1:4" x14ac:dyDescent="0.25">
      <c r="A13" s="3">
        <v>8</v>
      </c>
      <c r="B13" s="9" t="s">
        <v>8</v>
      </c>
      <c r="C13" s="3"/>
      <c r="D13" s="3"/>
    </row>
    <row r="14" spans="1:4" x14ac:dyDescent="0.25">
      <c r="A14" s="3">
        <v>9</v>
      </c>
      <c r="B14" s="9" t="s">
        <v>9</v>
      </c>
      <c r="C14" s="3"/>
      <c r="D14" s="3"/>
    </row>
    <row r="15" spans="1:4" ht="16.5" customHeight="1" x14ac:dyDescent="0.25">
      <c r="A15" s="3">
        <v>10</v>
      </c>
      <c r="B15" s="10" t="s">
        <v>10</v>
      </c>
      <c r="C15" s="3"/>
      <c r="D15" s="3"/>
    </row>
    <row r="16" spans="1:4" x14ac:dyDescent="0.25">
      <c r="A16" s="3">
        <v>11</v>
      </c>
      <c r="B16" s="9" t="s">
        <v>11</v>
      </c>
      <c r="C16" s="3"/>
      <c r="D16" s="3"/>
    </row>
    <row r="17" spans="1:4" x14ac:dyDescent="0.25">
      <c r="A17" s="3">
        <v>12</v>
      </c>
      <c r="B17" s="9" t="s">
        <v>12</v>
      </c>
      <c r="C17" s="3"/>
      <c r="D17" s="3"/>
    </row>
    <row r="18" spans="1:4" x14ac:dyDescent="0.25">
      <c r="A18" s="3">
        <v>13</v>
      </c>
      <c r="B18" s="9" t="s">
        <v>13</v>
      </c>
      <c r="C18" s="3"/>
      <c r="D18" s="3"/>
    </row>
    <row r="19" spans="1:4" x14ac:dyDescent="0.25">
      <c r="A19" s="3">
        <v>14</v>
      </c>
      <c r="B19" s="9" t="s">
        <v>14</v>
      </c>
      <c r="C19" s="3"/>
      <c r="D19" s="3"/>
    </row>
    <row r="20" spans="1:4" x14ac:dyDescent="0.25">
      <c r="A20" s="3">
        <v>15</v>
      </c>
      <c r="B20" s="9" t="s">
        <v>15</v>
      </c>
      <c r="C20" s="3"/>
      <c r="D20" s="3"/>
    </row>
    <row r="21" spans="1:4" x14ac:dyDescent="0.25">
      <c r="A21" s="3">
        <v>16</v>
      </c>
      <c r="B21" s="9" t="s">
        <v>16</v>
      </c>
      <c r="C21" s="3"/>
      <c r="D21" s="3"/>
    </row>
    <row r="22" spans="1:4" x14ac:dyDescent="0.25">
      <c r="A22" s="3">
        <v>17</v>
      </c>
      <c r="B22" s="9" t="s">
        <v>17</v>
      </c>
      <c r="C22" s="3"/>
      <c r="D22" s="3"/>
    </row>
    <row r="23" spans="1:4" x14ac:dyDescent="0.25">
      <c r="A23" s="3">
        <v>18</v>
      </c>
      <c r="B23" s="9" t="s">
        <v>18</v>
      </c>
      <c r="C23" s="3"/>
      <c r="D23" s="3"/>
    </row>
    <row r="24" spans="1:4" x14ac:dyDescent="0.25">
      <c r="A24" s="3">
        <v>19</v>
      </c>
      <c r="B24" s="9" t="s">
        <v>19</v>
      </c>
      <c r="C24" s="3"/>
      <c r="D24" s="3"/>
    </row>
    <row r="25" spans="1:4" x14ac:dyDescent="0.25">
      <c r="A25" s="3">
        <v>20</v>
      </c>
      <c r="B25" s="9" t="s">
        <v>20</v>
      </c>
      <c r="C25" s="3"/>
      <c r="D25" s="3"/>
    </row>
    <row r="26" spans="1:4" x14ac:dyDescent="0.25">
      <c r="A26" s="3">
        <v>21</v>
      </c>
      <c r="B26" s="9" t="s">
        <v>21</v>
      </c>
      <c r="C26" s="3"/>
      <c r="D26" s="3"/>
    </row>
    <row r="27" spans="1:4" x14ac:dyDescent="0.25">
      <c r="A27" s="3">
        <v>22</v>
      </c>
      <c r="B27" s="9" t="s">
        <v>22</v>
      </c>
      <c r="C27" s="3"/>
      <c r="D27" s="3"/>
    </row>
    <row r="28" spans="1:4" x14ac:dyDescent="0.25">
      <c r="A28" s="3">
        <v>23</v>
      </c>
      <c r="B28" s="9" t="s">
        <v>23</v>
      </c>
      <c r="C28" s="3"/>
      <c r="D28" s="3"/>
    </row>
    <row r="29" spans="1:4" x14ac:dyDescent="0.25">
      <c r="A29" s="3">
        <v>24</v>
      </c>
      <c r="B29" s="9" t="s">
        <v>24</v>
      </c>
      <c r="C29" s="3"/>
      <c r="D29" s="3"/>
    </row>
    <row r="30" spans="1:4" x14ac:dyDescent="0.25">
      <c r="A30" s="3">
        <v>25</v>
      </c>
      <c r="B30" s="9" t="s">
        <v>25</v>
      </c>
      <c r="C30" s="3"/>
      <c r="D30" s="3"/>
    </row>
    <row r="31" spans="1:4" x14ac:dyDescent="0.25">
      <c r="A31" s="3">
        <v>26</v>
      </c>
      <c r="B31" s="9" t="s">
        <v>26</v>
      </c>
      <c r="C31" s="3"/>
      <c r="D31" s="3"/>
    </row>
    <row r="32" spans="1:4" x14ac:dyDescent="0.25">
      <c r="A32" s="3">
        <v>27</v>
      </c>
      <c r="B32" s="9" t="s">
        <v>27</v>
      </c>
      <c r="C32" s="3"/>
      <c r="D32" s="3"/>
    </row>
    <row r="33" spans="1:4" x14ac:dyDescent="0.25">
      <c r="A33" s="3"/>
      <c r="B33" s="9" t="s">
        <v>82</v>
      </c>
      <c r="C33" s="3"/>
      <c r="D33" s="3"/>
    </row>
    <row r="34" spans="1:4" x14ac:dyDescent="0.25">
      <c r="A34" s="3">
        <v>28</v>
      </c>
      <c r="B34" s="9" t="s">
        <v>28</v>
      </c>
      <c r="C34" s="3"/>
      <c r="D34" s="3"/>
    </row>
    <row r="35" spans="1:4" x14ac:dyDescent="0.25">
      <c r="A35" s="3">
        <v>29</v>
      </c>
      <c r="B35" s="9" t="s">
        <v>29</v>
      </c>
      <c r="C35" s="3"/>
      <c r="D35" s="3"/>
    </row>
    <row r="36" spans="1:4" x14ac:dyDescent="0.25">
      <c r="A36" s="3">
        <v>30</v>
      </c>
      <c r="B36" s="11" t="s">
        <v>30</v>
      </c>
      <c r="C36" s="3"/>
      <c r="D36" s="3"/>
    </row>
    <row r="37" spans="1:4" x14ac:dyDescent="0.25">
      <c r="A37" s="3">
        <v>31</v>
      </c>
      <c r="B37" s="7" t="s">
        <v>31</v>
      </c>
      <c r="C37" s="3"/>
      <c r="D37" s="3"/>
    </row>
    <row r="38" spans="1:4" x14ac:dyDescent="0.25">
      <c r="A38" s="3">
        <v>32</v>
      </c>
      <c r="B38" s="9" t="s">
        <v>32</v>
      </c>
      <c r="C38" s="4"/>
      <c r="D38" s="3"/>
    </row>
    <row r="39" spans="1:4" x14ac:dyDescent="0.25">
      <c r="A39" s="3">
        <v>33</v>
      </c>
      <c r="B39" s="9" t="s">
        <v>33</v>
      </c>
      <c r="C39" s="3"/>
      <c r="D39" s="3"/>
    </row>
    <row r="40" spans="1:4" x14ac:dyDescent="0.25">
      <c r="A40" s="3">
        <v>34</v>
      </c>
      <c r="B40" s="9" t="s">
        <v>34</v>
      </c>
      <c r="C40" s="3"/>
      <c r="D40" s="3"/>
    </row>
    <row r="41" spans="1:4" x14ac:dyDescent="0.25">
      <c r="A41" s="3">
        <v>35</v>
      </c>
      <c r="B41" s="7" t="s">
        <v>35</v>
      </c>
      <c r="C41" s="3"/>
      <c r="D41" s="3"/>
    </row>
    <row r="42" spans="1:4" x14ac:dyDescent="0.25">
      <c r="A42" s="3">
        <v>36</v>
      </c>
      <c r="B42" s="12" t="s">
        <v>63</v>
      </c>
      <c r="C42" s="3"/>
      <c r="D42" s="3"/>
    </row>
    <row r="43" spans="1:4" x14ac:dyDescent="0.25">
      <c r="A43" s="3">
        <v>37</v>
      </c>
      <c r="B43" s="12" t="s">
        <v>64</v>
      </c>
      <c r="C43" s="3"/>
      <c r="D43" s="3"/>
    </row>
    <row r="44" spans="1:4" x14ac:dyDescent="0.25">
      <c r="A44" s="3">
        <v>38</v>
      </c>
      <c r="B44" s="12" t="s">
        <v>65</v>
      </c>
      <c r="C44" s="3"/>
      <c r="D44" s="3"/>
    </row>
    <row r="45" spans="1:4" x14ac:dyDescent="0.25">
      <c r="A45" s="3">
        <v>39</v>
      </c>
      <c r="B45" s="12" t="s">
        <v>66</v>
      </c>
      <c r="C45" s="3"/>
      <c r="D45" s="3"/>
    </row>
    <row r="46" spans="1:4" x14ac:dyDescent="0.25">
      <c r="A46" s="3">
        <v>40</v>
      </c>
      <c r="B46" s="12" t="s">
        <v>67</v>
      </c>
      <c r="C46" s="3"/>
      <c r="D46" s="3"/>
    </row>
    <row r="47" spans="1:4" x14ac:dyDescent="0.25">
      <c r="A47" s="3">
        <v>41</v>
      </c>
      <c r="B47" s="12" t="s">
        <v>68</v>
      </c>
      <c r="C47" s="3"/>
      <c r="D47" s="3"/>
    </row>
    <row r="48" spans="1:4" x14ac:dyDescent="0.25">
      <c r="A48" s="3">
        <v>42</v>
      </c>
      <c r="B48" s="12" t="s">
        <v>69</v>
      </c>
      <c r="C48" s="3"/>
      <c r="D48" s="3"/>
    </row>
    <row r="49" spans="1:4" x14ac:dyDescent="0.25">
      <c r="A49" s="3">
        <v>43</v>
      </c>
      <c r="B49" s="12" t="s">
        <v>70</v>
      </c>
      <c r="C49" s="3"/>
      <c r="D49" s="3"/>
    </row>
    <row r="50" spans="1:4" x14ac:dyDescent="0.25">
      <c r="A50" s="3">
        <v>44</v>
      </c>
      <c r="B50" s="12" t="s">
        <v>71</v>
      </c>
      <c r="C50" s="3"/>
      <c r="D50" s="3"/>
    </row>
    <row r="51" spans="1:4" x14ac:dyDescent="0.25">
      <c r="A51" s="3">
        <v>45</v>
      </c>
      <c r="B51" s="12" t="s">
        <v>72</v>
      </c>
      <c r="C51" s="3"/>
      <c r="D51" s="3"/>
    </row>
    <row r="52" spans="1:4" x14ac:dyDescent="0.25">
      <c r="A52" s="3">
        <v>46</v>
      </c>
      <c r="B52" s="12" t="s">
        <v>73</v>
      </c>
      <c r="C52" s="3"/>
      <c r="D52" s="3"/>
    </row>
    <row r="53" spans="1:4" x14ac:dyDescent="0.25">
      <c r="A53" s="3">
        <v>47</v>
      </c>
      <c r="B53" s="12" t="s">
        <v>74</v>
      </c>
      <c r="C53" s="3"/>
      <c r="D53" s="3"/>
    </row>
    <row r="54" spans="1:4" x14ac:dyDescent="0.25">
      <c r="A54" s="3">
        <v>48</v>
      </c>
      <c r="B54" s="12" t="s">
        <v>75</v>
      </c>
      <c r="C54" s="3"/>
      <c r="D54" s="3"/>
    </row>
    <row r="55" spans="1:4" x14ac:dyDescent="0.25">
      <c r="A55" s="3">
        <v>49</v>
      </c>
      <c r="B55" s="12" t="s">
        <v>76</v>
      </c>
      <c r="C55" s="3"/>
      <c r="D55" s="3"/>
    </row>
    <row r="56" spans="1:4" x14ac:dyDescent="0.25">
      <c r="A56" s="3">
        <v>50</v>
      </c>
      <c r="B56" s="12" t="s">
        <v>77</v>
      </c>
      <c r="C56" s="3"/>
      <c r="D56" s="3"/>
    </row>
    <row r="57" spans="1:4" x14ac:dyDescent="0.25">
      <c r="A57" s="3">
        <v>51</v>
      </c>
      <c r="B57" s="12" t="s">
        <v>78</v>
      </c>
      <c r="C57" s="3"/>
      <c r="D57" s="3"/>
    </row>
    <row r="58" spans="1:4" x14ac:dyDescent="0.25">
      <c r="A58" s="3">
        <v>52</v>
      </c>
      <c r="B58" s="12" t="s">
        <v>79</v>
      </c>
      <c r="C58" s="3"/>
      <c r="D58" s="3"/>
    </row>
    <row r="59" spans="1:4" x14ac:dyDescent="0.25">
      <c r="A59" s="3">
        <v>53</v>
      </c>
      <c r="B59" s="12" t="s">
        <v>80</v>
      </c>
      <c r="C59" s="3"/>
      <c r="D59" s="3"/>
    </row>
    <row r="60" spans="1:4" ht="15.75" thickBot="1" x14ac:dyDescent="0.3">
      <c r="A60" s="6">
        <v>54</v>
      </c>
      <c r="B60" s="13" t="s">
        <v>81</v>
      </c>
      <c r="C60" s="6"/>
      <c r="D60" s="6"/>
    </row>
    <row r="61" spans="1:4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</row>
    <row r="62" spans="1:4" ht="15.75" thickTop="1" x14ac:dyDescent="0.25"/>
  </sheetData>
  <mergeCells count="6">
    <mergeCell ref="A4:A5"/>
    <mergeCell ref="B4:B5"/>
    <mergeCell ref="C4:D4"/>
    <mergeCell ref="A1:D1"/>
    <mergeCell ref="A2:D2"/>
    <mergeCell ref="A3:D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62"/>
  <sheetViews>
    <sheetView topLeftCell="Q1" workbookViewId="0">
      <selection activeCell="Y4" sqref="Y4:Z4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6.42578125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89</v>
      </c>
      <c r="B3" s="56"/>
      <c r="C3" s="56"/>
      <c r="D3" s="56"/>
      <c r="R3" s="61" t="s">
        <v>0</v>
      </c>
      <c r="S3" s="61" t="s">
        <v>1</v>
      </c>
      <c r="T3" s="57" t="s">
        <v>116</v>
      </c>
      <c r="U3" s="57"/>
      <c r="V3" s="58"/>
      <c r="W3" s="58"/>
      <c r="X3" s="34"/>
      <c r="Y3" s="59" t="s">
        <v>122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Juli!C6-C6</f>
        <v>760</v>
      </c>
      <c r="U6" s="2">
        <f>Juli!D6-D6</f>
        <v>43127837</v>
      </c>
      <c r="V6" s="40" t="e">
        <f>T6/C6</f>
        <v>#DIV/0!</v>
      </c>
      <c r="W6" s="40" t="e">
        <f>U6/D6</f>
        <v>#DIV/0!</v>
      </c>
      <c r="Y6" s="3">
        <f>(Januari!C6+Februari!C6+Maret!C6+April!C6+Mei!C6+Juni!C6+Juli!C6)-C6</f>
        <v>1229</v>
      </c>
      <c r="Z6" s="24">
        <f>(Januari!D6+Februari!D6+Maret!D6+April!D6+Mei!D6+Juni!D6+Juli!D6)-D6</f>
        <v>70201734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Juli!C7-C7</f>
        <v>27</v>
      </c>
      <c r="U7" s="2">
        <f>Juli!D7-D7</f>
        <v>1272627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(Januari!C7+Februari!C7+Maret!C7+April!C7+Mei!C7+Juni!C7+Juli!C7)-C7</f>
        <v>45</v>
      </c>
      <c r="Z7" s="24">
        <f>(Januari!D7+Februari!D7+Maret!D7+April!D7+Mei!D7+Juni!D7+Juli!D7)-D7</f>
        <v>1728321</v>
      </c>
      <c r="AA7" s="40" t="e">
        <f t="shared" ref="AA7:AB60" si="1">Y7/C7</f>
        <v>#DIV/0!</v>
      </c>
      <c r="AB7" s="40" t="e">
        <f t="shared" si="1"/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Juli!C8-C8</f>
        <v>2</v>
      </c>
      <c r="U8" s="2">
        <f>Juli!D8-D8</f>
        <v>108911</v>
      </c>
      <c r="V8" s="40" t="e">
        <f t="shared" si="0"/>
        <v>#DIV/0!</v>
      </c>
      <c r="W8" s="40" t="e">
        <f t="shared" si="0"/>
        <v>#DIV/0!</v>
      </c>
      <c r="Y8" s="3">
        <f>(Januari!C8+Februari!C8+Maret!C8+April!C8+Mei!C8+Juni!C8+Juli!C8)-C8</f>
        <v>5</v>
      </c>
      <c r="Z8" s="24">
        <f>(Januari!D8+Februari!D8+Maret!D8+April!D8+Mei!D8+Juni!D8+Juli!D8)-D8</f>
        <v>146535</v>
      </c>
      <c r="AA8" s="40" t="e">
        <f t="shared" si="1"/>
        <v>#DIV/0!</v>
      </c>
      <c r="AB8" s="40" t="e">
        <f t="shared" si="1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Juli!C9-C9</f>
        <v>28</v>
      </c>
      <c r="U9" s="2">
        <f>Juli!D9-D9</f>
        <v>520950</v>
      </c>
      <c r="V9" s="40" t="e">
        <f t="shared" si="0"/>
        <v>#DIV/0!</v>
      </c>
      <c r="W9" s="40" t="e">
        <f t="shared" si="0"/>
        <v>#DIV/0!</v>
      </c>
      <c r="Y9" s="3">
        <f>(Januari!C9+Februari!C9+Maret!C9+April!C9+Mei!C9+Juni!C9+Juli!C9)-C9</f>
        <v>40</v>
      </c>
      <c r="Z9" s="24">
        <f>(Januari!D9+Februari!D9+Maret!D9+April!D9+Mei!D9+Juni!D9+Juli!D9)-D9</f>
        <v>731778</v>
      </c>
      <c r="AA9" s="40" t="e">
        <f t="shared" si="1"/>
        <v>#DIV/0!</v>
      </c>
      <c r="AB9" s="40" t="e">
        <f t="shared" si="1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Juli!C10-C10</f>
        <v>179</v>
      </c>
      <c r="U10" s="2">
        <f>Juli!D10-D10</f>
        <v>5449331</v>
      </c>
      <c r="V10" s="40" t="e">
        <f t="shared" si="0"/>
        <v>#DIV/0!</v>
      </c>
      <c r="W10" s="40" t="e">
        <f t="shared" si="0"/>
        <v>#DIV/0!</v>
      </c>
      <c r="Y10" s="3">
        <f>(Januari!C10+Februari!C10+Maret!C10+April!C10+Mei!C10+Juni!C10+Juli!C10)-C10</f>
        <v>372</v>
      </c>
      <c r="Z10" s="24">
        <f>(Januari!D10+Februari!D10+Maret!D10+April!D10+Mei!D10+Juni!D10+Juli!D10)-D10</f>
        <v>9791093</v>
      </c>
      <c r="AA10" s="40" t="e">
        <f t="shared" si="1"/>
        <v>#DIV/0!</v>
      </c>
      <c r="AB10" s="40" t="e">
        <f t="shared" si="1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Juli!C11-C11</f>
        <v>52</v>
      </c>
      <c r="U11" s="2">
        <f>Juli!D11-D11</f>
        <v>1722346</v>
      </c>
      <c r="V11" s="40" t="e">
        <f t="shared" si="0"/>
        <v>#DIV/0!</v>
      </c>
      <c r="W11" s="40" t="e">
        <f t="shared" si="0"/>
        <v>#DIV/0!</v>
      </c>
      <c r="Y11" s="3">
        <f>(Januari!C11+Februari!C11+Maret!C11+April!C11+Mei!C11+Juni!C11+Juli!C11)-C11</f>
        <v>79</v>
      </c>
      <c r="Z11" s="24">
        <f>(Januari!D11+Februari!D11+Maret!D11+April!D11+Mei!D11+Juni!D11+Juli!D11)-D11</f>
        <v>3822351</v>
      </c>
      <c r="AA11" s="40" t="e">
        <f t="shared" si="1"/>
        <v>#DIV/0!</v>
      </c>
      <c r="AB11" s="40" t="e">
        <f t="shared" si="1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Juli!C12-C12</f>
        <v>0</v>
      </c>
      <c r="U12" s="2">
        <f>Juli!D12-D12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(Januari!C12+Februari!C12+Maret!C12+April!C12+Mei!C12+Juni!C12+Juli!C12)-C12</f>
        <v>0</v>
      </c>
      <c r="Z12" s="24">
        <f>(Januari!D12+Februari!D12+Maret!D12+April!D12+Mei!D12+Juni!D12+Juli!D12)-D12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Juli!C13-C13</f>
        <v>0</v>
      </c>
      <c r="U13" s="2">
        <f>Juli!D13-D13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(Januari!C13+Februari!C13+Maret!C13+April!C13+Mei!C13+Juni!C13+Juli!C13)-C13</f>
        <v>0</v>
      </c>
      <c r="Z13" s="24">
        <f>(Januari!D13+Februari!D13+Maret!D13+April!D13+Mei!D13+Juni!D13+Juli!D13)-D13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Juli!C14-C14</f>
        <v>83</v>
      </c>
      <c r="U14" s="2">
        <f>Juli!D14-D14</f>
        <v>3374184</v>
      </c>
      <c r="V14" s="40" t="e">
        <f t="shared" si="0"/>
        <v>#DIV/0!</v>
      </c>
      <c r="W14" s="40" t="e">
        <f t="shared" si="0"/>
        <v>#DIV/0!</v>
      </c>
      <c r="Y14" s="3">
        <f>(Januari!C14+Februari!C14+Maret!C14+April!C14+Mei!C14+Juni!C14+Juli!C14)-C14</f>
        <v>225</v>
      </c>
      <c r="Z14" s="24">
        <f>(Januari!D14+Februari!D14+Maret!D14+April!D14+Mei!D14+Juni!D14+Juli!D14)-D14</f>
        <v>9190497</v>
      </c>
      <c r="AA14" s="40" t="e">
        <f t="shared" si="1"/>
        <v>#DIV/0!</v>
      </c>
      <c r="AB14" s="40" t="e">
        <f t="shared" si="1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Juli!C15-C15</f>
        <v>497</v>
      </c>
      <c r="U15" s="2">
        <f>Juli!D15-D15</f>
        <v>22183988</v>
      </c>
      <c r="V15" s="40" t="e">
        <f t="shared" si="0"/>
        <v>#DIV/0!</v>
      </c>
      <c r="W15" s="40" t="e">
        <f t="shared" si="0"/>
        <v>#DIV/0!</v>
      </c>
      <c r="Y15" s="3">
        <f>(Januari!C15+Februari!C15+Maret!C15+April!C15+Mei!C15+Juni!C15+Juli!C15)-C15</f>
        <v>1056</v>
      </c>
      <c r="Z15" s="24">
        <f>(Januari!D15+Februari!D15+Maret!D15+April!D15+Mei!D15+Juni!D15+Juli!D15)-D15</f>
        <v>46953495</v>
      </c>
      <c r="AA15" s="40" t="e">
        <f t="shared" si="1"/>
        <v>#DIV/0!</v>
      </c>
      <c r="AB15" s="40" t="e">
        <f t="shared" si="1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Juli!C16-C16</f>
        <v>69</v>
      </c>
      <c r="U16" s="2">
        <f>Juli!D16-D16</f>
        <v>2758248</v>
      </c>
      <c r="V16" s="40" t="e">
        <f t="shared" si="0"/>
        <v>#DIV/0!</v>
      </c>
      <c r="W16" s="40" t="e">
        <f t="shared" si="0"/>
        <v>#DIV/0!</v>
      </c>
      <c r="Y16" s="3">
        <f>(Januari!C16+Februari!C16+Maret!C16+April!C16+Mei!C16+Juni!C16+Juli!C16)-C16</f>
        <v>170</v>
      </c>
      <c r="Z16" s="24">
        <f>(Januari!D16+Februari!D16+Maret!D16+April!D16+Mei!D16+Juni!D16+Juli!D16)-D16</f>
        <v>5860744</v>
      </c>
      <c r="AA16" s="40" t="e">
        <f t="shared" si="1"/>
        <v>#DIV/0!</v>
      </c>
      <c r="AB16" s="40" t="e">
        <f t="shared" si="1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Juli!C17-C17</f>
        <v>27</v>
      </c>
      <c r="U17" s="2">
        <f>Juli!D17-D17</f>
        <v>773641</v>
      </c>
      <c r="V17" s="40" t="e">
        <f t="shared" si="0"/>
        <v>#DIV/0!</v>
      </c>
      <c r="W17" s="40" t="e">
        <f t="shared" si="0"/>
        <v>#DIV/0!</v>
      </c>
      <c r="Y17" s="3">
        <f>(Januari!C17+Februari!C17+Maret!C17+April!C17+Mei!C17+Juni!C17+Juli!C17)-C17</f>
        <v>32</v>
      </c>
      <c r="Z17" s="24">
        <f>(Januari!D17+Februari!D17+Maret!D17+April!D17+Mei!D17+Juni!D17+Juli!D17)-D17</f>
        <v>1597492</v>
      </c>
      <c r="AA17" s="40" t="e">
        <f t="shared" si="1"/>
        <v>#DIV/0!</v>
      </c>
      <c r="AB17" s="40" t="e">
        <f t="shared" si="1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Juli!C18-C18</f>
        <v>257</v>
      </c>
      <c r="U18" s="2">
        <f>Juli!D18-D18</f>
        <v>7353860</v>
      </c>
      <c r="V18" s="40" t="e">
        <f t="shared" si="0"/>
        <v>#DIV/0!</v>
      </c>
      <c r="W18" s="40" t="e">
        <f t="shared" si="0"/>
        <v>#DIV/0!</v>
      </c>
      <c r="Y18" s="3">
        <f>(Januari!C18+Februari!C18+Maret!C18+April!C18+Mei!C18+Juni!C18+Juli!C18)-C18</f>
        <v>382</v>
      </c>
      <c r="Z18" s="24">
        <f>(Januari!D18+Februari!D18+Maret!D18+April!D18+Mei!D18+Juni!D18+Juli!D18)-D18</f>
        <v>11067131</v>
      </c>
      <c r="AA18" s="40" t="e">
        <f t="shared" si="1"/>
        <v>#DIV/0!</v>
      </c>
      <c r="AB18" s="40" t="e">
        <f t="shared" si="1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Juli!C19-C19</f>
        <v>15</v>
      </c>
      <c r="U19" s="2">
        <f>Juli!D19-D19</f>
        <v>393068</v>
      </c>
      <c r="V19" s="40" t="e">
        <f t="shared" si="0"/>
        <v>#DIV/0!</v>
      </c>
      <c r="W19" s="40" t="e">
        <f t="shared" si="0"/>
        <v>#DIV/0!</v>
      </c>
      <c r="Y19" s="3">
        <f>(Januari!C19+Februari!C19+Maret!C19+April!C19+Mei!C19+Juni!C19+Juli!C19)-C19</f>
        <v>134</v>
      </c>
      <c r="Z19" s="24">
        <f>(Januari!D19+Februari!D19+Maret!D19+April!D19+Mei!D19+Juni!D19+Juli!D19)-D19</f>
        <v>4273725</v>
      </c>
      <c r="AA19" s="40" t="e">
        <f t="shared" si="1"/>
        <v>#DIV/0!</v>
      </c>
      <c r="AB19" s="40" t="e">
        <f t="shared" si="1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Juli!C20-C20</f>
        <v>111</v>
      </c>
      <c r="U20" s="2">
        <f>Juli!D20-D20</f>
        <v>3585334</v>
      </c>
      <c r="V20" s="40" t="e">
        <f t="shared" si="0"/>
        <v>#DIV/0!</v>
      </c>
      <c r="W20" s="40" t="e">
        <f t="shared" si="0"/>
        <v>#DIV/0!</v>
      </c>
      <c r="Y20" s="3">
        <f>(Januari!C20+Februari!C20+Maret!C20+April!C20+Mei!C20+Juni!C20+Juli!C20)-C20</f>
        <v>348</v>
      </c>
      <c r="Z20" s="24">
        <f>(Januari!D20+Februari!D20+Maret!D20+April!D20+Mei!D20+Juni!D20+Juli!D20)-D20</f>
        <v>12738616</v>
      </c>
      <c r="AA20" s="40" t="e">
        <f t="shared" si="1"/>
        <v>#DIV/0!</v>
      </c>
      <c r="AB20" s="40" t="e">
        <f t="shared" si="1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Juli!C21-C21</f>
        <v>0</v>
      </c>
      <c r="U21" s="2">
        <f>Juli!D21-D21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(Januari!C21+Februari!C21+Maret!C21+April!C21+Mei!C21+Juni!C21+Juli!C21)-C21</f>
        <v>0</v>
      </c>
      <c r="Z21" s="24">
        <f>(Januari!D21+Februari!D21+Maret!D21+April!D21+Mei!D21+Juni!D21+Juli!D21)-D21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Juli!C22-C22</f>
        <v>316</v>
      </c>
      <c r="U22" s="2">
        <f>Juli!D22-D22</f>
        <v>14661869</v>
      </c>
      <c r="V22" s="40" t="e">
        <f t="shared" si="0"/>
        <v>#DIV/0!</v>
      </c>
      <c r="W22" s="40" t="e">
        <f t="shared" si="0"/>
        <v>#DIV/0!</v>
      </c>
      <c r="Y22" s="3">
        <f>(Januari!C22+Februari!C22+Maret!C22+April!C22+Mei!C22+Juni!C22+Juli!C22)-C22</f>
        <v>463</v>
      </c>
      <c r="Z22" s="24">
        <f>(Januari!D22+Februari!D22+Maret!D22+April!D22+Mei!D22+Juni!D22+Juli!D22)-D22</f>
        <v>20034479</v>
      </c>
      <c r="AA22" s="40" t="e">
        <f t="shared" si="1"/>
        <v>#DIV/0!</v>
      </c>
      <c r="AB22" s="40" t="e">
        <f t="shared" si="1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Juli!C23-C23</f>
        <v>49</v>
      </c>
      <c r="U23" s="2">
        <f>Juli!D23-D23</f>
        <v>1771860</v>
      </c>
      <c r="V23" s="40" t="e">
        <f t="shared" si="0"/>
        <v>#DIV/0!</v>
      </c>
      <c r="W23" s="40" t="e">
        <f t="shared" si="0"/>
        <v>#DIV/0!</v>
      </c>
      <c r="Y23" s="3">
        <f>(Januari!C23+Februari!C23+Maret!C23+April!C23+Mei!C23+Juni!C23+Juli!C23)-C23</f>
        <v>96</v>
      </c>
      <c r="Z23" s="24">
        <f>(Januari!D23+Februari!D23+Maret!D23+April!D23+Mei!D23+Juni!D23+Juli!D23)-D23</f>
        <v>3425008</v>
      </c>
      <c r="AA23" s="40" t="e">
        <f t="shared" si="1"/>
        <v>#DIV/0!</v>
      </c>
      <c r="AB23" s="40" t="e">
        <f t="shared" si="1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Juli!C24-C24</f>
        <v>61</v>
      </c>
      <c r="U24" s="2">
        <f>Juli!D24-D24</f>
        <v>2289537</v>
      </c>
      <c r="V24" s="40" t="e">
        <f t="shared" si="0"/>
        <v>#DIV/0!</v>
      </c>
      <c r="W24" s="40" t="e">
        <f t="shared" si="0"/>
        <v>#DIV/0!</v>
      </c>
      <c r="Y24" s="3">
        <f>(Januari!C24+Februari!C24+Maret!C24+April!C24+Mei!C24+Juni!C24+Juli!C24)-C24</f>
        <v>141</v>
      </c>
      <c r="Z24" s="24">
        <f>(Januari!D24+Februari!D24+Maret!D24+April!D24+Mei!D24+Juni!D24+Juli!D24)-D24</f>
        <v>4560858</v>
      </c>
      <c r="AA24" s="40" t="e">
        <f t="shared" si="1"/>
        <v>#DIV/0!</v>
      </c>
      <c r="AB24" s="40" t="e">
        <f t="shared" si="1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Juli!C25-C25</f>
        <v>100</v>
      </c>
      <c r="U25" s="2">
        <f>Juli!D25-D25</f>
        <v>3882992</v>
      </c>
      <c r="V25" s="40" t="e">
        <f t="shared" si="0"/>
        <v>#DIV/0!</v>
      </c>
      <c r="W25" s="40" t="e">
        <f t="shared" si="0"/>
        <v>#DIV/0!</v>
      </c>
      <c r="Y25" s="3">
        <f>(Januari!C25+Februari!C25+Maret!C25+April!C25+Mei!C25+Juni!C25+Juli!C25)-C25</f>
        <v>210</v>
      </c>
      <c r="Z25" s="24">
        <f>(Januari!D25+Februari!D25+Maret!D25+April!D25+Mei!D25+Juni!D25+Juli!D25)-D25</f>
        <v>8131831</v>
      </c>
      <c r="AA25" s="40" t="e">
        <f t="shared" si="1"/>
        <v>#DIV/0!</v>
      </c>
      <c r="AB25" s="40" t="e">
        <f t="shared" si="1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Juli!C26-C26</f>
        <v>53</v>
      </c>
      <c r="U26" s="2">
        <f>Juli!D26-D26</f>
        <v>2122033</v>
      </c>
      <c r="V26" s="40" t="e">
        <f t="shared" si="0"/>
        <v>#DIV/0!</v>
      </c>
      <c r="W26" s="40" t="e">
        <f t="shared" si="0"/>
        <v>#DIV/0!</v>
      </c>
      <c r="Y26" s="3">
        <f>(Januari!C26+Februari!C26+Maret!C26+April!C26+Mei!C26+Juni!C26+Juli!C26)-C26</f>
        <v>55</v>
      </c>
      <c r="Z26" s="24">
        <f>(Januari!D26+Februari!D26+Maret!D26+April!D26+Mei!D26+Juni!D26+Juli!D26)-D26</f>
        <v>2194355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Juli!C27-C27</f>
        <v>15</v>
      </c>
      <c r="U27" s="2">
        <f>Juli!D27-D27</f>
        <v>404227</v>
      </c>
      <c r="V27" s="40" t="e">
        <f t="shared" si="0"/>
        <v>#DIV/0!</v>
      </c>
      <c r="W27" s="40" t="e">
        <f t="shared" si="0"/>
        <v>#DIV/0!</v>
      </c>
      <c r="Y27" s="3">
        <f>(Januari!C27+Februari!C27+Maret!C27+April!C27+Mei!C27+Juni!C27+Juli!C27)-C27</f>
        <v>96</v>
      </c>
      <c r="Z27" s="24">
        <f>(Januari!D27+Februari!D27+Maret!D27+April!D27+Mei!D27+Juni!D27+Juli!D27)-D27</f>
        <v>2875384</v>
      </c>
      <c r="AA27" s="40" t="e">
        <f t="shared" si="1"/>
        <v>#DIV/0!</v>
      </c>
      <c r="AB27" s="40" t="e">
        <f t="shared" si="1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Juli!C28-C28</f>
        <v>239</v>
      </c>
      <c r="U28" s="2">
        <f>Juli!D28-D28</f>
        <v>11675805</v>
      </c>
      <c r="V28" s="40" t="e">
        <f t="shared" si="0"/>
        <v>#DIV/0!</v>
      </c>
      <c r="W28" s="40" t="e">
        <f t="shared" si="0"/>
        <v>#DIV/0!</v>
      </c>
      <c r="Y28" s="3">
        <f>(Januari!C28+Februari!C28+Maret!C28+April!C28+Mei!C28+Juni!C28+Juli!C28)-C28</f>
        <v>381</v>
      </c>
      <c r="Z28" s="24">
        <f>(Januari!D28+Februari!D28+Maret!D28+April!D28+Mei!D28+Juni!D28+Juli!D28)-D28</f>
        <v>17764640</v>
      </c>
      <c r="AA28" s="40" t="e">
        <f t="shared" si="1"/>
        <v>#DIV/0!</v>
      </c>
      <c r="AB28" s="40" t="e">
        <f t="shared" si="1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Juli!C29-C29</f>
        <v>6</v>
      </c>
      <c r="U29" s="2">
        <f>Juli!D29-D29</f>
        <v>232500</v>
      </c>
      <c r="V29" s="40" t="e">
        <f t="shared" si="0"/>
        <v>#DIV/0!</v>
      </c>
      <c r="W29" s="40" t="e">
        <f t="shared" si="0"/>
        <v>#DIV/0!</v>
      </c>
      <c r="Y29" s="3">
        <f>(Januari!C29+Februari!C29+Maret!C29+April!C29+Mei!C29+Juni!C29+Juli!C29)-C29</f>
        <v>16</v>
      </c>
      <c r="Z29" s="24">
        <f>(Januari!D29+Februari!D29+Maret!D29+April!D29+Mei!D29+Juni!D29+Juli!D29)-D29</f>
        <v>577500</v>
      </c>
      <c r="AA29" s="40" t="e">
        <f t="shared" si="1"/>
        <v>#DIV/0!</v>
      </c>
      <c r="AB29" s="40" t="e">
        <f t="shared" si="1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Juli!C30-C30</f>
        <v>291</v>
      </c>
      <c r="U30" s="2">
        <f>Juli!D30-D30</f>
        <v>8912482</v>
      </c>
      <c r="V30" s="40" t="e">
        <f t="shared" si="0"/>
        <v>#DIV/0!</v>
      </c>
      <c r="W30" s="40" t="e">
        <f t="shared" si="0"/>
        <v>#DIV/0!</v>
      </c>
      <c r="Y30" s="3">
        <f>(Januari!C30+Februari!C30+Maret!C30+April!C30+Mei!C30+Juni!C30+Juli!C30)-C30</f>
        <v>487</v>
      </c>
      <c r="Z30" s="24">
        <f>(Januari!D30+Februari!D30+Maret!D30+April!D30+Mei!D30+Juni!D30+Juli!D30)-D30</f>
        <v>14636334</v>
      </c>
      <c r="AA30" s="40" t="e">
        <f t="shared" si="1"/>
        <v>#DIV/0!</v>
      </c>
      <c r="AB30" s="40" t="e">
        <f t="shared" si="1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Juli!C31-C31</f>
        <v>24</v>
      </c>
      <c r="U31" s="2">
        <f>Juli!D31-D31</f>
        <v>627753</v>
      </c>
      <c r="V31" s="40" t="e">
        <f t="shared" si="0"/>
        <v>#DIV/0!</v>
      </c>
      <c r="W31" s="40" t="e">
        <f t="shared" si="0"/>
        <v>#DIV/0!</v>
      </c>
      <c r="Y31" s="3">
        <f>(Januari!C31+Februari!C31+Maret!C31+April!C31+Mei!C31+Juni!C31+Juli!C31)-C31</f>
        <v>25</v>
      </c>
      <c r="Z31" s="24">
        <f>(Januari!D31+Februari!D31+Maret!D31+April!D31+Mei!D31+Juni!D31+Juli!D31)-D31</f>
        <v>657456</v>
      </c>
      <c r="AA31" s="40" t="e">
        <f t="shared" si="1"/>
        <v>#DIV/0!</v>
      </c>
      <c r="AB31" s="40" t="e">
        <f t="shared" si="1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Juli!C32-C32</f>
        <v>40</v>
      </c>
      <c r="U32" s="2">
        <f>Juli!D32-D32</f>
        <v>1716986</v>
      </c>
      <c r="V32" s="40" t="e">
        <f t="shared" si="0"/>
        <v>#DIV/0!</v>
      </c>
      <c r="W32" s="40" t="e">
        <f t="shared" si="0"/>
        <v>#DIV/0!</v>
      </c>
      <c r="Y32" s="3">
        <f>(Januari!C32+Februari!C32+Maret!C32+April!C32+Mei!C32+Juni!C32+Juli!C32)-C32</f>
        <v>40</v>
      </c>
      <c r="Z32" s="24">
        <f>(Januari!D32+Februari!D32+Maret!D32+April!D32+Mei!D32+Juni!D32+Juli!D32)-D32</f>
        <v>1716986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Juli!C33-C33</f>
        <v>147</v>
      </c>
      <c r="U33" s="2">
        <f>Juli!D33-D33</f>
        <v>4127000</v>
      </c>
      <c r="V33" s="40" t="e">
        <f t="shared" si="0"/>
        <v>#DIV/0!</v>
      </c>
      <c r="W33" s="40" t="e">
        <f t="shared" si="0"/>
        <v>#DIV/0!</v>
      </c>
      <c r="Y33" s="3">
        <f>(Januari!C33+Februari!C33+Maret!C33+April!C33+Mei!C33+Juni!C33+Juli!C33)-C33</f>
        <v>391</v>
      </c>
      <c r="Z33" s="24">
        <f>(Januari!D33+Februari!D33+Maret!D33+April!D33+Mei!D33+Juni!D33+Juli!D33)-D33</f>
        <v>10919302</v>
      </c>
      <c r="AA33" s="40" t="e">
        <f t="shared" si="1"/>
        <v>#DIV/0!</v>
      </c>
      <c r="AB33" s="40" t="e">
        <f t="shared" si="1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Juli!C34-C34</f>
        <v>55</v>
      </c>
      <c r="U34" s="2">
        <f>Juli!D34-D34</f>
        <v>1465974</v>
      </c>
      <c r="V34" s="40" t="e">
        <f t="shared" si="0"/>
        <v>#DIV/0!</v>
      </c>
      <c r="W34" s="40" t="e">
        <f t="shared" si="0"/>
        <v>#DIV/0!</v>
      </c>
      <c r="Y34" s="3">
        <f>(Januari!C34+Februari!C34+Maret!C34+April!C34+Mei!C34+Juni!C34+Juli!C34)-C34</f>
        <v>208</v>
      </c>
      <c r="Z34" s="24">
        <f>(Januari!D34+Februari!D34+Maret!D34+April!D34+Mei!D34+Juni!D34+Juli!D34)-D34</f>
        <v>4434708</v>
      </c>
      <c r="AA34" s="40" t="e">
        <f t="shared" si="1"/>
        <v>#DIV/0!</v>
      </c>
      <c r="AB34" s="40" t="e">
        <f t="shared" si="1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Juli!C35-C35</f>
        <v>159</v>
      </c>
      <c r="U35" s="2">
        <f>Juli!D35-D35</f>
        <v>7258601</v>
      </c>
      <c r="V35" s="40" t="e">
        <f t="shared" si="0"/>
        <v>#DIV/0!</v>
      </c>
      <c r="W35" s="40" t="e">
        <f t="shared" si="0"/>
        <v>#DIV/0!</v>
      </c>
      <c r="Y35" s="3">
        <f>(Januari!C35+Februari!C35+Maret!C35+April!C35+Mei!C35+Juni!C35+Juli!C35)-C35</f>
        <v>318</v>
      </c>
      <c r="Z35" s="24">
        <f>(Januari!D35+Februari!D35+Maret!D35+April!D35+Mei!D35+Juni!D35+Juli!D35)-D35</f>
        <v>13247386</v>
      </c>
      <c r="AA35" s="40" t="e">
        <f t="shared" si="1"/>
        <v>#DIV/0!</v>
      </c>
      <c r="AB35" s="40" t="e">
        <f t="shared" si="1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Juli!C36-C36</f>
        <v>25</v>
      </c>
      <c r="U36" s="2">
        <f>Juli!D36-D36</f>
        <v>730070</v>
      </c>
      <c r="V36" s="40" t="e">
        <f t="shared" si="0"/>
        <v>#DIV/0!</v>
      </c>
      <c r="W36" s="40" t="e">
        <f t="shared" si="0"/>
        <v>#DIV/0!</v>
      </c>
      <c r="Y36" s="3">
        <f>(Januari!C36+Februari!C36+Maret!C36+April!C36+Mei!C36+Juni!C36+Juli!C36)-C36</f>
        <v>94</v>
      </c>
      <c r="Z36" s="24">
        <f>(Januari!D36+Februari!D36+Maret!D36+April!D36+Mei!D36+Juni!D36+Juli!D36)-D36</f>
        <v>2993001</v>
      </c>
      <c r="AA36" s="40" t="e">
        <f t="shared" si="1"/>
        <v>#DIV/0!</v>
      </c>
      <c r="AB36" s="40" t="e">
        <f t="shared" si="1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Juli!C37-C37</f>
        <v>0</v>
      </c>
      <c r="U37" s="2">
        <f>Juli!D37-D37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(Januari!C37+Februari!C37+Maret!C37+April!C37+Mei!C37+Juni!C37+Juli!C37)-C37</f>
        <v>0</v>
      </c>
      <c r="Z37" s="24">
        <f>(Januari!D37+Februari!D37+Maret!D37+April!D37+Mei!D37+Juni!D37+Juli!D37)-D37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Juli!C38-C38</f>
        <v>121</v>
      </c>
      <c r="U38" s="2">
        <f>Juli!D38-D38</f>
        <v>3970000</v>
      </c>
      <c r="V38" s="40" t="e">
        <f t="shared" si="0"/>
        <v>#DIV/0!</v>
      </c>
      <c r="W38" s="40" t="e">
        <f t="shared" si="0"/>
        <v>#DIV/0!</v>
      </c>
      <c r="Y38" s="3">
        <f>(Januari!C38+Februari!C38+Maret!C38+April!C38+Mei!C38+Juni!C38+Juli!C38)-C38</f>
        <v>172</v>
      </c>
      <c r="Z38" s="24">
        <f>(Januari!D38+Februari!D38+Maret!D38+April!D38+Mei!D38+Juni!D38+Juli!D38)-D38</f>
        <v>5399000</v>
      </c>
      <c r="AA38" s="40" t="e">
        <f t="shared" si="1"/>
        <v>#DIV/0!</v>
      </c>
      <c r="AB38" s="40" t="e">
        <f t="shared" si="1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Juli!C39-C39</f>
        <v>18</v>
      </c>
      <c r="U39" s="2">
        <f>Juli!D39-D39</f>
        <v>796075</v>
      </c>
      <c r="V39" s="40" t="e">
        <f t="shared" si="0"/>
        <v>#DIV/0!</v>
      </c>
      <c r="W39" s="40" t="e">
        <f t="shared" si="0"/>
        <v>#DIV/0!</v>
      </c>
      <c r="Y39" s="3">
        <f>(Januari!C39+Februari!C39+Maret!C39+April!C39+Mei!C39+Juni!C39+Juli!C39)-C39</f>
        <v>30</v>
      </c>
      <c r="Z39" s="24">
        <f>(Januari!D39+Februari!D39+Maret!D39+April!D39+Mei!D39+Juni!D39+Juli!D39)-D39</f>
        <v>1175926</v>
      </c>
      <c r="AA39" s="40" t="e">
        <f t="shared" si="1"/>
        <v>#DIV/0!</v>
      </c>
      <c r="AB39" s="40" t="e">
        <f t="shared" si="1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Juli!C40-C40</f>
        <v>121</v>
      </c>
      <c r="U40" s="2">
        <f>Juli!D40-D40</f>
        <v>4707220</v>
      </c>
      <c r="V40" s="40" t="e">
        <f t="shared" si="0"/>
        <v>#DIV/0!</v>
      </c>
      <c r="W40" s="40" t="e">
        <f t="shared" si="0"/>
        <v>#DIV/0!</v>
      </c>
      <c r="Y40" s="3">
        <f>(Januari!C40+Februari!C40+Maret!C40+April!C40+Mei!C40+Juni!C40+Juli!C40)-C40</f>
        <v>121</v>
      </c>
      <c r="Z40" s="24">
        <f>(Januari!D40+Februari!D40+Maret!D40+April!D40+Mei!D40+Juni!D40+Juli!D40)-D40</f>
        <v>4707220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Juli!C41-C41</f>
        <v>61</v>
      </c>
      <c r="U41" s="2">
        <f>Juli!D41-D41</f>
        <v>1657762</v>
      </c>
      <c r="V41" s="40" t="e">
        <f t="shared" si="0"/>
        <v>#DIV/0!</v>
      </c>
      <c r="W41" s="40" t="e">
        <f t="shared" si="0"/>
        <v>#DIV/0!</v>
      </c>
      <c r="Y41" s="3">
        <f>(Januari!C41+Februari!C41+Maret!C41+April!C41+Mei!C41+Juni!C41+Juli!C41)-C41</f>
        <v>88</v>
      </c>
      <c r="Z41" s="24">
        <f>(Januari!D41+Februari!D41+Maret!D41+April!D41+Mei!D41+Juni!D41+Juli!D41)-D41</f>
        <v>2959299</v>
      </c>
      <c r="AA41" s="40" t="e">
        <f t="shared" si="1"/>
        <v>#DIV/0!</v>
      </c>
      <c r="AB41" s="40" t="e">
        <f t="shared" si="1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Juli!C42-C42</f>
        <v>428</v>
      </c>
      <c r="U42" s="2">
        <f>Juli!D42-D42</f>
        <v>11345383</v>
      </c>
      <c r="V42" s="40" t="e">
        <f t="shared" si="0"/>
        <v>#DIV/0!</v>
      </c>
      <c r="W42" s="40" t="e">
        <f t="shared" si="0"/>
        <v>#DIV/0!</v>
      </c>
      <c r="Y42" s="3">
        <f>(Januari!C42+Februari!C42+Maret!C42+April!C42+Mei!C42+Juni!C42+Juli!C42)-C42</f>
        <v>896</v>
      </c>
      <c r="Z42" s="24">
        <f>(Januari!D42+Februari!D42+Maret!D42+April!D42+Mei!D42+Juni!D42+Juli!D42)-D42</f>
        <v>23269012</v>
      </c>
      <c r="AA42" s="40" t="e">
        <f t="shared" si="1"/>
        <v>#DIV/0!</v>
      </c>
      <c r="AB42" s="40" t="e">
        <f t="shared" si="1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Juli!C43-C43</f>
        <v>50</v>
      </c>
      <c r="U43" s="2">
        <f>Juli!D43-D43</f>
        <v>1263047</v>
      </c>
      <c r="V43" s="40" t="e">
        <f t="shared" si="0"/>
        <v>#DIV/0!</v>
      </c>
      <c r="W43" s="40" t="e">
        <f t="shared" si="0"/>
        <v>#DIV/0!</v>
      </c>
      <c r="Y43" s="3">
        <f>(Januari!C43+Februari!C43+Maret!C43+April!C43+Mei!C43+Juni!C43+Juli!C43)-C43</f>
        <v>125</v>
      </c>
      <c r="Z43" s="24">
        <f>(Januari!D43+Februari!D43+Maret!D43+April!D43+Mei!D43+Juni!D43+Juli!D43)-D43</f>
        <v>3960949</v>
      </c>
      <c r="AA43" s="40" t="e">
        <f t="shared" si="1"/>
        <v>#DIV/0!</v>
      </c>
      <c r="AB43" s="40" t="e">
        <f t="shared" si="1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Juli!C44-C44</f>
        <v>83</v>
      </c>
      <c r="U44" s="2">
        <f>Juli!D44-D44</f>
        <v>4100500</v>
      </c>
      <c r="V44" s="40" t="e">
        <f t="shared" si="0"/>
        <v>#DIV/0!</v>
      </c>
      <c r="W44" s="40" t="e">
        <f t="shared" si="0"/>
        <v>#DIV/0!</v>
      </c>
      <c r="Y44" s="3">
        <f>(Januari!C44+Februari!C44+Maret!C44+April!C44+Mei!C44+Juni!C44+Juli!C44)-C44</f>
        <v>133</v>
      </c>
      <c r="Z44" s="24">
        <f>(Januari!D44+Februari!D44+Maret!D44+April!D44+Mei!D44+Juni!D44+Juli!D44)-D44</f>
        <v>6763000</v>
      </c>
      <c r="AA44" s="40" t="e">
        <f t="shared" si="1"/>
        <v>#DIV/0!</v>
      </c>
      <c r="AB44" s="40" t="e">
        <f t="shared" si="1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Juli!C45-C45</f>
        <v>151</v>
      </c>
      <c r="U45" s="2">
        <f>Juli!D45-D45</f>
        <v>5375228</v>
      </c>
      <c r="V45" s="40" t="e">
        <f t="shared" si="0"/>
        <v>#DIV/0!</v>
      </c>
      <c r="W45" s="40" t="e">
        <f t="shared" si="0"/>
        <v>#DIV/0!</v>
      </c>
      <c r="Y45" s="3">
        <f>(Januari!C45+Februari!C45+Maret!C45+April!C45+Mei!C45+Juni!C45+Juli!C45)-C45</f>
        <v>256</v>
      </c>
      <c r="Z45" s="24">
        <f>(Januari!D45+Februari!D45+Maret!D45+April!D45+Mei!D45+Juni!D45+Juli!D45)-D45</f>
        <v>9360213</v>
      </c>
      <c r="AA45" s="40" t="e">
        <f t="shared" si="1"/>
        <v>#DIV/0!</v>
      </c>
      <c r="AB45" s="40" t="e">
        <f t="shared" si="1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Juli!C46-C46</f>
        <v>220</v>
      </c>
      <c r="U46" s="2">
        <f>Juli!D46-D46</f>
        <v>15216056</v>
      </c>
      <c r="V46" s="40" t="e">
        <f t="shared" si="0"/>
        <v>#DIV/0!</v>
      </c>
      <c r="W46" s="40" t="e">
        <f t="shared" si="0"/>
        <v>#DIV/0!</v>
      </c>
      <c r="Y46" s="3">
        <f>(Januari!C46+Februari!C46+Maret!C46+April!C46+Mei!C46+Juni!C46+Juli!C46)-C46</f>
        <v>363</v>
      </c>
      <c r="Z46" s="24">
        <f>(Januari!D46+Februari!D46+Maret!D46+April!D46+Mei!D46+Juni!D46+Juli!D46)-D46</f>
        <v>24419911</v>
      </c>
      <c r="AA46" s="40" t="e">
        <f t="shared" si="1"/>
        <v>#DIV/0!</v>
      </c>
      <c r="AB46" s="40" t="e">
        <f t="shared" si="1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Juli!C47-C47</f>
        <v>0</v>
      </c>
      <c r="U47" s="2">
        <f>Juli!D47-D47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(Januari!C47+Februari!C47+Maret!C47+April!C47+Mei!C47+Juni!C47+Juli!C47)-C47</f>
        <v>0</v>
      </c>
      <c r="Z47" s="24">
        <f>(Januari!D47+Februari!D47+Maret!D47+April!D47+Mei!D47+Juni!D47+Juli!D47)-D47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Juli!C48-C48</f>
        <v>0</v>
      </c>
      <c r="U48" s="2">
        <f>Juli!D48-D48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(Januari!C48+Februari!C48+Maret!C48+April!C48+Mei!C48+Juni!C48+Juli!C48)-C48</f>
        <v>0</v>
      </c>
      <c r="Z48" s="24">
        <f>(Januari!D48+Februari!D48+Maret!D48+April!D48+Mei!D48+Juni!D48+Juli!D48)-D48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Juli!C49-C49</f>
        <v>147</v>
      </c>
      <c r="U49" s="2">
        <f>Juli!D49-D49</f>
        <v>2712799</v>
      </c>
      <c r="V49" s="40" t="e">
        <f t="shared" si="0"/>
        <v>#DIV/0!</v>
      </c>
      <c r="W49" s="40" t="e">
        <f t="shared" si="0"/>
        <v>#DIV/0!</v>
      </c>
      <c r="Y49" s="3">
        <f>(Januari!C49+Februari!C49+Maret!C49+April!C49+Mei!C49+Juni!C49+Juli!C49)-C49</f>
        <v>307</v>
      </c>
      <c r="Z49" s="24">
        <f>(Januari!D49+Februari!D49+Maret!D49+April!D49+Mei!D49+Juni!D49+Juli!D49)-D49</f>
        <v>5607210</v>
      </c>
      <c r="AA49" s="40" t="e">
        <f t="shared" si="1"/>
        <v>#DIV/0!</v>
      </c>
      <c r="AB49" s="40" t="e">
        <f t="shared" si="1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Juli!C50-C50</f>
        <v>9</v>
      </c>
      <c r="U50" s="2">
        <f>Juli!D50-D50</f>
        <v>372000</v>
      </c>
      <c r="V50" s="40" t="e">
        <f t="shared" si="0"/>
        <v>#DIV/0!</v>
      </c>
      <c r="W50" s="40" t="e">
        <f t="shared" si="0"/>
        <v>#DIV/0!</v>
      </c>
      <c r="Y50" s="3">
        <f>(Januari!C50+Februari!C50+Maret!C50+April!C50+Mei!C50+Juni!C50+Juli!C50)-C50</f>
        <v>42</v>
      </c>
      <c r="Z50" s="24">
        <f>(Januari!D50+Februari!D50+Maret!D50+April!D50+Mei!D50+Juni!D50+Juli!D50)-D50</f>
        <v>1980777</v>
      </c>
      <c r="AA50" s="40" t="e">
        <f t="shared" si="1"/>
        <v>#DIV/0!</v>
      </c>
      <c r="AB50" s="40" t="e">
        <f t="shared" si="1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Juli!C51-C51</f>
        <v>11</v>
      </c>
      <c r="U51" s="2">
        <f>Juli!D51-D51</f>
        <v>326614</v>
      </c>
      <c r="V51" s="40" t="e">
        <f t="shared" si="0"/>
        <v>#DIV/0!</v>
      </c>
      <c r="W51" s="40" t="e">
        <f t="shared" si="0"/>
        <v>#DIV/0!</v>
      </c>
      <c r="Y51" s="3">
        <f>(Januari!C51+Februari!C51+Maret!C51+April!C51+Mei!C51+Juni!C51+Juli!C51)-C51</f>
        <v>40</v>
      </c>
      <c r="Z51" s="24">
        <f>(Januari!D51+Februari!D51+Maret!D51+April!D51+Mei!D51+Juni!D51+Juli!D51)-D51</f>
        <v>1647027</v>
      </c>
      <c r="AA51" s="40" t="e">
        <f t="shared" si="1"/>
        <v>#DIV/0!</v>
      </c>
      <c r="AB51" s="40" t="e">
        <f t="shared" si="1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Juli!C52-C52</f>
        <v>0</v>
      </c>
      <c r="U52" s="2">
        <f>Juli!D52-D52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(Januari!C52+Februari!C52+Maret!C52+April!C52+Mei!C52+Juni!C52+Juli!C52)-C52</f>
        <v>4</v>
      </c>
      <c r="Z52" s="24">
        <f>(Januari!D52+Februari!D52+Maret!D52+April!D52+Mei!D52+Juni!D52+Juli!D52)-D52</f>
        <v>76733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Juli!C53-C53</f>
        <v>159</v>
      </c>
      <c r="U53" s="2">
        <f>Juli!D53-D53</f>
        <v>4524604</v>
      </c>
      <c r="V53" s="40" t="e">
        <f t="shared" si="0"/>
        <v>#DIV/0!</v>
      </c>
      <c r="W53" s="40" t="e">
        <f t="shared" si="0"/>
        <v>#DIV/0!</v>
      </c>
      <c r="Y53" s="3">
        <f>(Januari!C53+Februari!C53+Maret!C53+April!C53+Mei!C53+Juni!C53+Juli!C53)-C53</f>
        <v>293</v>
      </c>
      <c r="Z53" s="24">
        <f>(Januari!D53+Februari!D53+Maret!D53+April!D53+Mei!D53+Juni!D53+Juli!D53)-D53</f>
        <v>8846129</v>
      </c>
      <c r="AA53" s="40" t="e">
        <f t="shared" si="1"/>
        <v>#DIV/0!</v>
      </c>
      <c r="AB53" s="40" t="e">
        <f t="shared" si="1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Juli!C54-C54</f>
        <v>65</v>
      </c>
      <c r="U54" s="2">
        <f>Juli!D54-D54</f>
        <v>3122372</v>
      </c>
      <c r="V54" s="40" t="e">
        <f t="shared" si="0"/>
        <v>#DIV/0!</v>
      </c>
      <c r="W54" s="40" t="e">
        <f t="shared" si="0"/>
        <v>#DIV/0!</v>
      </c>
      <c r="Y54" s="3">
        <f>(Januari!C54+Februari!C54+Maret!C54+April!C54+Mei!C54+Juni!C54+Juli!C54)-C54</f>
        <v>155</v>
      </c>
      <c r="Z54" s="24">
        <f>(Januari!D54+Februari!D54+Maret!D54+April!D54+Mei!D54+Juni!D54+Juli!D54)-D54</f>
        <v>6004454</v>
      </c>
      <c r="AA54" s="40" t="e">
        <f t="shared" si="1"/>
        <v>#DIV/0!</v>
      </c>
      <c r="AB54" s="40" t="e">
        <f t="shared" si="1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Juli!C55-C55</f>
        <v>16</v>
      </c>
      <c r="U55" s="2">
        <f>Juli!D55-D55</f>
        <v>711500</v>
      </c>
      <c r="V55" s="40" t="e">
        <f t="shared" si="0"/>
        <v>#DIV/0!</v>
      </c>
      <c r="W55" s="40" t="e">
        <f t="shared" si="0"/>
        <v>#DIV/0!</v>
      </c>
      <c r="Y55" s="3">
        <f>(Januari!C55+Februari!C55+Maret!C55+April!C55+Mei!C55+Juni!C55+Juli!C55)-C55</f>
        <v>50</v>
      </c>
      <c r="Z55" s="24">
        <f>(Januari!D55+Februari!D55+Maret!D55+April!D55+Mei!D55+Juni!D55+Juli!D55)-D55</f>
        <v>2015000</v>
      </c>
      <c r="AA55" s="40" t="e">
        <f t="shared" si="1"/>
        <v>#DIV/0!</v>
      </c>
      <c r="AB55" s="40" t="e">
        <f t="shared" si="1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Juli!C56-C56</f>
        <v>46</v>
      </c>
      <c r="U56" s="2">
        <f>Juli!D56-D56</f>
        <v>1501990</v>
      </c>
      <c r="V56" s="40" t="e">
        <f t="shared" si="0"/>
        <v>#DIV/0!</v>
      </c>
      <c r="W56" s="40" t="e">
        <f t="shared" si="0"/>
        <v>#DIV/0!</v>
      </c>
      <c r="Y56" s="3">
        <f>(Januari!C56+Februari!C56+Maret!C56+April!C56+Mei!C56+Juni!C56+Juli!C56)-C56</f>
        <v>163</v>
      </c>
      <c r="Z56" s="24">
        <f>(Januari!D56+Februari!D56+Maret!D56+April!D56+Mei!D56+Juni!D56+Juli!D56)-D56</f>
        <v>5637173</v>
      </c>
      <c r="AA56" s="40" t="e">
        <f t="shared" si="1"/>
        <v>#DIV/0!</v>
      </c>
      <c r="AB56" s="40" t="e">
        <f t="shared" si="1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Juli!C57-C57</f>
        <v>504</v>
      </c>
      <c r="U57" s="2">
        <f>Juli!D57-D57</f>
        <v>18434905</v>
      </c>
      <c r="V57" s="40" t="e">
        <f t="shared" si="0"/>
        <v>#DIV/0!</v>
      </c>
      <c r="W57" s="40" t="e">
        <f t="shared" si="0"/>
        <v>#DIV/0!</v>
      </c>
      <c r="Y57" s="3">
        <f>(Januari!C57+Februari!C57+Maret!C57+April!C57+Mei!C57+Juni!C57+Juli!C57)-C57</f>
        <v>894</v>
      </c>
      <c r="Z57" s="24">
        <f>(Januari!D57+Februari!D57+Maret!D57+April!D57+Mei!D57+Juni!D57+Juli!D57)-D57</f>
        <v>32320691</v>
      </c>
      <c r="AA57" s="40" t="e">
        <f t="shared" si="1"/>
        <v>#DIV/0!</v>
      </c>
      <c r="AB57" s="40" t="e">
        <f t="shared" si="1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Juli!C58-C58</f>
        <v>4</v>
      </c>
      <c r="U58" s="2">
        <f>Juli!D58-D58</f>
        <v>185663</v>
      </c>
      <c r="V58" s="40" t="e">
        <f t="shared" si="0"/>
        <v>#DIV/0!</v>
      </c>
      <c r="W58" s="40" t="e">
        <f t="shared" si="0"/>
        <v>#DIV/0!</v>
      </c>
      <c r="Y58" s="3">
        <f>(Januari!C58+Februari!C58+Maret!C58+April!C58+Mei!C58+Juni!C58+Juli!C58)-C58</f>
        <v>4</v>
      </c>
      <c r="Z58" s="24">
        <f>(Januari!D58+Februari!D58+Maret!D58+April!D58+Mei!D58+Juni!D58+Juli!D58)-D58</f>
        <v>185663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Juli!C59-C59</f>
        <v>0</v>
      </c>
      <c r="U59" s="2">
        <f>Juli!D59-D59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(Januari!C59+Februari!C59+Maret!C59+April!C59+Mei!C59+Juni!C59+Juli!C59)-C59</f>
        <v>0</v>
      </c>
      <c r="Z59" s="24">
        <f>(Januari!D59+Februari!D59+Maret!D59+April!D59+Mei!D59+Juni!D59+Juli!D59)-D59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Juli!C60-C60</f>
        <v>0</v>
      </c>
      <c r="U60" s="2">
        <f>Juli!D60-D60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(Januari!C60+Februari!C60+Maret!C60+April!C60+Mei!C60+Juni!C60+Juli!C60)-C60</f>
        <v>0</v>
      </c>
      <c r="Z60" s="24">
        <f>(Januari!D60+Februari!D60+Maret!D60+April!D60+Mei!D60+Juni!D60+Juli!D60)-D60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5901</v>
      </c>
      <c r="U61" s="38">
        <f t="shared" ref="U61:W61" si="2">SUM(U6:U60)</f>
        <v>234827732</v>
      </c>
      <c r="V61" s="38" t="e">
        <f t="shared" si="2"/>
        <v>#DIV/0!</v>
      </c>
      <c r="W61" s="38" t="e">
        <f t="shared" si="2"/>
        <v>#DIV/0!</v>
      </c>
      <c r="Y61" s="38">
        <f>SUM(Y6:Y60)</f>
        <v>11274</v>
      </c>
      <c r="Z61" s="43">
        <f t="shared" ref="Z61:AB61" si="3">SUM(Z6:Z60)</f>
        <v>432608127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1:D1"/>
    <mergeCell ref="A2:D2"/>
    <mergeCell ref="A3:D3"/>
    <mergeCell ref="A4:A5"/>
    <mergeCell ref="B4:B5"/>
    <mergeCell ref="C4:D4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62"/>
  <sheetViews>
    <sheetView topLeftCell="H1" workbookViewId="0">
      <selection activeCell="T16" sqref="T1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100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/>
      <c r="D6" s="2"/>
    </row>
    <row r="7" spans="1:4" x14ac:dyDescent="0.25">
      <c r="A7" s="3">
        <v>2</v>
      </c>
      <c r="B7" s="9" t="s">
        <v>2</v>
      </c>
      <c r="C7" s="3"/>
      <c r="D7" s="3"/>
    </row>
    <row r="8" spans="1:4" x14ac:dyDescent="0.25">
      <c r="A8" s="3">
        <v>3</v>
      </c>
      <c r="B8" s="9" t="s">
        <v>3</v>
      </c>
      <c r="C8" s="3"/>
      <c r="D8" s="3"/>
    </row>
    <row r="9" spans="1:4" x14ac:dyDescent="0.25">
      <c r="A9" s="3">
        <v>4</v>
      </c>
      <c r="B9" s="9" t="s">
        <v>4</v>
      </c>
      <c r="C9" s="3"/>
      <c r="D9" s="3"/>
    </row>
    <row r="10" spans="1:4" x14ac:dyDescent="0.25">
      <c r="A10" s="3">
        <v>5</v>
      </c>
      <c r="B10" s="9" t="s">
        <v>5</v>
      </c>
      <c r="C10" s="3"/>
      <c r="D10" s="3"/>
    </row>
    <row r="11" spans="1:4" x14ac:dyDescent="0.25">
      <c r="A11" s="3">
        <v>6</v>
      </c>
      <c r="B11" s="9" t="s">
        <v>6</v>
      </c>
      <c r="C11" s="3"/>
      <c r="D11" s="3"/>
    </row>
    <row r="12" spans="1:4" x14ac:dyDescent="0.25">
      <c r="A12" s="3">
        <v>7</v>
      </c>
      <c r="B12" s="9" t="s">
        <v>7</v>
      </c>
      <c r="C12" s="3"/>
      <c r="D12" s="3"/>
    </row>
    <row r="13" spans="1:4" x14ac:dyDescent="0.25">
      <c r="A13" s="3">
        <v>8</v>
      </c>
      <c r="B13" s="9" t="s">
        <v>8</v>
      </c>
      <c r="C13" s="3"/>
      <c r="D13" s="3"/>
    </row>
    <row r="14" spans="1:4" x14ac:dyDescent="0.25">
      <c r="A14" s="3">
        <v>9</v>
      </c>
      <c r="B14" s="9" t="s">
        <v>9</v>
      </c>
      <c r="C14" s="3"/>
      <c r="D14" s="3"/>
    </row>
    <row r="15" spans="1:4" ht="16.5" customHeight="1" x14ac:dyDescent="0.25">
      <c r="A15" s="3">
        <v>10</v>
      </c>
      <c r="B15" s="10" t="s">
        <v>10</v>
      </c>
      <c r="C15" s="3"/>
      <c r="D15" s="3"/>
    </row>
    <row r="16" spans="1:4" x14ac:dyDescent="0.25">
      <c r="A16" s="3">
        <v>11</v>
      </c>
      <c r="B16" s="9" t="s">
        <v>11</v>
      </c>
      <c r="C16" s="3"/>
      <c r="D16" s="3"/>
    </row>
    <row r="17" spans="1:4" x14ac:dyDescent="0.25">
      <c r="A17" s="3">
        <v>12</v>
      </c>
      <c r="B17" s="9" t="s">
        <v>12</v>
      </c>
      <c r="C17" s="3"/>
      <c r="D17" s="3"/>
    </row>
    <row r="18" spans="1:4" x14ac:dyDescent="0.25">
      <c r="A18" s="3">
        <v>13</v>
      </c>
      <c r="B18" s="9" t="s">
        <v>13</v>
      </c>
      <c r="C18" s="3"/>
      <c r="D18" s="3"/>
    </row>
    <row r="19" spans="1:4" x14ac:dyDescent="0.25">
      <c r="A19" s="3">
        <v>14</v>
      </c>
      <c r="B19" s="9" t="s">
        <v>14</v>
      </c>
      <c r="C19" s="3"/>
      <c r="D19" s="3"/>
    </row>
    <row r="20" spans="1:4" x14ac:dyDescent="0.25">
      <c r="A20" s="3">
        <v>15</v>
      </c>
      <c r="B20" s="9" t="s">
        <v>15</v>
      </c>
      <c r="C20" s="3"/>
      <c r="D20" s="3"/>
    </row>
    <row r="21" spans="1:4" x14ac:dyDescent="0.25">
      <c r="A21" s="3">
        <v>16</v>
      </c>
      <c r="B21" s="9" t="s">
        <v>16</v>
      </c>
      <c r="C21" s="3"/>
      <c r="D21" s="3"/>
    </row>
    <row r="22" spans="1:4" x14ac:dyDescent="0.25">
      <c r="A22" s="3">
        <v>17</v>
      </c>
      <c r="B22" s="9" t="s">
        <v>17</v>
      </c>
      <c r="C22" s="3"/>
      <c r="D22" s="3"/>
    </row>
    <row r="23" spans="1:4" x14ac:dyDescent="0.25">
      <c r="A23" s="3">
        <v>18</v>
      </c>
      <c r="B23" s="9" t="s">
        <v>18</v>
      </c>
      <c r="C23" s="3"/>
      <c r="D23" s="3"/>
    </row>
    <row r="24" spans="1:4" x14ac:dyDescent="0.25">
      <c r="A24" s="3">
        <v>19</v>
      </c>
      <c r="B24" s="9" t="s">
        <v>19</v>
      </c>
      <c r="C24" s="3"/>
      <c r="D24" s="3"/>
    </row>
    <row r="25" spans="1:4" x14ac:dyDescent="0.25">
      <c r="A25" s="3">
        <v>20</v>
      </c>
      <c r="B25" s="9" t="s">
        <v>20</v>
      </c>
      <c r="C25" s="3"/>
      <c r="D25" s="3"/>
    </row>
    <row r="26" spans="1:4" x14ac:dyDescent="0.25">
      <c r="A26" s="3">
        <v>21</v>
      </c>
      <c r="B26" s="9" t="s">
        <v>21</v>
      </c>
      <c r="C26" s="3"/>
      <c r="D26" s="3"/>
    </row>
    <row r="27" spans="1:4" x14ac:dyDescent="0.25">
      <c r="A27" s="3">
        <v>22</v>
      </c>
      <c r="B27" s="9" t="s">
        <v>22</v>
      </c>
      <c r="C27" s="3"/>
      <c r="D27" s="3"/>
    </row>
    <row r="28" spans="1:4" x14ac:dyDescent="0.25">
      <c r="A28" s="3">
        <v>23</v>
      </c>
      <c r="B28" s="9" t="s">
        <v>23</v>
      </c>
      <c r="C28" s="3"/>
      <c r="D28" s="3"/>
    </row>
    <row r="29" spans="1:4" x14ac:dyDescent="0.25">
      <c r="A29" s="3">
        <v>24</v>
      </c>
      <c r="B29" s="9" t="s">
        <v>24</v>
      </c>
      <c r="C29" s="3"/>
      <c r="D29" s="3"/>
    </row>
    <row r="30" spans="1:4" x14ac:dyDescent="0.25">
      <c r="A30" s="3">
        <v>25</v>
      </c>
      <c r="B30" s="9" t="s">
        <v>25</v>
      </c>
      <c r="C30" s="3"/>
      <c r="D30" s="3"/>
    </row>
    <row r="31" spans="1:4" x14ac:dyDescent="0.25">
      <c r="A31" s="3">
        <v>26</v>
      </c>
      <c r="B31" s="9" t="s">
        <v>26</v>
      </c>
      <c r="C31" s="3"/>
      <c r="D31" s="3"/>
    </row>
    <row r="32" spans="1:4" x14ac:dyDescent="0.25">
      <c r="A32" s="3">
        <v>27</v>
      </c>
      <c r="B32" s="9" t="s">
        <v>27</v>
      </c>
      <c r="C32" s="3"/>
      <c r="D32" s="3"/>
    </row>
    <row r="33" spans="1:4" x14ac:dyDescent="0.25">
      <c r="A33" s="3"/>
      <c r="B33" s="9" t="s">
        <v>82</v>
      </c>
      <c r="C33" s="3"/>
      <c r="D33" s="3"/>
    </row>
    <row r="34" spans="1:4" x14ac:dyDescent="0.25">
      <c r="A34" s="3">
        <v>28</v>
      </c>
      <c r="B34" s="9" t="s">
        <v>28</v>
      </c>
      <c r="C34" s="3"/>
      <c r="D34" s="3"/>
    </row>
    <row r="35" spans="1:4" x14ac:dyDescent="0.25">
      <c r="A35" s="3">
        <v>29</v>
      </c>
      <c r="B35" s="9" t="s">
        <v>29</v>
      </c>
      <c r="C35" s="3"/>
      <c r="D35" s="3"/>
    </row>
    <row r="36" spans="1:4" x14ac:dyDescent="0.25">
      <c r="A36" s="3">
        <v>30</v>
      </c>
      <c r="B36" s="11" t="s">
        <v>30</v>
      </c>
      <c r="C36" s="3"/>
      <c r="D36" s="3"/>
    </row>
    <row r="37" spans="1:4" x14ac:dyDescent="0.25">
      <c r="A37" s="3">
        <v>31</v>
      </c>
      <c r="B37" s="7" t="s">
        <v>31</v>
      </c>
      <c r="C37" s="3"/>
      <c r="D37" s="3"/>
    </row>
    <row r="38" spans="1:4" x14ac:dyDescent="0.25">
      <c r="A38" s="3">
        <v>32</v>
      </c>
      <c r="B38" s="9" t="s">
        <v>32</v>
      </c>
      <c r="C38" s="4"/>
      <c r="D38" s="3"/>
    </row>
    <row r="39" spans="1:4" x14ac:dyDescent="0.25">
      <c r="A39" s="3">
        <v>33</v>
      </c>
      <c r="B39" s="9" t="s">
        <v>33</v>
      </c>
      <c r="C39" s="3"/>
      <c r="D39" s="3"/>
    </row>
    <row r="40" spans="1:4" x14ac:dyDescent="0.25">
      <c r="A40" s="3">
        <v>34</v>
      </c>
      <c r="B40" s="9" t="s">
        <v>34</v>
      </c>
      <c r="C40" s="3"/>
      <c r="D40" s="3"/>
    </row>
    <row r="41" spans="1:4" x14ac:dyDescent="0.25">
      <c r="A41" s="3">
        <v>35</v>
      </c>
      <c r="B41" s="7" t="s">
        <v>35</v>
      </c>
      <c r="C41" s="3"/>
      <c r="D41" s="3"/>
    </row>
    <row r="42" spans="1:4" x14ac:dyDescent="0.25">
      <c r="A42" s="3">
        <v>36</v>
      </c>
      <c r="B42" s="12" t="s">
        <v>63</v>
      </c>
      <c r="C42" s="3"/>
      <c r="D42" s="3"/>
    </row>
    <row r="43" spans="1:4" x14ac:dyDescent="0.25">
      <c r="A43" s="3">
        <v>37</v>
      </c>
      <c r="B43" s="12" t="s">
        <v>64</v>
      </c>
      <c r="C43" s="3"/>
      <c r="D43" s="3"/>
    </row>
    <row r="44" spans="1:4" x14ac:dyDescent="0.25">
      <c r="A44" s="3">
        <v>38</v>
      </c>
      <c r="B44" s="12" t="s">
        <v>65</v>
      </c>
      <c r="C44" s="3"/>
      <c r="D44" s="3"/>
    </row>
    <row r="45" spans="1:4" x14ac:dyDescent="0.25">
      <c r="A45" s="3">
        <v>39</v>
      </c>
      <c r="B45" s="12" t="s">
        <v>66</v>
      </c>
      <c r="C45" s="3"/>
      <c r="D45" s="3"/>
    </row>
    <row r="46" spans="1:4" x14ac:dyDescent="0.25">
      <c r="A46" s="3">
        <v>40</v>
      </c>
      <c r="B46" s="12" t="s">
        <v>67</v>
      </c>
      <c r="C46" s="3"/>
      <c r="D46" s="3"/>
    </row>
    <row r="47" spans="1:4" x14ac:dyDescent="0.25">
      <c r="A47" s="3">
        <v>41</v>
      </c>
      <c r="B47" s="12" t="s">
        <v>68</v>
      </c>
      <c r="C47" s="3"/>
      <c r="D47" s="3"/>
    </row>
    <row r="48" spans="1:4" x14ac:dyDescent="0.25">
      <c r="A48" s="3">
        <v>42</v>
      </c>
      <c r="B48" s="12" t="s">
        <v>69</v>
      </c>
      <c r="C48" s="3"/>
      <c r="D48" s="3"/>
    </row>
    <row r="49" spans="1:4" x14ac:dyDescent="0.25">
      <c r="A49" s="3">
        <v>43</v>
      </c>
      <c r="B49" s="12" t="s">
        <v>70</v>
      </c>
      <c r="C49" s="3"/>
      <c r="D49" s="3"/>
    </row>
    <row r="50" spans="1:4" x14ac:dyDescent="0.25">
      <c r="A50" s="3">
        <v>44</v>
      </c>
      <c r="B50" s="12" t="s">
        <v>71</v>
      </c>
      <c r="C50" s="3"/>
      <c r="D50" s="3"/>
    </row>
    <row r="51" spans="1:4" x14ac:dyDescent="0.25">
      <c r="A51" s="3">
        <v>45</v>
      </c>
      <c r="B51" s="12" t="s">
        <v>72</v>
      </c>
      <c r="C51" s="3"/>
      <c r="D51" s="3"/>
    </row>
    <row r="52" spans="1:4" x14ac:dyDescent="0.25">
      <c r="A52" s="3">
        <v>46</v>
      </c>
      <c r="B52" s="12" t="s">
        <v>73</v>
      </c>
      <c r="C52" s="3"/>
      <c r="D52" s="3"/>
    </row>
    <row r="53" spans="1:4" x14ac:dyDescent="0.25">
      <c r="A53" s="3">
        <v>47</v>
      </c>
      <c r="B53" s="12" t="s">
        <v>74</v>
      </c>
      <c r="C53" s="3"/>
      <c r="D53" s="3"/>
    </row>
    <row r="54" spans="1:4" x14ac:dyDescent="0.25">
      <c r="A54" s="3">
        <v>48</v>
      </c>
      <c r="B54" s="12" t="s">
        <v>75</v>
      </c>
      <c r="C54" s="3"/>
      <c r="D54" s="3"/>
    </row>
    <row r="55" spans="1:4" x14ac:dyDescent="0.25">
      <c r="A55" s="3">
        <v>49</v>
      </c>
      <c r="B55" s="12" t="s">
        <v>76</v>
      </c>
      <c r="C55" s="3"/>
      <c r="D55" s="3"/>
    </row>
    <row r="56" spans="1:4" x14ac:dyDescent="0.25">
      <c r="A56" s="3">
        <v>50</v>
      </c>
      <c r="B56" s="12" t="s">
        <v>77</v>
      </c>
      <c r="C56" s="3"/>
      <c r="D56" s="3"/>
    </row>
    <row r="57" spans="1:4" x14ac:dyDescent="0.25">
      <c r="A57" s="3">
        <v>51</v>
      </c>
      <c r="B57" s="12" t="s">
        <v>78</v>
      </c>
      <c r="C57" s="3"/>
      <c r="D57" s="3"/>
    </row>
    <row r="58" spans="1:4" x14ac:dyDescent="0.25">
      <c r="A58" s="3">
        <v>52</v>
      </c>
      <c r="B58" s="12" t="s">
        <v>79</v>
      </c>
      <c r="C58" s="3"/>
      <c r="D58" s="3"/>
    </row>
    <row r="59" spans="1:4" x14ac:dyDescent="0.25">
      <c r="A59" s="3">
        <v>53</v>
      </c>
      <c r="B59" s="12" t="s">
        <v>80</v>
      </c>
      <c r="C59" s="3"/>
      <c r="D59" s="3"/>
    </row>
    <row r="60" spans="1:4" ht="15.75" thickBot="1" x14ac:dyDescent="0.3">
      <c r="A60" s="6">
        <v>54</v>
      </c>
      <c r="B60" s="13" t="s">
        <v>81</v>
      </c>
      <c r="C60" s="6"/>
      <c r="D60" s="6"/>
    </row>
    <row r="61" spans="1:4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</row>
    <row r="62" spans="1:4" ht="15.75" thickTop="1" x14ac:dyDescent="0.25"/>
  </sheetData>
  <mergeCells count="6">
    <mergeCell ref="A4:A5"/>
    <mergeCell ref="B4:B5"/>
    <mergeCell ref="C4:D4"/>
    <mergeCell ref="A1:D1"/>
    <mergeCell ref="A2:D2"/>
    <mergeCell ref="A3:D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B62"/>
  <sheetViews>
    <sheetView topLeftCell="T1" workbookViewId="0">
      <selection activeCell="Y4" sqref="Y4:Z4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8.7109375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90</v>
      </c>
      <c r="B3" s="56"/>
      <c r="C3" s="56"/>
      <c r="D3" s="56"/>
      <c r="R3" s="61" t="s">
        <v>0</v>
      </c>
      <c r="S3" s="61" t="s">
        <v>1</v>
      </c>
      <c r="T3" s="57" t="s">
        <v>114</v>
      </c>
      <c r="U3" s="57"/>
      <c r="V3" s="58"/>
      <c r="W3" s="58"/>
      <c r="X3" s="34"/>
      <c r="Y3" s="59" t="s">
        <v>123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Agustus!C6-C6</f>
        <v>0</v>
      </c>
      <c r="U6" s="2">
        <f>Agustus!D6-D6</f>
        <v>0</v>
      </c>
      <c r="V6" s="40" t="e">
        <f>T6/C6</f>
        <v>#DIV/0!</v>
      </c>
      <c r="W6" s="40" t="e">
        <f>U6/D6</f>
        <v>#DIV/0!</v>
      </c>
      <c r="Y6" s="3">
        <f>(Januari!C6+Februari!C6+Maret!C6+April!C6+Mei!C6+Juni!C6+Juli!C6+Agustus!C6)-C6</f>
        <v>1229</v>
      </c>
      <c r="Z6" s="24">
        <f>(Januari!D6+Februari!D6+Maret!D6+April!D6+Mei!D6+Juni!D6+Juli!D6+Agustus!D6)-D6</f>
        <v>70201734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Agustus!C7-C7</f>
        <v>0</v>
      </c>
      <c r="U7" s="2">
        <f>Agustus!D7-D7</f>
        <v>0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(Januari!C7+Februari!C7+Maret!C7+April!C7+Mei!C7+Juni!C7+Juli!C7+Agustus!C7)-C7</f>
        <v>45</v>
      </c>
      <c r="Z7" s="24">
        <f>(Januari!D7+Februari!D7+Maret!D7+April!D7+Mei!D7+Juni!D7+Juli!D7+Agustus!D7)-D7</f>
        <v>1728321</v>
      </c>
      <c r="AA7" s="40" t="e">
        <f t="shared" ref="AA7:AB60" si="1">Y7/C7</f>
        <v>#DIV/0!</v>
      </c>
      <c r="AB7" s="40" t="e">
        <f t="shared" si="1"/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Agustus!C8-C8</f>
        <v>0</v>
      </c>
      <c r="U8" s="2">
        <f>Agustus!D8-D8</f>
        <v>0</v>
      </c>
      <c r="V8" s="40" t="e">
        <f t="shared" si="0"/>
        <v>#DIV/0!</v>
      </c>
      <c r="W8" s="40" t="e">
        <f t="shared" si="0"/>
        <v>#DIV/0!</v>
      </c>
      <c r="Y8" s="3">
        <f>(Januari!C8+Februari!C8+Maret!C8+April!C8+Mei!C8+Juni!C8+Juli!C8+Agustus!C8)-C8</f>
        <v>5</v>
      </c>
      <c r="Z8" s="24">
        <f>(Januari!D8+Februari!D8+Maret!D8+April!D8+Mei!D8+Juni!D8+Juli!D8+Agustus!D8)-D8</f>
        <v>146535</v>
      </c>
      <c r="AA8" s="40" t="e">
        <f t="shared" si="1"/>
        <v>#DIV/0!</v>
      </c>
      <c r="AB8" s="40" t="e">
        <f t="shared" si="1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Agustus!C9-C9</f>
        <v>0</v>
      </c>
      <c r="U9" s="2">
        <f>Agustus!D9-D9</f>
        <v>0</v>
      </c>
      <c r="V9" s="40" t="e">
        <f t="shared" si="0"/>
        <v>#DIV/0!</v>
      </c>
      <c r="W9" s="40" t="e">
        <f t="shared" si="0"/>
        <v>#DIV/0!</v>
      </c>
      <c r="Y9" s="3">
        <f>(Januari!C9+Februari!C9+Maret!C9+April!C9+Mei!C9+Juni!C9+Juli!C9+Agustus!C9)-C9</f>
        <v>40</v>
      </c>
      <c r="Z9" s="24">
        <f>(Januari!D9+Februari!D9+Maret!D9+April!D9+Mei!D9+Juni!D9+Juli!D9+Agustus!D9)-D9</f>
        <v>731778</v>
      </c>
      <c r="AA9" s="40" t="e">
        <f t="shared" si="1"/>
        <v>#DIV/0!</v>
      </c>
      <c r="AB9" s="40" t="e">
        <f t="shared" si="1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Agustus!C10-C10</f>
        <v>0</v>
      </c>
      <c r="U10" s="2">
        <f>Agustus!D10-D10</f>
        <v>0</v>
      </c>
      <c r="V10" s="40" t="e">
        <f t="shared" si="0"/>
        <v>#DIV/0!</v>
      </c>
      <c r="W10" s="40" t="e">
        <f t="shared" si="0"/>
        <v>#DIV/0!</v>
      </c>
      <c r="Y10" s="3">
        <f>(Januari!C10+Februari!C10+Maret!C10+April!C10+Mei!C10+Juni!C10+Juli!C10+Agustus!C10)-C10</f>
        <v>372</v>
      </c>
      <c r="Z10" s="24">
        <f>(Januari!D10+Februari!D10+Maret!D10+April!D10+Mei!D10+Juni!D10+Juli!D10+Agustus!D10)-D10</f>
        <v>9791093</v>
      </c>
      <c r="AA10" s="40" t="e">
        <f t="shared" si="1"/>
        <v>#DIV/0!</v>
      </c>
      <c r="AB10" s="40" t="e">
        <f t="shared" si="1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Agustus!C11-C11</f>
        <v>0</v>
      </c>
      <c r="U11" s="2">
        <f>Agustus!D11-D11</f>
        <v>0</v>
      </c>
      <c r="V11" s="40" t="e">
        <f t="shared" si="0"/>
        <v>#DIV/0!</v>
      </c>
      <c r="W11" s="40" t="e">
        <f t="shared" si="0"/>
        <v>#DIV/0!</v>
      </c>
      <c r="Y11" s="3">
        <f>(Januari!C11+Februari!C11+Maret!C11+April!C11+Mei!C11+Juni!C11+Juli!C11+Agustus!C11)-C11</f>
        <v>79</v>
      </c>
      <c r="Z11" s="24">
        <f>(Januari!D11+Februari!D11+Maret!D11+April!D11+Mei!D11+Juni!D11+Juli!D11+Agustus!D11)-D11</f>
        <v>3822351</v>
      </c>
      <c r="AA11" s="40" t="e">
        <f t="shared" si="1"/>
        <v>#DIV/0!</v>
      </c>
      <c r="AB11" s="40" t="e">
        <f t="shared" si="1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Agustus!C12-C12</f>
        <v>0</v>
      </c>
      <c r="U12" s="2">
        <f>Agustus!D12-D12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(Januari!C12+Februari!C12+Maret!C12+April!C12+Mei!C12+Juni!C12+Juli!C12+Agustus!C12)-C12</f>
        <v>0</v>
      </c>
      <c r="Z12" s="24">
        <f>(Januari!D12+Februari!D12+Maret!D12+April!D12+Mei!D12+Juni!D12+Juli!D12+Agustus!D12)-D12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Agustus!C13-C13</f>
        <v>0</v>
      </c>
      <c r="U13" s="2">
        <f>Agustus!D13-D13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(Januari!C13+Februari!C13+Maret!C13+April!C13+Mei!C13+Juni!C13+Juli!C13+Agustus!C13)-C13</f>
        <v>0</v>
      </c>
      <c r="Z13" s="24">
        <f>(Januari!D13+Februari!D13+Maret!D13+April!D13+Mei!D13+Juni!D13+Juli!D13+Agustus!D13)-D13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Agustus!C14-C14</f>
        <v>0</v>
      </c>
      <c r="U14" s="2">
        <f>Agustus!D14-D14</f>
        <v>0</v>
      </c>
      <c r="V14" s="40" t="e">
        <f t="shared" si="0"/>
        <v>#DIV/0!</v>
      </c>
      <c r="W14" s="40" t="e">
        <f t="shared" si="0"/>
        <v>#DIV/0!</v>
      </c>
      <c r="Y14" s="3">
        <f>(Januari!C14+Februari!C14+Maret!C14+April!C14+Mei!C14+Juni!C14+Juli!C14+Agustus!C14)-C14</f>
        <v>225</v>
      </c>
      <c r="Z14" s="24">
        <f>(Januari!D14+Februari!D14+Maret!D14+April!D14+Mei!D14+Juni!D14+Juli!D14+Agustus!D14)-D14</f>
        <v>9190497</v>
      </c>
      <c r="AA14" s="40" t="e">
        <f t="shared" si="1"/>
        <v>#DIV/0!</v>
      </c>
      <c r="AB14" s="40" t="e">
        <f t="shared" si="1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Agustus!C15-C15</f>
        <v>0</v>
      </c>
      <c r="U15" s="2">
        <f>Agustus!D15-D15</f>
        <v>0</v>
      </c>
      <c r="V15" s="40" t="e">
        <f t="shared" si="0"/>
        <v>#DIV/0!</v>
      </c>
      <c r="W15" s="40" t="e">
        <f t="shared" si="0"/>
        <v>#DIV/0!</v>
      </c>
      <c r="Y15" s="3">
        <f>(Januari!C15+Februari!C15+Maret!C15+April!C15+Mei!C15+Juni!C15+Juli!C15+Agustus!C15)-C15</f>
        <v>1056</v>
      </c>
      <c r="Z15" s="24">
        <f>(Januari!D15+Februari!D15+Maret!D15+April!D15+Mei!D15+Juni!D15+Juli!D15+Agustus!D15)-D15</f>
        <v>46953495</v>
      </c>
      <c r="AA15" s="40" t="e">
        <f t="shared" si="1"/>
        <v>#DIV/0!</v>
      </c>
      <c r="AB15" s="40" t="e">
        <f t="shared" si="1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Agustus!C16-C16</f>
        <v>0</v>
      </c>
      <c r="U16" s="2">
        <f>Agustus!D16-D16</f>
        <v>0</v>
      </c>
      <c r="V16" s="40" t="e">
        <f t="shared" si="0"/>
        <v>#DIV/0!</v>
      </c>
      <c r="W16" s="40" t="e">
        <f t="shared" si="0"/>
        <v>#DIV/0!</v>
      </c>
      <c r="Y16" s="3">
        <f>(Januari!C16+Februari!C16+Maret!C16+April!C16+Mei!C16+Juni!C16+Juli!C16+Agustus!C16)-C16</f>
        <v>170</v>
      </c>
      <c r="Z16" s="24">
        <f>(Januari!D16+Februari!D16+Maret!D16+April!D16+Mei!D16+Juni!D16+Juli!D16+Agustus!D16)-D16</f>
        <v>5860744</v>
      </c>
      <c r="AA16" s="40" t="e">
        <f t="shared" si="1"/>
        <v>#DIV/0!</v>
      </c>
      <c r="AB16" s="40" t="e">
        <f t="shared" si="1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Agustus!C17-C17</f>
        <v>0</v>
      </c>
      <c r="U17" s="2">
        <f>Agustus!D17-D17</f>
        <v>0</v>
      </c>
      <c r="V17" s="40" t="e">
        <f t="shared" si="0"/>
        <v>#DIV/0!</v>
      </c>
      <c r="W17" s="40" t="e">
        <f t="shared" si="0"/>
        <v>#DIV/0!</v>
      </c>
      <c r="Y17" s="3">
        <f>(Januari!C17+Februari!C17+Maret!C17+April!C17+Mei!C17+Juni!C17+Juli!C17+Agustus!C17)-C17</f>
        <v>32</v>
      </c>
      <c r="Z17" s="24">
        <f>(Januari!D17+Februari!D17+Maret!D17+April!D17+Mei!D17+Juni!D17+Juli!D17+Agustus!D17)-D17</f>
        <v>1597492</v>
      </c>
      <c r="AA17" s="40" t="e">
        <f t="shared" si="1"/>
        <v>#DIV/0!</v>
      </c>
      <c r="AB17" s="40" t="e">
        <f t="shared" si="1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Agustus!C18-C18</f>
        <v>0</v>
      </c>
      <c r="U18" s="2">
        <f>Agustus!D18-D18</f>
        <v>0</v>
      </c>
      <c r="V18" s="40" t="e">
        <f t="shared" si="0"/>
        <v>#DIV/0!</v>
      </c>
      <c r="W18" s="40" t="e">
        <f t="shared" si="0"/>
        <v>#DIV/0!</v>
      </c>
      <c r="Y18" s="3">
        <f>(Januari!C18+Februari!C18+Maret!C18+April!C18+Mei!C18+Juni!C18+Juli!C18+Agustus!C18)-C18</f>
        <v>382</v>
      </c>
      <c r="Z18" s="24">
        <f>(Januari!D18+Februari!D18+Maret!D18+April!D18+Mei!D18+Juni!D18+Juli!D18+Agustus!D18)-D18</f>
        <v>11067131</v>
      </c>
      <c r="AA18" s="40" t="e">
        <f t="shared" si="1"/>
        <v>#DIV/0!</v>
      </c>
      <c r="AB18" s="40" t="e">
        <f t="shared" si="1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Agustus!C19-C19</f>
        <v>0</v>
      </c>
      <c r="U19" s="2">
        <f>Agustus!D19-D19</f>
        <v>0</v>
      </c>
      <c r="V19" s="40" t="e">
        <f t="shared" si="0"/>
        <v>#DIV/0!</v>
      </c>
      <c r="W19" s="40" t="e">
        <f t="shared" si="0"/>
        <v>#DIV/0!</v>
      </c>
      <c r="Y19" s="3">
        <f>(Januari!C19+Februari!C19+Maret!C19+April!C19+Mei!C19+Juni!C19+Juli!C19+Agustus!C19)-C19</f>
        <v>134</v>
      </c>
      <c r="Z19" s="24">
        <f>(Januari!D19+Februari!D19+Maret!D19+April!D19+Mei!D19+Juni!D19+Juli!D19+Agustus!D19)-D19</f>
        <v>4273725</v>
      </c>
      <c r="AA19" s="40" t="e">
        <f t="shared" si="1"/>
        <v>#DIV/0!</v>
      </c>
      <c r="AB19" s="40" t="e">
        <f t="shared" si="1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Agustus!C20-C20</f>
        <v>0</v>
      </c>
      <c r="U20" s="2">
        <f>Agustus!D20-D20</f>
        <v>0</v>
      </c>
      <c r="V20" s="40" t="e">
        <f t="shared" si="0"/>
        <v>#DIV/0!</v>
      </c>
      <c r="W20" s="40" t="e">
        <f t="shared" si="0"/>
        <v>#DIV/0!</v>
      </c>
      <c r="Y20" s="3">
        <f>(Januari!C20+Februari!C20+Maret!C20+April!C20+Mei!C20+Juni!C20+Juli!C20+Agustus!C20)-C20</f>
        <v>348</v>
      </c>
      <c r="Z20" s="24">
        <f>(Januari!D20+Februari!D20+Maret!D20+April!D20+Mei!D20+Juni!D20+Juli!D20+Agustus!D20)-D20</f>
        <v>12738616</v>
      </c>
      <c r="AA20" s="40" t="e">
        <f t="shared" si="1"/>
        <v>#DIV/0!</v>
      </c>
      <c r="AB20" s="40" t="e">
        <f t="shared" si="1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Agustus!C21-C21</f>
        <v>0</v>
      </c>
      <c r="U21" s="2">
        <f>Agustus!D21-D21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(Januari!C21+Februari!C21+Maret!C21+April!C21+Mei!C21+Juni!C21+Juli!C21+Agustus!C21)-C21</f>
        <v>0</v>
      </c>
      <c r="Z21" s="24">
        <f>(Januari!D21+Februari!D21+Maret!D21+April!D21+Mei!D21+Juni!D21+Juli!D21+Agustus!D21)-D21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Agustus!C22-C22</f>
        <v>0</v>
      </c>
      <c r="U22" s="2">
        <f>Agustus!D22-D22</f>
        <v>0</v>
      </c>
      <c r="V22" s="40" t="e">
        <f t="shared" si="0"/>
        <v>#DIV/0!</v>
      </c>
      <c r="W22" s="40" t="e">
        <f t="shared" si="0"/>
        <v>#DIV/0!</v>
      </c>
      <c r="Y22" s="3">
        <f>(Januari!C22+Februari!C22+Maret!C22+April!C22+Mei!C22+Juni!C22+Juli!C22+Agustus!C22)-C22</f>
        <v>463</v>
      </c>
      <c r="Z22" s="24">
        <f>(Januari!D22+Februari!D22+Maret!D22+April!D22+Mei!D22+Juni!D22+Juli!D22+Agustus!D22)-D22</f>
        <v>20034479</v>
      </c>
      <c r="AA22" s="40" t="e">
        <f t="shared" si="1"/>
        <v>#DIV/0!</v>
      </c>
      <c r="AB22" s="40" t="e">
        <f t="shared" si="1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Agustus!C23-C23</f>
        <v>0</v>
      </c>
      <c r="U23" s="2">
        <f>Agustus!D23-D23</f>
        <v>0</v>
      </c>
      <c r="V23" s="40" t="e">
        <f t="shared" si="0"/>
        <v>#DIV/0!</v>
      </c>
      <c r="W23" s="40" t="e">
        <f t="shared" si="0"/>
        <v>#DIV/0!</v>
      </c>
      <c r="Y23" s="3">
        <f>(Januari!C23+Februari!C23+Maret!C23+April!C23+Mei!C23+Juni!C23+Juli!C23+Agustus!C23)-C23</f>
        <v>96</v>
      </c>
      <c r="Z23" s="24">
        <f>(Januari!D23+Februari!D23+Maret!D23+April!D23+Mei!D23+Juni!D23+Juli!D23+Agustus!D23)-D23</f>
        <v>3425008</v>
      </c>
      <c r="AA23" s="40" t="e">
        <f t="shared" si="1"/>
        <v>#DIV/0!</v>
      </c>
      <c r="AB23" s="40" t="e">
        <f t="shared" si="1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Agustus!C24-C24</f>
        <v>0</v>
      </c>
      <c r="U24" s="2">
        <f>Agustus!D24-D24</f>
        <v>0</v>
      </c>
      <c r="V24" s="40" t="e">
        <f t="shared" si="0"/>
        <v>#DIV/0!</v>
      </c>
      <c r="W24" s="40" t="e">
        <f t="shared" si="0"/>
        <v>#DIV/0!</v>
      </c>
      <c r="Y24" s="3">
        <f>(Januari!C24+Februari!C24+Maret!C24+April!C24+Mei!C24+Juni!C24+Juli!C24+Agustus!C24)-C24</f>
        <v>141</v>
      </c>
      <c r="Z24" s="24">
        <f>(Januari!D24+Februari!D24+Maret!D24+April!D24+Mei!D24+Juni!D24+Juli!D24+Agustus!D24)-D24</f>
        <v>4560858</v>
      </c>
      <c r="AA24" s="40" t="e">
        <f t="shared" si="1"/>
        <v>#DIV/0!</v>
      </c>
      <c r="AB24" s="40" t="e">
        <f t="shared" si="1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Agustus!C25-C25</f>
        <v>0</v>
      </c>
      <c r="U25" s="2">
        <f>Agustus!D25-D25</f>
        <v>0</v>
      </c>
      <c r="V25" s="40" t="e">
        <f t="shared" si="0"/>
        <v>#DIV/0!</v>
      </c>
      <c r="W25" s="40" t="e">
        <f t="shared" si="0"/>
        <v>#DIV/0!</v>
      </c>
      <c r="Y25" s="3">
        <f>(Januari!C25+Februari!C25+Maret!C25+April!C25+Mei!C25+Juni!C25+Juli!C25+Agustus!C25)-C25</f>
        <v>210</v>
      </c>
      <c r="Z25" s="24">
        <f>(Januari!D25+Februari!D25+Maret!D25+April!D25+Mei!D25+Juni!D25+Juli!D25+Agustus!D25)-D25</f>
        <v>8131831</v>
      </c>
      <c r="AA25" s="40" t="e">
        <f t="shared" si="1"/>
        <v>#DIV/0!</v>
      </c>
      <c r="AB25" s="40" t="e">
        <f t="shared" si="1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Agustus!C26-C26</f>
        <v>0</v>
      </c>
      <c r="U26" s="2">
        <f>Agustus!D26-D26</f>
        <v>0</v>
      </c>
      <c r="V26" s="40" t="e">
        <f t="shared" si="0"/>
        <v>#DIV/0!</v>
      </c>
      <c r="W26" s="40" t="e">
        <f t="shared" si="0"/>
        <v>#DIV/0!</v>
      </c>
      <c r="Y26" s="3">
        <f>(Januari!C26+Februari!C26+Maret!C26+April!C26+Mei!C26+Juni!C26+Juli!C26+Agustus!C26)-C26</f>
        <v>55</v>
      </c>
      <c r="Z26" s="24">
        <f>(Januari!D26+Februari!D26+Maret!D26+April!D26+Mei!D26+Juni!D26+Juli!D26+Agustus!D26)-D26</f>
        <v>2194355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Agustus!C27-C27</f>
        <v>0</v>
      </c>
      <c r="U27" s="2">
        <f>Agustus!D27-D27</f>
        <v>0</v>
      </c>
      <c r="V27" s="40" t="e">
        <f t="shared" si="0"/>
        <v>#DIV/0!</v>
      </c>
      <c r="W27" s="40" t="e">
        <f t="shared" si="0"/>
        <v>#DIV/0!</v>
      </c>
      <c r="Y27" s="3">
        <f>(Januari!C27+Februari!C27+Maret!C27+April!C27+Mei!C27+Juni!C27+Juli!C27+Agustus!C27)-C27</f>
        <v>96</v>
      </c>
      <c r="Z27" s="24">
        <f>(Januari!D27+Februari!D27+Maret!D27+April!D27+Mei!D27+Juni!D27+Juli!D27+Agustus!D27)-D27</f>
        <v>2875384</v>
      </c>
      <c r="AA27" s="40" t="e">
        <f t="shared" si="1"/>
        <v>#DIV/0!</v>
      </c>
      <c r="AB27" s="40" t="e">
        <f t="shared" si="1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Agustus!C28-C28</f>
        <v>0</v>
      </c>
      <c r="U28" s="2">
        <f>Agustus!D28-D28</f>
        <v>0</v>
      </c>
      <c r="V28" s="40" t="e">
        <f t="shared" si="0"/>
        <v>#DIV/0!</v>
      </c>
      <c r="W28" s="40" t="e">
        <f t="shared" si="0"/>
        <v>#DIV/0!</v>
      </c>
      <c r="Y28" s="3">
        <f>(Januari!C28+Februari!C28+Maret!C28+April!C28+Mei!C28+Juni!C28+Juli!C28+Agustus!C28)-C28</f>
        <v>381</v>
      </c>
      <c r="Z28" s="24">
        <f>(Januari!D28+Februari!D28+Maret!D28+April!D28+Mei!D28+Juni!D28+Juli!D28+Agustus!D28)-D28</f>
        <v>17764640</v>
      </c>
      <c r="AA28" s="40" t="e">
        <f t="shared" si="1"/>
        <v>#DIV/0!</v>
      </c>
      <c r="AB28" s="40" t="e">
        <f t="shared" si="1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Agustus!C29-C29</f>
        <v>0</v>
      </c>
      <c r="U29" s="2">
        <f>Agustus!D29-D29</f>
        <v>0</v>
      </c>
      <c r="V29" s="40" t="e">
        <f t="shared" si="0"/>
        <v>#DIV/0!</v>
      </c>
      <c r="W29" s="40" t="e">
        <f t="shared" si="0"/>
        <v>#DIV/0!</v>
      </c>
      <c r="Y29" s="3">
        <f>(Januari!C29+Februari!C29+Maret!C29+April!C29+Mei!C29+Juni!C29+Juli!C29+Agustus!C29)-C29</f>
        <v>16</v>
      </c>
      <c r="Z29" s="24">
        <f>(Januari!D29+Februari!D29+Maret!D29+April!D29+Mei!D29+Juni!D29+Juli!D29+Agustus!D29)-D29</f>
        <v>577500</v>
      </c>
      <c r="AA29" s="40" t="e">
        <f t="shared" si="1"/>
        <v>#DIV/0!</v>
      </c>
      <c r="AB29" s="40" t="e">
        <f t="shared" si="1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Agustus!C30-C30</f>
        <v>0</v>
      </c>
      <c r="U30" s="2">
        <f>Agustus!D30-D30</f>
        <v>0</v>
      </c>
      <c r="V30" s="40" t="e">
        <f t="shared" si="0"/>
        <v>#DIV/0!</v>
      </c>
      <c r="W30" s="40" t="e">
        <f t="shared" si="0"/>
        <v>#DIV/0!</v>
      </c>
      <c r="Y30" s="3">
        <f>(Januari!C30+Februari!C30+Maret!C30+April!C30+Mei!C30+Juni!C30+Juli!C30+Agustus!C30)-C30</f>
        <v>487</v>
      </c>
      <c r="Z30" s="24">
        <f>(Januari!D30+Februari!D30+Maret!D30+April!D30+Mei!D30+Juni!D30+Juli!D30+Agustus!D30)-D30</f>
        <v>14636334</v>
      </c>
      <c r="AA30" s="40" t="e">
        <f t="shared" si="1"/>
        <v>#DIV/0!</v>
      </c>
      <c r="AB30" s="40" t="e">
        <f t="shared" si="1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Agustus!C31-C31</f>
        <v>0</v>
      </c>
      <c r="U31" s="2">
        <f>Agustus!D31-D31</f>
        <v>0</v>
      </c>
      <c r="V31" s="40" t="e">
        <f t="shared" si="0"/>
        <v>#DIV/0!</v>
      </c>
      <c r="W31" s="40" t="e">
        <f t="shared" si="0"/>
        <v>#DIV/0!</v>
      </c>
      <c r="Y31" s="3">
        <f>(Januari!C31+Februari!C31+Maret!C31+April!C31+Mei!C31+Juni!C31+Juli!C31+Agustus!C31)-C31</f>
        <v>25</v>
      </c>
      <c r="Z31" s="24">
        <f>(Januari!D31+Februari!D31+Maret!D31+April!D31+Mei!D31+Juni!D31+Juli!D31+Agustus!D31)-D31</f>
        <v>657456</v>
      </c>
      <c r="AA31" s="40" t="e">
        <f t="shared" si="1"/>
        <v>#DIV/0!</v>
      </c>
      <c r="AB31" s="40" t="e">
        <f t="shared" si="1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Agustus!C32-C32</f>
        <v>0</v>
      </c>
      <c r="U32" s="2">
        <f>Agustus!D32-D32</f>
        <v>0</v>
      </c>
      <c r="V32" s="40" t="e">
        <f t="shared" si="0"/>
        <v>#DIV/0!</v>
      </c>
      <c r="W32" s="40" t="e">
        <f t="shared" si="0"/>
        <v>#DIV/0!</v>
      </c>
      <c r="Y32" s="3">
        <f>(Januari!C32+Februari!C32+Maret!C32+April!C32+Mei!C32+Juni!C32+Juli!C32+Agustus!C32)-C32</f>
        <v>40</v>
      </c>
      <c r="Z32" s="24">
        <f>(Januari!D32+Februari!D32+Maret!D32+April!D32+Mei!D32+Juni!D32+Juli!D32+Agustus!D32)-D32</f>
        <v>1716986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Agustus!C33-C33</f>
        <v>0</v>
      </c>
      <c r="U33" s="2">
        <f>Agustus!D33-D33</f>
        <v>0</v>
      </c>
      <c r="V33" s="40" t="e">
        <f t="shared" si="0"/>
        <v>#DIV/0!</v>
      </c>
      <c r="W33" s="40" t="e">
        <f t="shared" si="0"/>
        <v>#DIV/0!</v>
      </c>
      <c r="Y33" s="3">
        <f>(Januari!C33+Februari!C33+Maret!C33+April!C33+Mei!C33+Juni!C33+Juli!C33+Agustus!C33)-C33</f>
        <v>391</v>
      </c>
      <c r="Z33" s="24">
        <f>(Januari!D33+Februari!D33+Maret!D33+April!D33+Mei!D33+Juni!D33+Juli!D33+Agustus!D33)-D33</f>
        <v>10919302</v>
      </c>
      <c r="AA33" s="40" t="e">
        <f t="shared" si="1"/>
        <v>#DIV/0!</v>
      </c>
      <c r="AB33" s="40" t="e">
        <f t="shared" si="1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Agustus!C34-C34</f>
        <v>0</v>
      </c>
      <c r="U34" s="2">
        <f>Agustus!D34-D34</f>
        <v>0</v>
      </c>
      <c r="V34" s="40" t="e">
        <f t="shared" si="0"/>
        <v>#DIV/0!</v>
      </c>
      <c r="W34" s="40" t="e">
        <f t="shared" si="0"/>
        <v>#DIV/0!</v>
      </c>
      <c r="Y34" s="3">
        <f>(Januari!C34+Februari!C34+Maret!C34+April!C34+Mei!C34+Juni!C34+Juli!C34+Agustus!C34)-C34</f>
        <v>208</v>
      </c>
      <c r="Z34" s="24">
        <f>(Januari!D34+Februari!D34+Maret!D34+April!D34+Mei!D34+Juni!D34+Juli!D34+Agustus!D34)-D34</f>
        <v>4434708</v>
      </c>
      <c r="AA34" s="40" t="e">
        <f t="shared" si="1"/>
        <v>#DIV/0!</v>
      </c>
      <c r="AB34" s="40" t="e">
        <f t="shared" si="1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Agustus!C35-C35</f>
        <v>0</v>
      </c>
      <c r="U35" s="2">
        <f>Agustus!D35-D35</f>
        <v>0</v>
      </c>
      <c r="V35" s="40" t="e">
        <f t="shared" si="0"/>
        <v>#DIV/0!</v>
      </c>
      <c r="W35" s="40" t="e">
        <f t="shared" si="0"/>
        <v>#DIV/0!</v>
      </c>
      <c r="Y35" s="3">
        <f>(Januari!C35+Februari!C35+Maret!C35+April!C35+Mei!C35+Juni!C35+Juli!C35+Agustus!C35)-C35</f>
        <v>318</v>
      </c>
      <c r="Z35" s="24">
        <f>(Januari!D35+Februari!D35+Maret!D35+April!D35+Mei!D35+Juni!D35+Juli!D35+Agustus!D35)-D35</f>
        <v>13247386</v>
      </c>
      <c r="AA35" s="40" t="e">
        <f t="shared" si="1"/>
        <v>#DIV/0!</v>
      </c>
      <c r="AB35" s="40" t="e">
        <f t="shared" si="1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Agustus!C36-C36</f>
        <v>0</v>
      </c>
      <c r="U36" s="2">
        <f>Agustus!D36-D36</f>
        <v>0</v>
      </c>
      <c r="V36" s="40" t="e">
        <f t="shared" si="0"/>
        <v>#DIV/0!</v>
      </c>
      <c r="W36" s="40" t="e">
        <f t="shared" si="0"/>
        <v>#DIV/0!</v>
      </c>
      <c r="Y36" s="3">
        <f>(Januari!C36+Februari!C36+Maret!C36+April!C36+Mei!C36+Juni!C36+Juli!C36+Agustus!C36)-C36</f>
        <v>94</v>
      </c>
      <c r="Z36" s="24">
        <f>(Januari!D36+Februari!D36+Maret!D36+April!D36+Mei!D36+Juni!D36+Juli!D36+Agustus!D36)-D36</f>
        <v>2993001</v>
      </c>
      <c r="AA36" s="40" t="e">
        <f t="shared" si="1"/>
        <v>#DIV/0!</v>
      </c>
      <c r="AB36" s="40" t="e">
        <f t="shared" si="1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Agustus!C37-C37</f>
        <v>0</v>
      </c>
      <c r="U37" s="2">
        <f>Agustus!D37-D37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(Januari!C37+Februari!C37+Maret!C37+April!C37+Mei!C37+Juni!C37+Juli!C37+Agustus!C37)-C37</f>
        <v>0</v>
      </c>
      <c r="Z37" s="24">
        <f>(Januari!D37+Februari!D37+Maret!D37+April!D37+Mei!D37+Juni!D37+Juli!D37+Agustus!D37)-D37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Agustus!C38-C38</f>
        <v>0</v>
      </c>
      <c r="U38" s="2">
        <f>Agustus!D38-D38</f>
        <v>0</v>
      </c>
      <c r="V38" s="40" t="e">
        <f t="shared" si="0"/>
        <v>#DIV/0!</v>
      </c>
      <c r="W38" s="40" t="e">
        <f t="shared" si="0"/>
        <v>#DIV/0!</v>
      </c>
      <c r="Y38" s="3">
        <f>(Januari!C38+Februari!C38+Maret!C38+April!C38+Mei!C38+Juni!C38+Juli!C38+Agustus!C38)-C38</f>
        <v>172</v>
      </c>
      <c r="Z38" s="24">
        <f>(Januari!D38+Februari!D38+Maret!D38+April!D38+Mei!D38+Juni!D38+Juli!D38+Agustus!D38)-D38</f>
        <v>5399000</v>
      </c>
      <c r="AA38" s="40" t="e">
        <f t="shared" si="1"/>
        <v>#DIV/0!</v>
      </c>
      <c r="AB38" s="40" t="e">
        <f t="shared" si="1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Agustus!C39-C39</f>
        <v>0</v>
      </c>
      <c r="U39" s="2">
        <f>Agustus!D39-D39</f>
        <v>0</v>
      </c>
      <c r="V39" s="40" t="e">
        <f t="shared" si="0"/>
        <v>#DIV/0!</v>
      </c>
      <c r="W39" s="40" t="e">
        <f t="shared" si="0"/>
        <v>#DIV/0!</v>
      </c>
      <c r="Y39" s="3">
        <f>(Januari!C39+Februari!C39+Maret!C39+April!C39+Mei!C39+Juni!C39+Juli!C39+Agustus!C39)-C39</f>
        <v>30</v>
      </c>
      <c r="Z39" s="24">
        <f>(Januari!D39+Februari!D39+Maret!D39+April!D39+Mei!D39+Juni!D39+Juli!D39+Agustus!D39)-D39</f>
        <v>1175926</v>
      </c>
      <c r="AA39" s="40" t="e">
        <f t="shared" si="1"/>
        <v>#DIV/0!</v>
      </c>
      <c r="AB39" s="40" t="e">
        <f t="shared" si="1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Agustus!C40-C40</f>
        <v>0</v>
      </c>
      <c r="U40" s="2">
        <f>Agustus!D40-D40</f>
        <v>0</v>
      </c>
      <c r="V40" s="40" t="e">
        <f t="shared" si="0"/>
        <v>#DIV/0!</v>
      </c>
      <c r="W40" s="40" t="e">
        <f t="shared" si="0"/>
        <v>#DIV/0!</v>
      </c>
      <c r="Y40" s="3">
        <f>(Januari!C40+Februari!C40+Maret!C40+April!C40+Mei!C40+Juni!C40+Juli!C40+Agustus!C40)-C40</f>
        <v>121</v>
      </c>
      <c r="Z40" s="24">
        <f>(Januari!D40+Februari!D40+Maret!D40+April!D40+Mei!D40+Juni!D40+Juli!D40+Agustus!D40)-D40</f>
        <v>4707220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Agustus!C41-C41</f>
        <v>0</v>
      </c>
      <c r="U41" s="2">
        <f>Agustus!D41-D41</f>
        <v>0</v>
      </c>
      <c r="V41" s="40" t="e">
        <f t="shared" si="0"/>
        <v>#DIV/0!</v>
      </c>
      <c r="W41" s="40" t="e">
        <f t="shared" si="0"/>
        <v>#DIV/0!</v>
      </c>
      <c r="Y41" s="3">
        <f>(Januari!C41+Februari!C41+Maret!C41+April!C41+Mei!C41+Juni!C41+Juli!C41+Agustus!C41)-C41</f>
        <v>88</v>
      </c>
      <c r="Z41" s="24">
        <f>(Januari!D41+Februari!D41+Maret!D41+April!D41+Mei!D41+Juni!D41+Juli!D41+Agustus!D41)-D41</f>
        <v>2959299</v>
      </c>
      <c r="AA41" s="40" t="e">
        <f t="shared" si="1"/>
        <v>#DIV/0!</v>
      </c>
      <c r="AB41" s="40" t="e">
        <f t="shared" si="1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Agustus!C42-C42</f>
        <v>0</v>
      </c>
      <c r="U42" s="2">
        <f>Agustus!D42-D42</f>
        <v>0</v>
      </c>
      <c r="V42" s="40" t="e">
        <f t="shared" si="0"/>
        <v>#DIV/0!</v>
      </c>
      <c r="W42" s="40" t="e">
        <f t="shared" si="0"/>
        <v>#DIV/0!</v>
      </c>
      <c r="Y42" s="3">
        <f>(Januari!C42+Februari!C42+Maret!C42+April!C42+Mei!C42+Juni!C42+Juli!C42+Agustus!C42)-C42</f>
        <v>896</v>
      </c>
      <c r="Z42" s="24">
        <f>(Januari!D42+Februari!D42+Maret!D42+April!D42+Mei!D42+Juni!D42+Juli!D42+Agustus!D42)-D42</f>
        <v>23269012</v>
      </c>
      <c r="AA42" s="40" t="e">
        <f t="shared" si="1"/>
        <v>#DIV/0!</v>
      </c>
      <c r="AB42" s="40" t="e">
        <f t="shared" si="1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Agustus!C43-C43</f>
        <v>0</v>
      </c>
      <c r="U43" s="2">
        <f>Agustus!D43-D43</f>
        <v>0</v>
      </c>
      <c r="V43" s="40" t="e">
        <f t="shared" si="0"/>
        <v>#DIV/0!</v>
      </c>
      <c r="W43" s="40" t="e">
        <f t="shared" si="0"/>
        <v>#DIV/0!</v>
      </c>
      <c r="Y43" s="3">
        <f>(Januari!C43+Februari!C43+Maret!C43+April!C43+Mei!C43+Juni!C43+Juli!C43+Agustus!C43)-C43</f>
        <v>125</v>
      </c>
      <c r="Z43" s="24">
        <f>(Januari!D43+Februari!D43+Maret!D43+April!D43+Mei!D43+Juni!D43+Juli!D43+Agustus!D43)-D43</f>
        <v>3960949</v>
      </c>
      <c r="AA43" s="40" t="e">
        <f t="shared" si="1"/>
        <v>#DIV/0!</v>
      </c>
      <c r="AB43" s="40" t="e">
        <f t="shared" si="1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Agustus!C44-C44</f>
        <v>0</v>
      </c>
      <c r="U44" s="2">
        <f>Agustus!D44-D44</f>
        <v>0</v>
      </c>
      <c r="V44" s="40" t="e">
        <f t="shared" si="0"/>
        <v>#DIV/0!</v>
      </c>
      <c r="W44" s="40" t="e">
        <f t="shared" si="0"/>
        <v>#DIV/0!</v>
      </c>
      <c r="Y44" s="3">
        <f>(Januari!C44+Februari!C44+Maret!C44+April!C44+Mei!C44+Juni!C44+Juli!C44+Agustus!C44)-C44</f>
        <v>133</v>
      </c>
      <c r="Z44" s="24">
        <f>(Januari!D44+Februari!D44+Maret!D44+April!D44+Mei!D44+Juni!D44+Juli!D44+Agustus!D44)-D44</f>
        <v>6763000</v>
      </c>
      <c r="AA44" s="40" t="e">
        <f t="shared" si="1"/>
        <v>#DIV/0!</v>
      </c>
      <c r="AB44" s="40" t="e">
        <f t="shared" si="1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Agustus!C45-C45</f>
        <v>0</v>
      </c>
      <c r="U45" s="2">
        <f>Agustus!D45-D45</f>
        <v>0</v>
      </c>
      <c r="V45" s="40" t="e">
        <f t="shared" si="0"/>
        <v>#DIV/0!</v>
      </c>
      <c r="W45" s="40" t="e">
        <f t="shared" si="0"/>
        <v>#DIV/0!</v>
      </c>
      <c r="Y45" s="3">
        <f>(Januari!C45+Februari!C45+Maret!C45+April!C45+Mei!C45+Juni!C45+Juli!C45+Agustus!C45)-C45</f>
        <v>256</v>
      </c>
      <c r="Z45" s="24">
        <f>(Januari!D45+Februari!D45+Maret!D45+April!D45+Mei!D45+Juni!D45+Juli!D45+Agustus!D45)-D45</f>
        <v>9360213</v>
      </c>
      <c r="AA45" s="40" t="e">
        <f t="shared" si="1"/>
        <v>#DIV/0!</v>
      </c>
      <c r="AB45" s="40" t="e">
        <f t="shared" si="1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Agustus!C46-C46</f>
        <v>0</v>
      </c>
      <c r="U46" s="2">
        <f>Agustus!D46-D46</f>
        <v>0</v>
      </c>
      <c r="V46" s="40" t="e">
        <f t="shared" si="0"/>
        <v>#DIV/0!</v>
      </c>
      <c r="W46" s="40" t="e">
        <f t="shared" si="0"/>
        <v>#DIV/0!</v>
      </c>
      <c r="Y46" s="3">
        <f>(Januari!C46+Februari!C46+Maret!C46+April!C46+Mei!C46+Juni!C46+Juli!C46+Agustus!C46)-C46</f>
        <v>363</v>
      </c>
      <c r="Z46" s="24">
        <f>(Januari!D46+Februari!D46+Maret!D46+April!D46+Mei!D46+Juni!D46+Juli!D46+Agustus!D46)-D46</f>
        <v>24419911</v>
      </c>
      <c r="AA46" s="40" t="e">
        <f t="shared" si="1"/>
        <v>#DIV/0!</v>
      </c>
      <c r="AB46" s="40" t="e">
        <f t="shared" si="1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Agustus!C47-C47</f>
        <v>0</v>
      </c>
      <c r="U47" s="2">
        <f>Agustus!D47-D47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(Januari!C47+Februari!C47+Maret!C47+April!C47+Mei!C47+Juni!C47+Juli!C47+Agustus!C47)-C47</f>
        <v>0</v>
      </c>
      <c r="Z47" s="24">
        <f>(Januari!D47+Februari!D47+Maret!D47+April!D47+Mei!D47+Juni!D47+Juli!D47+Agustus!D47)-D47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Agustus!C48-C48</f>
        <v>0</v>
      </c>
      <c r="U48" s="2">
        <f>Agustus!D48-D48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(Januari!C48+Februari!C48+Maret!C48+April!C48+Mei!C48+Juni!C48+Juli!C48+Agustus!C48)-C48</f>
        <v>0</v>
      </c>
      <c r="Z48" s="24">
        <f>(Januari!D48+Februari!D48+Maret!D48+April!D48+Mei!D48+Juni!D48+Juli!D48+Agustus!D48)-D48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Agustus!C49-C49</f>
        <v>0</v>
      </c>
      <c r="U49" s="2">
        <f>Agustus!D49-D49</f>
        <v>0</v>
      </c>
      <c r="V49" s="40" t="e">
        <f t="shared" si="0"/>
        <v>#DIV/0!</v>
      </c>
      <c r="W49" s="40" t="e">
        <f t="shared" si="0"/>
        <v>#DIV/0!</v>
      </c>
      <c r="Y49" s="3">
        <f>(Januari!C49+Februari!C49+Maret!C49+April!C49+Mei!C49+Juni!C49+Juli!C49+Agustus!C49)-C49</f>
        <v>307</v>
      </c>
      <c r="Z49" s="24">
        <f>(Januari!D49+Februari!D49+Maret!D49+April!D49+Mei!D49+Juni!D49+Juli!D49+Agustus!D49)-D49</f>
        <v>5607210</v>
      </c>
      <c r="AA49" s="40" t="e">
        <f t="shared" si="1"/>
        <v>#DIV/0!</v>
      </c>
      <c r="AB49" s="40" t="e">
        <f t="shared" si="1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Agustus!C50-C50</f>
        <v>0</v>
      </c>
      <c r="U50" s="2">
        <f>Agustus!D50-D50</f>
        <v>0</v>
      </c>
      <c r="V50" s="40" t="e">
        <f t="shared" si="0"/>
        <v>#DIV/0!</v>
      </c>
      <c r="W50" s="40" t="e">
        <f t="shared" si="0"/>
        <v>#DIV/0!</v>
      </c>
      <c r="Y50" s="3">
        <f>(Januari!C50+Februari!C50+Maret!C50+April!C50+Mei!C50+Juni!C50+Juli!C50+Agustus!C50)-C50</f>
        <v>42</v>
      </c>
      <c r="Z50" s="24">
        <f>(Januari!D50+Februari!D50+Maret!D50+April!D50+Mei!D50+Juni!D50+Juli!D50+Agustus!D50)-D50</f>
        <v>1980777</v>
      </c>
      <c r="AA50" s="40" t="e">
        <f t="shared" si="1"/>
        <v>#DIV/0!</v>
      </c>
      <c r="AB50" s="40" t="e">
        <f t="shared" si="1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Agustus!C51-C51</f>
        <v>0</v>
      </c>
      <c r="U51" s="2">
        <f>Agustus!D51-D51</f>
        <v>0</v>
      </c>
      <c r="V51" s="40" t="e">
        <f t="shared" si="0"/>
        <v>#DIV/0!</v>
      </c>
      <c r="W51" s="40" t="e">
        <f t="shared" si="0"/>
        <v>#DIV/0!</v>
      </c>
      <c r="Y51" s="3">
        <f>(Januari!C51+Februari!C51+Maret!C51+April!C51+Mei!C51+Juni!C51+Juli!C51+Agustus!C51)-C51</f>
        <v>40</v>
      </c>
      <c r="Z51" s="24">
        <f>(Januari!D51+Februari!D51+Maret!D51+April!D51+Mei!D51+Juni!D51+Juli!D51+Agustus!D51)-D51</f>
        <v>1647027</v>
      </c>
      <c r="AA51" s="40" t="e">
        <f t="shared" si="1"/>
        <v>#DIV/0!</v>
      </c>
      <c r="AB51" s="40" t="e">
        <f t="shared" si="1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Agustus!C52-C52</f>
        <v>0</v>
      </c>
      <c r="U52" s="2">
        <f>Agustus!D52-D52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(Januari!C52+Februari!C52+Maret!C52+April!C52+Mei!C52+Juni!C52+Juli!C52+Agustus!C52)-C52</f>
        <v>4</v>
      </c>
      <c r="Z52" s="24">
        <f>(Januari!D52+Februari!D52+Maret!D52+April!D52+Mei!D52+Juni!D52+Juli!D52+Agustus!D52)-D52</f>
        <v>76733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Agustus!C53-C53</f>
        <v>0</v>
      </c>
      <c r="U53" s="2">
        <f>Agustus!D53-D53</f>
        <v>0</v>
      </c>
      <c r="V53" s="40" t="e">
        <f t="shared" si="0"/>
        <v>#DIV/0!</v>
      </c>
      <c r="W53" s="40" t="e">
        <f t="shared" si="0"/>
        <v>#DIV/0!</v>
      </c>
      <c r="Y53" s="3">
        <f>(Januari!C53+Februari!C53+Maret!C53+April!C53+Mei!C53+Juni!C53+Juli!C53+Agustus!C53)-C53</f>
        <v>293</v>
      </c>
      <c r="Z53" s="24">
        <f>(Januari!D53+Februari!D53+Maret!D53+April!D53+Mei!D53+Juni!D53+Juli!D53+Agustus!D53)-D53</f>
        <v>8846129</v>
      </c>
      <c r="AA53" s="40" t="e">
        <f t="shared" si="1"/>
        <v>#DIV/0!</v>
      </c>
      <c r="AB53" s="40" t="e">
        <f t="shared" si="1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Agustus!C54-C54</f>
        <v>0</v>
      </c>
      <c r="U54" s="2">
        <f>Agustus!D54-D54</f>
        <v>0</v>
      </c>
      <c r="V54" s="40" t="e">
        <f t="shared" si="0"/>
        <v>#DIV/0!</v>
      </c>
      <c r="W54" s="40" t="e">
        <f t="shared" si="0"/>
        <v>#DIV/0!</v>
      </c>
      <c r="Y54" s="3">
        <f>(Januari!C54+Februari!C54+Maret!C54+April!C54+Mei!C54+Juni!C54+Juli!C54+Agustus!C54)-C54</f>
        <v>155</v>
      </c>
      <c r="Z54" s="24">
        <f>(Januari!D54+Februari!D54+Maret!D54+April!D54+Mei!D54+Juni!D54+Juli!D54+Agustus!D54)-D54</f>
        <v>6004454</v>
      </c>
      <c r="AA54" s="40" t="e">
        <f t="shared" si="1"/>
        <v>#DIV/0!</v>
      </c>
      <c r="AB54" s="40" t="e">
        <f t="shared" si="1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Agustus!C55-C55</f>
        <v>0</v>
      </c>
      <c r="U55" s="2">
        <f>Agustus!D55-D55</f>
        <v>0</v>
      </c>
      <c r="V55" s="40" t="e">
        <f t="shared" si="0"/>
        <v>#DIV/0!</v>
      </c>
      <c r="W55" s="40" t="e">
        <f t="shared" si="0"/>
        <v>#DIV/0!</v>
      </c>
      <c r="Y55" s="3">
        <f>(Januari!C55+Februari!C55+Maret!C55+April!C55+Mei!C55+Juni!C55+Juli!C55+Agustus!C55)-C55</f>
        <v>50</v>
      </c>
      <c r="Z55" s="24">
        <f>(Januari!D55+Februari!D55+Maret!D55+April!D55+Mei!D55+Juni!D55+Juli!D55+Agustus!D55)-D55</f>
        <v>2015000</v>
      </c>
      <c r="AA55" s="40" t="e">
        <f t="shared" si="1"/>
        <v>#DIV/0!</v>
      </c>
      <c r="AB55" s="40" t="e">
        <f t="shared" si="1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Agustus!C56-C56</f>
        <v>0</v>
      </c>
      <c r="U56" s="2">
        <f>Agustus!D56-D56</f>
        <v>0</v>
      </c>
      <c r="V56" s="40" t="e">
        <f t="shared" si="0"/>
        <v>#DIV/0!</v>
      </c>
      <c r="W56" s="40" t="e">
        <f t="shared" si="0"/>
        <v>#DIV/0!</v>
      </c>
      <c r="Y56" s="3">
        <f>(Januari!C56+Februari!C56+Maret!C56+April!C56+Mei!C56+Juni!C56+Juli!C56+Agustus!C56)-C56</f>
        <v>163</v>
      </c>
      <c r="Z56" s="24">
        <f>(Januari!D56+Februari!D56+Maret!D56+April!D56+Mei!D56+Juni!D56+Juli!D56+Agustus!D56)-D56</f>
        <v>5637173</v>
      </c>
      <c r="AA56" s="40" t="e">
        <f t="shared" si="1"/>
        <v>#DIV/0!</v>
      </c>
      <c r="AB56" s="40" t="e">
        <f t="shared" si="1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Agustus!C57-C57</f>
        <v>0</v>
      </c>
      <c r="U57" s="2">
        <f>Agustus!D57-D57</f>
        <v>0</v>
      </c>
      <c r="V57" s="40" t="e">
        <f t="shared" si="0"/>
        <v>#DIV/0!</v>
      </c>
      <c r="W57" s="40" t="e">
        <f t="shared" si="0"/>
        <v>#DIV/0!</v>
      </c>
      <c r="Y57" s="3">
        <f>(Januari!C57+Februari!C57+Maret!C57+April!C57+Mei!C57+Juni!C57+Juli!C57+Agustus!C57)-C57</f>
        <v>894</v>
      </c>
      <c r="Z57" s="24">
        <f>(Januari!D57+Februari!D57+Maret!D57+April!D57+Mei!D57+Juni!D57+Juli!D57+Agustus!D57)-D57</f>
        <v>32320691</v>
      </c>
      <c r="AA57" s="40" t="e">
        <f t="shared" si="1"/>
        <v>#DIV/0!</v>
      </c>
      <c r="AB57" s="40" t="e">
        <f t="shared" si="1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Agustus!C58-C58</f>
        <v>0</v>
      </c>
      <c r="U58" s="2">
        <f>Agustus!D58-D58</f>
        <v>0</v>
      </c>
      <c r="V58" s="40" t="e">
        <f t="shared" si="0"/>
        <v>#DIV/0!</v>
      </c>
      <c r="W58" s="40" t="e">
        <f t="shared" si="0"/>
        <v>#DIV/0!</v>
      </c>
      <c r="Y58" s="3">
        <f>(Januari!C58+Februari!C58+Maret!C58+April!C58+Mei!C58+Juni!C58+Juli!C58+Agustus!C58)-C58</f>
        <v>4</v>
      </c>
      <c r="Z58" s="24">
        <f>(Januari!D58+Februari!D58+Maret!D58+April!D58+Mei!D58+Juni!D58+Juli!D58+Agustus!D58)-D58</f>
        <v>185663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Agustus!C59-C59</f>
        <v>0</v>
      </c>
      <c r="U59" s="2">
        <f>Agustus!D59-D59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(Januari!C59+Februari!C59+Maret!C59+April!C59+Mei!C59+Juni!C59+Juli!C59+Agustus!C59)-C59</f>
        <v>0</v>
      </c>
      <c r="Z59" s="24">
        <f>(Januari!D59+Februari!D59+Maret!D59+April!D59+Mei!D59+Juni!D59+Juli!D59+Agustus!D59)-D59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Agustus!C60-C60</f>
        <v>0</v>
      </c>
      <c r="U60" s="2">
        <f>Agustus!D60-D60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(Januari!C60+Februari!C60+Maret!C60+April!C60+Mei!C60+Juni!C60+Juli!C60+Agustus!C60)-C60</f>
        <v>0</v>
      </c>
      <c r="Z60" s="24">
        <f>(Januari!D60+Februari!D60+Maret!D60+April!D60+Mei!D60+Juni!D60+Juli!D60+Agustus!D60)-D60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2">SUM(U6:U60)</f>
        <v>0</v>
      </c>
      <c r="V61" s="38" t="e">
        <f t="shared" si="2"/>
        <v>#DIV/0!</v>
      </c>
      <c r="W61" s="38" t="e">
        <f t="shared" si="2"/>
        <v>#DIV/0!</v>
      </c>
      <c r="Y61" s="38">
        <f>SUM(Y6:Y60)</f>
        <v>11274</v>
      </c>
      <c r="Z61" s="43">
        <f t="shared" ref="Z61:AB61" si="3">SUM(Z6:Z60)</f>
        <v>432608127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1:D1"/>
    <mergeCell ref="A2:D2"/>
    <mergeCell ref="A3:D3"/>
    <mergeCell ref="A4:A5"/>
    <mergeCell ref="B4:B5"/>
    <mergeCell ref="C4:D4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62"/>
  <sheetViews>
    <sheetView workbookViewId="0">
      <selection activeCell="T16" sqref="T1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101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/>
      <c r="D6" s="2"/>
    </row>
    <row r="7" spans="1:4" x14ac:dyDescent="0.25">
      <c r="A7" s="3">
        <v>2</v>
      </c>
      <c r="B7" s="9" t="s">
        <v>2</v>
      </c>
      <c r="C7" s="3"/>
      <c r="D7" s="3"/>
    </row>
    <row r="8" spans="1:4" x14ac:dyDescent="0.25">
      <c r="A8" s="3">
        <v>3</v>
      </c>
      <c r="B8" s="9" t="s">
        <v>3</v>
      </c>
      <c r="C8" s="3"/>
      <c r="D8" s="3"/>
    </row>
    <row r="9" spans="1:4" x14ac:dyDescent="0.25">
      <c r="A9" s="3">
        <v>4</v>
      </c>
      <c r="B9" s="9" t="s">
        <v>4</v>
      </c>
      <c r="C9" s="3"/>
      <c r="D9" s="3"/>
    </row>
    <row r="10" spans="1:4" x14ac:dyDescent="0.25">
      <c r="A10" s="3">
        <v>5</v>
      </c>
      <c r="B10" s="9" t="s">
        <v>5</v>
      </c>
      <c r="C10" s="3"/>
      <c r="D10" s="3"/>
    </row>
    <row r="11" spans="1:4" x14ac:dyDescent="0.25">
      <c r="A11" s="3">
        <v>6</v>
      </c>
      <c r="B11" s="9" t="s">
        <v>6</v>
      </c>
      <c r="C11" s="3"/>
      <c r="D11" s="3"/>
    </row>
    <row r="12" spans="1:4" x14ac:dyDescent="0.25">
      <c r="A12" s="3">
        <v>7</v>
      </c>
      <c r="B12" s="9" t="s">
        <v>7</v>
      </c>
      <c r="C12" s="3"/>
      <c r="D12" s="3"/>
    </row>
    <row r="13" spans="1:4" x14ac:dyDescent="0.25">
      <c r="A13" s="3">
        <v>8</v>
      </c>
      <c r="B13" s="9" t="s">
        <v>8</v>
      </c>
      <c r="C13" s="3"/>
      <c r="D13" s="3"/>
    </row>
    <row r="14" spans="1:4" x14ac:dyDescent="0.25">
      <c r="A14" s="3">
        <v>9</v>
      </c>
      <c r="B14" s="9" t="s">
        <v>9</v>
      </c>
      <c r="C14" s="3"/>
      <c r="D14" s="3"/>
    </row>
    <row r="15" spans="1:4" ht="16.5" customHeight="1" x14ac:dyDescent="0.25">
      <c r="A15" s="3">
        <v>10</v>
      </c>
      <c r="B15" s="10" t="s">
        <v>10</v>
      </c>
      <c r="C15" s="3"/>
      <c r="D15" s="3"/>
    </row>
    <row r="16" spans="1:4" x14ac:dyDescent="0.25">
      <c r="A16" s="3">
        <v>11</v>
      </c>
      <c r="B16" s="9" t="s">
        <v>11</v>
      </c>
      <c r="C16" s="3"/>
      <c r="D16" s="3"/>
    </row>
    <row r="17" spans="1:4" x14ac:dyDescent="0.25">
      <c r="A17" s="3">
        <v>12</v>
      </c>
      <c r="B17" s="9" t="s">
        <v>12</v>
      </c>
      <c r="C17" s="3"/>
      <c r="D17" s="3"/>
    </row>
    <row r="18" spans="1:4" x14ac:dyDescent="0.25">
      <c r="A18" s="3">
        <v>13</v>
      </c>
      <c r="B18" s="9" t="s">
        <v>13</v>
      </c>
      <c r="C18" s="3"/>
      <c r="D18" s="3"/>
    </row>
    <row r="19" spans="1:4" x14ac:dyDescent="0.25">
      <c r="A19" s="3">
        <v>14</v>
      </c>
      <c r="B19" s="9" t="s">
        <v>14</v>
      </c>
      <c r="C19" s="3"/>
      <c r="D19" s="3"/>
    </row>
    <row r="20" spans="1:4" x14ac:dyDescent="0.25">
      <c r="A20" s="3">
        <v>15</v>
      </c>
      <c r="B20" s="9" t="s">
        <v>15</v>
      </c>
      <c r="C20" s="3"/>
      <c r="D20" s="3"/>
    </row>
    <row r="21" spans="1:4" x14ac:dyDescent="0.25">
      <c r="A21" s="3">
        <v>16</v>
      </c>
      <c r="B21" s="9" t="s">
        <v>16</v>
      </c>
      <c r="C21" s="3"/>
      <c r="D21" s="3"/>
    </row>
    <row r="22" spans="1:4" x14ac:dyDescent="0.25">
      <c r="A22" s="3">
        <v>17</v>
      </c>
      <c r="B22" s="9" t="s">
        <v>17</v>
      </c>
      <c r="C22" s="3"/>
      <c r="D22" s="3"/>
    </row>
    <row r="23" spans="1:4" x14ac:dyDescent="0.25">
      <c r="A23" s="3">
        <v>18</v>
      </c>
      <c r="B23" s="9" t="s">
        <v>18</v>
      </c>
      <c r="C23" s="3"/>
      <c r="D23" s="3"/>
    </row>
    <row r="24" spans="1:4" x14ac:dyDescent="0.25">
      <c r="A24" s="3">
        <v>19</v>
      </c>
      <c r="B24" s="9" t="s">
        <v>19</v>
      </c>
      <c r="C24" s="3"/>
      <c r="D24" s="3"/>
    </row>
    <row r="25" spans="1:4" x14ac:dyDescent="0.25">
      <c r="A25" s="3">
        <v>20</v>
      </c>
      <c r="B25" s="9" t="s">
        <v>20</v>
      </c>
      <c r="C25" s="3"/>
      <c r="D25" s="3"/>
    </row>
    <row r="26" spans="1:4" x14ac:dyDescent="0.25">
      <c r="A26" s="3">
        <v>21</v>
      </c>
      <c r="B26" s="9" t="s">
        <v>21</v>
      </c>
      <c r="C26" s="3"/>
      <c r="D26" s="3"/>
    </row>
    <row r="27" spans="1:4" x14ac:dyDescent="0.25">
      <c r="A27" s="3">
        <v>22</v>
      </c>
      <c r="B27" s="9" t="s">
        <v>22</v>
      </c>
      <c r="C27" s="3"/>
      <c r="D27" s="3"/>
    </row>
    <row r="28" spans="1:4" x14ac:dyDescent="0.25">
      <c r="A28" s="3">
        <v>23</v>
      </c>
      <c r="B28" s="9" t="s">
        <v>23</v>
      </c>
      <c r="C28" s="3"/>
      <c r="D28" s="3"/>
    </row>
    <row r="29" spans="1:4" x14ac:dyDescent="0.25">
      <c r="A29" s="3">
        <v>24</v>
      </c>
      <c r="B29" s="9" t="s">
        <v>24</v>
      </c>
      <c r="C29" s="3"/>
      <c r="D29" s="3"/>
    </row>
    <row r="30" spans="1:4" x14ac:dyDescent="0.25">
      <c r="A30" s="3">
        <v>25</v>
      </c>
      <c r="B30" s="9" t="s">
        <v>25</v>
      </c>
      <c r="C30" s="3"/>
      <c r="D30" s="3"/>
    </row>
    <row r="31" spans="1:4" x14ac:dyDescent="0.25">
      <c r="A31" s="3">
        <v>26</v>
      </c>
      <c r="B31" s="9" t="s">
        <v>26</v>
      </c>
      <c r="C31" s="3"/>
      <c r="D31" s="3"/>
    </row>
    <row r="32" spans="1:4" x14ac:dyDescent="0.25">
      <c r="A32" s="3">
        <v>27</v>
      </c>
      <c r="B32" s="9" t="s">
        <v>27</v>
      </c>
      <c r="C32" s="3"/>
      <c r="D32" s="3"/>
    </row>
    <row r="33" spans="1:4" x14ac:dyDescent="0.25">
      <c r="A33" s="3"/>
      <c r="B33" s="9" t="s">
        <v>82</v>
      </c>
      <c r="C33" s="3"/>
      <c r="D33" s="3"/>
    </row>
    <row r="34" spans="1:4" x14ac:dyDescent="0.25">
      <c r="A34" s="3">
        <v>28</v>
      </c>
      <c r="B34" s="9" t="s">
        <v>28</v>
      </c>
      <c r="C34" s="3"/>
      <c r="D34" s="3"/>
    </row>
    <row r="35" spans="1:4" x14ac:dyDescent="0.25">
      <c r="A35" s="3">
        <v>29</v>
      </c>
      <c r="B35" s="9" t="s">
        <v>29</v>
      </c>
      <c r="C35" s="3"/>
      <c r="D35" s="3"/>
    </row>
    <row r="36" spans="1:4" x14ac:dyDescent="0.25">
      <c r="A36" s="3">
        <v>30</v>
      </c>
      <c r="B36" s="11" t="s">
        <v>30</v>
      </c>
      <c r="C36" s="3"/>
      <c r="D36" s="3"/>
    </row>
    <row r="37" spans="1:4" x14ac:dyDescent="0.25">
      <c r="A37" s="3">
        <v>31</v>
      </c>
      <c r="B37" s="7" t="s">
        <v>31</v>
      </c>
      <c r="C37" s="3"/>
      <c r="D37" s="3"/>
    </row>
    <row r="38" spans="1:4" x14ac:dyDescent="0.25">
      <c r="A38" s="3">
        <v>32</v>
      </c>
      <c r="B38" s="9" t="s">
        <v>32</v>
      </c>
      <c r="C38" s="4"/>
      <c r="D38" s="3"/>
    </row>
    <row r="39" spans="1:4" x14ac:dyDescent="0.25">
      <c r="A39" s="3">
        <v>33</v>
      </c>
      <c r="B39" s="9" t="s">
        <v>33</v>
      </c>
      <c r="C39" s="3"/>
      <c r="D39" s="3"/>
    </row>
    <row r="40" spans="1:4" x14ac:dyDescent="0.25">
      <c r="A40" s="3">
        <v>34</v>
      </c>
      <c r="B40" s="9" t="s">
        <v>34</v>
      </c>
      <c r="C40" s="3"/>
      <c r="D40" s="3"/>
    </row>
    <row r="41" spans="1:4" x14ac:dyDescent="0.25">
      <c r="A41" s="3">
        <v>35</v>
      </c>
      <c r="B41" s="7" t="s">
        <v>35</v>
      </c>
      <c r="C41" s="3"/>
      <c r="D41" s="3"/>
    </row>
    <row r="42" spans="1:4" x14ac:dyDescent="0.25">
      <c r="A42" s="3">
        <v>36</v>
      </c>
      <c r="B42" s="12" t="s">
        <v>63</v>
      </c>
      <c r="C42" s="3"/>
      <c r="D42" s="3"/>
    </row>
    <row r="43" spans="1:4" x14ac:dyDescent="0.25">
      <c r="A43" s="3">
        <v>37</v>
      </c>
      <c r="B43" s="12" t="s">
        <v>64</v>
      </c>
      <c r="C43" s="3"/>
      <c r="D43" s="3"/>
    </row>
    <row r="44" spans="1:4" x14ac:dyDescent="0.25">
      <c r="A44" s="3">
        <v>38</v>
      </c>
      <c r="B44" s="12" t="s">
        <v>65</v>
      </c>
      <c r="C44" s="3"/>
      <c r="D44" s="3"/>
    </row>
    <row r="45" spans="1:4" x14ac:dyDescent="0.25">
      <c r="A45" s="3">
        <v>39</v>
      </c>
      <c r="B45" s="12" t="s">
        <v>66</v>
      </c>
      <c r="C45" s="3"/>
      <c r="D45" s="3"/>
    </row>
    <row r="46" spans="1:4" x14ac:dyDescent="0.25">
      <c r="A46" s="3">
        <v>40</v>
      </c>
      <c r="B46" s="12" t="s">
        <v>67</v>
      </c>
      <c r="C46" s="3"/>
      <c r="D46" s="3"/>
    </row>
    <row r="47" spans="1:4" x14ac:dyDescent="0.25">
      <c r="A47" s="3">
        <v>41</v>
      </c>
      <c r="B47" s="12" t="s">
        <v>68</v>
      </c>
      <c r="C47" s="3"/>
      <c r="D47" s="3"/>
    </row>
    <row r="48" spans="1:4" x14ac:dyDescent="0.25">
      <c r="A48" s="3">
        <v>42</v>
      </c>
      <c r="B48" s="12" t="s">
        <v>69</v>
      </c>
      <c r="C48" s="3"/>
      <c r="D48" s="3"/>
    </row>
    <row r="49" spans="1:4" x14ac:dyDescent="0.25">
      <c r="A49" s="3">
        <v>43</v>
      </c>
      <c r="B49" s="12" t="s">
        <v>70</v>
      </c>
      <c r="C49" s="3"/>
      <c r="D49" s="3"/>
    </row>
    <row r="50" spans="1:4" x14ac:dyDescent="0.25">
      <c r="A50" s="3">
        <v>44</v>
      </c>
      <c r="B50" s="12" t="s">
        <v>71</v>
      </c>
      <c r="C50" s="3"/>
      <c r="D50" s="3"/>
    </row>
    <row r="51" spans="1:4" x14ac:dyDescent="0.25">
      <c r="A51" s="3">
        <v>45</v>
      </c>
      <c r="B51" s="12" t="s">
        <v>72</v>
      </c>
      <c r="C51" s="3"/>
      <c r="D51" s="3"/>
    </row>
    <row r="52" spans="1:4" x14ac:dyDescent="0.25">
      <c r="A52" s="3">
        <v>46</v>
      </c>
      <c r="B52" s="12" t="s">
        <v>73</v>
      </c>
      <c r="C52" s="3"/>
      <c r="D52" s="3"/>
    </row>
    <row r="53" spans="1:4" x14ac:dyDescent="0.25">
      <c r="A53" s="3">
        <v>47</v>
      </c>
      <c r="B53" s="12" t="s">
        <v>74</v>
      </c>
      <c r="C53" s="3"/>
      <c r="D53" s="3"/>
    </row>
    <row r="54" spans="1:4" x14ac:dyDescent="0.25">
      <c r="A54" s="3">
        <v>48</v>
      </c>
      <c r="B54" s="12" t="s">
        <v>75</v>
      </c>
      <c r="C54" s="3"/>
      <c r="D54" s="3"/>
    </row>
    <row r="55" spans="1:4" x14ac:dyDescent="0.25">
      <c r="A55" s="3">
        <v>49</v>
      </c>
      <c r="B55" s="12" t="s">
        <v>76</v>
      </c>
      <c r="C55" s="3"/>
      <c r="D55" s="3"/>
    </row>
    <row r="56" spans="1:4" x14ac:dyDescent="0.25">
      <c r="A56" s="3">
        <v>50</v>
      </c>
      <c r="B56" s="12" t="s">
        <v>77</v>
      </c>
      <c r="C56" s="3"/>
      <c r="D56" s="3"/>
    </row>
    <row r="57" spans="1:4" x14ac:dyDescent="0.25">
      <c r="A57" s="3">
        <v>51</v>
      </c>
      <c r="B57" s="12" t="s">
        <v>78</v>
      </c>
      <c r="C57" s="3"/>
      <c r="D57" s="3"/>
    </row>
    <row r="58" spans="1:4" x14ac:dyDescent="0.25">
      <c r="A58" s="3">
        <v>52</v>
      </c>
      <c r="B58" s="12" t="s">
        <v>79</v>
      </c>
      <c r="C58" s="3"/>
      <c r="D58" s="3"/>
    </row>
    <row r="59" spans="1:4" x14ac:dyDescent="0.25">
      <c r="A59" s="3">
        <v>53</v>
      </c>
      <c r="B59" s="12" t="s">
        <v>80</v>
      </c>
      <c r="C59" s="3"/>
      <c r="D59" s="3"/>
    </row>
    <row r="60" spans="1:4" ht="15.75" thickBot="1" x14ac:dyDescent="0.3">
      <c r="A60" s="6">
        <v>54</v>
      </c>
      <c r="B60" s="13" t="s">
        <v>81</v>
      </c>
      <c r="C60" s="6"/>
      <c r="D60" s="6"/>
    </row>
    <row r="61" spans="1:4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</row>
    <row r="62" spans="1:4" ht="15.75" thickTop="1" x14ac:dyDescent="0.25"/>
  </sheetData>
  <mergeCells count="6">
    <mergeCell ref="A1:D1"/>
    <mergeCell ref="A2:D2"/>
    <mergeCell ref="A3:D3"/>
    <mergeCell ref="A4:A5"/>
    <mergeCell ref="B4:B5"/>
    <mergeCell ref="C4:D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62"/>
  <sheetViews>
    <sheetView topLeftCell="T1" workbookViewId="0">
      <selection activeCell="Z6" sqref="Z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7.140625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  <c r="Y2" s="36"/>
      <c r="Z2" s="36"/>
      <c r="AA2" s="36"/>
      <c r="AB2" s="36"/>
    </row>
    <row r="3" spans="1:28" ht="20.25" thickTop="1" thickBot="1" x14ac:dyDescent="0.35">
      <c r="A3" s="55" t="s">
        <v>91</v>
      </c>
      <c r="B3" s="56"/>
      <c r="C3" s="56"/>
      <c r="D3" s="56"/>
      <c r="R3" s="61" t="s">
        <v>0</v>
      </c>
      <c r="S3" s="61" t="s">
        <v>1</v>
      </c>
      <c r="T3" s="57" t="s">
        <v>115</v>
      </c>
      <c r="U3" s="57"/>
      <c r="V3" s="58"/>
      <c r="W3" s="58"/>
      <c r="X3" s="34"/>
      <c r="Y3" s="65" t="s">
        <v>124</v>
      </c>
      <c r="Z3" s="65"/>
      <c r="AA3" s="66"/>
      <c r="AB3" s="66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September!C6-C6</f>
        <v>0</v>
      </c>
      <c r="U6" s="2">
        <f>September!D6-D6</f>
        <v>0</v>
      </c>
      <c r="V6" s="40" t="e">
        <f>T6/C6</f>
        <v>#DIV/0!</v>
      </c>
      <c r="W6" s="40" t="e">
        <f>U6/D6</f>
        <v>#DIV/0!</v>
      </c>
      <c r="Y6" s="3">
        <f>(Januari!C6+Februari!C6+Maret!C6+April!C6+Mei!C6+Juni!C6+Juli!C6+Agustus!C6+September!C6)-C6</f>
        <v>1229</v>
      </c>
      <c r="Z6" s="24">
        <f>(Januari!D6+Februari!D6+Maret!D6+April!D6+Mei!D6+Juni!D6+Juli!D6+Agustus!D6+September!D6)-D6</f>
        <v>70201734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September!C7-C7</f>
        <v>0</v>
      </c>
      <c r="U7" s="2">
        <f>September!D7-D7</f>
        <v>0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(Januari!C7+Februari!C7+Maret!C7+April!C7+Mei!C7+Juni!C7+Juli!C7+Agustus!C7+September!C7)-C7</f>
        <v>45</v>
      </c>
      <c r="Z7" s="24">
        <f>(Januari!D7+Februari!D7+Maret!D7+April!D7+Mei!D7+Juni!D7+Juli!D7+Agustus!D7+September!D7)-D7</f>
        <v>1728321</v>
      </c>
      <c r="AA7" s="40" t="e">
        <f t="shared" ref="AA7:AB60" si="1">Y7/C7</f>
        <v>#DIV/0!</v>
      </c>
      <c r="AB7" s="40" t="e">
        <f t="shared" si="1"/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September!C8-C8</f>
        <v>0</v>
      </c>
      <c r="U8" s="2">
        <f>September!D8-D8</f>
        <v>0</v>
      </c>
      <c r="V8" s="40" t="e">
        <f t="shared" si="0"/>
        <v>#DIV/0!</v>
      </c>
      <c r="W8" s="40" t="e">
        <f t="shared" si="0"/>
        <v>#DIV/0!</v>
      </c>
      <c r="Y8" s="3">
        <f>(Januari!C8+Februari!C8+Maret!C8+April!C8+Mei!C8+Juni!C8+Juli!C8+Agustus!C8+September!C8)-C8</f>
        <v>5</v>
      </c>
      <c r="Z8" s="24">
        <f>(Januari!D8+Februari!D8+Maret!D8+April!D8+Mei!D8+Juni!D8+Juli!D8+Agustus!D8+September!D8)-D8</f>
        <v>146535</v>
      </c>
      <c r="AA8" s="40" t="e">
        <f t="shared" si="1"/>
        <v>#DIV/0!</v>
      </c>
      <c r="AB8" s="40" t="e">
        <f t="shared" si="1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September!C9-C9</f>
        <v>0</v>
      </c>
      <c r="U9" s="2">
        <f>September!D9-D9</f>
        <v>0</v>
      </c>
      <c r="V9" s="40" t="e">
        <f t="shared" si="0"/>
        <v>#DIV/0!</v>
      </c>
      <c r="W9" s="40" t="e">
        <f t="shared" si="0"/>
        <v>#DIV/0!</v>
      </c>
      <c r="Y9" s="3">
        <f>(Januari!C9+Februari!C9+Maret!C9+April!C9+Mei!C9+Juni!C9+Juli!C9+Agustus!C9+September!C9)-C9</f>
        <v>40</v>
      </c>
      <c r="Z9" s="24">
        <f>(Januari!D9+Februari!D9+Maret!D9+April!D9+Mei!D9+Juni!D9+Juli!D9+Agustus!D9+September!D9)-D9</f>
        <v>731778</v>
      </c>
      <c r="AA9" s="40" t="e">
        <f t="shared" si="1"/>
        <v>#DIV/0!</v>
      </c>
      <c r="AB9" s="40" t="e">
        <f t="shared" si="1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September!C10-C10</f>
        <v>0</v>
      </c>
      <c r="U10" s="2">
        <f>September!D10-D10</f>
        <v>0</v>
      </c>
      <c r="V10" s="40" t="e">
        <f t="shared" si="0"/>
        <v>#DIV/0!</v>
      </c>
      <c r="W10" s="40" t="e">
        <f t="shared" si="0"/>
        <v>#DIV/0!</v>
      </c>
      <c r="Y10" s="3">
        <f>(Januari!C10+Februari!C10+Maret!C10+April!C10+Mei!C10+Juni!C10+Juli!C10+Agustus!C10+September!C10)-C10</f>
        <v>372</v>
      </c>
      <c r="Z10" s="24">
        <f>(Januari!D10+Februari!D10+Maret!D10+April!D10+Mei!D10+Juni!D10+Juli!D10+Agustus!D10+September!D10)-D10</f>
        <v>9791093</v>
      </c>
      <c r="AA10" s="40" t="e">
        <f t="shared" si="1"/>
        <v>#DIV/0!</v>
      </c>
      <c r="AB10" s="40" t="e">
        <f t="shared" si="1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September!C11-C11</f>
        <v>0</v>
      </c>
      <c r="U11" s="2">
        <f>September!D11-D11</f>
        <v>0</v>
      </c>
      <c r="V11" s="40" t="e">
        <f t="shared" si="0"/>
        <v>#DIV/0!</v>
      </c>
      <c r="W11" s="40" t="e">
        <f t="shared" si="0"/>
        <v>#DIV/0!</v>
      </c>
      <c r="Y11" s="3">
        <f>(Januari!C11+Februari!C11+Maret!C11+April!C11+Mei!C11+Juni!C11+Juli!C11+Agustus!C11+September!C11)-C11</f>
        <v>79</v>
      </c>
      <c r="Z11" s="24">
        <f>(Januari!D11+Februari!D11+Maret!D11+April!D11+Mei!D11+Juni!D11+Juli!D11+Agustus!D11+September!D11)-D11</f>
        <v>3822351</v>
      </c>
      <c r="AA11" s="40" t="e">
        <f t="shared" si="1"/>
        <v>#DIV/0!</v>
      </c>
      <c r="AB11" s="40" t="e">
        <f t="shared" si="1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September!C12-C12</f>
        <v>0</v>
      </c>
      <c r="U12" s="2">
        <f>September!D12-D12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(Januari!C12+Februari!C12+Maret!C12+April!C12+Mei!C12+Juni!C12+Juli!C12+Agustus!C12+September!C12)-C12</f>
        <v>0</v>
      </c>
      <c r="Z12" s="24">
        <f>(Januari!D12+Februari!D12+Maret!D12+April!D12+Mei!D12+Juni!D12+Juli!D12+Agustus!D12+September!D12)-D12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September!C13-C13</f>
        <v>0</v>
      </c>
      <c r="U13" s="2">
        <f>September!D13-D13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(Januari!C13+Februari!C13+Maret!C13+April!C13+Mei!C13+Juni!C13+Juli!C13+Agustus!C13+September!C13)-C13</f>
        <v>0</v>
      </c>
      <c r="Z13" s="24">
        <f>(Januari!D13+Februari!D13+Maret!D13+April!D13+Mei!D13+Juni!D13+Juli!D13+Agustus!D13+September!D13)-D13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September!C14-C14</f>
        <v>0</v>
      </c>
      <c r="U14" s="2">
        <f>September!D14-D14</f>
        <v>0</v>
      </c>
      <c r="V14" s="40" t="e">
        <f t="shared" si="0"/>
        <v>#DIV/0!</v>
      </c>
      <c r="W14" s="40" t="e">
        <f t="shared" si="0"/>
        <v>#DIV/0!</v>
      </c>
      <c r="Y14" s="3">
        <f>(Januari!C14+Februari!C14+Maret!C14+April!C14+Mei!C14+Juni!C14+Juli!C14+Agustus!C14+September!C14)-C14</f>
        <v>225</v>
      </c>
      <c r="Z14" s="24">
        <f>(Januari!D14+Februari!D14+Maret!D14+April!D14+Mei!D14+Juni!D14+Juli!D14+Agustus!D14+September!D14)-D14</f>
        <v>9190497</v>
      </c>
      <c r="AA14" s="40" t="e">
        <f t="shared" si="1"/>
        <v>#DIV/0!</v>
      </c>
      <c r="AB14" s="40" t="e">
        <f t="shared" si="1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September!C15-C15</f>
        <v>0</v>
      </c>
      <c r="U15" s="2">
        <f>September!D15-D15</f>
        <v>0</v>
      </c>
      <c r="V15" s="40" t="e">
        <f t="shared" si="0"/>
        <v>#DIV/0!</v>
      </c>
      <c r="W15" s="40" t="e">
        <f t="shared" si="0"/>
        <v>#DIV/0!</v>
      </c>
      <c r="Y15" s="3">
        <f>(Januari!C15+Februari!C15+Maret!C15+April!C15+Mei!C15+Juni!C15+Juli!C15+Agustus!C15+September!C15)-C15</f>
        <v>1056</v>
      </c>
      <c r="Z15" s="24">
        <f>(Januari!D15+Februari!D15+Maret!D15+April!D15+Mei!D15+Juni!D15+Juli!D15+Agustus!D15+September!D15)-D15</f>
        <v>46953495</v>
      </c>
      <c r="AA15" s="40" t="e">
        <f t="shared" si="1"/>
        <v>#DIV/0!</v>
      </c>
      <c r="AB15" s="40" t="e">
        <f t="shared" si="1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September!C16-C16</f>
        <v>0</v>
      </c>
      <c r="U16" s="2">
        <f>September!D16-D16</f>
        <v>0</v>
      </c>
      <c r="V16" s="40" t="e">
        <f t="shared" si="0"/>
        <v>#DIV/0!</v>
      </c>
      <c r="W16" s="40" t="e">
        <f t="shared" si="0"/>
        <v>#DIV/0!</v>
      </c>
      <c r="Y16" s="3">
        <f>(Januari!C16+Februari!C16+Maret!C16+April!C16+Mei!C16+Juni!C16+Juli!C16+Agustus!C16+September!C16)-C16</f>
        <v>170</v>
      </c>
      <c r="Z16" s="24">
        <f>(Januari!D16+Februari!D16+Maret!D16+April!D16+Mei!D16+Juni!D16+Juli!D16+Agustus!D16+September!D16)-D16</f>
        <v>5860744</v>
      </c>
      <c r="AA16" s="40" t="e">
        <f t="shared" si="1"/>
        <v>#DIV/0!</v>
      </c>
      <c r="AB16" s="40" t="e">
        <f t="shared" si="1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September!C17-C17</f>
        <v>0</v>
      </c>
      <c r="U17" s="2">
        <f>September!D17-D17</f>
        <v>0</v>
      </c>
      <c r="V17" s="40" t="e">
        <f t="shared" si="0"/>
        <v>#DIV/0!</v>
      </c>
      <c r="W17" s="40" t="e">
        <f t="shared" si="0"/>
        <v>#DIV/0!</v>
      </c>
      <c r="Y17" s="3">
        <f>(Januari!C17+Februari!C17+Maret!C17+April!C17+Mei!C17+Juni!C17+Juli!C17+Agustus!C17+September!C17)-C17</f>
        <v>32</v>
      </c>
      <c r="Z17" s="24">
        <f>(Januari!D17+Februari!D17+Maret!D17+April!D17+Mei!D17+Juni!D17+Juli!D17+Agustus!D17+September!D17)-D17</f>
        <v>1597492</v>
      </c>
      <c r="AA17" s="40" t="e">
        <f t="shared" si="1"/>
        <v>#DIV/0!</v>
      </c>
      <c r="AB17" s="40" t="e">
        <f t="shared" si="1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September!C18-C18</f>
        <v>0</v>
      </c>
      <c r="U18" s="2">
        <f>September!D18-D18</f>
        <v>0</v>
      </c>
      <c r="V18" s="40" t="e">
        <f t="shared" si="0"/>
        <v>#DIV/0!</v>
      </c>
      <c r="W18" s="40" t="e">
        <f t="shared" si="0"/>
        <v>#DIV/0!</v>
      </c>
      <c r="Y18" s="3">
        <f>(Januari!C18+Februari!C18+Maret!C18+April!C18+Mei!C18+Juni!C18+Juli!C18+Agustus!C18+September!C18)-C18</f>
        <v>382</v>
      </c>
      <c r="Z18" s="24">
        <f>(Januari!D18+Februari!D18+Maret!D18+April!D18+Mei!D18+Juni!D18+Juli!D18+Agustus!D18+September!D18)-D18</f>
        <v>11067131</v>
      </c>
      <c r="AA18" s="40" t="e">
        <f t="shared" si="1"/>
        <v>#DIV/0!</v>
      </c>
      <c r="AB18" s="40" t="e">
        <f t="shared" si="1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September!C19-C19</f>
        <v>0</v>
      </c>
      <c r="U19" s="2">
        <f>September!D19-D19</f>
        <v>0</v>
      </c>
      <c r="V19" s="40" t="e">
        <f t="shared" si="0"/>
        <v>#DIV/0!</v>
      </c>
      <c r="W19" s="40" t="e">
        <f t="shared" si="0"/>
        <v>#DIV/0!</v>
      </c>
      <c r="Y19" s="3">
        <f>(Januari!C19+Februari!C19+Maret!C19+April!C19+Mei!C19+Juni!C19+Juli!C19+Agustus!C19+September!C19)-C19</f>
        <v>134</v>
      </c>
      <c r="Z19" s="24">
        <f>(Januari!D19+Februari!D19+Maret!D19+April!D19+Mei!D19+Juni!D19+Juli!D19+Agustus!D19+September!D19)-D19</f>
        <v>4273725</v>
      </c>
      <c r="AA19" s="40" t="e">
        <f t="shared" si="1"/>
        <v>#DIV/0!</v>
      </c>
      <c r="AB19" s="40" t="e">
        <f t="shared" si="1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September!C20-C20</f>
        <v>0</v>
      </c>
      <c r="U20" s="2">
        <f>September!D20-D20</f>
        <v>0</v>
      </c>
      <c r="V20" s="40" t="e">
        <f t="shared" si="0"/>
        <v>#DIV/0!</v>
      </c>
      <c r="W20" s="40" t="e">
        <f t="shared" si="0"/>
        <v>#DIV/0!</v>
      </c>
      <c r="Y20" s="3">
        <f>(Januari!C20+Februari!C20+Maret!C20+April!C20+Mei!C20+Juni!C20+Juli!C20+Agustus!C20+September!C20)-C20</f>
        <v>348</v>
      </c>
      <c r="Z20" s="24">
        <f>(Januari!D20+Februari!D20+Maret!D20+April!D20+Mei!D20+Juni!D20+Juli!D20+Agustus!D20+September!D20)-D20</f>
        <v>12738616</v>
      </c>
      <c r="AA20" s="40" t="e">
        <f t="shared" si="1"/>
        <v>#DIV/0!</v>
      </c>
      <c r="AB20" s="40" t="e">
        <f t="shared" si="1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September!C21-C21</f>
        <v>0</v>
      </c>
      <c r="U21" s="2">
        <f>September!D21-D21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(Januari!C21+Februari!C21+Maret!C21+April!C21+Mei!C21+Juni!C21+Juli!C21+Agustus!C21+September!C21)-C21</f>
        <v>0</v>
      </c>
      <c r="Z21" s="24">
        <f>(Januari!D21+Februari!D21+Maret!D21+April!D21+Mei!D21+Juni!D21+Juli!D21+Agustus!D21+September!D21)-D21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September!C22-C22</f>
        <v>0</v>
      </c>
      <c r="U22" s="2">
        <f>September!D22-D22</f>
        <v>0</v>
      </c>
      <c r="V22" s="40" t="e">
        <f t="shared" si="0"/>
        <v>#DIV/0!</v>
      </c>
      <c r="W22" s="40" t="e">
        <f t="shared" si="0"/>
        <v>#DIV/0!</v>
      </c>
      <c r="Y22" s="3">
        <f>(Januari!C22+Februari!C22+Maret!C22+April!C22+Mei!C22+Juni!C22+Juli!C22+Agustus!C22+September!C22)-C22</f>
        <v>463</v>
      </c>
      <c r="Z22" s="24">
        <f>(Januari!D22+Februari!D22+Maret!D22+April!D22+Mei!D22+Juni!D22+Juli!D22+Agustus!D22+September!D22)-D22</f>
        <v>20034479</v>
      </c>
      <c r="AA22" s="40" t="e">
        <f t="shared" si="1"/>
        <v>#DIV/0!</v>
      </c>
      <c r="AB22" s="40" t="e">
        <f t="shared" si="1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September!C23-C23</f>
        <v>0</v>
      </c>
      <c r="U23" s="2">
        <f>September!D23-D23</f>
        <v>0</v>
      </c>
      <c r="V23" s="40" t="e">
        <f t="shared" si="0"/>
        <v>#DIV/0!</v>
      </c>
      <c r="W23" s="40" t="e">
        <f t="shared" si="0"/>
        <v>#DIV/0!</v>
      </c>
      <c r="Y23" s="3">
        <f>(Januari!C23+Februari!C23+Maret!C23+April!C23+Mei!C23+Juni!C23+Juli!C23+Agustus!C23+September!C23)-C23</f>
        <v>96</v>
      </c>
      <c r="Z23" s="24">
        <f>(Januari!D23+Februari!D23+Maret!D23+April!D23+Mei!D23+Juni!D23+Juli!D23+Agustus!D23+September!D23)-D23</f>
        <v>3425008</v>
      </c>
      <c r="AA23" s="40" t="e">
        <f t="shared" si="1"/>
        <v>#DIV/0!</v>
      </c>
      <c r="AB23" s="40" t="e">
        <f t="shared" si="1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September!C24-C24</f>
        <v>0</v>
      </c>
      <c r="U24" s="2">
        <f>September!D24-D24</f>
        <v>0</v>
      </c>
      <c r="V24" s="40" t="e">
        <f t="shared" si="0"/>
        <v>#DIV/0!</v>
      </c>
      <c r="W24" s="40" t="e">
        <f t="shared" si="0"/>
        <v>#DIV/0!</v>
      </c>
      <c r="Y24" s="3">
        <f>(Januari!C24+Februari!C24+Maret!C24+April!C24+Mei!C24+Juni!C24+Juli!C24+Agustus!C24+September!C24)-C24</f>
        <v>141</v>
      </c>
      <c r="Z24" s="24">
        <f>(Januari!D24+Februari!D24+Maret!D24+April!D24+Mei!D24+Juni!D24+Juli!D24+Agustus!D24+September!D24)-D24</f>
        <v>4560858</v>
      </c>
      <c r="AA24" s="40" t="e">
        <f t="shared" si="1"/>
        <v>#DIV/0!</v>
      </c>
      <c r="AB24" s="40" t="e">
        <f t="shared" si="1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September!C25-C25</f>
        <v>0</v>
      </c>
      <c r="U25" s="2">
        <f>September!D25-D25</f>
        <v>0</v>
      </c>
      <c r="V25" s="40" t="e">
        <f t="shared" si="0"/>
        <v>#DIV/0!</v>
      </c>
      <c r="W25" s="40" t="e">
        <f t="shared" si="0"/>
        <v>#DIV/0!</v>
      </c>
      <c r="Y25" s="3">
        <f>(Januari!C25+Februari!C25+Maret!C25+April!C25+Mei!C25+Juni!C25+Juli!C25+Agustus!C25+September!C25)-C25</f>
        <v>210</v>
      </c>
      <c r="Z25" s="24">
        <f>(Januari!D25+Februari!D25+Maret!D25+April!D25+Mei!D25+Juni!D25+Juli!D25+Agustus!D25+September!D25)-D25</f>
        <v>8131831</v>
      </c>
      <c r="AA25" s="40" t="e">
        <f t="shared" si="1"/>
        <v>#DIV/0!</v>
      </c>
      <c r="AB25" s="40" t="e">
        <f t="shared" si="1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September!C26-C26</f>
        <v>0</v>
      </c>
      <c r="U26" s="2">
        <f>September!D26-D26</f>
        <v>0</v>
      </c>
      <c r="V26" s="40" t="e">
        <f t="shared" si="0"/>
        <v>#DIV/0!</v>
      </c>
      <c r="W26" s="40" t="e">
        <f t="shared" si="0"/>
        <v>#DIV/0!</v>
      </c>
      <c r="Y26" s="3">
        <f>(Januari!C26+Februari!C26+Maret!C26+April!C26+Mei!C26+Juni!C26+Juli!C26+Agustus!C26+September!C26)-C26</f>
        <v>55</v>
      </c>
      <c r="Z26" s="24">
        <f>(Januari!D26+Februari!D26+Maret!D26+April!D26+Mei!D26+Juni!D26+Juli!D26+Agustus!D26+September!D26)-D26</f>
        <v>2194355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September!C27-C27</f>
        <v>0</v>
      </c>
      <c r="U27" s="2">
        <f>September!D27-D27</f>
        <v>0</v>
      </c>
      <c r="V27" s="40" t="e">
        <f t="shared" si="0"/>
        <v>#DIV/0!</v>
      </c>
      <c r="W27" s="40" t="e">
        <f t="shared" si="0"/>
        <v>#DIV/0!</v>
      </c>
      <c r="Y27" s="3">
        <f>(Januari!C27+Februari!C27+Maret!C27+April!C27+Mei!C27+Juni!C27+Juli!C27+Agustus!C27+September!C27)-C27</f>
        <v>96</v>
      </c>
      <c r="Z27" s="24">
        <f>(Januari!D27+Februari!D27+Maret!D27+April!D27+Mei!D27+Juni!D27+Juli!D27+Agustus!D27+September!D27)-D27</f>
        <v>2875384</v>
      </c>
      <c r="AA27" s="40" t="e">
        <f t="shared" si="1"/>
        <v>#DIV/0!</v>
      </c>
      <c r="AB27" s="40" t="e">
        <f t="shared" si="1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September!C28-C28</f>
        <v>0</v>
      </c>
      <c r="U28" s="2">
        <f>September!D28-D28</f>
        <v>0</v>
      </c>
      <c r="V28" s="40" t="e">
        <f t="shared" si="0"/>
        <v>#DIV/0!</v>
      </c>
      <c r="W28" s="40" t="e">
        <f t="shared" si="0"/>
        <v>#DIV/0!</v>
      </c>
      <c r="Y28" s="3">
        <f>(Januari!C28+Februari!C28+Maret!C28+April!C28+Mei!C28+Juni!C28+Juli!C28+Agustus!C28+September!C28)-C28</f>
        <v>381</v>
      </c>
      <c r="Z28" s="24">
        <f>(Januari!D28+Februari!D28+Maret!D28+April!D28+Mei!D28+Juni!D28+Juli!D28+Agustus!D28+September!D28)-D28</f>
        <v>17764640</v>
      </c>
      <c r="AA28" s="40" t="e">
        <f t="shared" si="1"/>
        <v>#DIV/0!</v>
      </c>
      <c r="AB28" s="40" t="e">
        <f t="shared" si="1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September!C29-C29</f>
        <v>0</v>
      </c>
      <c r="U29" s="2">
        <f>September!D29-D29</f>
        <v>0</v>
      </c>
      <c r="V29" s="40" t="e">
        <f t="shared" si="0"/>
        <v>#DIV/0!</v>
      </c>
      <c r="W29" s="40" t="e">
        <f t="shared" si="0"/>
        <v>#DIV/0!</v>
      </c>
      <c r="Y29" s="3">
        <f>(Januari!C29+Februari!C29+Maret!C29+April!C29+Mei!C29+Juni!C29+Juli!C29+Agustus!C29+September!C29)-C29</f>
        <v>16</v>
      </c>
      <c r="Z29" s="24">
        <f>(Januari!D29+Februari!D29+Maret!D29+April!D29+Mei!D29+Juni!D29+Juli!D29+Agustus!D29+September!D29)-D29</f>
        <v>577500</v>
      </c>
      <c r="AA29" s="40" t="e">
        <f t="shared" si="1"/>
        <v>#DIV/0!</v>
      </c>
      <c r="AB29" s="40" t="e">
        <f t="shared" si="1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September!C30-C30</f>
        <v>0</v>
      </c>
      <c r="U30" s="2">
        <f>September!D30-D30</f>
        <v>0</v>
      </c>
      <c r="V30" s="40" t="e">
        <f t="shared" si="0"/>
        <v>#DIV/0!</v>
      </c>
      <c r="W30" s="40" t="e">
        <f t="shared" si="0"/>
        <v>#DIV/0!</v>
      </c>
      <c r="Y30" s="3">
        <f>(Januari!C30+Februari!C30+Maret!C30+April!C30+Mei!C30+Juni!C30+Juli!C30+Agustus!C30+September!C30)-C30</f>
        <v>487</v>
      </c>
      <c r="Z30" s="24">
        <f>(Januari!D30+Februari!D30+Maret!D30+April!D30+Mei!D30+Juni!D30+Juli!D30+Agustus!D30+September!D30)-D30</f>
        <v>14636334</v>
      </c>
      <c r="AA30" s="40" t="e">
        <f t="shared" si="1"/>
        <v>#DIV/0!</v>
      </c>
      <c r="AB30" s="40" t="e">
        <f t="shared" si="1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September!C31-C31</f>
        <v>0</v>
      </c>
      <c r="U31" s="2">
        <f>September!D31-D31</f>
        <v>0</v>
      </c>
      <c r="V31" s="40" t="e">
        <f t="shared" si="0"/>
        <v>#DIV/0!</v>
      </c>
      <c r="W31" s="40" t="e">
        <f t="shared" si="0"/>
        <v>#DIV/0!</v>
      </c>
      <c r="Y31" s="3">
        <f>(Januari!C31+Februari!C31+Maret!C31+April!C31+Mei!C31+Juni!C31+Juli!C31+Agustus!C31+September!C31)-C31</f>
        <v>25</v>
      </c>
      <c r="Z31" s="24">
        <f>(Januari!D31+Februari!D31+Maret!D31+April!D31+Mei!D31+Juni!D31+Juli!D31+Agustus!D31+September!D31)-D31</f>
        <v>657456</v>
      </c>
      <c r="AA31" s="40" t="e">
        <f t="shared" si="1"/>
        <v>#DIV/0!</v>
      </c>
      <c r="AB31" s="40" t="e">
        <f t="shared" si="1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September!C32-C32</f>
        <v>0</v>
      </c>
      <c r="U32" s="2">
        <f>September!D32-D32</f>
        <v>0</v>
      </c>
      <c r="V32" s="40" t="e">
        <f t="shared" si="0"/>
        <v>#DIV/0!</v>
      </c>
      <c r="W32" s="40" t="e">
        <f t="shared" si="0"/>
        <v>#DIV/0!</v>
      </c>
      <c r="Y32" s="3">
        <f>(Januari!C32+Februari!C32+Maret!C32+April!C32+Mei!C32+Juni!C32+Juli!C32+Agustus!C32+September!C32)-C32</f>
        <v>40</v>
      </c>
      <c r="Z32" s="24">
        <f>(Januari!D32+Februari!D32+Maret!D32+April!D32+Mei!D32+Juni!D32+Juli!D32+Agustus!D32+September!D32)-D32</f>
        <v>1716986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September!C33-C33</f>
        <v>0</v>
      </c>
      <c r="U33" s="2">
        <f>September!D33-D33</f>
        <v>0</v>
      </c>
      <c r="V33" s="40" t="e">
        <f t="shared" si="0"/>
        <v>#DIV/0!</v>
      </c>
      <c r="W33" s="40" t="e">
        <f t="shared" si="0"/>
        <v>#DIV/0!</v>
      </c>
      <c r="Y33" s="3">
        <f>(Januari!C33+Februari!C33+Maret!C33+April!C33+Mei!C33+Juni!C33+Juli!C33+Agustus!C33+September!C33)-C33</f>
        <v>391</v>
      </c>
      <c r="Z33" s="24">
        <f>(Januari!D33+Februari!D33+Maret!D33+April!D33+Mei!D33+Juni!D33+Juli!D33+Agustus!D33+September!D33)-D33</f>
        <v>10919302</v>
      </c>
      <c r="AA33" s="40" t="e">
        <f t="shared" si="1"/>
        <v>#DIV/0!</v>
      </c>
      <c r="AB33" s="40" t="e">
        <f t="shared" si="1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September!C34-C34</f>
        <v>0</v>
      </c>
      <c r="U34" s="2">
        <f>September!D34-D34</f>
        <v>0</v>
      </c>
      <c r="V34" s="40" t="e">
        <f t="shared" si="0"/>
        <v>#DIV/0!</v>
      </c>
      <c r="W34" s="40" t="e">
        <f t="shared" si="0"/>
        <v>#DIV/0!</v>
      </c>
      <c r="Y34" s="3">
        <f>(Januari!C34+Februari!C34+Maret!C34+April!C34+Mei!C34+Juni!C34+Juli!C34+Agustus!C34+September!C34)-C34</f>
        <v>208</v>
      </c>
      <c r="Z34" s="24">
        <f>(Januari!D34+Februari!D34+Maret!D34+April!D34+Mei!D34+Juni!D34+Juli!D34+Agustus!D34+September!D34)-D34</f>
        <v>4434708</v>
      </c>
      <c r="AA34" s="40" t="e">
        <f t="shared" si="1"/>
        <v>#DIV/0!</v>
      </c>
      <c r="AB34" s="40" t="e">
        <f t="shared" si="1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September!C35-C35</f>
        <v>0</v>
      </c>
      <c r="U35" s="2">
        <f>September!D35-D35</f>
        <v>0</v>
      </c>
      <c r="V35" s="40" t="e">
        <f t="shared" si="0"/>
        <v>#DIV/0!</v>
      </c>
      <c r="W35" s="40" t="e">
        <f t="shared" si="0"/>
        <v>#DIV/0!</v>
      </c>
      <c r="Y35" s="3">
        <f>(Januari!C35+Februari!C35+Maret!C35+April!C35+Mei!C35+Juni!C35+Juli!C35+Agustus!C35+September!C35)-C35</f>
        <v>318</v>
      </c>
      <c r="Z35" s="24">
        <f>(Januari!D35+Februari!D35+Maret!D35+April!D35+Mei!D35+Juni!D35+Juli!D35+Agustus!D35+September!D35)-D35</f>
        <v>13247386</v>
      </c>
      <c r="AA35" s="40" t="e">
        <f t="shared" si="1"/>
        <v>#DIV/0!</v>
      </c>
      <c r="AB35" s="40" t="e">
        <f t="shared" si="1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September!C36-C36</f>
        <v>0</v>
      </c>
      <c r="U36" s="2">
        <f>September!D36-D36</f>
        <v>0</v>
      </c>
      <c r="V36" s="40" t="e">
        <f t="shared" si="0"/>
        <v>#DIV/0!</v>
      </c>
      <c r="W36" s="40" t="e">
        <f t="shared" si="0"/>
        <v>#DIV/0!</v>
      </c>
      <c r="Y36" s="3">
        <f>(Januari!C36+Februari!C36+Maret!C36+April!C36+Mei!C36+Juni!C36+Juli!C36+Agustus!C36+September!C36)-C36</f>
        <v>94</v>
      </c>
      <c r="Z36" s="24">
        <f>(Januari!D36+Februari!D36+Maret!D36+April!D36+Mei!D36+Juni!D36+Juli!D36+Agustus!D36+September!D36)-D36</f>
        <v>2993001</v>
      </c>
      <c r="AA36" s="40" t="e">
        <f t="shared" si="1"/>
        <v>#DIV/0!</v>
      </c>
      <c r="AB36" s="40" t="e">
        <f t="shared" si="1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September!C37-C37</f>
        <v>0</v>
      </c>
      <c r="U37" s="2">
        <f>September!D37-D37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(Januari!C37+Februari!C37+Maret!C37+April!C37+Mei!C37+Juni!C37+Juli!C37+Agustus!C37+September!C37)-C37</f>
        <v>0</v>
      </c>
      <c r="Z37" s="24">
        <f>(Januari!D37+Februari!D37+Maret!D37+April!D37+Mei!D37+Juni!D37+Juli!D37+Agustus!D37+September!D37)-D37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September!C38-C38</f>
        <v>0</v>
      </c>
      <c r="U38" s="2">
        <f>September!D38-D38</f>
        <v>0</v>
      </c>
      <c r="V38" s="40" t="e">
        <f t="shared" si="0"/>
        <v>#DIV/0!</v>
      </c>
      <c r="W38" s="40" t="e">
        <f t="shared" si="0"/>
        <v>#DIV/0!</v>
      </c>
      <c r="Y38" s="3">
        <f>(Januari!C38+Februari!C38+Maret!C38+April!C38+Mei!C38+Juni!C38+Juli!C38+Agustus!C38+September!C38)-C38</f>
        <v>172</v>
      </c>
      <c r="Z38" s="24">
        <f>(Januari!D38+Februari!D38+Maret!D38+April!D38+Mei!D38+Juni!D38+Juli!D38+Agustus!D38+September!D38)-D38</f>
        <v>5399000</v>
      </c>
      <c r="AA38" s="40" t="e">
        <f t="shared" si="1"/>
        <v>#DIV/0!</v>
      </c>
      <c r="AB38" s="40" t="e">
        <f t="shared" si="1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September!C39-C39</f>
        <v>0</v>
      </c>
      <c r="U39" s="2">
        <f>September!D39-D39</f>
        <v>0</v>
      </c>
      <c r="V39" s="40" t="e">
        <f t="shared" si="0"/>
        <v>#DIV/0!</v>
      </c>
      <c r="W39" s="40" t="e">
        <f t="shared" si="0"/>
        <v>#DIV/0!</v>
      </c>
      <c r="Y39" s="3">
        <f>(Januari!C39+Februari!C39+Maret!C39+April!C39+Mei!C39+Juni!C39+Juli!C39+Agustus!C39+September!C39)-C39</f>
        <v>30</v>
      </c>
      <c r="Z39" s="24">
        <f>(Januari!D39+Februari!D39+Maret!D39+April!D39+Mei!D39+Juni!D39+Juli!D39+Agustus!D39+September!D39)-D39</f>
        <v>1175926</v>
      </c>
      <c r="AA39" s="40" t="e">
        <f t="shared" si="1"/>
        <v>#DIV/0!</v>
      </c>
      <c r="AB39" s="40" t="e">
        <f t="shared" si="1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September!C40-C40</f>
        <v>0</v>
      </c>
      <c r="U40" s="2">
        <f>September!D40-D40</f>
        <v>0</v>
      </c>
      <c r="V40" s="40" t="e">
        <f t="shared" si="0"/>
        <v>#DIV/0!</v>
      </c>
      <c r="W40" s="40" t="e">
        <f t="shared" si="0"/>
        <v>#DIV/0!</v>
      </c>
      <c r="Y40" s="3">
        <f>(Januari!C40+Februari!C40+Maret!C40+April!C40+Mei!C40+Juni!C40+Juli!C40+Agustus!C40+September!C40)-C40</f>
        <v>121</v>
      </c>
      <c r="Z40" s="24">
        <f>(Januari!D40+Februari!D40+Maret!D40+April!D40+Mei!D40+Juni!D40+Juli!D40+Agustus!D40+September!D40)-D40</f>
        <v>4707220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September!C41-C41</f>
        <v>0</v>
      </c>
      <c r="U41" s="2">
        <f>September!D41-D41</f>
        <v>0</v>
      </c>
      <c r="V41" s="40" t="e">
        <f t="shared" si="0"/>
        <v>#DIV/0!</v>
      </c>
      <c r="W41" s="40" t="e">
        <f t="shared" si="0"/>
        <v>#DIV/0!</v>
      </c>
      <c r="Y41" s="3">
        <f>(Januari!C41+Februari!C41+Maret!C41+April!C41+Mei!C41+Juni!C41+Juli!C41+Agustus!C41+September!C41)-C41</f>
        <v>88</v>
      </c>
      <c r="Z41" s="24">
        <f>(Januari!D41+Februari!D41+Maret!D41+April!D41+Mei!D41+Juni!D41+Juli!D41+Agustus!D41+September!D41)-D41</f>
        <v>2959299</v>
      </c>
      <c r="AA41" s="40" t="e">
        <f t="shared" si="1"/>
        <v>#DIV/0!</v>
      </c>
      <c r="AB41" s="40" t="e">
        <f t="shared" si="1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September!C42-C42</f>
        <v>0</v>
      </c>
      <c r="U42" s="2">
        <f>September!D42-D42</f>
        <v>0</v>
      </c>
      <c r="V42" s="40" t="e">
        <f t="shared" si="0"/>
        <v>#DIV/0!</v>
      </c>
      <c r="W42" s="40" t="e">
        <f t="shared" si="0"/>
        <v>#DIV/0!</v>
      </c>
      <c r="Y42" s="3">
        <f>(Januari!C42+Februari!C42+Maret!C42+April!C42+Mei!C42+Juni!C42+Juli!C42+Agustus!C42+September!C42)-C42</f>
        <v>896</v>
      </c>
      <c r="Z42" s="24">
        <f>(Januari!D42+Februari!D42+Maret!D42+April!D42+Mei!D42+Juni!D42+Juli!D42+Agustus!D42+September!D42)-D42</f>
        <v>23269012</v>
      </c>
      <c r="AA42" s="40" t="e">
        <f t="shared" si="1"/>
        <v>#DIV/0!</v>
      </c>
      <c r="AB42" s="40" t="e">
        <f t="shared" si="1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September!C43-C43</f>
        <v>0</v>
      </c>
      <c r="U43" s="2">
        <f>September!D43-D43</f>
        <v>0</v>
      </c>
      <c r="V43" s="40" t="e">
        <f t="shared" si="0"/>
        <v>#DIV/0!</v>
      </c>
      <c r="W43" s="40" t="e">
        <f t="shared" si="0"/>
        <v>#DIV/0!</v>
      </c>
      <c r="Y43" s="3">
        <f>(Januari!C43+Februari!C43+Maret!C43+April!C43+Mei!C43+Juni!C43+Juli!C43+Agustus!C43+September!C43)-C43</f>
        <v>125</v>
      </c>
      <c r="Z43" s="24">
        <f>(Januari!D43+Februari!D43+Maret!D43+April!D43+Mei!D43+Juni!D43+Juli!D43+Agustus!D43+September!D43)-D43</f>
        <v>3960949</v>
      </c>
      <c r="AA43" s="40" t="e">
        <f t="shared" si="1"/>
        <v>#DIV/0!</v>
      </c>
      <c r="AB43" s="40" t="e">
        <f t="shared" si="1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September!C44-C44</f>
        <v>0</v>
      </c>
      <c r="U44" s="2">
        <f>September!D44-D44</f>
        <v>0</v>
      </c>
      <c r="V44" s="40" t="e">
        <f t="shared" si="0"/>
        <v>#DIV/0!</v>
      </c>
      <c r="W44" s="40" t="e">
        <f t="shared" si="0"/>
        <v>#DIV/0!</v>
      </c>
      <c r="Y44" s="3">
        <f>(Januari!C44+Februari!C44+Maret!C44+April!C44+Mei!C44+Juni!C44+Juli!C44+Agustus!C44+September!C44)-C44</f>
        <v>133</v>
      </c>
      <c r="Z44" s="24">
        <f>(Januari!D44+Februari!D44+Maret!D44+April!D44+Mei!D44+Juni!D44+Juli!D44+Agustus!D44+September!D44)-D44</f>
        <v>6763000</v>
      </c>
      <c r="AA44" s="40" t="e">
        <f t="shared" si="1"/>
        <v>#DIV/0!</v>
      </c>
      <c r="AB44" s="40" t="e">
        <f t="shared" si="1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September!C45-C45</f>
        <v>0</v>
      </c>
      <c r="U45" s="2">
        <f>September!D45-D45</f>
        <v>0</v>
      </c>
      <c r="V45" s="40" t="e">
        <f t="shared" si="0"/>
        <v>#DIV/0!</v>
      </c>
      <c r="W45" s="40" t="e">
        <f t="shared" si="0"/>
        <v>#DIV/0!</v>
      </c>
      <c r="Y45" s="3">
        <f>(Januari!C45+Februari!C45+Maret!C45+April!C45+Mei!C45+Juni!C45+Juli!C45+Agustus!C45+September!C45)-C45</f>
        <v>256</v>
      </c>
      <c r="Z45" s="24">
        <f>(Januari!D45+Februari!D45+Maret!D45+April!D45+Mei!D45+Juni!D45+Juli!D45+Agustus!D45+September!D45)-D45</f>
        <v>9360213</v>
      </c>
      <c r="AA45" s="40" t="e">
        <f t="shared" si="1"/>
        <v>#DIV/0!</v>
      </c>
      <c r="AB45" s="40" t="e">
        <f t="shared" si="1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September!C46-C46</f>
        <v>0</v>
      </c>
      <c r="U46" s="2">
        <f>September!D46-D46</f>
        <v>0</v>
      </c>
      <c r="V46" s="40" t="e">
        <f t="shared" si="0"/>
        <v>#DIV/0!</v>
      </c>
      <c r="W46" s="40" t="e">
        <f t="shared" si="0"/>
        <v>#DIV/0!</v>
      </c>
      <c r="Y46" s="3">
        <f>(Januari!C46+Februari!C46+Maret!C46+April!C46+Mei!C46+Juni!C46+Juli!C46+Agustus!C46+September!C46)-C46</f>
        <v>363</v>
      </c>
      <c r="Z46" s="24">
        <f>(Januari!D46+Februari!D46+Maret!D46+April!D46+Mei!D46+Juni!D46+Juli!D46+Agustus!D46+September!D46)-D46</f>
        <v>24419911</v>
      </c>
      <c r="AA46" s="40" t="e">
        <f t="shared" si="1"/>
        <v>#DIV/0!</v>
      </c>
      <c r="AB46" s="40" t="e">
        <f t="shared" si="1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September!C47-C47</f>
        <v>0</v>
      </c>
      <c r="U47" s="2">
        <f>September!D47-D47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(Januari!C47+Februari!C47+Maret!C47+April!C47+Mei!C47+Juni!C47+Juli!C47+Agustus!C47+September!C47)-C47</f>
        <v>0</v>
      </c>
      <c r="Z47" s="24">
        <f>(Januari!D47+Februari!D47+Maret!D47+April!D47+Mei!D47+Juni!D47+Juli!D47+Agustus!D47+September!D47)-D47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September!C48-C48</f>
        <v>0</v>
      </c>
      <c r="U48" s="2">
        <f>September!D48-D48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(Januari!C48+Februari!C48+Maret!C48+April!C48+Mei!C48+Juni!C48+Juli!C48+Agustus!C48+September!C48)-C48</f>
        <v>0</v>
      </c>
      <c r="Z48" s="24">
        <f>(Januari!D48+Februari!D48+Maret!D48+April!D48+Mei!D48+Juni!D48+Juli!D48+Agustus!D48+September!D48)-D48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September!C49-C49</f>
        <v>0</v>
      </c>
      <c r="U49" s="2">
        <f>September!D49-D49</f>
        <v>0</v>
      </c>
      <c r="V49" s="40" t="e">
        <f t="shared" si="0"/>
        <v>#DIV/0!</v>
      </c>
      <c r="W49" s="40" t="e">
        <f t="shared" si="0"/>
        <v>#DIV/0!</v>
      </c>
      <c r="Y49" s="3">
        <f>(Januari!C49+Februari!C49+Maret!C49+April!C49+Mei!C49+Juni!C49+Juli!C49+Agustus!C49+September!C49)-C49</f>
        <v>307</v>
      </c>
      <c r="Z49" s="24">
        <f>(Januari!D49+Februari!D49+Maret!D49+April!D49+Mei!D49+Juni!D49+Juli!D49+Agustus!D49+September!D49)-D49</f>
        <v>5607210</v>
      </c>
      <c r="AA49" s="40" t="e">
        <f t="shared" si="1"/>
        <v>#DIV/0!</v>
      </c>
      <c r="AB49" s="40" t="e">
        <f t="shared" si="1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September!C50-C50</f>
        <v>0</v>
      </c>
      <c r="U50" s="2">
        <f>September!D50-D50</f>
        <v>0</v>
      </c>
      <c r="V50" s="40" t="e">
        <f t="shared" si="0"/>
        <v>#DIV/0!</v>
      </c>
      <c r="W50" s="40" t="e">
        <f t="shared" si="0"/>
        <v>#DIV/0!</v>
      </c>
      <c r="Y50" s="3">
        <f>(Januari!C50+Februari!C50+Maret!C50+April!C50+Mei!C50+Juni!C50+Juli!C50+Agustus!C50+September!C50)-C50</f>
        <v>42</v>
      </c>
      <c r="Z50" s="24">
        <f>(Januari!D50+Februari!D50+Maret!D50+April!D50+Mei!D50+Juni!D50+Juli!D50+Agustus!D50+September!D50)-D50</f>
        <v>1980777</v>
      </c>
      <c r="AA50" s="40" t="e">
        <f t="shared" si="1"/>
        <v>#DIV/0!</v>
      </c>
      <c r="AB50" s="40" t="e">
        <f t="shared" si="1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September!C51-C51</f>
        <v>0</v>
      </c>
      <c r="U51" s="2">
        <f>September!D51-D51</f>
        <v>0</v>
      </c>
      <c r="V51" s="40" t="e">
        <f t="shared" si="0"/>
        <v>#DIV/0!</v>
      </c>
      <c r="W51" s="40" t="e">
        <f t="shared" si="0"/>
        <v>#DIV/0!</v>
      </c>
      <c r="Y51" s="3">
        <f>(Januari!C51+Februari!C51+Maret!C51+April!C51+Mei!C51+Juni!C51+Juli!C51+Agustus!C51+September!C51)-C51</f>
        <v>40</v>
      </c>
      <c r="Z51" s="24">
        <f>(Januari!D51+Februari!D51+Maret!D51+April!D51+Mei!D51+Juni!D51+Juli!D51+Agustus!D51+September!D51)-D51</f>
        <v>1647027</v>
      </c>
      <c r="AA51" s="40" t="e">
        <f t="shared" si="1"/>
        <v>#DIV/0!</v>
      </c>
      <c r="AB51" s="40" t="e">
        <f t="shared" si="1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September!C52-C52</f>
        <v>0</v>
      </c>
      <c r="U52" s="2">
        <f>September!D52-D52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(Januari!C52+Februari!C52+Maret!C52+April!C52+Mei!C52+Juni!C52+Juli!C52+Agustus!C52+September!C52)-C52</f>
        <v>4</v>
      </c>
      <c r="Z52" s="24">
        <f>(Januari!D52+Februari!D52+Maret!D52+April!D52+Mei!D52+Juni!D52+Juli!D52+Agustus!D52+September!D52)-D52</f>
        <v>76733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September!C53-C53</f>
        <v>0</v>
      </c>
      <c r="U53" s="2">
        <f>September!D53-D53</f>
        <v>0</v>
      </c>
      <c r="V53" s="40" t="e">
        <f t="shared" si="0"/>
        <v>#DIV/0!</v>
      </c>
      <c r="W53" s="40" t="e">
        <f t="shared" si="0"/>
        <v>#DIV/0!</v>
      </c>
      <c r="Y53" s="3">
        <f>(Januari!C53+Februari!C53+Maret!C53+April!C53+Mei!C53+Juni!C53+Juli!C53+Agustus!C53+September!C53)-C53</f>
        <v>293</v>
      </c>
      <c r="Z53" s="24">
        <f>(Januari!D53+Februari!D53+Maret!D53+April!D53+Mei!D53+Juni!D53+Juli!D53+Agustus!D53+September!D53)-D53</f>
        <v>8846129</v>
      </c>
      <c r="AA53" s="40" t="e">
        <f t="shared" si="1"/>
        <v>#DIV/0!</v>
      </c>
      <c r="AB53" s="40" t="e">
        <f t="shared" si="1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September!C54-C54</f>
        <v>0</v>
      </c>
      <c r="U54" s="2">
        <f>September!D54-D54</f>
        <v>0</v>
      </c>
      <c r="V54" s="40" t="e">
        <f t="shared" si="0"/>
        <v>#DIV/0!</v>
      </c>
      <c r="W54" s="40" t="e">
        <f t="shared" si="0"/>
        <v>#DIV/0!</v>
      </c>
      <c r="Y54" s="3">
        <f>(Januari!C54+Februari!C54+Maret!C54+April!C54+Mei!C54+Juni!C54+Juli!C54+Agustus!C54+September!C54)-C54</f>
        <v>155</v>
      </c>
      <c r="Z54" s="24">
        <f>(Januari!D54+Februari!D54+Maret!D54+April!D54+Mei!D54+Juni!D54+Juli!D54+Agustus!D54+September!D54)-D54</f>
        <v>6004454</v>
      </c>
      <c r="AA54" s="40" t="e">
        <f t="shared" si="1"/>
        <v>#DIV/0!</v>
      </c>
      <c r="AB54" s="40" t="e">
        <f t="shared" si="1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September!C55-C55</f>
        <v>0</v>
      </c>
      <c r="U55" s="2">
        <f>September!D55-D55</f>
        <v>0</v>
      </c>
      <c r="V55" s="40" t="e">
        <f t="shared" si="0"/>
        <v>#DIV/0!</v>
      </c>
      <c r="W55" s="40" t="e">
        <f t="shared" si="0"/>
        <v>#DIV/0!</v>
      </c>
      <c r="Y55" s="3">
        <f>(Januari!C55+Februari!C55+Maret!C55+April!C55+Mei!C55+Juni!C55+Juli!C55+Agustus!C55+September!C55)-C55</f>
        <v>50</v>
      </c>
      <c r="Z55" s="24">
        <f>(Januari!D55+Februari!D55+Maret!D55+April!D55+Mei!D55+Juni!D55+Juli!D55+Agustus!D55+September!D55)-D55</f>
        <v>2015000</v>
      </c>
      <c r="AA55" s="40" t="e">
        <f t="shared" si="1"/>
        <v>#DIV/0!</v>
      </c>
      <c r="AB55" s="40" t="e">
        <f t="shared" si="1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September!C56-C56</f>
        <v>0</v>
      </c>
      <c r="U56" s="2">
        <f>September!D56-D56</f>
        <v>0</v>
      </c>
      <c r="V56" s="40" t="e">
        <f t="shared" si="0"/>
        <v>#DIV/0!</v>
      </c>
      <c r="W56" s="40" t="e">
        <f t="shared" si="0"/>
        <v>#DIV/0!</v>
      </c>
      <c r="Y56" s="3">
        <f>(Januari!C56+Februari!C56+Maret!C56+April!C56+Mei!C56+Juni!C56+Juli!C56+Agustus!C56+September!C56)-C56</f>
        <v>163</v>
      </c>
      <c r="Z56" s="24">
        <f>(Januari!D56+Februari!D56+Maret!D56+April!D56+Mei!D56+Juni!D56+Juli!D56+Agustus!D56+September!D56)-D56</f>
        <v>5637173</v>
      </c>
      <c r="AA56" s="40" t="e">
        <f t="shared" si="1"/>
        <v>#DIV/0!</v>
      </c>
      <c r="AB56" s="40" t="e">
        <f t="shared" si="1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September!C57-C57</f>
        <v>0</v>
      </c>
      <c r="U57" s="2">
        <f>September!D57-D57</f>
        <v>0</v>
      </c>
      <c r="V57" s="40" t="e">
        <f t="shared" si="0"/>
        <v>#DIV/0!</v>
      </c>
      <c r="W57" s="40" t="e">
        <f t="shared" si="0"/>
        <v>#DIV/0!</v>
      </c>
      <c r="Y57" s="3">
        <f>(Januari!C57+Februari!C57+Maret!C57+April!C57+Mei!C57+Juni!C57+Juli!C57+Agustus!C57+September!C57)-C57</f>
        <v>894</v>
      </c>
      <c r="Z57" s="24">
        <f>(Januari!D57+Februari!D57+Maret!D57+April!D57+Mei!D57+Juni!D57+Juli!D57+Agustus!D57+September!D57)-D57</f>
        <v>32320691</v>
      </c>
      <c r="AA57" s="40" t="e">
        <f t="shared" si="1"/>
        <v>#DIV/0!</v>
      </c>
      <c r="AB57" s="40" t="e">
        <f t="shared" si="1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September!C58-C58</f>
        <v>0</v>
      </c>
      <c r="U58" s="2">
        <f>September!D58-D58</f>
        <v>0</v>
      </c>
      <c r="V58" s="40" t="e">
        <f t="shared" si="0"/>
        <v>#DIV/0!</v>
      </c>
      <c r="W58" s="40" t="e">
        <f t="shared" si="0"/>
        <v>#DIV/0!</v>
      </c>
      <c r="Y58" s="3">
        <f>(Januari!C58+Februari!C58+Maret!C58+April!C58+Mei!C58+Juni!C58+Juli!C58+Agustus!C58+September!C58)-C58</f>
        <v>4</v>
      </c>
      <c r="Z58" s="24">
        <f>(Januari!D58+Februari!D58+Maret!D58+April!D58+Mei!D58+Juni!D58+Juli!D58+Agustus!D58+September!D58)-D58</f>
        <v>185663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September!C59-C59</f>
        <v>0</v>
      </c>
      <c r="U59" s="2">
        <f>September!D59-D59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(Januari!C59+Februari!C59+Maret!C59+April!C59+Mei!C59+Juni!C59+Juli!C59+Agustus!C59+September!C59)-C59</f>
        <v>0</v>
      </c>
      <c r="Z59" s="24">
        <f>(Januari!D59+Februari!D59+Maret!D59+April!D59+Mei!D59+Juni!D59+Juli!D59+Agustus!D59+September!D59)-D59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September!C60-C60</f>
        <v>0</v>
      </c>
      <c r="U60" s="2">
        <f>September!D60-D60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(Januari!C60+Februari!C60+Maret!C60+April!C60+Mei!C60+Juni!C60+Juli!C60+Agustus!C60+September!C60)-C60</f>
        <v>0</v>
      </c>
      <c r="Z60" s="24">
        <f>(Januari!D60+Februari!D60+Maret!D60+April!D60+Mei!D60+Juni!D60+Juli!D60+Agustus!D60+September!D60)-D60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2">SUM(U6:U60)</f>
        <v>0</v>
      </c>
      <c r="V61" s="38" t="e">
        <f t="shared" si="2"/>
        <v>#DIV/0!</v>
      </c>
      <c r="W61" s="38" t="e">
        <f t="shared" si="2"/>
        <v>#DIV/0!</v>
      </c>
      <c r="Y61" s="38">
        <f>SUM(Y6:Y60)</f>
        <v>11274</v>
      </c>
      <c r="Z61" s="43">
        <f t="shared" ref="Z61:AB61" si="3">SUM(Z6:Z60)</f>
        <v>432608127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1:D1"/>
    <mergeCell ref="A2:D2"/>
    <mergeCell ref="A3:D3"/>
    <mergeCell ref="A4:A5"/>
    <mergeCell ref="B4:B5"/>
    <mergeCell ref="C4:D4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62"/>
  <sheetViews>
    <sheetView topLeftCell="C1" workbookViewId="0">
      <selection activeCell="T16" sqref="T1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102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/>
      <c r="D6" s="2"/>
    </row>
    <row r="7" spans="1:4" x14ac:dyDescent="0.25">
      <c r="A7" s="3">
        <v>2</v>
      </c>
      <c r="B7" s="9" t="s">
        <v>2</v>
      </c>
      <c r="C7" s="3"/>
      <c r="D7" s="3"/>
    </row>
    <row r="8" spans="1:4" x14ac:dyDescent="0.25">
      <c r="A8" s="3">
        <v>3</v>
      </c>
      <c r="B8" s="9" t="s">
        <v>3</v>
      </c>
      <c r="C8" s="3"/>
      <c r="D8" s="3"/>
    </row>
    <row r="9" spans="1:4" x14ac:dyDescent="0.25">
      <c r="A9" s="3">
        <v>4</v>
      </c>
      <c r="B9" s="9" t="s">
        <v>4</v>
      </c>
      <c r="C9" s="3"/>
      <c r="D9" s="3"/>
    </row>
    <row r="10" spans="1:4" x14ac:dyDescent="0.25">
      <c r="A10" s="3">
        <v>5</v>
      </c>
      <c r="B10" s="9" t="s">
        <v>5</v>
      </c>
      <c r="C10" s="3"/>
      <c r="D10" s="3"/>
    </row>
    <row r="11" spans="1:4" x14ac:dyDescent="0.25">
      <c r="A11" s="3">
        <v>6</v>
      </c>
      <c r="B11" s="9" t="s">
        <v>6</v>
      </c>
      <c r="C11" s="3"/>
      <c r="D11" s="3"/>
    </row>
    <row r="12" spans="1:4" x14ac:dyDescent="0.25">
      <c r="A12" s="3">
        <v>7</v>
      </c>
      <c r="B12" s="9" t="s">
        <v>7</v>
      </c>
      <c r="C12" s="3"/>
      <c r="D12" s="3"/>
    </row>
    <row r="13" spans="1:4" x14ac:dyDescent="0.25">
      <c r="A13" s="3">
        <v>8</v>
      </c>
      <c r="B13" s="9" t="s">
        <v>8</v>
      </c>
      <c r="C13" s="3"/>
      <c r="D13" s="3"/>
    </row>
    <row r="14" spans="1:4" x14ac:dyDescent="0.25">
      <c r="A14" s="3">
        <v>9</v>
      </c>
      <c r="B14" s="9" t="s">
        <v>9</v>
      </c>
      <c r="C14" s="3"/>
      <c r="D14" s="3"/>
    </row>
    <row r="15" spans="1:4" ht="16.5" customHeight="1" x14ac:dyDescent="0.25">
      <c r="A15" s="3">
        <v>10</v>
      </c>
      <c r="B15" s="10" t="s">
        <v>10</v>
      </c>
      <c r="C15" s="3"/>
      <c r="D15" s="3"/>
    </row>
    <row r="16" spans="1:4" x14ac:dyDescent="0.25">
      <c r="A16" s="3">
        <v>11</v>
      </c>
      <c r="B16" s="9" t="s">
        <v>11</v>
      </c>
      <c r="C16" s="3"/>
      <c r="D16" s="3"/>
    </row>
    <row r="17" spans="1:4" x14ac:dyDescent="0.25">
      <c r="A17" s="3">
        <v>12</v>
      </c>
      <c r="B17" s="9" t="s">
        <v>12</v>
      </c>
      <c r="C17" s="3"/>
      <c r="D17" s="3"/>
    </row>
    <row r="18" spans="1:4" x14ac:dyDescent="0.25">
      <c r="A18" s="3">
        <v>13</v>
      </c>
      <c r="B18" s="9" t="s">
        <v>13</v>
      </c>
      <c r="C18" s="3"/>
      <c r="D18" s="3"/>
    </row>
    <row r="19" spans="1:4" x14ac:dyDescent="0.25">
      <c r="A19" s="3">
        <v>14</v>
      </c>
      <c r="B19" s="9" t="s">
        <v>14</v>
      </c>
      <c r="C19" s="3"/>
      <c r="D19" s="3"/>
    </row>
    <row r="20" spans="1:4" x14ac:dyDescent="0.25">
      <c r="A20" s="3">
        <v>15</v>
      </c>
      <c r="B20" s="9" t="s">
        <v>15</v>
      </c>
      <c r="C20" s="3"/>
      <c r="D20" s="3"/>
    </row>
    <row r="21" spans="1:4" x14ac:dyDescent="0.25">
      <c r="A21" s="3">
        <v>16</v>
      </c>
      <c r="B21" s="9" t="s">
        <v>16</v>
      </c>
      <c r="C21" s="3"/>
      <c r="D21" s="3"/>
    </row>
    <row r="22" spans="1:4" x14ac:dyDescent="0.25">
      <c r="A22" s="3">
        <v>17</v>
      </c>
      <c r="B22" s="9" t="s">
        <v>17</v>
      </c>
      <c r="C22" s="3"/>
      <c r="D22" s="3"/>
    </row>
    <row r="23" spans="1:4" x14ac:dyDescent="0.25">
      <c r="A23" s="3">
        <v>18</v>
      </c>
      <c r="B23" s="9" t="s">
        <v>18</v>
      </c>
      <c r="C23" s="3"/>
      <c r="D23" s="3"/>
    </row>
    <row r="24" spans="1:4" x14ac:dyDescent="0.25">
      <c r="A24" s="3">
        <v>19</v>
      </c>
      <c r="B24" s="9" t="s">
        <v>19</v>
      </c>
      <c r="C24" s="3"/>
      <c r="D24" s="3"/>
    </row>
    <row r="25" spans="1:4" x14ac:dyDescent="0.25">
      <c r="A25" s="3">
        <v>20</v>
      </c>
      <c r="B25" s="9" t="s">
        <v>20</v>
      </c>
      <c r="C25" s="3"/>
      <c r="D25" s="3"/>
    </row>
    <row r="26" spans="1:4" x14ac:dyDescent="0.25">
      <c r="A26" s="3">
        <v>21</v>
      </c>
      <c r="B26" s="9" t="s">
        <v>21</v>
      </c>
      <c r="C26" s="3"/>
      <c r="D26" s="3"/>
    </row>
    <row r="27" spans="1:4" x14ac:dyDescent="0.25">
      <c r="A27" s="3">
        <v>22</v>
      </c>
      <c r="B27" s="9" t="s">
        <v>22</v>
      </c>
      <c r="C27" s="3"/>
      <c r="D27" s="3"/>
    </row>
    <row r="28" spans="1:4" x14ac:dyDescent="0.25">
      <c r="A28" s="3">
        <v>23</v>
      </c>
      <c r="B28" s="9" t="s">
        <v>23</v>
      </c>
      <c r="C28" s="3"/>
      <c r="D28" s="3"/>
    </row>
    <row r="29" spans="1:4" x14ac:dyDescent="0.25">
      <c r="A29" s="3">
        <v>24</v>
      </c>
      <c r="B29" s="9" t="s">
        <v>24</v>
      </c>
      <c r="C29" s="3"/>
      <c r="D29" s="3"/>
    </row>
    <row r="30" spans="1:4" x14ac:dyDescent="0.25">
      <c r="A30" s="3">
        <v>25</v>
      </c>
      <c r="B30" s="9" t="s">
        <v>25</v>
      </c>
      <c r="C30" s="3"/>
      <c r="D30" s="3"/>
    </row>
    <row r="31" spans="1:4" x14ac:dyDescent="0.25">
      <c r="A31" s="3">
        <v>26</v>
      </c>
      <c r="B31" s="9" t="s">
        <v>26</v>
      </c>
      <c r="C31" s="3"/>
      <c r="D31" s="3"/>
    </row>
    <row r="32" spans="1:4" x14ac:dyDescent="0.25">
      <c r="A32" s="3">
        <v>27</v>
      </c>
      <c r="B32" s="9" t="s">
        <v>27</v>
      </c>
      <c r="C32" s="3"/>
      <c r="D32" s="3"/>
    </row>
    <row r="33" spans="1:4" x14ac:dyDescent="0.25">
      <c r="A33" s="3"/>
      <c r="B33" s="9" t="s">
        <v>82</v>
      </c>
      <c r="C33" s="3"/>
      <c r="D33" s="3"/>
    </row>
    <row r="34" spans="1:4" x14ac:dyDescent="0.25">
      <c r="A34" s="3">
        <v>28</v>
      </c>
      <c r="B34" s="9" t="s">
        <v>28</v>
      </c>
      <c r="C34" s="3"/>
      <c r="D34" s="3"/>
    </row>
    <row r="35" spans="1:4" x14ac:dyDescent="0.25">
      <c r="A35" s="3">
        <v>29</v>
      </c>
      <c r="B35" s="9" t="s">
        <v>29</v>
      </c>
      <c r="C35" s="3"/>
      <c r="D35" s="3"/>
    </row>
    <row r="36" spans="1:4" x14ac:dyDescent="0.25">
      <c r="A36" s="3">
        <v>30</v>
      </c>
      <c r="B36" s="11" t="s">
        <v>30</v>
      </c>
      <c r="C36" s="3"/>
      <c r="D36" s="3"/>
    </row>
    <row r="37" spans="1:4" x14ac:dyDescent="0.25">
      <c r="A37" s="3">
        <v>31</v>
      </c>
      <c r="B37" s="7" t="s">
        <v>31</v>
      </c>
      <c r="C37" s="3"/>
      <c r="D37" s="3"/>
    </row>
    <row r="38" spans="1:4" x14ac:dyDescent="0.25">
      <c r="A38" s="3">
        <v>32</v>
      </c>
      <c r="B38" s="9" t="s">
        <v>32</v>
      </c>
      <c r="C38" s="4"/>
      <c r="D38" s="3"/>
    </row>
    <row r="39" spans="1:4" x14ac:dyDescent="0.25">
      <c r="A39" s="3">
        <v>33</v>
      </c>
      <c r="B39" s="9" t="s">
        <v>33</v>
      </c>
      <c r="C39" s="3"/>
      <c r="D39" s="3"/>
    </row>
    <row r="40" spans="1:4" x14ac:dyDescent="0.25">
      <c r="A40" s="3">
        <v>34</v>
      </c>
      <c r="B40" s="9" t="s">
        <v>34</v>
      </c>
      <c r="C40" s="3"/>
      <c r="D40" s="3"/>
    </row>
    <row r="41" spans="1:4" x14ac:dyDescent="0.25">
      <c r="A41" s="3">
        <v>35</v>
      </c>
      <c r="B41" s="7" t="s">
        <v>35</v>
      </c>
      <c r="C41" s="3"/>
      <c r="D41" s="3"/>
    </row>
    <row r="42" spans="1:4" x14ac:dyDescent="0.25">
      <c r="A42" s="3">
        <v>36</v>
      </c>
      <c r="B42" s="12" t="s">
        <v>63</v>
      </c>
      <c r="C42" s="3"/>
      <c r="D42" s="3"/>
    </row>
    <row r="43" spans="1:4" x14ac:dyDescent="0.25">
      <c r="A43" s="3">
        <v>37</v>
      </c>
      <c r="B43" s="12" t="s">
        <v>64</v>
      </c>
      <c r="C43" s="3"/>
      <c r="D43" s="3"/>
    </row>
    <row r="44" spans="1:4" x14ac:dyDescent="0.25">
      <c r="A44" s="3">
        <v>38</v>
      </c>
      <c r="B44" s="12" t="s">
        <v>65</v>
      </c>
      <c r="C44" s="3"/>
      <c r="D44" s="3"/>
    </row>
    <row r="45" spans="1:4" x14ac:dyDescent="0.25">
      <c r="A45" s="3">
        <v>39</v>
      </c>
      <c r="B45" s="12" t="s">
        <v>66</v>
      </c>
      <c r="C45" s="3"/>
      <c r="D45" s="3"/>
    </row>
    <row r="46" spans="1:4" x14ac:dyDescent="0.25">
      <c r="A46" s="3">
        <v>40</v>
      </c>
      <c r="B46" s="12" t="s">
        <v>67</v>
      </c>
      <c r="C46" s="3"/>
      <c r="D46" s="3"/>
    </row>
    <row r="47" spans="1:4" x14ac:dyDescent="0.25">
      <c r="A47" s="3">
        <v>41</v>
      </c>
      <c r="B47" s="12" t="s">
        <v>68</v>
      </c>
      <c r="C47" s="3"/>
      <c r="D47" s="3"/>
    </row>
    <row r="48" spans="1:4" x14ac:dyDescent="0.25">
      <c r="A48" s="3">
        <v>42</v>
      </c>
      <c r="B48" s="12" t="s">
        <v>69</v>
      </c>
      <c r="C48" s="3"/>
      <c r="D48" s="3"/>
    </row>
    <row r="49" spans="1:4" x14ac:dyDescent="0.25">
      <c r="A49" s="3">
        <v>43</v>
      </c>
      <c r="B49" s="12" t="s">
        <v>70</v>
      </c>
      <c r="C49" s="3"/>
      <c r="D49" s="3"/>
    </row>
    <row r="50" spans="1:4" x14ac:dyDescent="0.25">
      <c r="A50" s="3">
        <v>44</v>
      </c>
      <c r="B50" s="12" t="s">
        <v>71</v>
      </c>
      <c r="C50" s="3"/>
      <c r="D50" s="3"/>
    </row>
    <row r="51" spans="1:4" x14ac:dyDescent="0.25">
      <c r="A51" s="3">
        <v>45</v>
      </c>
      <c r="B51" s="12" t="s">
        <v>72</v>
      </c>
      <c r="C51" s="3"/>
      <c r="D51" s="3"/>
    </row>
    <row r="52" spans="1:4" x14ac:dyDescent="0.25">
      <c r="A52" s="3">
        <v>46</v>
      </c>
      <c r="B52" s="12" t="s">
        <v>73</v>
      </c>
      <c r="C52" s="3"/>
      <c r="D52" s="3"/>
    </row>
    <row r="53" spans="1:4" x14ac:dyDescent="0.25">
      <c r="A53" s="3">
        <v>47</v>
      </c>
      <c r="B53" s="12" t="s">
        <v>74</v>
      </c>
      <c r="C53" s="3"/>
      <c r="D53" s="3"/>
    </row>
    <row r="54" spans="1:4" x14ac:dyDescent="0.25">
      <c r="A54" s="3">
        <v>48</v>
      </c>
      <c r="B54" s="12" t="s">
        <v>75</v>
      </c>
      <c r="C54" s="3"/>
      <c r="D54" s="3"/>
    </row>
    <row r="55" spans="1:4" x14ac:dyDescent="0.25">
      <c r="A55" s="3">
        <v>49</v>
      </c>
      <c r="B55" s="12" t="s">
        <v>76</v>
      </c>
      <c r="C55" s="3"/>
      <c r="D55" s="3"/>
    </row>
    <row r="56" spans="1:4" x14ac:dyDescent="0.25">
      <c r="A56" s="3">
        <v>50</v>
      </c>
      <c r="B56" s="12" t="s">
        <v>77</v>
      </c>
      <c r="C56" s="3"/>
      <c r="D56" s="3"/>
    </row>
    <row r="57" spans="1:4" x14ac:dyDescent="0.25">
      <c r="A57" s="3">
        <v>51</v>
      </c>
      <c r="B57" s="12" t="s">
        <v>78</v>
      </c>
      <c r="C57" s="3"/>
      <c r="D57" s="3"/>
    </row>
    <row r="58" spans="1:4" x14ac:dyDescent="0.25">
      <c r="A58" s="3">
        <v>52</v>
      </c>
      <c r="B58" s="12" t="s">
        <v>79</v>
      </c>
      <c r="C58" s="3"/>
      <c r="D58" s="3"/>
    </row>
    <row r="59" spans="1:4" x14ac:dyDescent="0.25">
      <c r="A59" s="3">
        <v>53</v>
      </c>
      <c r="B59" s="12" t="s">
        <v>80</v>
      </c>
      <c r="C59" s="3"/>
      <c r="D59" s="3"/>
    </row>
    <row r="60" spans="1:4" ht="15.75" thickBot="1" x14ac:dyDescent="0.3">
      <c r="A60" s="6">
        <v>54</v>
      </c>
      <c r="B60" s="13" t="s">
        <v>81</v>
      </c>
      <c r="C60" s="6"/>
      <c r="D60" s="6"/>
    </row>
    <row r="61" spans="1:4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</row>
    <row r="62" spans="1:4" ht="15.75" thickTop="1" x14ac:dyDescent="0.25"/>
  </sheetData>
  <mergeCells count="6">
    <mergeCell ref="A4:A5"/>
    <mergeCell ref="B4:B5"/>
    <mergeCell ref="C4:D4"/>
    <mergeCell ref="A1:D1"/>
    <mergeCell ref="A2:D2"/>
    <mergeCell ref="A3:D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B62"/>
  <sheetViews>
    <sheetView topLeftCell="S1" workbookViewId="0">
      <selection activeCell="Z6" sqref="Z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6.5703125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92</v>
      </c>
      <c r="B3" s="56"/>
      <c r="C3" s="56"/>
      <c r="D3" s="56"/>
      <c r="R3" s="61" t="s">
        <v>0</v>
      </c>
      <c r="S3" s="61" t="s">
        <v>1</v>
      </c>
      <c r="T3" s="57" t="s">
        <v>117</v>
      </c>
      <c r="U3" s="57"/>
      <c r="V3" s="58"/>
      <c r="W3" s="58"/>
      <c r="X3" s="34"/>
      <c r="Y3" s="59" t="s">
        <v>125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Oktober!C6-C6</f>
        <v>0</v>
      </c>
      <c r="U6" s="2">
        <f>Oktober!D6-D6</f>
        <v>0</v>
      </c>
      <c r="V6" s="40" t="e">
        <f>T6/C6</f>
        <v>#DIV/0!</v>
      </c>
      <c r="W6" s="40" t="e">
        <f>U6/D6</f>
        <v>#DIV/0!</v>
      </c>
      <c r="Y6" s="3">
        <f>(Januari!C6+Februari!C6+Maret!C6+April!C6+Mei!C6+Juni!C6+Juli!C6+Agustus!C6+September!C6+Oktober!C6)-C6</f>
        <v>1229</v>
      </c>
      <c r="Z6" s="24">
        <f>(Januari!D6+Februari!D6+Maret!D6+April!D6+Mei!D6+Juni!D6+Juli!D6+Agustus!D6+September!D6+Oktober!D6)-D6</f>
        <v>70201734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Oktober!C7-C7</f>
        <v>0</v>
      </c>
      <c r="U7" s="2">
        <f>Oktober!D7-D7</f>
        <v>0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(Januari!C7+Februari!C7+Maret!C7+April!C7+Mei!C7+Juni!C7+Juli!C7+Agustus!C7+September!C7+Oktober!C7)-C7</f>
        <v>45</v>
      </c>
      <c r="Z7" s="24">
        <f>(Januari!D7+Februari!D7+Maret!D7+April!D7+Mei!D7+Juni!D7+Juli!D7+Agustus!D7+September!D7+Oktober!D7)-D7</f>
        <v>1728321</v>
      </c>
      <c r="AA7" s="40" t="e">
        <f t="shared" ref="AA7:AB60" si="1">Y7/C7</f>
        <v>#DIV/0!</v>
      </c>
      <c r="AB7" s="40" t="e">
        <f t="shared" si="1"/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Oktober!C8-C8</f>
        <v>0</v>
      </c>
      <c r="U8" s="2">
        <f>Oktober!D8-D8</f>
        <v>0</v>
      </c>
      <c r="V8" s="40" t="e">
        <f t="shared" si="0"/>
        <v>#DIV/0!</v>
      </c>
      <c r="W8" s="40" t="e">
        <f t="shared" si="0"/>
        <v>#DIV/0!</v>
      </c>
      <c r="Y8" s="3">
        <f>(Januari!C8+Februari!C8+Maret!C8+April!C8+Mei!C8+Juni!C8+Juli!C8+Agustus!C8+September!C8+Oktober!C8)-C8</f>
        <v>5</v>
      </c>
      <c r="Z8" s="24">
        <f>(Januari!D8+Februari!D8+Maret!D8+April!D8+Mei!D8+Juni!D8+Juli!D8+Agustus!D8+September!D8+Oktober!D8)-D8</f>
        <v>146535</v>
      </c>
      <c r="AA8" s="40" t="e">
        <f t="shared" si="1"/>
        <v>#DIV/0!</v>
      </c>
      <c r="AB8" s="40" t="e">
        <f t="shared" si="1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Oktober!C9-C9</f>
        <v>0</v>
      </c>
      <c r="U9" s="2">
        <f>Oktober!D9-D9</f>
        <v>0</v>
      </c>
      <c r="V9" s="40" t="e">
        <f t="shared" si="0"/>
        <v>#DIV/0!</v>
      </c>
      <c r="W9" s="40" t="e">
        <f t="shared" si="0"/>
        <v>#DIV/0!</v>
      </c>
      <c r="Y9" s="3">
        <f>(Januari!C9+Februari!C9+Maret!C9+April!C9+Mei!C9+Juni!C9+Juli!C9+Agustus!C9+September!C9+Oktober!C9)-C9</f>
        <v>40</v>
      </c>
      <c r="Z9" s="24">
        <f>(Januari!D9+Februari!D9+Maret!D9+April!D9+Mei!D9+Juni!D9+Juli!D9+Agustus!D9+September!D9+Oktober!D9)-D9</f>
        <v>731778</v>
      </c>
      <c r="AA9" s="40" t="e">
        <f t="shared" si="1"/>
        <v>#DIV/0!</v>
      </c>
      <c r="AB9" s="40" t="e">
        <f t="shared" si="1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Oktober!C10-C10</f>
        <v>0</v>
      </c>
      <c r="U10" s="2">
        <f>Oktober!D10-D10</f>
        <v>0</v>
      </c>
      <c r="V10" s="40" t="e">
        <f t="shared" si="0"/>
        <v>#DIV/0!</v>
      </c>
      <c r="W10" s="40" t="e">
        <f t="shared" si="0"/>
        <v>#DIV/0!</v>
      </c>
      <c r="Y10" s="3">
        <f>(Januari!C10+Februari!C10+Maret!C10+April!C10+Mei!C10+Juni!C10+Juli!C10+Agustus!C10+September!C10+Oktober!C10)-C10</f>
        <v>372</v>
      </c>
      <c r="Z10" s="24">
        <f>(Januari!D10+Februari!D10+Maret!D10+April!D10+Mei!D10+Juni!D10+Juli!D10+Agustus!D10+September!D10+Oktober!D10)-D10</f>
        <v>9791093</v>
      </c>
      <c r="AA10" s="40" t="e">
        <f t="shared" si="1"/>
        <v>#DIV/0!</v>
      </c>
      <c r="AB10" s="40" t="e">
        <f t="shared" si="1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Oktober!C11-C11</f>
        <v>0</v>
      </c>
      <c r="U11" s="2">
        <f>Oktober!D11-D11</f>
        <v>0</v>
      </c>
      <c r="V11" s="40" t="e">
        <f t="shared" si="0"/>
        <v>#DIV/0!</v>
      </c>
      <c r="W11" s="40" t="e">
        <f t="shared" si="0"/>
        <v>#DIV/0!</v>
      </c>
      <c r="Y11" s="3">
        <f>(Januari!C11+Februari!C11+Maret!C11+April!C11+Mei!C11+Juni!C11+Juli!C11+Agustus!C11+September!C11+Oktober!C11)-C11</f>
        <v>79</v>
      </c>
      <c r="Z11" s="24">
        <f>(Januari!D11+Februari!D11+Maret!D11+April!D11+Mei!D11+Juni!D11+Juli!D11+Agustus!D11+September!D11+Oktober!D11)-D11</f>
        <v>3822351</v>
      </c>
      <c r="AA11" s="40" t="e">
        <f t="shared" si="1"/>
        <v>#DIV/0!</v>
      </c>
      <c r="AB11" s="40" t="e">
        <f t="shared" si="1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Oktober!C12-C12</f>
        <v>0</v>
      </c>
      <c r="U12" s="2">
        <f>Oktober!D12-D12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(Januari!C12+Februari!C12+Maret!C12+April!C12+Mei!C12+Juni!C12+Juli!C12+Agustus!C12+September!C12+Oktober!C12)-C12</f>
        <v>0</v>
      </c>
      <c r="Z12" s="24">
        <f>(Januari!D12+Februari!D12+Maret!D12+April!D12+Mei!D12+Juni!D12+Juli!D12+Agustus!D12+September!D12+Oktober!D12)-D12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Oktober!C13-C13</f>
        <v>0</v>
      </c>
      <c r="U13" s="2">
        <f>Oktober!D13-D13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(Januari!C13+Februari!C13+Maret!C13+April!C13+Mei!C13+Juni!C13+Juli!C13+Agustus!C13+September!C13+Oktober!C13)-C13</f>
        <v>0</v>
      </c>
      <c r="Z13" s="24">
        <f>(Januari!D13+Februari!D13+Maret!D13+April!D13+Mei!D13+Juni!D13+Juli!D13+Agustus!D13+September!D13+Oktober!D13)-D13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Oktober!C14-C14</f>
        <v>0</v>
      </c>
      <c r="U14" s="2">
        <f>Oktober!D14-D14</f>
        <v>0</v>
      </c>
      <c r="V14" s="40" t="e">
        <f t="shared" si="0"/>
        <v>#DIV/0!</v>
      </c>
      <c r="W14" s="40" t="e">
        <f t="shared" si="0"/>
        <v>#DIV/0!</v>
      </c>
      <c r="Y14" s="3">
        <f>(Januari!C14+Februari!C14+Maret!C14+April!C14+Mei!C14+Juni!C14+Juli!C14+Agustus!C14+September!C14+Oktober!C14)-C14</f>
        <v>225</v>
      </c>
      <c r="Z14" s="24">
        <f>(Januari!D14+Februari!D14+Maret!D14+April!D14+Mei!D14+Juni!D14+Juli!D14+Agustus!D14+September!D14+Oktober!D14)-D14</f>
        <v>9190497</v>
      </c>
      <c r="AA14" s="40" t="e">
        <f t="shared" si="1"/>
        <v>#DIV/0!</v>
      </c>
      <c r="AB14" s="40" t="e">
        <f t="shared" si="1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Oktober!C15-C15</f>
        <v>0</v>
      </c>
      <c r="U15" s="2">
        <f>Oktober!D15-D15</f>
        <v>0</v>
      </c>
      <c r="V15" s="40" t="e">
        <f t="shared" si="0"/>
        <v>#DIV/0!</v>
      </c>
      <c r="W15" s="40" t="e">
        <f t="shared" si="0"/>
        <v>#DIV/0!</v>
      </c>
      <c r="Y15" s="3">
        <f>(Januari!C15+Februari!C15+Maret!C15+April!C15+Mei!C15+Juni!C15+Juli!C15+Agustus!C15+September!C15+Oktober!C15)-C15</f>
        <v>1056</v>
      </c>
      <c r="Z15" s="24">
        <f>(Januari!D15+Februari!D15+Maret!D15+April!D15+Mei!D15+Juni!D15+Juli!D15+Agustus!D15+September!D15+Oktober!D15)-D15</f>
        <v>46953495</v>
      </c>
      <c r="AA15" s="40" t="e">
        <f t="shared" si="1"/>
        <v>#DIV/0!</v>
      </c>
      <c r="AB15" s="40" t="e">
        <f t="shared" si="1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Oktober!C16-C16</f>
        <v>0</v>
      </c>
      <c r="U16" s="2">
        <f>Oktober!D16-D16</f>
        <v>0</v>
      </c>
      <c r="V16" s="40" t="e">
        <f t="shared" si="0"/>
        <v>#DIV/0!</v>
      </c>
      <c r="W16" s="40" t="e">
        <f t="shared" si="0"/>
        <v>#DIV/0!</v>
      </c>
      <c r="Y16" s="3">
        <f>(Januari!C16+Februari!C16+Maret!C16+April!C16+Mei!C16+Juni!C16+Juli!C16+Agustus!C16+September!C16+Oktober!C16)-C16</f>
        <v>170</v>
      </c>
      <c r="Z16" s="24">
        <f>(Januari!D16+Februari!D16+Maret!D16+April!D16+Mei!D16+Juni!D16+Juli!D16+Agustus!D16+September!D16+Oktober!D16)-D16</f>
        <v>5860744</v>
      </c>
      <c r="AA16" s="40" t="e">
        <f t="shared" si="1"/>
        <v>#DIV/0!</v>
      </c>
      <c r="AB16" s="40" t="e">
        <f t="shared" si="1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Oktober!C17-C17</f>
        <v>0</v>
      </c>
      <c r="U17" s="2">
        <f>Oktober!D17-D17</f>
        <v>0</v>
      </c>
      <c r="V17" s="40" t="e">
        <f t="shared" si="0"/>
        <v>#DIV/0!</v>
      </c>
      <c r="W17" s="40" t="e">
        <f t="shared" si="0"/>
        <v>#DIV/0!</v>
      </c>
      <c r="Y17" s="3">
        <f>(Januari!C17+Februari!C17+Maret!C17+April!C17+Mei!C17+Juni!C17+Juli!C17+Agustus!C17+September!C17+Oktober!C17)-C17</f>
        <v>32</v>
      </c>
      <c r="Z17" s="24">
        <f>(Januari!D17+Februari!D17+Maret!D17+April!D17+Mei!D17+Juni!D17+Juli!D17+Agustus!D17+September!D17+Oktober!D17)-D17</f>
        <v>1597492</v>
      </c>
      <c r="AA17" s="40" t="e">
        <f t="shared" si="1"/>
        <v>#DIV/0!</v>
      </c>
      <c r="AB17" s="40" t="e">
        <f t="shared" si="1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Oktober!C18-C18</f>
        <v>0</v>
      </c>
      <c r="U18" s="2">
        <f>Oktober!D18-D18</f>
        <v>0</v>
      </c>
      <c r="V18" s="40" t="e">
        <f t="shared" si="0"/>
        <v>#DIV/0!</v>
      </c>
      <c r="W18" s="40" t="e">
        <f t="shared" si="0"/>
        <v>#DIV/0!</v>
      </c>
      <c r="Y18" s="3">
        <f>(Januari!C18+Februari!C18+Maret!C18+April!C18+Mei!C18+Juni!C18+Juli!C18+Agustus!C18+September!C18+Oktober!C18)-C18</f>
        <v>382</v>
      </c>
      <c r="Z18" s="24">
        <f>(Januari!D18+Februari!D18+Maret!D18+April!D18+Mei!D18+Juni!D18+Juli!D18+Agustus!D18+September!D18+Oktober!D18)-D18</f>
        <v>11067131</v>
      </c>
      <c r="AA18" s="40" t="e">
        <f t="shared" si="1"/>
        <v>#DIV/0!</v>
      </c>
      <c r="AB18" s="40" t="e">
        <f t="shared" si="1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Oktober!C19-C19</f>
        <v>0</v>
      </c>
      <c r="U19" s="2">
        <f>Oktober!D19-D19</f>
        <v>0</v>
      </c>
      <c r="V19" s="40" t="e">
        <f t="shared" si="0"/>
        <v>#DIV/0!</v>
      </c>
      <c r="W19" s="40" t="e">
        <f t="shared" si="0"/>
        <v>#DIV/0!</v>
      </c>
      <c r="Y19" s="3">
        <f>(Januari!C19+Februari!C19+Maret!C19+April!C19+Mei!C19+Juni!C19+Juli!C19+Agustus!C19+September!C19+Oktober!C19)-C19</f>
        <v>134</v>
      </c>
      <c r="Z19" s="24">
        <f>(Januari!D19+Februari!D19+Maret!D19+April!D19+Mei!D19+Juni!D19+Juli!D19+Agustus!D19+September!D19+Oktober!D19)-D19</f>
        <v>4273725</v>
      </c>
      <c r="AA19" s="40" t="e">
        <f t="shared" si="1"/>
        <v>#DIV/0!</v>
      </c>
      <c r="AB19" s="40" t="e">
        <f t="shared" si="1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Oktober!C20-C20</f>
        <v>0</v>
      </c>
      <c r="U20" s="2">
        <f>Oktober!D20-D20</f>
        <v>0</v>
      </c>
      <c r="V20" s="40" t="e">
        <f t="shared" si="0"/>
        <v>#DIV/0!</v>
      </c>
      <c r="W20" s="40" t="e">
        <f t="shared" si="0"/>
        <v>#DIV/0!</v>
      </c>
      <c r="Y20" s="3">
        <f>(Januari!C20+Februari!C20+Maret!C20+April!C20+Mei!C20+Juni!C20+Juli!C20+Agustus!C20+September!C20+Oktober!C20)-C20</f>
        <v>348</v>
      </c>
      <c r="Z20" s="24">
        <f>(Januari!D20+Februari!D20+Maret!D20+April!D20+Mei!D20+Juni!D20+Juli!D20+Agustus!D20+September!D20+Oktober!D20)-D20</f>
        <v>12738616</v>
      </c>
      <c r="AA20" s="40" t="e">
        <f t="shared" si="1"/>
        <v>#DIV/0!</v>
      </c>
      <c r="AB20" s="40" t="e">
        <f t="shared" si="1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Oktober!C21-C21</f>
        <v>0</v>
      </c>
      <c r="U21" s="2">
        <f>Oktober!D21-D21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(Januari!C21+Februari!C21+Maret!C21+April!C21+Mei!C21+Juni!C21+Juli!C21+Agustus!C21+September!C21+Oktober!C21)-C21</f>
        <v>0</v>
      </c>
      <c r="Z21" s="24">
        <f>(Januari!D21+Februari!D21+Maret!D21+April!D21+Mei!D21+Juni!D21+Juli!D21+Agustus!D21+September!D21+Oktober!D21)-D21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Oktober!C22-C22</f>
        <v>0</v>
      </c>
      <c r="U22" s="2">
        <f>Oktober!D22-D22</f>
        <v>0</v>
      </c>
      <c r="V22" s="40" t="e">
        <f t="shared" si="0"/>
        <v>#DIV/0!</v>
      </c>
      <c r="W22" s="40" t="e">
        <f t="shared" si="0"/>
        <v>#DIV/0!</v>
      </c>
      <c r="Y22" s="3">
        <f>(Januari!C22+Februari!C22+Maret!C22+April!C22+Mei!C22+Juni!C22+Juli!C22+Agustus!C22+September!C22+Oktober!C22)-C22</f>
        <v>463</v>
      </c>
      <c r="Z22" s="24">
        <f>(Januari!D22+Februari!D22+Maret!D22+April!D22+Mei!D22+Juni!D22+Juli!D22+Agustus!D22+September!D22+Oktober!D22)-D22</f>
        <v>20034479</v>
      </c>
      <c r="AA22" s="40" t="e">
        <f t="shared" si="1"/>
        <v>#DIV/0!</v>
      </c>
      <c r="AB22" s="40" t="e">
        <f t="shared" si="1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Oktober!C23-C23</f>
        <v>0</v>
      </c>
      <c r="U23" s="2">
        <f>Oktober!D23-D23</f>
        <v>0</v>
      </c>
      <c r="V23" s="40" t="e">
        <f t="shared" si="0"/>
        <v>#DIV/0!</v>
      </c>
      <c r="W23" s="40" t="e">
        <f t="shared" si="0"/>
        <v>#DIV/0!</v>
      </c>
      <c r="Y23" s="3">
        <f>(Januari!C23+Februari!C23+Maret!C23+April!C23+Mei!C23+Juni!C23+Juli!C23+Agustus!C23+September!C23+Oktober!C23)-C23</f>
        <v>96</v>
      </c>
      <c r="Z23" s="24">
        <f>(Januari!D23+Februari!D23+Maret!D23+April!D23+Mei!D23+Juni!D23+Juli!D23+Agustus!D23+September!D23+Oktober!D23)-D23</f>
        <v>3425008</v>
      </c>
      <c r="AA23" s="40" t="e">
        <f t="shared" si="1"/>
        <v>#DIV/0!</v>
      </c>
      <c r="AB23" s="40" t="e">
        <f t="shared" si="1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Oktober!C24-C24</f>
        <v>0</v>
      </c>
      <c r="U24" s="2">
        <f>Oktober!D24-D24</f>
        <v>0</v>
      </c>
      <c r="V24" s="40" t="e">
        <f t="shared" si="0"/>
        <v>#DIV/0!</v>
      </c>
      <c r="W24" s="40" t="e">
        <f t="shared" si="0"/>
        <v>#DIV/0!</v>
      </c>
      <c r="Y24" s="3">
        <f>(Januari!C24+Februari!C24+Maret!C24+April!C24+Mei!C24+Juni!C24+Juli!C24+Agustus!C24+September!C24+Oktober!C24)-C24</f>
        <v>141</v>
      </c>
      <c r="Z24" s="24">
        <f>(Januari!D24+Februari!D24+Maret!D24+April!D24+Mei!D24+Juni!D24+Juli!D24+Agustus!D24+September!D24+Oktober!D24)-D24</f>
        <v>4560858</v>
      </c>
      <c r="AA24" s="40" t="e">
        <f t="shared" si="1"/>
        <v>#DIV/0!</v>
      </c>
      <c r="AB24" s="40" t="e">
        <f t="shared" si="1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Oktober!C25-C25</f>
        <v>0</v>
      </c>
      <c r="U25" s="2">
        <f>Oktober!D25-D25</f>
        <v>0</v>
      </c>
      <c r="V25" s="40" t="e">
        <f t="shared" si="0"/>
        <v>#DIV/0!</v>
      </c>
      <c r="W25" s="40" t="e">
        <f t="shared" si="0"/>
        <v>#DIV/0!</v>
      </c>
      <c r="Y25" s="3">
        <f>(Januari!C25+Februari!C25+Maret!C25+April!C25+Mei!C25+Juni!C25+Juli!C25+Agustus!C25+September!C25+Oktober!C25)-C25</f>
        <v>210</v>
      </c>
      <c r="Z25" s="24">
        <f>(Januari!D25+Februari!D25+Maret!D25+April!D25+Mei!D25+Juni!D25+Juli!D25+Agustus!D25+September!D25+Oktober!D25)-D25</f>
        <v>8131831</v>
      </c>
      <c r="AA25" s="40" t="e">
        <f t="shared" si="1"/>
        <v>#DIV/0!</v>
      </c>
      <c r="AB25" s="40" t="e">
        <f t="shared" si="1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Oktober!C26-C26</f>
        <v>0</v>
      </c>
      <c r="U26" s="2">
        <f>Oktober!D26-D26</f>
        <v>0</v>
      </c>
      <c r="V26" s="40" t="e">
        <f t="shared" si="0"/>
        <v>#DIV/0!</v>
      </c>
      <c r="W26" s="40" t="e">
        <f t="shared" si="0"/>
        <v>#DIV/0!</v>
      </c>
      <c r="Y26" s="3">
        <f>(Januari!C26+Februari!C26+Maret!C26+April!C26+Mei!C26+Juni!C26+Juli!C26+Agustus!C26+September!C26+Oktober!C26)-C26</f>
        <v>55</v>
      </c>
      <c r="Z26" s="24">
        <f>(Januari!D26+Februari!D26+Maret!D26+April!D26+Mei!D26+Juni!D26+Juli!D26+Agustus!D26+September!D26+Oktober!D26)-D26</f>
        <v>2194355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Oktober!C27-C27</f>
        <v>0</v>
      </c>
      <c r="U27" s="2">
        <f>Oktober!D27-D27</f>
        <v>0</v>
      </c>
      <c r="V27" s="40" t="e">
        <f t="shared" si="0"/>
        <v>#DIV/0!</v>
      </c>
      <c r="W27" s="40" t="e">
        <f t="shared" si="0"/>
        <v>#DIV/0!</v>
      </c>
      <c r="Y27" s="3">
        <f>(Januari!C27+Februari!C27+Maret!C27+April!C27+Mei!C27+Juni!C27+Juli!C27+Agustus!C27+September!C27+Oktober!C27)-C27</f>
        <v>96</v>
      </c>
      <c r="Z27" s="24">
        <f>(Januari!D27+Februari!D27+Maret!D27+April!D27+Mei!D27+Juni!D27+Juli!D27+Agustus!D27+September!D27+Oktober!D27)-D27</f>
        <v>2875384</v>
      </c>
      <c r="AA27" s="40" t="e">
        <f t="shared" si="1"/>
        <v>#DIV/0!</v>
      </c>
      <c r="AB27" s="40" t="e">
        <f t="shared" si="1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Oktober!C28-C28</f>
        <v>0</v>
      </c>
      <c r="U28" s="2">
        <f>Oktober!D28-D28</f>
        <v>0</v>
      </c>
      <c r="V28" s="40" t="e">
        <f t="shared" si="0"/>
        <v>#DIV/0!</v>
      </c>
      <c r="W28" s="40" t="e">
        <f t="shared" si="0"/>
        <v>#DIV/0!</v>
      </c>
      <c r="Y28" s="3">
        <f>(Januari!C28+Februari!C28+Maret!C28+April!C28+Mei!C28+Juni!C28+Juli!C28+Agustus!C28+September!C28+Oktober!C28)-C28</f>
        <v>381</v>
      </c>
      <c r="Z28" s="24">
        <f>(Januari!D28+Februari!D28+Maret!D28+April!D28+Mei!D28+Juni!D28+Juli!D28+Agustus!D28+September!D28+Oktober!D28)-D28</f>
        <v>17764640</v>
      </c>
      <c r="AA28" s="40" t="e">
        <f t="shared" si="1"/>
        <v>#DIV/0!</v>
      </c>
      <c r="AB28" s="40" t="e">
        <f t="shared" si="1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Oktober!C29-C29</f>
        <v>0</v>
      </c>
      <c r="U29" s="2">
        <f>Oktober!D29-D29</f>
        <v>0</v>
      </c>
      <c r="V29" s="40" t="e">
        <f t="shared" si="0"/>
        <v>#DIV/0!</v>
      </c>
      <c r="W29" s="40" t="e">
        <f t="shared" si="0"/>
        <v>#DIV/0!</v>
      </c>
      <c r="Y29" s="3">
        <f>(Januari!C29+Februari!C29+Maret!C29+April!C29+Mei!C29+Juni!C29+Juli!C29+Agustus!C29+September!C29+Oktober!C29)-C29</f>
        <v>16</v>
      </c>
      <c r="Z29" s="24">
        <f>(Januari!D29+Februari!D29+Maret!D29+April!D29+Mei!D29+Juni!D29+Juli!D29+Agustus!D29+September!D29+Oktober!D29)-D29</f>
        <v>577500</v>
      </c>
      <c r="AA29" s="40" t="e">
        <f t="shared" si="1"/>
        <v>#DIV/0!</v>
      </c>
      <c r="AB29" s="40" t="e">
        <f t="shared" si="1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Oktober!C30-C30</f>
        <v>0</v>
      </c>
      <c r="U30" s="2">
        <f>Oktober!D30-D30</f>
        <v>0</v>
      </c>
      <c r="V30" s="40" t="e">
        <f t="shared" si="0"/>
        <v>#DIV/0!</v>
      </c>
      <c r="W30" s="40" t="e">
        <f t="shared" si="0"/>
        <v>#DIV/0!</v>
      </c>
      <c r="Y30" s="3">
        <f>(Januari!C30+Februari!C30+Maret!C30+April!C30+Mei!C30+Juni!C30+Juli!C30+Agustus!C30+September!C30+Oktober!C30)-C30</f>
        <v>487</v>
      </c>
      <c r="Z30" s="24">
        <f>(Januari!D30+Februari!D30+Maret!D30+April!D30+Mei!D30+Juni!D30+Juli!D30+Agustus!D30+September!D30+Oktober!D30)-D30</f>
        <v>14636334</v>
      </c>
      <c r="AA30" s="40" t="e">
        <f t="shared" si="1"/>
        <v>#DIV/0!</v>
      </c>
      <c r="AB30" s="40" t="e">
        <f t="shared" si="1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Oktober!C31-C31</f>
        <v>0</v>
      </c>
      <c r="U31" s="2">
        <f>Oktober!D31-D31</f>
        <v>0</v>
      </c>
      <c r="V31" s="40" t="e">
        <f t="shared" si="0"/>
        <v>#DIV/0!</v>
      </c>
      <c r="W31" s="40" t="e">
        <f t="shared" si="0"/>
        <v>#DIV/0!</v>
      </c>
      <c r="Y31" s="3">
        <f>(Januari!C31+Februari!C31+Maret!C31+April!C31+Mei!C31+Juni!C31+Juli!C31+Agustus!C31+September!C31+Oktober!C31)-C31</f>
        <v>25</v>
      </c>
      <c r="Z31" s="24">
        <f>(Januari!D31+Februari!D31+Maret!D31+April!D31+Mei!D31+Juni!D31+Juli!D31+Agustus!D31+September!D31+Oktober!D31)-D31</f>
        <v>657456</v>
      </c>
      <c r="AA31" s="40" t="e">
        <f t="shared" si="1"/>
        <v>#DIV/0!</v>
      </c>
      <c r="AB31" s="40" t="e">
        <f t="shared" si="1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Oktober!C32-C32</f>
        <v>0</v>
      </c>
      <c r="U32" s="2">
        <f>Oktober!D32-D32</f>
        <v>0</v>
      </c>
      <c r="V32" s="40" t="e">
        <f t="shared" si="0"/>
        <v>#DIV/0!</v>
      </c>
      <c r="W32" s="40" t="e">
        <f t="shared" si="0"/>
        <v>#DIV/0!</v>
      </c>
      <c r="Y32" s="3">
        <f>(Januari!C32+Februari!C32+Maret!C32+April!C32+Mei!C32+Juni!C32+Juli!C32+Agustus!C32+September!C32+Oktober!C32)-C32</f>
        <v>40</v>
      </c>
      <c r="Z32" s="24">
        <f>(Januari!D32+Februari!D32+Maret!D32+April!D32+Mei!D32+Juni!D32+Juli!D32+Agustus!D32+September!D32+Oktober!D32)-D32</f>
        <v>1716986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Oktober!C33-C33</f>
        <v>0</v>
      </c>
      <c r="U33" s="2">
        <f>Oktober!D33-D33</f>
        <v>0</v>
      </c>
      <c r="V33" s="40" t="e">
        <f t="shared" si="0"/>
        <v>#DIV/0!</v>
      </c>
      <c r="W33" s="40" t="e">
        <f t="shared" si="0"/>
        <v>#DIV/0!</v>
      </c>
      <c r="Y33" s="3">
        <f>(Januari!C33+Februari!C33+Maret!C33+April!C33+Mei!C33+Juni!C33+Juli!C33+Agustus!C33+September!C33+Oktober!C33)-C33</f>
        <v>391</v>
      </c>
      <c r="Z33" s="24">
        <f>(Januari!D33+Februari!D33+Maret!D33+April!D33+Mei!D33+Juni!D33+Juli!D33+Agustus!D33+September!D33+Oktober!D33)-D33</f>
        <v>10919302</v>
      </c>
      <c r="AA33" s="40" t="e">
        <f t="shared" si="1"/>
        <v>#DIV/0!</v>
      </c>
      <c r="AB33" s="40" t="e">
        <f t="shared" si="1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Oktober!C34-C34</f>
        <v>0</v>
      </c>
      <c r="U34" s="2">
        <f>Oktober!D34-D34</f>
        <v>0</v>
      </c>
      <c r="V34" s="40" t="e">
        <f t="shared" si="0"/>
        <v>#DIV/0!</v>
      </c>
      <c r="W34" s="40" t="e">
        <f t="shared" si="0"/>
        <v>#DIV/0!</v>
      </c>
      <c r="Y34" s="3">
        <f>(Januari!C34+Februari!C34+Maret!C34+April!C34+Mei!C34+Juni!C34+Juli!C34+Agustus!C34+September!C34+Oktober!C34)-C34</f>
        <v>208</v>
      </c>
      <c r="Z34" s="24">
        <f>(Januari!D34+Februari!D34+Maret!D34+April!D34+Mei!D34+Juni!D34+Juli!D34+Agustus!D34+September!D34+Oktober!D34)-D34</f>
        <v>4434708</v>
      </c>
      <c r="AA34" s="40" t="e">
        <f t="shared" si="1"/>
        <v>#DIV/0!</v>
      </c>
      <c r="AB34" s="40" t="e">
        <f t="shared" si="1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Oktober!C35-C35</f>
        <v>0</v>
      </c>
      <c r="U35" s="2">
        <f>Oktober!D35-D35</f>
        <v>0</v>
      </c>
      <c r="V35" s="40" t="e">
        <f t="shared" si="0"/>
        <v>#DIV/0!</v>
      </c>
      <c r="W35" s="40" t="e">
        <f t="shared" si="0"/>
        <v>#DIV/0!</v>
      </c>
      <c r="Y35" s="3">
        <f>(Januari!C35+Februari!C35+Maret!C35+April!C35+Mei!C35+Juni!C35+Juli!C35+Agustus!C35+September!C35+Oktober!C35)-C35</f>
        <v>318</v>
      </c>
      <c r="Z35" s="24">
        <f>(Januari!D35+Februari!D35+Maret!D35+April!D35+Mei!D35+Juni!D35+Juli!D35+Agustus!D35+September!D35+Oktober!D35)-D35</f>
        <v>13247386</v>
      </c>
      <c r="AA35" s="40" t="e">
        <f t="shared" si="1"/>
        <v>#DIV/0!</v>
      </c>
      <c r="AB35" s="40" t="e">
        <f t="shared" si="1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Oktober!C36-C36</f>
        <v>0</v>
      </c>
      <c r="U36" s="2">
        <f>Oktober!D36-D36</f>
        <v>0</v>
      </c>
      <c r="V36" s="40" t="e">
        <f t="shared" si="0"/>
        <v>#DIV/0!</v>
      </c>
      <c r="W36" s="40" t="e">
        <f t="shared" si="0"/>
        <v>#DIV/0!</v>
      </c>
      <c r="Y36" s="3">
        <f>(Januari!C36+Februari!C36+Maret!C36+April!C36+Mei!C36+Juni!C36+Juli!C36+Agustus!C36+September!C36+Oktober!C36)-C36</f>
        <v>94</v>
      </c>
      <c r="Z36" s="24">
        <f>(Januari!D36+Februari!D36+Maret!D36+April!D36+Mei!D36+Juni!D36+Juli!D36+Agustus!D36+September!D36+Oktober!D36)-D36</f>
        <v>2993001</v>
      </c>
      <c r="AA36" s="40" t="e">
        <f t="shared" si="1"/>
        <v>#DIV/0!</v>
      </c>
      <c r="AB36" s="40" t="e">
        <f t="shared" si="1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Oktober!C37-C37</f>
        <v>0</v>
      </c>
      <c r="U37" s="2">
        <f>Oktober!D37-D37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(Januari!C37+Februari!C37+Maret!C37+April!C37+Mei!C37+Juni!C37+Juli!C37+Agustus!C37+September!C37+Oktober!C37)-C37</f>
        <v>0</v>
      </c>
      <c r="Z37" s="24">
        <f>(Januari!D37+Februari!D37+Maret!D37+April!D37+Mei!D37+Juni!D37+Juli!D37+Agustus!D37+September!D37+Oktober!D37)-D37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Oktober!C38-C38</f>
        <v>0</v>
      </c>
      <c r="U38" s="2">
        <f>Oktober!D38-D38</f>
        <v>0</v>
      </c>
      <c r="V38" s="40" t="e">
        <f t="shared" si="0"/>
        <v>#DIV/0!</v>
      </c>
      <c r="W38" s="40" t="e">
        <f t="shared" si="0"/>
        <v>#DIV/0!</v>
      </c>
      <c r="Y38" s="3">
        <f>(Januari!C38+Februari!C38+Maret!C38+April!C38+Mei!C38+Juni!C38+Juli!C38+Agustus!C38+September!C38+Oktober!C38)-C38</f>
        <v>172</v>
      </c>
      <c r="Z38" s="24">
        <f>(Januari!D38+Februari!D38+Maret!D38+April!D38+Mei!D38+Juni!D38+Juli!D38+Agustus!D38+September!D38+Oktober!D38)-D38</f>
        <v>5399000</v>
      </c>
      <c r="AA38" s="40" t="e">
        <f t="shared" si="1"/>
        <v>#DIV/0!</v>
      </c>
      <c r="AB38" s="40" t="e">
        <f t="shared" si="1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Oktober!C39-C39</f>
        <v>0</v>
      </c>
      <c r="U39" s="2">
        <f>Oktober!D39-D39</f>
        <v>0</v>
      </c>
      <c r="V39" s="40" t="e">
        <f t="shared" si="0"/>
        <v>#DIV/0!</v>
      </c>
      <c r="W39" s="40" t="e">
        <f t="shared" si="0"/>
        <v>#DIV/0!</v>
      </c>
      <c r="Y39" s="3">
        <f>(Januari!C39+Februari!C39+Maret!C39+April!C39+Mei!C39+Juni!C39+Juli!C39+Agustus!C39+September!C39+Oktober!C39)-C39</f>
        <v>30</v>
      </c>
      <c r="Z39" s="24">
        <f>(Januari!D39+Februari!D39+Maret!D39+April!D39+Mei!D39+Juni!D39+Juli!D39+Agustus!D39+September!D39+Oktober!D39)-D39</f>
        <v>1175926</v>
      </c>
      <c r="AA39" s="40" t="e">
        <f t="shared" si="1"/>
        <v>#DIV/0!</v>
      </c>
      <c r="AB39" s="40" t="e">
        <f t="shared" si="1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Oktober!C40-C40</f>
        <v>0</v>
      </c>
      <c r="U40" s="2">
        <f>Oktober!D40-D40</f>
        <v>0</v>
      </c>
      <c r="V40" s="40" t="e">
        <f t="shared" si="0"/>
        <v>#DIV/0!</v>
      </c>
      <c r="W40" s="40" t="e">
        <f t="shared" si="0"/>
        <v>#DIV/0!</v>
      </c>
      <c r="Y40" s="3">
        <f>(Januari!C40+Februari!C40+Maret!C40+April!C40+Mei!C40+Juni!C40+Juli!C40+Agustus!C40+September!C40+Oktober!C40)-C40</f>
        <v>121</v>
      </c>
      <c r="Z40" s="24">
        <f>(Januari!D40+Februari!D40+Maret!D40+April!D40+Mei!D40+Juni!D40+Juli!D40+Agustus!D40+September!D40+Oktober!D40)-D40</f>
        <v>4707220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Oktober!C41-C41</f>
        <v>0</v>
      </c>
      <c r="U41" s="2">
        <f>Oktober!D41-D41</f>
        <v>0</v>
      </c>
      <c r="V41" s="40" t="e">
        <f t="shared" si="0"/>
        <v>#DIV/0!</v>
      </c>
      <c r="W41" s="40" t="e">
        <f t="shared" si="0"/>
        <v>#DIV/0!</v>
      </c>
      <c r="Y41" s="3">
        <f>(Januari!C41+Februari!C41+Maret!C41+April!C41+Mei!C41+Juni!C41+Juli!C41+Agustus!C41+September!C41+Oktober!C41)-C41</f>
        <v>88</v>
      </c>
      <c r="Z41" s="24">
        <f>(Januari!D41+Februari!D41+Maret!D41+April!D41+Mei!D41+Juni!D41+Juli!D41+Agustus!D41+September!D41+Oktober!D41)-D41</f>
        <v>2959299</v>
      </c>
      <c r="AA41" s="40" t="e">
        <f t="shared" si="1"/>
        <v>#DIV/0!</v>
      </c>
      <c r="AB41" s="40" t="e">
        <f t="shared" si="1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Oktober!C42-C42</f>
        <v>0</v>
      </c>
      <c r="U42" s="2">
        <f>Oktober!D42-D42</f>
        <v>0</v>
      </c>
      <c r="V42" s="40" t="e">
        <f t="shared" si="0"/>
        <v>#DIV/0!</v>
      </c>
      <c r="W42" s="40" t="e">
        <f t="shared" si="0"/>
        <v>#DIV/0!</v>
      </c>
      <c r="Y42" s="3">
        <f>(Januari!C42+Februari!C42+Maret!C42+April!C42+Mei!C42+Juni!C42+Juli!C42+Agustus!C42+September!C42+Oktober!C42)-C42</f>
        <v>896</v>
      </c>
      <c r="Z42" s="24">
        <f>(Januari!D42+Februari!D42+Maret!D42+April!D42+Mei!D42+Juni!D42+Juli!D42+Agustus!D42+September!D42+Oktober!D42)-D42</f>
        <v>23269012</v>
      </c>
      <c r="AA42" s="40" t="e">
        <f t="shared" si="1"/>
        <v>#DIV/0!</v>
      </c>
      <c r="AB42" s="40" t="e">
        <f t="shared" si="1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Oktober!C43-C43</f>
        <v>0</v>
      </c>
      <c r="U43" s="2">
        <f>Oktober!D43-D43</f>
        <v>0</v>
      </c>
      <c r="V43" s="40" t="e">
        <f t="shared" si="0"/>
        <v>#DIV/0!</v>
      </c>
      <c r="W43" s="40" t="e">
        <f t="shared" si="0"/>
        <v>#DIV/0!</v>
      </c>
      <c r="Y43" s="3">
        <f>(Januari!C43+Februari!C43+Maret!C43+April!C43+Mei!C43+Juni!C43+Juli!C43+Agustus!C43+September!C43+Oktober!C43)-C43</f>
        <v>125</v>
      </c>
      <c r="Z43" s="24">
        <f>(Januari!D43+Februari!D43+Maret!D43+April!D43+Mei!D43+Juni!D43+Juli!D43+Agustus!D43+September!D43+Oktober!D43)-D43</f>
        <v>3960949</v>
      </c>
      <c r="AA43" s="40" t="e">
        <f t="shared" si="1"/>
        <v>#DIV/0!</v>
      </c>
      <c r="AB43" s="40" t="e">
        <f t="shared" si="1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Oktober!C44-C44</f>
        <v>0</v>
      </c>
      <c r="U44" s="2">
        <f>Oktober!D44-D44</f>
        <v>0</v>
      </c>
      <c r="V44" s="40" t="e">
        <f t="shared" si="0"/>
        <v>#DIV/0!</v>
      </c>
      <c r="W44" s="40" t="e">
        <f t="shared" si="0"/>
        <v>#DIV/0!</v>
      </c>
      <c r="Y44" s="3">
        <f>(Januari!C44+Februari!C44+Maret!C44+April!C44+Mei!C44+Juni!C44+Juli!C44+Agustus!C44+September!C44+Oktober!C44)-C44</f>
        <v>133</v>
      </c>
      <c r="Z44" s="24">
        <f>(Januari!D44+Februari!D44+Maret!D44+April!D44+Mei!D44+Juni!D44+Juli!D44+Agustus!D44+September!D44+Oktober!D44)-D44</f>
        <v>6763000</v>
      </c>
      <c r="AA44" s="40" t="e">
        <f t="shared" si="1"/>
        <v>#DIV/0!</v>
      </c>
      <c r="AB44" s="40" t="e">
        <f t="shared" si="1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Oktober!C45-C45</f>
        <v>0</v>
      </c>
      <c r="U45" s="2">
        <f>Oktober!D45-D45</f>
        <v>0</v>
      </c>
      <c r="V45" s="40" t="e">
        <f t="shared" si="0"/>
        <v>#DIV/0!</v>
      </c>
      <c r="W45" s="40" t="e">
        <f t="shared" si="0"/>
        <v>#DIV/0!</v>
      </c>
      <c r="Y45" s="3">
        <f>(Januari!C45+Februari!C45+Maret!C45+April!C45+Mei!C45+Juni!C45+Juli!C45+Agustus!C45+September!C45+Oktober!C45)-C45</f>
        <v>256</v>
      </c>
      <c r="Z45" s="24">
        <f>(Januari!D45+Februari!D45+Maret!D45+April!D45+Mei!D45+Juni!D45+Juli!D45+Agustus!D45+September!D45+Oktober!D45)-D45</f>
        <v>9360213</v>
      </c>
      <c r="AA45" s="40" t="e">
        <f t="shared" si="1"/>
        <v>#DIV/0!</v>
      </c>
      <c r="AB45" s="40" t="e">
        <f t="shared" si="1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Oktober!C46-C46</f>
        <v>0</v>
      </c>
      <c r="U46" s="2">
        <f>Oktober!D46-D46</f>
        <v>0</v>
      </c>
      <c r="V46" s="40" t="e">
        <f t="shared" si="0"/>
        <v>#DIV/0!</v>
      </c>
      <c r="W46" s="40" t="e">
        <f t="shared" si="0"/>
        <v>#DIV/0!</v>
      </c>
      <c r="Y46" s="3">
        <f>(Januari!C46+Februari!C46+Maret!C46+April!C46+Mei!C46+Juni!C46+Juli!C46+Agustus!C46+September!C46+Oktober!C46)-C46</f>
        <v>363</v>
      </c>
      <c r="Z46" s="24">
        <f>(Januari!D46+Februari!D46+Maret!D46+April!D46+Mei!D46+Juni!D46+Juli!D46+Agustus!D46+September!D46+Oktober!D46)-D46</f>
        <v>24419911</v>
      </c>
      <c r="AA46" s="40" t="e">
        <f t="shared" si="1"/>
        <v>#DIV/0!</v>
      </c>
      <c r="AB46" s="40" t="e">
        <f t="shared" si="1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Oktober!C47-C47</f>
        <v>0</v>
      </c>
      <c r="U47" s="2">
        <f>Oktober!D47-D47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(Januari!C47+Februari!C47+Maret!C47+April!C47+Mei!C47+Juni!C47+Juli!C47+Agustus!C47+September!C47+Oktober!C47)-C47</f>
        <v>0</v>
      </c>
      <c r="Z47" s="24">
        <f>(Januari!D47+Februari!D47+Maret!D47+April!D47+Mei!D47+Juni!D47+Juli!D47+Agustus!D47+September!D47+Oktober!D47)-D47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Oktober!C48-C48</f>
        <v>0</v>
      </c>
      <c r="U48" s="2">
        <f>Oktober!D48-D48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(Januari!C48+Februari!C48+Maret!C48+April!C48+Mei!C48+Juni!C48+Juli!C48+Agustus!C48+September!C48+Oktober!C48)-C48</f>
        <v>0</v>
      </c>
      <c r="Z48" s="24">
        <f>(Januari!D48+Februari!D48+Maret!D48+April!D48+Mei!D48+Juni!D48+Juli!D48+Agustus!D48+September!D48+Oktober!D48)-D48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Oktober!C49-C49</f>
        <v>0</v>
      </c>
      <c r="U49" s="2">
        <f>Oktober!D49-D49</f>
        <v>0</v>
      </c>
      <c r="V49" s="40" t="e">
        <f t="shared" si="0"/>
        <v>#DIV/0!</v>
      </c>
      <c r="W49" s="40" t="e">
        <f t="shared" si="0"/>
        <v>#DIV/0!</v>
      </c>
      <c r="Y49" s="3">
        <f>(Januari!C49+Februari!C49+Maret!C49+April!C49+Mei!C49+Juni!C49+Juli!C49+Agustus!C49+September!C49+Oktober!C49)-C49</f>
        <v>307</v>
      </c>
      <c r="Z49" s="24">
        <f>(Januari!D49+Februari!D49+Maret!D49+April!D49+Mei!D49+Juni!D49+Juli!D49+Agustus!D49+September!D49+Oktober!D49)-D49</f>
        <v>5607210</v>
      </c>
      <c r="AA49" s="40" t="e">
        <f t="shared" si="1"/>
        <v>#DIV/0!</v>
      </c>
      <c r="AB49" s="40" t="e">
        <f t="shared" si="1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Oktober!C50-C50</f>
        <v>0</v>
      </c>
      <c r="U50" s="2">
        <f>Oktober!D50-D50</f>
        <v>0</v>
      </c>
      <c r="V50" s="40" t="e">
        <f t="shared" si="0"/>
        <v>#DIV/0!</v>
      </c>
      <c r="W50" s="40" t="e">
        <f t="shared" si="0"/>
        <v>#DIV/0!</v>
      </c>
      <c r="Y50" s="3">
        <f>(Januari!C50+Februari!C50+Maret!C50+April!C50+Mei!C50+Juni!C50+Juli!C50+Agustus!C50+September!C50+Oktober!C50)-C50</f>
        <v>42</v>
      </c>
      <c r="Z50" s="24">
        <f>(Januari!D50+Februari!D50+Maret!D50+April!D50+Mei!D50+Juni!D50+Juli!D50+Agustus!D50+September!D50+Oktober!D50)-D50</f>
        <v>1980777</v>
      </c>
      <c r="AA50" s="40" t="e">
        <f t="shared" si="1"/>
        <v>#DIV/0!</v>
      </c>
      <c r="AB50" s="40" t="e">
        <f t="shared" si="1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Oktober!C51-C51</f>
        <v>0</v>
      </c>
      <c r="U51" s="2">
        <f>Oktober!D51-D51</f>
        <v>0</v>
      </c>
      <c r="V51" s="40" t="e">
        <f t="shared" si="0"/>
        <v>#DIV/0!</v>
      </c>
      <c r="W51" s="40" t="e">
        <f t="shared" si="0"/>
        <v>#DIV/0!</v>
      </c>
      <c r="Y51" s="3">
        <f>(Januari!C51+Februari!C51+Maret!C51+April!C51+Mei!C51+Juni!C51+Juli!C51+Agustus!C51+September!C51+Oktober!C51)-C51</f>
        <v>40</v>
      </c>
      <c r="Z51" s="24">
        <f>(Januari!D51+Februari!D51+Maret!D51+April!D51+Mei!D51+Juni!D51+Juli!D51+Agustus!D51+September!D51+Oktober!D51)-D51</f>
        <v>1647027</v>
      </c>
      <c r="AA51" s="40" t="e">
        <f t="shared" si="1"/>
        <v>#DIV/0!</v>
      </c>
      <c r="AB51" s="40" t="e">
        <f t="shared" si="1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Oktober!C52-C52</f>
        <v>0</v>
      </c>
      <c r="U52" s="2">
        <f>Oktober!D52-D52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(Januari!C52+Februari!C52+Maret!C52+April!C52+Mei!C52+Juni!C52+Juli!C52+Agustus!C52+September!C52+Oktober!C52)-C52</f>
        <v>4</v>
      </c>
      <c r="Z52" s="24">
        <f>(Januari!D52+Februari!D52+Maret!D52+April!D52+Mei!D52+Juni!D52+Juli!D52+Agustus!D52+September!D52+Oktober!D52)-D52</f>
        <v>76733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Oktober!C53-C53</f>
        <v>0</v>
      </c>
      <c r="U53" s="2">
        <f>Oktober!D53-D53</f>
        <v>0</v>
      </c>
      <c r="V53" s="40" t="e">
        <f t="shared" si="0"/>
        <v>#DIV/0!</v>
      </c>
      <c r="W53" s="40" t="e">
        <f t="shared" si="0"/>
        <v>#DIV/0!</v>
      </c>
      <c r="Y53" s="3">
        <f>(Januari!C53+Februari!C53+Maret!C53+April!C53+Mei!C53+Juni!C53+Juli!C53+Agustus!C53+September!C53+Oktober!C53)-C53</f>
        <v>293</v>
      </c>
      <c r="Z53" s="24">
        <f>(Januari!D53+Februari!D53+Maret!D53+April!D53+Mei!D53+Juni!D53+Juli!D53+Agustus!D53+September!D53+Oktober!D53)-D53</f>
        <v>8846129</v>
      </c>
      <c r="AA53" s="40" t="e">
        <f t="shared" si="1"/>
        <v>#DIV/0!</v>
      </c>
      <c r="AB53" s="40" t="e">
        <f t="shared" si="1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Oktober!C54-C54</f>
        <v>0</v>
      </c>
      <c r="U54" s="2">
        <f>Oktober!D54-D54</f>
        <v>0</v>
      </c>
      <c r="V54" s="40" t="e">
        <f t="shared" si="0"/>
        <v>#DIV/0!</v>
      </c>
      <c r="W54" s="40" t="e">
        <f t="shared" si="0"/>
        <v>#DIV/0!</v>
      </c>
      <c r="Y54" s="3">
        <f>(Januari!C54+Februari!C54+Maret!C54+April!C54+Mei!C54+Juni!C54+Juli!C54+Agustus!C54+September!C54+Oktober!C54)-C54</f>
        <v>155</v>
      </c>
      <c r="Z54" s="24">
        <f>(Januari!D54+Februari!D54+Maret!D54+April!D54+Mei!D54+Juni!D54+Juli!D54+Agustus!D54+September!D54+Oktober!D54)-D54</f>
        <v>6004454</v>
      </c>
      <c r="AA54" s="40" t="e">
        <f t="shared" si="1"/>
        <v>#DIV/0!</v>
      </c>
      <c r="AB54" s="40" t="e">
        <f t="shared" si="1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Oktober!C55-C55</f>
        <v>0</v>
      </c>
      <c r="U55" s="2">
        <f>Oktober!D55-D55</f>
        <v>0</v>
      </c>
      <c r="V55" s="40" t="e">
        <f t="shared" si="0"/>
        <v>#DIV/0!</v>
      </c>
      <c r="W55" s="40" t="e">
        <f t="shared" si="0"/>
        <v>#DIV/0!</v>
      </c>
      <c r="Y55" s="3">
        <f>(Januari!C55+Februari!C55+Maret!C55+April!C55+Mei!C55+Juni!C55+Juli!C55+Agustus!C55+September!C55+Oktober!C55)-C55</f>
        <v>50</v>
      </c>
      <c r="Z55" s="24">
        <f>(Januari!D55+Februari!D55+Maret!D55+April!D55+Mei!D55+Juni!D55+Juli!D55+Agustus!D55+September!D55+Oktober!D55)-D55</f>
        <v>2015000</v>
      </c>
      <c r="AA55" s="40" t="e">
        <f t="shared" si="1"/>
        <v>#DIV/0!</v>
      </c>
      <c r="AB55" s="40" t="e">
        <f t="shared" si="1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Oktober!C56-C56</f>
        <v>0</v>
      </c>
      <c r="U56" s="2">
        <f>Oktober!D56-D56</f>
        <v>0</v>
      </c>
      <c r="V56" s="40" t="e">
        <f t="shared" si="0"/>
        <v>#DIV/0!</v>
      </c>
      <c r="W56" s="40" t="e">
        <f t="shared" si="0"/>
        <v>#DIV/0!</v>
      </c>
      <c r="Y56" s="3">
        <f>(Januari!C56+Februari!C56+Maret!C56+April!C56+Mei!C56+Juni!C56+Juli!C56+Agustus!C56+September!C56+Oktober!C56)-C56</f>
        <v>163</v>
      </c>
      <c r="Z56" s="24">
        <f>(Januari!D56+Februari!D56+Maret!D56+April!D56+Mei!D56+Juni!D56+Juli!D56+Agustus!D56+September!D56+Oktober!D56)-D56</f>
        <v>5637173</v>
      </c>
      <c r="AA56" s="40" t="e">
        <f t="shared" si="1"/>
        <v>#DIV/0!</v>
      </c>
      <c r="AB56" s="40" t="e">
        <f t="shared" si="1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Oktober!C57-C57</f>
        <v>0</v>
      </c>
      <c r="U57" s="2">
        <f>Oktober!D57-D57</f>
        <v>0</v>
      </c>
      <c r="V57" s="40" t="e">
        <f t="shared" si="0"/>
        <v>#DIV/0!</v>
      </c>
      <c r="W57" s="40" t="e">
        <f t="shared" si="0"/>
        <v>#DIV/0!</v>
      </c>
      <c r="Y57" s="3">
        <f>(Januari!C57+Februari!C57+Maret!C57+April!C57+Mei!C57+Juni!C57+Juli!C57+Agustus!C57+September!C57+Oktober!C57)-C57</f>
        <v>894</v>
      </c>
      <c r="Z57" s="24">
        <f>(Januari!D57+Februari!D57+Maret!D57+April!D57+Mei!D57+Juni!D57+Juli!D57+Agustus!D57+September!D57+Oktober!D57)-D57</f>
        <v>32320691</v>
      </c>
      <c r="AA57" s="40" t="e">
        <f t="shared" si="1"/>
        <v>#DIV/0!</v>
      </c>
      <c r="AB57" s="40" t="e">
        <f t="shared" si="1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Oktober!C58-C58</f>
        <v>0</v>
      </c>
      <c r="U58" s="2">
        <f>Oktober!D58-D58</f>
        <v>0</v>
      </c>
      <c r="V58" s="40" t="e">
        <f t="shared" si="0"/>
        <v>#DIV/0!</v>
      </c>
      <c r="W58" s="40" t="e">
        <f t="shared" si="0"/>
        <v>#DIV/0!</v>
      </c>
      <c r="Y58" s="3">
        <f>(Januari!C58+Februari!C58+Maret!C58+April!C58+Mei!C58+Juni!C58+Juli!C58+Agustus!C58+September!C58+Oktober!C58)-C58</f>
        <v>4</v>
      </c>
      <c r="Z58" s="24">
        <f>(Januari!D58+Februari!D58+Maret!D58+April!D58+Mei!D58+Juni!D58+Juli!D58+Agustus!D58+September!D58+Oktober!D58)-D58</f>
        <v>185663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Oktober!C59-C59</f>
        <v>0</v>
      </c>
      <c r="U59" s="2">
        <f>Oktober!D59-D59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(Januari!C59+Februari!C59+Maret!C59+April!C59+Mei!C59+Juni!C59+Juli!C59+Agustus!C59+September!C59+Oktober!C59)-C59</f>
        <v>0</v>
      </c>
      <c r="Z59" s="24">
        <f>(Januari!D59+Februari!D59+Maret!D59+April!D59+Mei!D59+Juni!D59+Juli!D59+Agustus!D59+September!D59+Oktober!D59)-D59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Oktober!C60-C60</f>
        <v>0</v>
      </c>
      <c r="U60" s="2">
        <f>Oktober!D60-D60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(Januari!C60+Februari!C60+Maret!C60+April!C60+Mei!C60+Juni!C60+Juli!C60+Agustus!C60+September!C60+Oktober!C60)-C60</f>
        <v>0</v>
      </c>
      <c r="Z60" s="24">
        <f>(Januari!D60+Februari!D60+Maret!D60+April!D60+Mei!D60+Juni!D60+Juli!D60+Agustus!D60+September!D60+Oktober!D60)-D60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2">SUM(U6:U60)</f>
        <v>0</v>
      </c>
      <c r="V61" s="38" t="e">
        <f t="shared" si="2"/>
        <v>#DIV/0!</v>
      </c>
      <c r="W61" s="38" t="e">
        <f t="shared" si="2"/>
        <v>#DIV/0!</v>
      </c>
      <c r="Y61" s="38">
        <f>SUM(Y6:Y60)</f>
        <v>11274</v>
      </c>
      <c r="Z61" s="43">
        <f t="shared" ref="Z61:AB61" si="3">SUM(Z6:Z60)</f>
        <v>432608127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1:D1"/>
    <mergeCell ref="A2:D2"/>
    <mergeCell ref="A3:D3"/>
    <mergeCell ref="A4:A5"/>
    <mergeCell ref="B4:B5"/>
    <mergeCell ref="C4:D4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62"/>
  <sheetViews>
    <sheetView topLeftCell="E1" workbookViewId="0">
      <selection activeCell="T16" sqref="T1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107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/>
      <c r="D6" s="2"/>
    </row>
    <row r="7" spans="1:4" x14ac:dyDescent="0.25">
      <c r="A7" s="3">
        <v>2</v>
      </c>
      <c r="B7" s="9" t="s">
        <v>2</v>
      </c>
      <c r="C7" s="3"/>
      <c r="D7" s="3"/>
    </row>
    <row r="8" spans="1:4" x14ac:dyDescent="0.25">
      <c r="A8" s="3">
        <v>3</v>
      </c>
      <c r="B8" s="9" t="s">
        <v>3</v>
      </c>
      <c r="C8" s="3"/>
      <c r="D8" s="3"/>
    </row>
    <row r="9" spans="1:4" x14ac:dyDescent="0.25">
      <c r="A9" s="3">
        <v>4</v>
      </c>
      <c r="B9" s="9" t="s">
        <v>4</v>
      </c>
      <c r="C9" s="3"/>
      <c r="D9" s="3"/>
    </row>
    <row r="10" spans="1:4" x14ac:dyDescent="0.25">
      <c r="A10" s="3">
        <v>5</v>
      </c>
      <c r="B10" s="9" t="s">
        <v>5</v>
      </c>
      <c r="C10" s="3"/>
      <c r="D10" s="3"/>
    </row>
    <row r="11" spans="1:4" x14ac:dyDescent="0.25">
      <c r="A11" s="3">
        <v>6</v>
      </c>
      <c r="B11" s="9" t="s">
        <v>6</v>
      </c>
      <c r="C11" s="3"/>
      <c r="D11" s="3"/>
    </row>
    <row r="12" spans="1:4" x14ac:dyDescent="0.25">
      <c r="A12" s="3">
        <v>7</v>
      </c>
      <c r="B12" s="9" t="s">
        <v>7</v>
      </c>
      <c r="C12" s="3"/>
      <c r="D12" s="3"/>
    </row>
    <row r="13" spans="1:4" x14ac:dyDescent="0.25">
      <c r="A13" s="3">
        <v>8</v>
      </c>
      <c r="B13" s="9" t="s">
        <v>8</v>
      </c>
      <c r="C13" s="3"/>
      <c r="D13" s="3"/>
    </row>
    <row r="14" spans="1:4" x14ac:dyDescent="0.25">
      <c r="A14" s="3">
        <v>9</v>
      </c>
      <c r="B14" s="9" t="s">
        <v>9</v>
      </c>
      <c r="C14" s="3"/>
      <c r="D14" s="3"/>
    </row>
    <row r="15" spans="1:4" ht="16.5" customHeight="1" x14ac:dyDescent="0.25">
      <c r="A15" s="3">
        <v>10</v>
      </c>
      <c r="B15" s="10" t="s">
        <v>10</v>
      </c>
      <c r="C15" s="3"/>
      <c r="D15" s="3"/>
    </row>
    <row r="16" spans="1:4" x14ac:dyDescent="0.25">
      <c r="A16" s="3">
        <v>11</v>
      </c>
      <c r="B16" s="9" t="s">
        <v>11</v>
      </c>
      <c r="C16" s="3"/>
      <c r="D16" s="3"/>
    </row>
    <row r="17" spans="1:4" x14ac:dyDescent="0.25">
      <c r="A17" s="3">
        <v>12</v>
      </c>
      <c r="B17" s="9" t="s">
        <v>12</v>
      </c>
      <c r="C17" s="3"/>
      <c r="D17" s="3"/>
    </row>
    <row r="18" spans="1:4" x14ac:dyDescent="0.25">
      <c r="A18" s="3">
        <v>13</v>
      </c>
      <c r="B18" s="9" t="s">
        <v>13</v>
      </c>
      <c r="C18" s="3"/>
      <c r="D18" s="3"/>
    </row>
    <row r="19" spans="1:4" x14ac:dyDescent="0.25">
      <c r="A19" s="3">
        <v>14</v>
      </c>
      <c r="B19" s="9" t="s">
        <v>14</v>
      </c>
      <c r="C19" s="3"/>
      <c r="D19" s="3"/>
    </row>
    <row r="20" spans="1:4" x14ac:dyDescent="0.25">
      <c r="A20" s="3">
        <v>15</v>
      </c>
      <c r="B20" s="9" t="s">
        <v>15</v>
      </c>
      <c r="C20" s="3"/>
      <c r="D20" s="3"/>
    </row>
    <row r="21" spans="1:4" x14ac:dyDescent="0.25">
      <c r="A21" s="3">
        <v>16</v>
      </c>
      <c r="B21" s="9" t="s">
        <v>16</v>
      </c>
      <c r="C21" s="3"/>
      <c r="D21" s="3"/>
    </row>
    <row r="22" spans="1:4" x14ac:dyDescent="0.25">
      <c r="A22" s="3">
        <v>17</v>
      </c>
      <c r="B22" s="9" t="s">
        <v>17</v>
      </c>
      <c r="C22" s="3"/>
      <c r="D22" s="3"/>
    </row>
    <row r="23" spans="1:4" x14ac:dyDescent="0.25">
      <c r="A23" s="3">
        <v>18</v>
      </c>
      <c r="B23" s="9" t="s">
        <v>18</v>
      </c>
      <c r="C23" s="3"/>
      <c r="D23" s="3"/>
    </row>
    <row r="24" spans="1:4" x14ac:dyDescent="0.25">
      <c r="A24" s="3">
        <v>19</v>
      </c>
      <c r="B24" s="9" t="s">
        <v>19</v>
      </c>
      <c r="C24" s="3"/>
      <c r="D24" s="3"/>
    </row>
    <row r="25" spans="1:4" x14ac:dyDescent="0.25">
      <c r="A25" s="3">
        <v>20</v>
      </c>
      <c r="B25" s="9" t="s">
        <v>20</v>
      </c>
      <c r="C25" s="3"/>
      <c r="D25" s="3"/>
    </row>
    <row r="26" spans="1:4" x14ac:dyDescent="0.25">
      <c r="A26" s="3">
        <v>21</v>
      </c>
      <c r="B26" s="9" t="s">
        <v>21</v>
      </c>
      <c r="C26" s="3"/>
      <c r="D26" s="3"/>
    </row>
    <row r="27" spans="1:4" x14ac:dyDescent="0.25">
      <c r="A27" s="3">
        <v>22</v>
      </c>
      <c r="B27" s="9" t="s">
        <v>22</v>
      </c>
      <c r="C27" s="3"/>
      <c r="D27" s="3"/>
    </row>
    <row r="28" spans="1:4" x14ac:dyDescent="0.25">
      <c r="A28" s="3">
        <v>23</v>
      </c>
      <c r="B28" s="9" t="s">
        <v>23</v>
      </c>
      <c r="C28" s="3"/>
      <c r="D28" s="3"/>
    </row>
    <row r="29" spans="1:4" x14ac:dyDescent="0.25">
      <c r="A29" s="3">
        <v>24</v>
      </c>
      <c r="B29" s="9" t="s">
        <v>24</v>
      </c>
      <c r="C29" s="3"/>
      <c r="D29" s="3"/>
    </row>
    <row r="30" spans="1:4" x14ac:dyDescent="0.25">
      <c r="A30" s="3">
        <v>25</v>
      </c>
      <c r="B30" s="9" t="s">
        <v>25</v>
      </c>
      <c r="C30" s="3"/>
      <c r="D30" s="3"/>
    </row>
    <row r="31" spans="1:4" x14ac:dyDescent="0.25">
      <c r="A31" s="3">
        <v>26</v>
      </c>
      <c r="B31" s="9" t="s">
        <v>26</v>
      </c>
      <c r="C31" s="3"/>
      <c r="D31" s="3"/>
    </row>
    <row r="32" spans="1:4" x14ac:dyDescent="0.25">
      <c r="A32" s="3">
        <v>27</v>
      </c>
      <c r="B32" s="9" t="s">
        <v>27</v>
      </c>
      <c r="C32" s="3"/>
      <c r="D32" s="3"/>
    </row>
    <row r="33" spans="1:4" x14ac:dyDescent="0.25">
      <c r="A33" s="3"/>
      <c r="B33" s="9" t="s">
        <v>82</v>
      </c>
      <c r="C33" s="3"/>
      <c r="D33" s="3"/>
    </row>
    <row r="34" spans="1:4" x14ac:dyDescent="0.25">
      <c r="A34" s="3">
        <v>28</v>
      </c>
      <c r="B34" s="9" t="s">
        <v>28</v>
      </c>
      <c r="C34" s="3"/>
      <c r="D34" s="3"/>
    </row>
    <row r="35" spans="1:4" x14ac:dyDescent="0.25">
      <c r="A35" s="3">
        <v>29</v>
      </c>
      <c r="B35" s="9" t="s">
        <v>29</v>
      </c>
      <c r="C35" s="3"/>
      <c r="D35" s="3"/>
    </row>
    <row r="36" spans="1:4" x14ac:dyDescent="0.25">
      <c r="A36" s="3">
        <v>30</v>
      </c>
      <c r="B36" s="11" t="s">
        <v>30</v>
      </c>
      <c r="C36" s="3"/>
      <c r="D36" s="3"/>
    </row>
    <row r="37" spans="1:4" x14ac:dyDescent="0.25">
      <c r="A37" s="3">
        <v>31</v>
      </c>
      <c r="B37" s="7" t="s">
        <v>31</v>
      </c>
      <c r="C37" s="3"/>
      <c r="D37" s="3"/>
    </row>
    <row r="38" spans="1:4" x14ac:dyDescent="0.25">
      <c r="A38" s="3">
        <v>32</v>
      </c>
      <c r="B38" s="9" t="s">
        <v>32</v>
      </c>
      <c r="C38" s="4"/>
      <c r="D38" s="3"/>
    </row>
    <row r="39" spans="1:4" x14ac:dyDescent="0.25">
      <c r="A39" s="3">
        <v>33</v>
      </c>
      <c r="B39" s="9" t="s">
        <v>33</v>
      </c>
      <c r="C39" s="3"/>
      <c r="D39" s="3"/>
    </row>
    <row r="40" spans="1:4" x14ac:dyDescent="0.25">
      <c r="A40" s="3">
        <v>34</v>
      </c>
      <c r="B40" s="9" t="s">
        <v>34</v>
      </c>
      <c r="C40" s="3"/>
      <c r="D40" s="3"/>
    </row>
    <row r="41" spans="1:4" x14ac:dyDescent="0.25">
      <c r="A41" s="3">
        <v>35</v>
      </c>
      <c r="B41" s="7" t="s">
        <v>35</v>
      </c>
      <c r="C41" s="3"/>
      <c r="D41" s="3"/>
    </row>
    <row r="42" spans="1:4" x14ac:dyDescent="0.25">
      <c r="A42" s="3">
        <v>36</v>
      </c>
      <c r="B42" s="12" t="s">
        <v>63</v>
      </c>
      <c r="C42" s="3"/>
      <c r="D42" s="3"/>
    </row>
    <row r="43" spans="1:4" x14ac:dyDescent="0.25">
      <c r="A43" s="3">
        <v>37</v>
      </c>
      <c r="B43" s="12" t="s">
        <v>64</v>
      </c>
      <c r="C43" s="3"/>
      <c r="D43" s="3"/>
    </row>
    <row r="44" spans="1:4" x14ac:dyDescent="0.25">
      <c r="A44" s="3">
        <v>38</v>
      </c>
      <c r="B44" s="12" t="s">
        <v>65</v>
      </c>
      <c r="C44" s="3"/>
      <c r="D44" s="3"/>
    </row>
    <row r="45" spans="1:4" x14ac:dyDescent="0.25">
      <c r="A45" s="3">
        <v>39</v>
      </c>
      <c r="B45" s="12" t="s">
        <v>66</v>
      </c>
      <c r="C45" s="3"/>
      <c r="D45" s="3"/>
    </row>
    <row r="46" spans="1:4" x14ac:dyDescent="0.25">
      <c r="A46" s="3">
        <v>40</v>
      </c>
      <c r="B46" s="12" t="s">
        <v>67</v>
      </c>
      <c r="C46" s="3"/>
      <c r="D46" s="3"/>
    </row>
    <row r="47" spans="1:4" x14ac:dyDescent="0.25">
      <c r="A47" s="3">
        <v>41</v>
      </c>
      <c r="B47" s="12" t="s">
        <v>68</v>
      </c>
      <c r="C47" s="3"/>
      <c r="D47" s="3"/>
    </row>
    <row r="48" spans="1:4" x14ac:dyDescent="0.25">
      <c r="A48" s="3">
        <v>42</v>
      </c>
      <c r="B48" s="12" t="s">
        <v>69</v>
      </c>
      <c r="C48" s="3"/>
      <c r="D48" s="3"/>
    </row>
    <row r="49" spans="1:4" x14ac:dyDescent="0.25">
      <c r="A49" s="3">
        <v>43</v>
      </c>
      <c r="B49" s="12" t="s">
        <v>70</v>
      </c>
      <c r="C49" s="3"/>
      <c r="D49" s="3"/>
    </row>
    <row r="50" spans="1:4" x14ac:dyDescent="0.25">
      <c r="A50" s="3">
        <v>44</v>
      </c>
      <c r="B50" s="12" t="s">
        <v>71</v>
      </c>
      <c r="C50" s="3"/>
      <c r="D50" s="3"/>
    </row>
    <row r="51" spans="1:4" x14ac:dyDescent="0.25">
      <c r="A51" s="3">
        <v>45</v>
      </c>
      <c r="B51" s="12" t="s">
        <v>72</v>
      </c>
      <c r="C51" s="3"/>
      <c r="D51" s="3"/>
    </row>
    <row r="52" spans="1:4" x14ac:dyDescent="0.25">
      <c r="A52" s="3">
        <v>46</v>
      </c>
      <c r="B52" s="12" t="s">
        <v>73</v>
      </c>
      <c r="C52" s="3"/>
      <c r="D52" s="3"/>
    </row>
    <row r="53" spans="1:4" x14ac:dyDescent="0.25">
      <c r="A53" s="3">
        <v>47</v>
      </c>
      <c r="B53" s="12" t="s">
        <v>74</v>
      </c>
      <c r="C53" s="3"/>
      <c r="D53" s="3"/>
    </row>
    <row r="54" spans="1:4" x14ac:dyDescent="0.25">
      <c r="A54" s="3">
        <v>48</v>
      </c>
      <c r="B54" s="12" t="s">
        <v>75</v>
      </c>
      <c r="C54" s="3"/>
      <c r="D54" s="3"/>
    </row>
    <row r="55" spans="1:4" x14ac:dyDescent="0.25">
      <c r="A55" s="3">
        <v>49</v>
      </c>
      <c r="B55" s="12" t="s">
        <v>76</v>
      </c>
      <c r="C55" s="3"/>
      <c r="D55" s="3"/>
    </row>
    <row r="56" spans="1:4" x14ac:dyDescent="0.25">
      <c r="A56" s="3">
        <v>50</v>
      </c>
      <c r="B56" s="12" t="s">
        <v>77</v>
      </c>
      <c r="C56" s="3"/>
      <c r="D56" s="3"/>
    </row>
    <row r="57" spans="1:4" x14ac:dyDescent="0.25">
      <c r="A57" s="3">
        <v>51</v>
      </c>
      <c r="B57" s="12" t="s">
        <v>78</v>
      </c>
      <c r="C57" s="3"/>
      <c r="D57" s="3"/>
    </row>
    <row r="58" spans="1:4" x14ac:dyDescent="0.25">
      <c r="A58" s="3">
        <v>52</v>
      </c>
      <c r="B58" s="12" t="s">
        <v>79</v>
      </c>
      <c r="C58" s="3"/>
      <c r="D58" s="3"/>
    </row>
    <row r="59" spans="1:4" x14ac:dyDescent="0.25">
      <c r="A59" s="3">
        <v>53</v>
      </c>
      <c r="B59" s="12" t="s">
        <v>80</v>
      </c>
      <c r="C59" s="3"/>
      <c r="D59" s="3"/>
    </row>
    <row r="60" spans="1:4" ht="15.75" thickBot="1" x14ac:dyDescent="0.3">
      <c r="A60" s="6">
        <v>54</v>
      </c>
      <c r="B60" s="13" t="s">
        <v>81</v>
      </c>
      <c r="C60" s="6"/>
      <c r="D60" s="6"/>
    </row>
    <row r="61" spans="1:4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</row>
    <row r="62" spans="1:4" ht="15.75" thickTop="1" x14ac:dyDescent="0.25"/>
  </sheetData>
  <mergeCells count="6">
    <mergeCell ref="A1:D1"/>
    <mergeCell ref="A2:D2"/>
    <mergeCell ref="A3:D3"/>
    <mergeCell ref="A4:A5"/>
    <mergeCell ref="B4:B5"/>
    <mergeCell ref="C4:D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B62"/>
  <sheetViews>
    <sheetView topLeftCell="R1" workbookViewId="0">
      <selection activeCell="Z58" sqref="Z58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8.28515625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93</v>
      </c>
      <c r="B3" s="56"/>
      <c r="C3" s="56"/>
      <c r="D3" s="56"/>
      <c r="R3" s="61" t="s">
        <v>0</v>
      </c>
      <c r="S3" s="61" t="s">
        <v>1</v>
      </c>
      <c r="T3" s="57" t="s">
        <v>118</v>
      </c>
      <c r="U3" s="57"/>
      <c r="V3" s="58"/>
      <c r="W3" s="58"/>
      <c r="X3" s="34"/>
      <c r="Y3" s="59" t="s">
        <v>119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Nopember!C6-C6</f>
        <v>0</v>
      </c>
      <c r="U6" s="2">
        <f>Nopember!D6-D6</f>
        <v>0</v>
      </c>
      <c r="V6" s="40" t="e">
        <f>T6/C6</f>
        <v>#DIV/0!</v>
      </c>
      <c r="W6" s="40" t="e">
        <f>U6/D6</f>
        <v>#DIV/0!</v>
      </c>
      <c r="Y6" s="3">
        <f>(Januari!C6+Februari!C6+Maret!C6+April!C6+Mei!C6+Juni!C6+Juli!C6+Agustus!C6+September!C6+Oktober!C6+Nopember!C6)-C6</f>
        <v>1229</v>
      </c>
      <c r="Z6" s="24">
        <f>(Januari!D6+Februari!D6+Maret!D6+April!D6+Mei!D6+Juni!D6+Juli!D6+Agustus!D6+September!D6+Oktober!D6+Nopember!D6)-D6</f>
        <v>70201734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Nopember!C7-C7</f>
        <v>0</v>
      </c>
      <c r="U7" s="2">
        <f>Nopember!D7-D7</f>
        <v>0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(Januari!C7+Februari!C7+Maret!C7+April!C7+Mei!C7+Juni!C7+Juli!C7+Agustus!C7+September!C7+Oktober!C7+Nopember!C7)-C7</f>
        <v>45</v>
      </c>
      <c r="Z7" s="24">
        <f>(Januari!D7+Februari!D7+Maret!D7+April!D7+Mei!D7+Juni!D7+Juli!D7+Agustus!D7+September!D7+Oktober!D7+Nopember!D7)-D7</f>
        <v>1728321</v>
      </c>
      <c r="AA7" s="40" t="e">
        <f t="shared" ref="AA7:AB60" si="1">Y7/C7</f>
        <v>#DIV/0!</v>
      </c>
      <c r="AB7" s="40" t="e">
        <f t="shared" si="1"/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Nopember!C8-C8</f>
        <v>0</v>
      </c>
      <c r="U8" s="2">
        <f>Nopember!D8-D8</f>
        <v>0</v>
      </c>
      <c r="V8" s="40" t="e">
        <f t="shared" si="0"/>
        <v>#DIV/0!</v>
      </c>
      <c r="W8" s="40" t="e">
        <f t="shared" si="0"/>
        <v>#DIV/0!</v>
      </c>
      <c r="Y8" s="3">
        <f>(Januari!C8+Februari!C8+Maret!C8+April!C8+Mei!C8+Juni!C8+Juli!C8+Agustus!C8+September!C8+Oktober!C8+Nopember!C8)-C8</f>
        <v>5</v>
      </c>
      <c r="Z8" s="24">
        <f>(Januari!D8+Februari!D8+Maret!D8+April!D8+Mei!D8+Juni!D8+Juli!D8+Agustus!D8+September!D8+Oktober!D8+Nopember!D8)-D8</f>
        <v>146535</v>
      </c>
      <c r="AA8" s="40" t="e">
        <f t="shared" si="1"/>
        <v>#DIV/0!</v>
      </c>
      <c r="AB8" s="40" t="e">
        <f t="shared" si="1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Nopember!C9-C9</f>
        <v>0</v>
      </c>
      <c r="U9" s="2">
        <f>Nopember!D9-D9</f>
        <v>0</v>
      </c>
      <c r="V9" s="40" t="e">
        <f t="shared" si="0"/>
        <v>#DIV/0!</v>
      </c>
      <c r="W9" s="40" t="e">
        <f t="shared" si="0"/>
        <v>#DIV/0!</v>
      </c>
      <c r="Y9" s="3">
        <f>(Januari!C9+Februari!C9+Maret!C9+April!C9+Mei!C9+Juni!C9+Juli!C9+Agustus!C9+September!C9+Oktober!C9+Nopember!C9)-C9</f>
        <v>40</v>
      </c>
      <c r="Z9" s="24">
        <f>(Januari!D9+Februari!D9+Maret!D9+April!D9+Mei!D9+Juni!D9+Juli!D9+Agustus!D9+September!D9+Oktober!D9+Nopember!D9)-D9</f>
        <v>731778</v>
      </c>
      <c r="AA9" s="40" t="e">
        <f t="shared" si="1"/>
        <v>#DIV/0!</v>
      </c>
      <c r="AB9" s="40" t="e">
        <f t="shared" si="1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Nopember!C10-C10</f>
        <v>0</v>
      </c>
      <c r="U10" s="2">
        <f>Nopember!D10-D10</f>
        <v>0</v>
      </c>
      <c r="V10" s="40" t="e">
        <f t="shared" si="0"/>
        <v>#DIV/0!</v>
      </c>
      <c r="W10" s="40" t="e">
        <f t="shared" si="0"/>
        <v>#DIV/0!</v>
      </c>
      <c r="Y10" s="3">
        <f>(Januari!C10+Februari!C10+Maret!C10+April!C10+Mei!C10+Juni!C10+Juli!C10+Agustus!C10+September!C10+Oktober!C10+Nopember!C10)-C10</f>
        <v>372</v>
      </c>
      <c r="Z10" s="24">
        <f>(Januari!D10+Februari!D10+Maret!D10+April!D10+Mei!D10+Juni!D10+Juli!D10+Agustus!D10+September!D10+Oktober!D10+Nopember!D10)-D10</f>
        <v>9791093</v>
      </c>
      <c r="AA10" s="40" t="e">
        <f t="shared" si="1"/>
        <v>#DIV/0!</v>
      </c>
      <c r="AB10" s="40" t="e">
        <f t="shared" si="1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Nopember!C11-C11</f>
        <v>0</v>
      </c>
      <c r="U11" s="2">
        <f>Nopember!D11-D11</f>
        <v>0</v>
      </c>
      <c r="V11" s="40" t="e">
        <f t="shared" si="0"/>
        <v>#DIV/0!</v>
      </c>
      <c r="W11" s="40" t="e">
        <f t="shared" si="0"/>
        <v>#DIV/0!</v>
      </c>
      <c r="Y11" s="3">
        <f>(Januari!C11+Februari!C11+Maret!C11+April!C11+Mei!C11+Juni!C11+Juli!C11+Agustus!C11+September!C11+Oktober!C11+Nopember!C11)-C11</f>
        <v>79</v>
      </c>
      <c r="Z11" s="24">
        <f>(Januari!D11+Februari!D11+Maret!D11+April!D11+Mei!D11+Juni!D11+Juli!D11+Agustus!D11+September!D11+Oktober!D11+Nopember!D11)-D11</f>
        <v>3822351</v>
      </c>
      <c r="AA11" s="40" t="e">
        <f t="shared" si="1"/>
        <v>#DIV/0!</v>
      </c>
      <c r="AB11" s="40" t="e">
        <f t="shared" si="1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Nopember!C12-C12</f>
        <v>0</v>
      </c>
      <c r="U12" s="2">
        <f>Nopember!D12-D12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(Januari!C12+Februari!C12+Maret!C12+April!C12+Mei!C12+Juni!C12+Juli!C12+Agustus!C12+September!C12+Oktober!C12+Nopember!C12)-C12</f>
        <v>0</v>
      </c>
      <c r="Z12" s="24">
        <f>(Januari!D12+Februari!D12+Maret!D12+April!D12+Mei!D12+Juni!D12+Juli!D12+Agustus!D12+September!D12+Oktober!D12+Nopember!D12)-D12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Nopember!C13-C13</f>
        <v>0</v>
      </c>
      <c r="U13" s="2">
        <f>Nopember!D13-D13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(Januari!C13+Februari!C13+Maret!C13+April!C13+Mei!C13+Juni!C13+Juli!C13+Agustus!C13+September!C13+Oktober!C13+Nopember!C13)-C13</f>
        <v>0</v>
      </c>
      <c r="Z13" s="24">
        <f>(Januari!D13+Februari!D13+Maret!D13+April!D13+Mei!D13+Juni!D13+Juli!D13+Agustus!D13+September!D13+Oktober!D13+Nopember!D13)-D13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Nopember!C14-C14</f>
        <v>0</v>
      </c>
      <c r="U14" s="2">
        <f>Nopember!D14-D14</f>
        <v>0</v>
      </c>
      <c r="V14" s="40" t="e">
        <f t="shared" si="0"/>
        <v>#DIV/0!</v>
      </c>
      <c r="W14" s="40" t="e">
        <f t="shared" si="0"/>
        <v>#DIV/0!</v>
      </c>
      <c r="Y14" s="3">
        <f>(Januari!C14+Februari!C14+Maret!C14+April!C14+Mei!C14+Juni!C14+Juli!C14+Agustus!C14+September!C14+Oktober!C14+Nopember!C14)-C14</f>
        <v>225</v>
      </c>
      <c r="Z14" s="24">
        <f>(Januari!D14+Februari!D14+Maret!D14+April!D14+Mei!D14+Juni!D14+Juli!D14+Agustus!D14+September!D14+Oktober!D14+Nopember!D14)-D14</f>
        <v>9190497</v>
      </c>
      <c r="AA14" s="40" t="e">
        <f t="shared" si="1"/>
        <v>#DIV/0!</v>
      </c>
      <c r="AB14" s="40" t="e">
        <f t="shared" si="1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Nopember!C15-C15</f>
        <v>0</v>
      </c>
      <c r="U15" s="2">
        <f>Nopember!D15-D15</f>
        <v>0</v>
      </c>
      <c r="V15" s="40" t="e">
        <f t="shared" si="0"/>
        <v>#DIV/0!</v>
      </c>
      <c r="W15" s="40" t="e">
        <f t="shared" si="0"/>
        <v>#DIV/0!</v>
      </c>
      <c r="Y15" s="3">
        <f>(Januari!C15+Februari!C15+Maret!C15+April!C15+Mei!C15+Juni!C15+Juli!C15+Agustus!C15+September!C15+Oktober!C15+Nopember!C15)-C15</f>
        <v>1056</v>
      </c>
      <c r="Z15" s="24">
        <f>(Januari!D15+Februari!D15+Maret!D15+April!D15+Mei!D15+Juni!D15+Juli!D15+Agustus!D15+September!D15+Oktober!D15+Nopember!D15)-D15</f>
        <v>46953495</v>
      </c>
      <c r="AA15" s="40" t="e">
        <f t="shared" si="1"/>
        <v>#DIV/0!</v>
      </c>
      <c r="AB15" s="40" t="e">
        <f t="shared" si="1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Nopember!C16-C16</f>
        <v>0</v>
      </c>
      <c r="U16" s="2">
        <f>Nopember!D16-D16</f>
        <v>0</v>
      </c>
      <c r="V16" s="40" t="e">
        <f t="shared" si="0"/>
        <v>#DIV/0!</v>
      </c>
      <c r="W16" s="40" t="e">
        <f t="shared" si="0"/>
        <v>#DIV/0!</v>
      </c>
      <c r="Y16" s="3">
        <f>(Januari!C16+Februari!C16+Maret!C16+April!C16+Mei!C16+Juni!C16+Juli!C16+Agustus!C16+September!C16+Oktober!C16+Nopember!C16)-C16</f>
        <v>170</v>
      </c>
      <c r="Z16" s="24">
        <f>(Januari!D16+Februari!D16+Maret!D16+April!D16+Mei!D16+Juni!D16+Juli!D16+Agustus!D16+September!D16+Oktober!D16+Nopember!D16)-D16</f>
        <v>5860744</v>
      </c>
      <c r="AA16" s="40" t="e">
        <f t="shared" si="1"/>
        <v>#DIV/0!</v>
      </c>
      <c r="AB16" s="40" t="e">
        <f t="shared" si="1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Nopember!C17-C17</f>
        <v>0</v>
      </c>
      <c r="U17" s="2">
        <f>Nopember!D17-D17</f>
        <v>0</v>
      </c>
      <c r="V17" s="40" t="e">
        <f t="shared" si="0"/>
        <v>#DIV/0!</v>
      </c>
      <c r="W17" s="40" t="e">
        <f t="shared" si="0"/>
        <v>#DIV/0!</v>
      </c>
      <c r="Y17" s="3">
        <f>(Januari!C17+Februari!C17+Maret!C17+April!C17+Mei!C17+Juni!C17+Juli!C17+Agustus!C17+September!C17+Oktober!C17+Nopember!C17)-C17</f>
        <v>32</v>
      </c>
      <c r="Z17" s="24">
        <f>(Januari!D17+Februari!D17+Maret!D17+April!D17+Mei!D17+Juni!D17+Juli!D17+Agustus!D17+September!D17+Oktober!D17+Nopember!D17)-D17</f>
        <v>1597492</v>
      </c>
      <c r="AA17" s="40" t="e">
        <f t="shared" si="1"/>
        <v>#DIV/0!</v>
      </c>
      <c r="AB17" s="40" t="e">
        <f t="shared" si="1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Nopember!C18-C18</f>
        <v>0</v>
      </c>
      <c r="U18" s="2">
        <f>Nopember!D18-D18</f>
        <v>0</v>
      </c>
      <c r="V18" s="40" t="e">
        <f t="shared" si="0"/>
        <v>#DIV/0!</v>
      </c>
      <c r="W18" s="40" t="e">
        <f t="shared" si="0"/>
        <v>#DIV/0!</v>
      </c>
      <c r="Y18" s="3">
        <f>(Januari!C18+Februari!C18+Maret!C18+April!C18+Mei!C18+Juni!C18+Juli!C18+Agustus!C18+September!C18+Oktober!C18+Nopember!C18)-C18</f>
        <v>382</v>
      </c>
      <c r="Z18" s="24">
        <f>(Januari!D18+Februari!D18+Maret!D18+April!D18+Mei!D18+Juni!D18+Juli!D18+Agustus!D18+September!D18+Oktober!D18+Nopember!D18)-D18</f>
        <v>11067131</v>
      </c>
      <c r="AA18" s="40" t="e">
        <f t="shared" si="1"/>
        <v>#DIV/0!</v>
      </c>
      <c r="AB18" s="40" t="e">
        <f t="shared" si="1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Nopember!C19-C19</f>
        <v>0</v>
      </c>
      <c r="U19" s="2">
        <f>Nopember!D19-D19</f>
        <v>0</v>
      </c>
      <c r="V19" s="40" t="e">
        <f t="shared" si="0"/>
        <v>#DIV/0!</v>
      </c>
      <c r="W19" s="40" t="e">
        <f t="shared" si="0"/>
        <v>#DIV/0!</v>
      </c>
      <c r="Y19" s="3">
        <f>(Januari!C19+Februari!C19+Maret!C19+April!C19+Mei!C19+Juni!C19+Juli!C19+Agustus!C19+September!C19+Oktober!C19+Nopember!C19)-C19</f>
        <v>134</v>
      </c>
      <c r="Z19" s="24">
        <f>(Januari!D19+Februari!D19+Maret!D19+April!D19+Mei!D19+Juni!D19+Juli!D19+Agustus!D19+September!D19+Oktober!D19+Nopember!D19)-D19</f>
        <v>4273725</v>
      </c>
      <c r="AA19" s="40" t="e">
        <f t="shared" si="1"/>
        <v>#DIV/0!</v>
      </c>
      <c r="AB19" s="40" t="e">
        <f t="shared" si="1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Nopember!C20-C20</f>
        <v>0</v>
      </c>
      <c r="U20" s="2">
        <f>Nopember!D20-D20</f>
        <v>0</v>
      </c>
      <c r="V20" s="40" t="e">
        <f t="shared" si="0"/>
        <v>#DIV/0!</v>
      </c>
      <c r="W20" s="40" t="e">
        <f t="shared" si="0"/>
        <v>#DIV/0!</v>
      </c>
      <c r="Y20" s="3">
        <f>(Januari!C20+Februari!C20+Maret!C20+April!C20+Mei!C20+Juni!C20+Juli!C20+Agustus!C20+September!C20+Oktober!C20+Nopember!C20)-C20</f>
        <v>348</v>
      </c>
      <c r="Z20" s="24">
        <f>(Januari!D20+Februari!D20+Maret!D20+April!D20+Mei!D20+Juni!D20+Juli!D20+Agustus!D20+September!D20+Oktober!D20+Nopember!D20)-D20</f>
        <v>12738616</v>
      </c>
      <c r="AA20" s="40" t="e">
        <f t="shared" si="1"/>
        <v>#DIV/0!</v>
      </c>
      <c r="AB20" s="40" t="e">
        <f t="shared" si="1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Nopember!C21-C21</f>
        <v>0</v>
      </c>
      <c r="U21" s="2">
        <f>Nopember!D21-D21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(Januari!C21+Februari!C21+Maret!C21+April!C21+Mei!C21+Juni!C21+Juli!C21+Agustus!C21+September!C21+Oktober!C21+Nopember!C21)-C21</f>
        <v>0</v>
      </c>
      <c r="Z21" s="24">
        <f>(Januari!D21+Februari!D21+Maret!D21+April!D21+Mei!D21+Juni!D21+Juli!D21+Agustus!D21+September!D21+Oktober!D21+Nopember!D21)-D21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Nopember!C22-C22</f>
        <v>0</v>
      </c>
      <c r="U22" s="2">
        <f>Nopember!D22-D22</f>
        <v>0</v>
      </c>
      <c r="V22" s="40" t="e">
        <f t="shared" si="0"/>
        <v>#DIV/0!</v>
      </c>
      <c r="W22" s="40" t="e">
        <f t="shared" si="0"/>
        <v>#DIV/0!</v>
      </c>
      <c r="Y22" s="3">
        <f>(Januari!C22+Februari!C22+Maret!C22+April!C22+Mei!C22+Juni!C22+Juli!C22+Agustus!C22+September!C22+Oktober!C22+Nopember!C22)-C22</f>
        <v>463</v>
      </c>
      <c r="Z22" s="24">
        <f>(Januari!D22+Februari!D22+Maret!D22+April!D22+Mei!D22+Juni!D22+Juli!D22+Agustus!D22+September!D22+Oktober!D22+Nopember!D22)-D22</f>
        <v>20034479</v>
      </c>
      <c r="AA22" s="40" t="e">
        <f t="shared" si="1"/>
        <v>#DIV/0!</v>
      </c>
      <c r="AB22" s="40" t="e">
        <f t="shared" si="1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Nopember!C23-C23</f>
        <v>0</v>
      </c>
      <c r="U23" s="2">
        <f>Nopember!D23-D23</f>
        <v>0</v>
      </c>
      <c r="V23" s="40" t="e">
        <f t="shared" si="0"/>
        <v>#DIV/0!</v>
      </c>
      <c r="W23" s="40" t="e">
        <f t="shared" si="0"/>
        <v>#DIV/0!</v>
      </c>
      <c r="Y23" s="3">
        <f>(Januari!C23+Februari!C23+Maret!C23+April!C23+Mei!C23+Juni!C23+Juli!C23+Agustus!C23+September!C23+Oktober!C23+Nopember!C23)-C23</f>
        <v>96</v>
      </c>
      <c r="Z23" s="24">
        <f>(Januari!D23+Februari!D23+Maret!D23+April!D23+Mei!D23+Juni!D23+Juli!D23+Agustus!D23+September!D23+Oktober!D23+Nopember!D23)-D23</f>
        <v>3425008</v>
      </c>
      <c r="AA23" s="40" t="e">
        <f t="shared" si="1"/>
        <v>#DIV/0!</v>
      </c>
      <c r="AB23" s="40" t="e">
        <f t="shared" si="1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Nopember!C24-C24</f>
        <v>0</v>
      </c>
      <c r="U24" s="2">
        <f>Nopember!D24-D24</f>
        <v>0</v>
      </c>
      <c r="V24" s="40" t="e">
        <f t="shared" si="0"/>
        <v>#DIV/0!</v>
      </c>
      <c r="W24" s="40" t="e">
        <f t="shared" si="0"/>
        <v>#DIV/0!</v>
      </c>
      <c r="Y24" s="3">
        <f>(Januari!C24+Februari!C24+Maret!C24+April!C24+Mei!C24+Juni!C24+Juli!C24+Agustus!C24+September!C24+Oktober!C24+Nopember!C24)-C24</f>
        <v>141</v>
      </c>
      <c r="Z24" s="24">
        <f>(Januari!D24+Februari!D24+Maret!D24+April!D24+Mei!D24+Juni!D24+Juli!D24+Agustus!D24+September!D24+Oktober!D24+Nopember!D24)-D24</f>
        <v>4560858</v>
      </c>
      <c r="AA24" s="40" t="e">
        <f t="shared" si="1"/>
        <v>#DIV/0!</v>
      </c>
      <c r="AB24" s="40" t="e">
        <f t="shared" si="1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Nopember!C25-C25</f>
        <v>0</v>
      </c>
      <c r="U25" s="2">
        <f>Nopember!D25-D25</f>
        <v>0</v>
      </c>
      <c r="V25" s="40" t="e">
        <f t="shared" si="0"/>
        <v>#DIV/0!</v>
      </c>
      <c r="W25" s="40" t="e">
        <f t="shared" si="0"/>
        <v>#DIV/0!</v>
      </c>
      <c r="Y25" s="3">
        <f>(Januari!C25+Februari!C25+Maret!C25+April!C25+Mei!C25+Juni!C25+Juli!C25+Agustus!C25+September!C25+Oktober!C25+Nopember!C25)-C25</f>
        <v>210</v>
      </c>
      <c r="Z25" s="24">
        <f>(Januari!D25+Februari!D25+Maret!D25+April!D25+Mei!D25+Juni!D25+Juli!D25+Agustus!D25+September!D25+Oktober!D25+Nopember!D25)-D25</f>
        <v>8131831</v>
      </c>
      <c r="AA25" s="40" t="e">
        <f t="shared" si="1"/>
        <v>#DIV/0!</v>
      </c>
      <c r="AB25" s="40" t="e">
        <f t="shared" si="1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Nopember!C26-C26</f>
        <v>0</v>
      </c>
      <c r="U26" s="2">
        <f>Nopember!D26-D26</f>
        <v>0</v>
      </c>
      <c r="V26" s="40" t="e">
        <f t="shared" si="0"/>
        <v>#DIV/0!</v>
      </c>
      <c r="W26" s="40" t="e">
        <f t="shared" si="0"/>
        <v>#DIV/0!</v>
      </c>
      <c r="Y26" s="3">
        <f>(Januari!C26+Februari!C26+Maret!C26+April!C26+Mei!C26+Juni!C26+Juli!C26+Agustus!C26+September!C26+Oktober!C26+Nopember!C26)-C26</f>
        <v>55</v>
      </c>
      <c r="Z26" s="24">
        <f>(Januari!D26+Februari!D26+Maret!D26+April!D26+Mei!D26+Juni!D26+Juli!D26+Agustus!D26+September!D26+Oktober!D26+Nopember!D26)-D26</f>
        <v>2194355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Nopember!C27-C27</f>
        <v>0</v>
      </c>
      <c r="U27" s="2">
        <f>Nopember!D27-D27</f>
        <v>0</v>
      </c>
      <c r="V27" s="40" t="e">
        <f t="shared" si="0"/>
        <v>#DIV/0!</v>
      </c>
      <c r="W27" s="40" t="e">
        <f t="shared" si="0"/>
        <v>#DIV/0!</v>
      </c>
      <c r="Y27" s="3">
        <f>(Januari!C27+Februari!C27+Maret!C27+April!C27+Mei!C27+Juni!C27+Juli!C27+Agustus!C27+September!C27+Oktober!C27+Nopember!C27)-C27</f>
        <v>96</v>
      </c>
      <c r="Z27" s="24">
        <f>(Januari!D27+Februari!D27+Maret!D27+April!D27+Mei!D27+Juni!D27+Juli!D27+Agustus!D27+September!D27+Oktober!D27+Nopember!D27)-D27</f>
        <v>2875384</v>
      </c>
      <c r="AA27" s="40" t="e">
        <f t="shared" si="1"/>
        <v>#DIV/0!</v>
      </c>
      <c r="AB27" s="40" t="e">
        <f t="shared" si="1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Nopember!C28-C28</f>
        <v>0</v>
      </c>
      <c r="U28" s="2">
        <f>Nopember!D28-D28</f>
        <v>0</v>
      </c>
      <c r="V28" s="40" t="e">
        <f t="shared" si="0"/>
        <v>#DIV/0!</v>
      </c>
      <c r="W28" s="40" t="e">
        <f t="shared" si="0"/>
        <v>#DIV/0!</v>
      </c>
      <c r="Y28" s="3">
        <f>(Januari!C28+Februari!C28+Maret!C28+April!C28+Mei!C28+Juni!C28+Juli!C28+Agustus!C28+September!C28+Oktober!C28+Nopember!C28)-C28</f>
        <v>381</v>
      </c>
      <c r="Z28" s="24">
        <f>(Januari!D28+Februari!D28+Maret!D28+April!D28+Mei!D28+Juni!D28+Juli!D28+Agustus!D28+September!D28+Oktober!D28+Nopember!D28)-D28</f>
        <v>17764640</v>
      </c>
      <c r="AA28" s="40" t="e">
        <f t="shared" si="1"/>
        <v>#DIV/0!</v>
      </c>
      <c r="AB28" s="40" t="e">
        <f t="shared" si="1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Nopember!C29-C29</f>
        <v>0</v>
      </c>
      <c r="U29" s="2">
        <f>Nopember!D29-D29</f>
        <v>0</v>
      </c>
      <c r="V29" s="40" t="e">
        <f t="shared" si="0"/>
        <v>#DIV/0!</v>
      </c>
      <c r="W29" s="40" t="e">
        <f t="shared" si="0"/>
        <v>#DIV/0!</v>
      </c>
      <c r="Y29" s="3">
        <f>(Januari!C29+Februari!C29+Maret!C29+April!C29+Mei!C29+Juni!C29+Juli!C29+Agustus!C29+September!C29+Oktober!C29+Nopember!C29)-C29</f>
        <v>16</v>
      </c>
      <c r="Z29" s="24">
        <f>(Januari!D29+Februari!D29+Maret!D29+April!D29+Mei!D29+Juni!D29+Juli!D29+Agustus!D29+September!D29+Oktober!D29+Nopember!D29)-D29</f>
        <v>577500</v>
      </c>
      <c r="AA29" s="40" t="e">
        <f t="shared" si="1"/>
        <v>#DIV/0!</v>
      </c>
      <c r="AB29" s="40" t="e">
        <f t="shared" si="1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Nopember!C30-C30</f>
        <v>0</v>
      </c>
      <c r="U30" s="2">
        <f>Nopember!D30-D30</f>
        <v>0</v>
      </c>
      <c r="V30" s="40" t="e">
        <f t="shared" si="0"/>
        <v>#DIV/0!</v>
      </c>
      <c r="W30" s="40" t="e">
        <f t="shared" si="0"/>
        <v>#DIV/0!</v>
      </c>
      <c r="Y30" s="3">
        <f>(Januari!C30+Februari!C30+Maret!C30+April!C30+Mei!C30+Juni!C30+Juli!C30+Agustus!C30+September!C30+Oktober!C30+Nopember!C30)-C30</f>
        <v>487</v>
      </c>
      <c r="Z30" s="24">
        <f>(Januari!D30+Februari!D30+Maret!D30+April!D30+Mei!D30+Juni!D30+Juli!D30+Agustus!D30+September!D30+Oktober!D30+Nopember!D30)-D30</f>
        <v>14636334</v>
      </c>
      <c r="AA30" s="40" t="e">
        <f t="shared" si="1"/>
        <v>#DIV/0!</v>
      </c>
      <c r="AB30" s="40" t="e">
        <f t="shared" si="1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Nopember!C31-C31</f>
        <v>0</v>
      </c>
      <c r="U31" s="2">
        <f>Nopember!D31-D31</f>
        <v>0</v>
      </c>
      <c r="V31" s="40" t="e">
        <f t="shared" si="0"/>
        <v>#DIV/0!</v>
      </c>
      <c r="W31" s="40" t="e">
        <f t="shared" si="0"/>
        <v>#DIV/0!</v>
      </c>
      <c r="Y31" s="3">
        <f>(Januari!C31+Februari!C31+Maret!C31+April!C31+Mei!C31+Juni!C31+Juli!C31+Agustus!C31+September!C31+Oktober!C31+Nopember!C31)-C31</f>
        <v>25</v>
      </c>
      <c r="Z31" s="24">
        <f>(Januari!D31+Februari!D31+Maret!D31+April!D31+Mei!D31+Juni!D31+Juli!D31+Agustus!D31+September!D31+Oktober!D31+Nopember!D31)-D31</f>
        <v>657456</v>
      </c>
      <c r="AA31" s="40" t="e">
        <f t="shared" si="1"/>
        <v>#DIV/0!</v>
      </c>
      <c r="AB31" s="40" t="e">
        <f t="shared" si="1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Nopember!C32-C32</f>
        <v>0</v>
      </c>
      <c r="U32" s="2">
        <f>Nopember!D32-D32</f>
        <v>0</v>
      </c>
      <c r="V32" s="40" t="e">
        <f t="shared" si="0"/>
        <v>#DIV/0!</v>
      </c>
      <c r="W32" s="40" t="e">
        <f t="shared" si="0"/>
        <v>#DIV/0!</v>
      </c>
      <c r="Y32" s="3">
        <f>(Januari!C32+Februari!C32+Maret!C32+April!C32+Mei!C32+Juni!C32+Juli!C32+Agustus!C32+September!C32+Oktober!C32+Nopember!C32)-C32</f>
        <v>40</v>
      </c>
      <c r="Z32" s="24">
        <f>(Januari!D32+Februari!D32+Maret!D32+April!D32+Mei!D32+Juni!D32+Juli!D32+Agustus!D32+September!D32+Oktober!D32+Nopember!D32)-D32</f>
        <v>1716986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Nopember!C33-C33</f>
        <v>0</v>
      </c>
      <c r="U33" s="2">
        <f>Nopember!D33-D33</f>
        <v>0</v>
      </c>
      <c r="V33" s="40" t="e">
        <f t="shared" si="0"/>
        <v>#DIV/0!</v>
      </c>
      <c r="W33" s="40" t="e">
        <f t="shared" si="0"/>
        <v>#DIV/0!</v>
      </c>
      <c r="Y33" s="3">
        <f>(Januari!C33+Februari!C33+Maret!C33+April!C33+Mei!C33+Juni!C33+Juli!C33+Agustus!C33+September!C33+Oktober!C33+Nopember!C33)-C33</f>
        <v>391</v>
      </c>
      <c r="Z33" s="24">
        <f>(Januari!D33+Februari!D33+Maret!D33+April!D33+Mei!D33+Juni!D33+Juli!D33+Agustus!D33+September!D33+Oktober!D33+Nopember!D33)-D33</f>
        <v>10919302</v>
      </c>
      <c r="AA33" s="40" t="e">
        <f t="shared" si="1"/>
        <v>#DIV/0!</v>
      </c>
      <c r="AB33" s="40" t="e">
        <f t="shared" si="1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Nopember!C34-C34</f>
        <v>0</v>
      </c>
      <c r="U34" s="2">
        <f>Nopember!D34-D34</f>
        <v>0</v>
      </c>
      <c r="V34" s="40" t="e">
        <f t="shared" si="0"/>
        <v>#DIV/0!</v>
      </c>
      <c r="W34" s="40" t="e">
        <f t="shared" si="0"/>
        <v>#DIV/0!</v>
      </c>
      <c r="Y34" s="3">
        <f>(Januari!C34+Februari!C34+Maret!C34+April!C34+Mei!C34+Juni!C34+Juli!C34+Agustus!C34+September!C34+Oktober!C34+Nopember!C34)-C34</f>
        <v>208</v>
      </c>
      <c r="Z34" s="24">
        <f>(Januari!D34+Februari!D34+Maret!D34+April!D34+Mei!D34+Juni!D34+Juli!D34+Agustus!D34+September!D34+Oktober!D34+Nopember!D34)-D34</f>
        <v>4434708</v>
      </c>
      <c r="AA34" s="40" t="e">
        <f t="shared" si="1"/>
        <v>#DIV/0!</v>
      </c>
      <c r="AB34" s="40" t="e">
        <f t="shared" si="1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Nopember!C35-C35</f>
        <v>0</v>
      </c>
      <c r="U35" s="2">
        <f>Nopember!D35-D35</f>
        <v>0</v>
      </c>
      <c r="V35" s="40" t="e">
        <f t="shared" si="0"/>
        <v>#DIV/0!</v>
      </c>
      <c r="W35" s="40" t="e">
        <f t="shared" si="0"/>
        <v>#DIV/0!</v>
      </c>
      <c r="Y35" s="3">
        <f>(Januari!C35+Februari!C35+Maret!C35+April!C35+Mei!C35+Juni!C35+Juli!C35+Agustus!C35+September!C35+Oktober!C35+Nopember!C35)-C35</f>
        <v>318</v>
      </c>
      <c r="Z35" s="24">
        <f>(Januari!D35+Februari!D35+Maret!D35+April!D35+Mei!D35+Juni!D35+Juli!D35+Agustus!D35+September!D35+Oktober!D35+Nopember!D35)-D35</f>
        <v>13247386</v>
      </c>
      <c r="AA35" s="40" t="e">
        <f t="shared" si="1"/>
        <v>#DIV/0!</v>
      </c>
      <c r="AB35" s="40" t="e">
        <f t="shared" si="1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Nopember!C36-C36</f>
        <v>0</v>
      </c>
      <c r="U36" s="2">
        <f>Nopember!D36-D36</f>
        <v>0</v>
      </c>
      <c r="V36" s="40" t="e">
        <f t="shared" si="0"/>
        <v>#DIV/0!</v>
      </c>
      <c r="W36" s="40" t="e">
        <f t="shared" si="0"/>
        <v>#DIV/0!</v>
      </c>
      <c r="Y36" s="3">
        <f>(Januari!C36+Februari!C36+Maret!C36+April!C36+Mei!C36+Juni!C36+Juli!C36+Agustus!C36+September!C36+Oktober!C36+Nopember!C36)-C36</f>
        <v>94</v>
      </c>
      <c r="Z36" s="24">
        <f>(Januari!D36+Februari!D36+Maret!D36+April!D36+Mei!D36+Juni!D36+Juli!D36+Agustus!D36+September!D36+Oktober!D36+Nopember!D36)-D36</f>
        <v>2993001</v>
      </c>
      <c r="AA36" s="40" t="e">
        <f t="shared" si="1"/>
        <v>#DIV/0!</v>
      </c>
      <c r="AB36" s="40" t="e">
        <f t="shared" si="1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Nopember!C37-C37</f>
        <v>0</v>
      </c>
      <c r="U37" s="2">
        <f>Nopember!D37-D37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(Januari!C37+Februari!C37+Maret!C37+April!C37+Mei!C37+Juni!C37+Juli!C37+Agustus!C37+September!C37+Oktober!C37+Nopember!C37)-C37</f>
        <v>0</v>
      </c>
      <c r="Z37" s="24">
        <f>(Januari!D37+Februari!D37+Maret!D37+April!D37+Mei!D37+Juni!D37+Juli!D37+Agustus!D37+September!D37+Oktober!D37+Nopember!D37)-D37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Nopember!C38-C38</f>
        <v>0</v>
      </c>
      <c r="U38" s="2">
        <f>Nopember!D38-D38</f>
        <v>0</v>
      </c>
      <c r="V38" s="40" t="e">
        <f t="shared" si="0"/>
        <v>#DIV/0!</v>
      </c>
      <c r="W38" s="40" t="e">
        <f t="shared" si="0"/>
        <v>#DIV/0!</v>
      </c>
      <c r="Y38" s="3">
        <f>(Januari!C38+Februari!C38+Maret!C38+April!C38+Mei!C38+Juni!C38+Juli!C38+Agustus!C38+September!C38+Oktober!C38+Nopember!C38)-C38</f>
        <v>172</v>
      </c>
      <c r="Z38" s="24">
        <f>(Januari!D38+Februari!D38+Maret!D38+April!D38+Mei!D38+Juni!D38+Juli!D38+Agustus!D38+September!D38+Oktober!D38+Nopember!D38)-D38</f>
        <v>5399000</v>
      </c>
      <c r="AA38" s="40" t="e">
        <f t="shared" si="1"/>
        <v>#DIV/0!</v>
      </c>
      <c r="AB38" s="40" t="e">
        <f t="shared" si="1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Nopember!C39-C39</f>
        <v>0</v>
      </c>
      <c r="U39" s="2">
        <f>Nopember!D39-D39</f>
        <v>0</v>
      </c>
      <c r="V39" s="40" t="e">
        <f t="shared" si="0"/>
        <v>#DIV/0!</v>
      </c>
      <c r="W39" s="40" t="e">
        <f t="shared" si="0"/>
        <v>#DIV/0!</v>
      </c>
      <c r="Y39" s="3">
        <f>(Januari!C39+Februari!C39+Maret!C39+April!C39+Mei!C39+Juni!C39+Juli!C39+Agustus!C39+September!C39+Oktober!C39+Nopember!C39)-C39</f>
        <v>30</v>
      </c>
      <c r="Z39" s="24">
        <f>(Januari!D39+Februari!D39+Maret!D39+April!D39+Mei!D39+Juni!D39+Juli!D39+Agustus!D39+September!D39+Oktober!D39+Nopember!D39)-D39</f>
        <v>1175926</v>
      </c>
      <c r="AA39" s="40" t="e">
        <f t="shared" si="1"/>
        <v>#DIV/0!</v>
      </c>
      <c r="AB39" s="40" t="e">
        <f t="shared" si="1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Nopember!C40-C40</f>
        <v>0</v>
      </c>
      <c r="U40" s="2">
        <f>Nopember!D40-D40</f>
        <v>0</v>
      </c>
      <c r="V40" s="40" t="e">
        <f t="shared" si="0"/>
        <v>#DIV/0!</v>
      </c>
      <c r="W40" s="40" t="e">
        <f t="shared" si="0"/>
        <v>#DIV/0!</v>
      </c>
      <c r="Y40" s="3">
        <f>(Januari!C40+Februari!C40+Maret!C40+April!C40+Mei!C40+Juni!C40+Juli!C40+Agustus!C40+September!C40+Oktober!C40+Nopember!C40)-C40</f>
        <v>121</v>
      </c>
      <c r="Z40" s="24">
        <f>(Januari!D40+Februari!D40+Maret!D40+April!D40+Mei!D40+Juni!D40+Juli!D40+Agustus!D40+September!D40+Oktober!D40+Nopember!D40)-D40</f>
        <v>4707220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Nopember!C41-C41</f>
        <v>0</v>
      </c>
      <c r="U41" s="2">
        <f>Nopember!D41-D41</f>
        <v>0</v>
      </c>
      <c r="V41" s="40" t="e">
        <f t="shared" si="0"/>
        <v>#DIV/0!</v>
      </c>
      <c r="W41" s="40" t="e">
        <f t="shared" si="0"/>
        <v>#DIV/0!</v>
      </c>
      <c r="Y41" s="3">
        <f>(Januari!C41+Februari!C41+Maret!C41+April!C41+Mei!C41+Juni!C41+Juli!C41+Agustus!C41+September!C41+Oktober!C41+Nopember!C41)-C41</f>
        <v>88</v>
      </c>
      <c r="Z41" s="24">
        <f>(Januari!D41+Februari!D41+Maret!D41+April!D41+Mei!D41+Juni!D41+Juli!D41+Agustus!D41+September!D41+Oktober!D41+Nopember!D41)-D41</f>
        <v>2959299</v>
      </c>
      <c r="AA41" s="40" t="e">
        <f t="shared" si="1"/>
        <v>#DIV/0!</v>
      </c>
      <c r="AB41" s="40" t="e">
        <f t="shared" si="1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Nopember!C42-C42</f>
        <v>0</v>
      </c>
      <c r="U42" s="2">
        <f>Nopember!D42-D42</f>
        <v>0</v>
      </c>
      <c r="V42" s="40" t="e">
        <f t="shared" si="0"/>
        <v>#DIV/0!</v>
      </c>
      <c r="W42" s="40" t="e">
        <f t="shared" si="0"/>
        <v>#DIV/0!</v>
      </c>
      <c r="Y42" s="3">
        <f>(Januari!C42+Februari!C42+Maret!C42+April!C42+Mei!C42+Juni!C42+Juli!C42+Agustus!C42+September!C42+Oktober!C42+Nopember!C42)-C42</f>
        <v>896</v>
      </c>
      <c r="Z42" s="24">
        <f>(Januari!D42+Februari!D42+Maret!D42+April!D42+Mei!D42+Juni!D42+Juli!D42+Agustus!D42+September!D42+Oktober!D42+Nopember!D42)-D42</f>
        <v>23269012</v>
      </c>
      <c r="AA42" s="40" t="e">
        <f t="shared" si="1"/>
        <v>#DIV/0!</v>
      </c>
      <c r="AB42" s="40" t="e">
        <f t="shared" si="1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Nopember!C43-C43</f>
        <v>0</v>
      </c>
      <c r="U43" s="2">
        <f>Nopember!D43-D43</f>
        <v>0</v>
      </c>
      <c r="V43" s="40" t="e">
        <f t="shared" si="0"/>
        <v>#DIV/0!</v>
      </c>
      <c r="W43" s="40" t="e">
        <f t="shared" si="0"/>
        <v>#DIV/0!</v>
      </c>
      <c r="Y43" s="3">
        <f>(Januari!C43+Februari!C43+Maret!C43+April!C43+Mei!C43+Juni!C43+Juli!C43+Agustus!C43+September!C43+Oktober!C43+Nopember!C43)-C43</f>
        <v>125</v>
      </c>
      <c r="Z43" s="24">
        <f>(Januari!D43+Februari!D43+Maret!D43+April!D43+Mei!D43+Juni!D43+Juli!D43+Agustus!D43+September!D43+Oktober!D43+Nopember!D43)-D43</f>
        <v>3960949</v>
      </c>
      <c r="AA43" s="40" t="e">
        <f t="shared" si="1"/>
        <v>#DIV/0!</v>
      </c>
      <c r="AB43" s="40" t="e">
        <f t="shared" si="1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Nopember!C44-C44</f>
        <v>0</v>
      </c>
      <c r="U44" s="2">
        <f>Nopember!D44-D44</f>
        <v>0</v>
      </c>
      <c r="V44" s="40" t="e">
        <f t="shared" si="0"/>
        <v>#DIV/0!</v>
      </c>
      <c r="W44" s="40" t="e">
        <f t="shared" si="0"/>
        <v>#DIV/0!</v>
      </c>
      <c r="Y44" s="3">
        <f>(Januari!C44+Februari!C44+Maret!C44+April!C44+Mei!C44+Juni!C44+Juli!C44+Agustus!C44+September!C44+Oktober!C44+Nopember!C44)-C44</f>
        <v>133</v>
      </c>
      <c r="Z44" s="24">
        <f>(Januari!D44+Februari!D44+Maret!D44+April!D44+Mei!D44+Juni!D44+Juli!D44+Agustus!D44+September!D44+Oktober!D44+Nopember!D44)-D44</f>
        <v>6763000</v>
      </c>
      <c r="AA44" s="40" t="e">
        <f t="shared" si="1"/>
        <v>#DIV/0!</v>
      </c>
      <c r="AB44" s="40" t="e">
        <f t="shared" si="1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Nopember!C45-C45</f>
        <v>0</v>
      </c>
      <c r="U45" s="2">
        <f>Nopember!D45-D45</f>
        <v>0</v>
      </c>
      <c r="V45" s="40" t="e">
        <f t="shared" si="0"/>
        <v>#DIV/0!</v>
      </c>
      <c r="W45" s="40" t="e">
        <f t="shared" si="0"/>
        <v>#DIV/0!</v>
      </c>
      <c r="Y45" s="3">
        <f>(Januari!C45+Februari!C45+Maret!C45+April!C45+Mei!C45+Juni!C45+Juli!C45+Agustus!C45+September!C45+Oktober!C45+Nopember!C45)-C45</f>
        <v>256</v>
      </c>
      <c r="Z45" s="24">
        <f>(Januari!D45+Februari!D45+Maret!D45+April!D45+Mei!D45+Juni!D45+Juli!D45+Agustus!D45+September!D45+Oktober!D45+Nopember!D45)-D45</f>
        <v>9360213</v>
      </c>
      <c r="AA45" s="40" t="e">
        <f t="shared" si="1"/>
        <v>#DIV/0!</v>
      </c>
      <c r="AB45" s="40" t="e">
        <f t="shared" si="1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Nopember!C46-C46</f>
        <v>0</v>
      </c>
      <c r="U46" s="2">
        <f>Nopember!D46-D46</f>
        <v>0</v>
      </c>
      <c r="V46" s="40" t="e">
        <f t="shared" si="0"/>
        <v>#DIV/0!</v>
      </c>
      <c r="W46" s="40" t="e">
        <f t="shared" si="0"/>
        <v>#DIV/0!</v>
      </c>
      <c r="Y46" s="3">
        <f>(Januari!C46+Februari!C46+Maret!C46+April!C46+Mei!C46+Juni!C46+Juli!C46+Agustus!C46+September!C46+Oktober!C46+Nopember!C46)-C46</f>
        <v>363</v>
      </c>
      <c r="Z46" s="24">
        <f>(Januari!D46+Februari!D46+Maret!D46+April!D46+Mei!D46+Juni!D46+Juli!D46+Agustus!D46+September!D46+Oktober!D46+Nopember!D46)-D46</f>
        <v>24419911</v>
      </c>
      <c r="AA46" s="40" t="e">
        <f t="shared" si="1"/>
        <v>#DIV/0!</v>
      </c>
      <c r="AB46" s="40" t="e">
        <f t="shared" si="1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Nopember!C47-C47</f>
        <v>0</v>
      </c>
      <c r="U47" s="2">
        <f>Nopember!D47-D47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(Januari!C47+Februari!C47+Maret!C47+April!C47+Mei!C47+Juni!C47+Juli!C47+Agustus!C47+September!C47+Oktober!C47+Nopember!C47)-C47</f>
        <v>0</v>
      </c>
      <c r="Z47" s="24">
        <f>(Januari!D47+Februari!D47+Maret!D47+April!D47+Mei!D47+Juni!D47+Juli!D47+Agustus!D47+September!D47+Oktober!D47+Nopember!D47)-D47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Nopember!C48-C48</f>
        <v>0</v>
      </c>
      <c r="U48" s="2">
        <f>Nopember!D48-D48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(Januari!C48+Februari!C48+Maret!C48+April!C48+Mei!C48+Juni!C48+Juli!C48+Agustus!C48+September!C48+Oktober!C48+Nopember!C48)-C48</f>
        <v>0</v>
      </c>
      <c r="Z48" s="24">
        <f>(Januari!D48+Februari!D48+Maret!D48+April!D48+Mei!D48+Juni!D48+Juli!D48+Agustus!D48+September!D48+Oktober!D48+Nopember!D48)-D48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Nopember!C49-C49</f>
        <v>0</v>
      </c>
      <c r="U49" s="2">
        <f>Nopember!D49-D49</f>
        <v>0</v>
      </c>
      <c r="V49" s="40" t="e">
        <f t="shared" si="0"/>
        <v>#DIV/0!</v>
      </c>
      <c r="W49" s="40" t="e">
        <f t="shared" si="0"/>
        <v>#DIV/0!</v>
      </c>
      <c r="Y49" s="3">
        <f>(Januari!C49+Februari!C49+Maret!C49+April!C49+Mei!C49+Juni!C49+Juli!C49+Agustus!C49+September!C49+Oktober!C49+Nopember!C49)-C49</f>
        <v>307</v>
      </c>
      <c r="Z49" s="24">
        <f>(Januari!D49+Februari!D49+Maret!D49+April!D49+Mei!D49+Juni!D49+Juli!D49+Agustus!D49+September!D49+Oktober!D49+Nopember!D49)-D49</f>
        <v>5607210</v>
      </c>
      <c r="AA49" s="40" t="e">
        <f t="shared" si="1"/>
        <v>#DIV/0!</v>
      </c>
      <c r="AB49" s="40" t="e">
        <f t="shared" si="1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Nopember!C50-C50</f>
        <v>0</v>
      </c>
      <c r="U50" s="2">
        <f>Nopember!D50-D50</f>
        <v>0</v>
      </c>
      <c r="V50" s="40" t="e">
        <f t="shared" si="0"/>
        <v>#DIV/0!</v>
      </c>
      <c r="W50" s="40" t="e">
        <f t="shared" si="0"/>
        <v>#DIV/0!</v>
      </c>
      <c r="Y50" s="3">
        <f>(Januari!C50+Februari!C50+Maret!C50+April!C50+Mei!C50+Juni!C50+Juli!C50+Agustus!C50+September!C50+Oktober!C50+Nopember!C50)-C50</f>
        <v>42</v>
      </c>
      <c r="Z50" s="24">
        <f>(Januari!D50+Februari!D50+Maret!D50+April!D50+Mei!D50+Juni!D50+Juli!D50+Agustus!D50+September!D50+Oktober!D50+Nopember!D50)-D50</f>
        <v>1980777</v>
      </c>
      <c r="AA50" s="40" t="e">
        <f t="shared" si="1"/>
        <v>#DIV/0!</v>
      </c>
      <c r="AB50" s="40" t="e">
        <f t="shared" si="1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Nopember!C51-C51</f>
        <v>0</v>
      </c>
      <c r="U51" s="2">
        <f>Nopember!D51-D51</f>
        <v>0</v>
      </c>
      <c r="V51" s="40" t="e">
        <f t="shared" si="0"/>
        <v>#DIV/0!</v>
      </c>
      <c r="W51" s="40" t="e">
        <f t="shared" si="0"/>
        <v>#DIV/0!</v>
      </c>
      <c r="Y51" s="3">
        <f>(Januari!C51+Februari!C51+Maret!C51+April!C51+Mei!C51+Juni!C51+Juli!C51+Agustus!C51+September!C51+Oktober!C51+Nopember!C51)-C51</f>
        <v>40</v>
      </c>
      <c r="Z51" s="24">
        <f>(Januari!D51+Februari!D51+Maret!D51+April!D51+Mei!D51+Juni!D51+Juli!D51+Agustus!D51+September!D51+Oktober!D51+Nopember!D51)-D51</f>
        <v>1647027</v>
      </c>
      <c r="AA51" s="40" t="e">
        <f t="shared" si="1"/>
        <v>#DIV/0!</v>
      </c>
      <c r="AB51" s="40" t="e">
        <f t="shared" si="1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Nopember!C52-C52</f>
        <v>0</v>
      </c>
      <c r="U52" s="2">
        <f>Nopember!D52-D52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(Januari!C52+Februari!C52+Maret!C52+April!C52+Mei!C52+Juni!C52+Juli!C52+Agustus!C52+September!C52+Oktober!C52+Nopember!C52)-C52</f>
        <v>4</v>
      </c>
      <c r="Z52" s="24">
        <f>(Januari!D52+Februari!D52+Maret!D52+April!D52+Mei!D52+Juni!D52+Juli!D52+Agustus!D52+September!D52+Oktober!D52+Nopember!D52)-D52</f>
        <v>76733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Nopember!C53-C53</f>
        <v>0</v>
      </c>
      <c r="U53" s="2">
        <f>Nopember!D53-D53</f>
        <v>0</v>
      </c>
      <c r="V53" s="40" t="e">
        <f t="shared" si="0"/>
        <v>#DIV/0!</v>
      </c>
      <c r="W53" s="40" t="e">
        <f t="shared" si="0"/>
        <v>#DIV/0!</v>
      </c>
      <c r="Y53" s="3">
        <f>(Januari!C53+Februari!C53+Maret!C53+April!C53+Mei!C53+Juni!C53+Juli!C53+Agustus!C53+September!C53+Oktober!C53+Nopember!C53)-C53</f>
        <v>293</v>
      </c>
      <c r="Z53" s="24">
        <f>(Januari!D53+Februari!D53+Maret!D53+April!D53+Mei!D53+Juni!D53+Juli!D53+Agustus!D53+September!D53+Oktober!D53+Nopember!D53)-D53</f>
        <v>8846129</v>
      </c>
      <c r="AA53" s="40" t="e">
        <f t="shared" si="1"/>
        <v>#DIV/0!</v>
      </c>
      <c r="AB53" s="40" t="e">
        <f t="shared" si="1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Nopember!C54-C54</f>
        <v>0</v>
      </c>
      <c r="U54" s="2">
        <f>Nopember!D54-D54</f>
        <v>0</v>
      </c>
      <c r="V54" s="40" t="e">
        <f t="shared" si="0"/>
        <v>#DIV/0!</v>
      </c>
      <c r="W54" s="40" t="e">
        <f t="shared" si="0"/>
        <v>#DIV/0!</v>
      </c>
      <c r="Y54" s="3">
        <f>(Januari!C54+Februari!C54+Maret!C54+April!C54+Mei!C54+Juni!C54+Juli!C54+Agustus!C54+September!C54+Oktober!C54+Nopember!C54)-C54</f>
        <v>155</v>
      </c>
      <c r="Z54" s="24">
        <f>(Januari!D54+Februari!D54+Maret!D54+April!D54+Mei!D54+Juni!D54+Juli!D54+Agustus!D54+September!D54+Oktober!D54+Nopember!D54)-D54</f>
        <v>6004454</v>
      </c>
      <c r="AA54" s="40" t="e">
        <f t="shared" si="1"/>
        <v>#DIV/0!</v>
      </c>
      <c r="AB54" s="40" t="e">
        <f t="shared" si="1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Nopember!C55-C55</f>
        <v>0</v>
      </c>
      <c r="U55" s="2">
        <f>Nopember!D55-D55</f>
        <v>0</v>
      </c>
      <c r="V55" s="40" t="e">
        <f t="shared" si="0"/>
        <v>#DIV/0!</v>
      </c>
      <c r="W55" s="40" t="e">
        <f t="shared" si="0"/>
        <v>#DIV/0!</v>
      </c>
      <c r="Y55" s="3">
        <f>(Januari!C55+Februari!C55+Maret!C55+April!C55+Mei!C55+Juni!C55+Juli!C55+Agustus!C55+September!C55+Oktober!C55+Nopember!C55)-C55</f>
        <v>50</v>
      </c>
      <c r="Z55" s="24">
        <f>(Januari!D55+Februari!D55+Maret!D55+April!D55+Mei!D55+Juni!D55+Juli!D55+Agustus!D55+September!D55+Oktober!D55+Nopember!D55)-D55</f>
        <v>2015000</v>
      </c>
      <c r="AA55" s="40" t="e">
        <f t="shared" si="1"/>
        <v>#DIV/0!</v>
      </c>
      <c r="AB55" s="40" t="e">
        <f t="shared" si="1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Nopember!C56-C56</f>
        <v>0</v>
      </c>
      <c r="U56" s="2">
        <f>Nopember!D56-D56</f>
        <v>0</v>
      </c>
      <c r="V56" s="40" t="e">
        <f t="shared" si="0"/>
        <v>#DIV/0!</v>
      </c>
      <c r="W56" s="40" t="e">
        <f t="shared" si="0"/>
        <v>#DIV/0!</v>
      </c>
      <c r="Y56" s="3">
        <f>(Januari!C56+Februari!C56+Maret!C56+April!C56+Mei!C56+Juni!C56+Juli!C56+Agustus!C56+September!C56+Oktober!C56+Nopember!C56)-C56</f>
        <v>163</v>
      </c>
      <c r="Z56" s="24">
        <f>(Januari!D56+Februari!D56+Maret!D56+April!D56+Mei!D56+Juni!D56+Juli!D56+Agustus!D56+September!D56+Oktober!D56+Nopember!D56)-D56</f>
        <v>5637173</v>
      </c>
      <c r="AA56" s="40" t="e">
        <f t="shared" si="1"/>
        <v>#DIV/0!</v>
      </c>
      <c r="AB56" s="40" t="e">
        <f t="shared" si="1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Nopember!C57-C57</f>
        <v>0</v>
      </c>
      <c r="U57" s="2">
        <f>Nopember!D57-D57</f>
        <v>0</v>
      </c>
      <c r="V57" s="40" t="e">
        <f t="shared" si="0"/>
        <v>#DIV/0!</v>
      </c>
      <c r="W57" s="40" t="e">
        <f t="shared" si="0"/>
        <v>#DIV/0!</v>
      </c>
      <c r="Y57" s="3">
        <f>(Januari!C57+Februari!C57+Maret!C57+April!C57+Mei!C57+Juni!C57+Juli!C57+Agustus!C57+September!C57+Oktober!C57+Nopember!C57)-C57</f>
        <v>894</v>
      </c>
      <c r="Z57" s="24">
        <f>(Januari!D57+Februari!D57+Maret!D57+April!D57+Mei!D57+Juni!D57+Juli!D57+Agustus!D57+September!D57+Oktober!D57+Nopember!D57)-D57</f>
        <v>32320691</v>
      </c>
      <c r="AA57" s="40" t="e">
        <f t="shared" si="1"/>
        <v>#DIV/0!</v>
      </c>
      <c r="AB57" s="40" t="e">
        <f t="shared" si="1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Nopember!C58-C58</f>
        <v>0</v>
      </c>
      <c r="U58" s="2">
        <f>Nopember!D58-D58</f>
        <v>0</v>
      </c>
      <c r="V58" s="40" t="e">
        <f t="shared" si="0"/>
        <v>#DIV/0!</v>
      </c>
      <c r="W58" s="40" t="e">
        <f t="shared" si="0"/>
        <v>#DIV/0!</v>
      </c>
      <c r="Y58" s="3">
        <f>(Januari!C58+Februari!C58+Maret!C58+April!C58+Mei!C58+Juni!C58+Juli!C58+Agustus!C58+September!C58+Oktober!C58+Nopember!C58)-C58</f>
        <v>4</v>
      </c>
      <c r="Z58" s="24">
        <f>(Januari!D58+Februari!D58+Maret!D58+April!D58+Mei!D58+Juni!D58+Juli!D58+Agustus!D58+September!D58+Oktober!D58+Nopember!D58)-D58</f>
        <v>185663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Nopember!C59-C59</f>
        <v>0</v>
      </c>
      <c r="U59" s="2">
        <f>Nopember!D59-D59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(Januari!C59+Februari!C59+Maret!C59+April!C59+Mei!C59+Juni!C59+Juli!C59+Agustus!C59+September!C59+Oktober!C59+Nopember!C59)-C59</f>
        <v>0</v>
      </c>
      <c r="Z59" s="24">
        <f>(Januari!D59+Februari!D59+Maret!D59+April!D59+Mei!D59+Juni!D59+Juli!D59+Agustus!D59+September!D59+Oktober!D59+Nopember!D59)-D59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Nopember!C60-C60</f>
        <v>0</v>
      </c>
      <c r="U60" s="2">
        <f>Nopember!D60-D60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(Januari!C60+Februari!C60+Maret!C60+April!C60+Mei!C60+Juni!C60+Juli!C60+Agustus!C60+September!C60+Oktober!C60+Nopember!C60)-C60</f>
        <v>0</v>
      </c>
      <c r="Z60" s="24">
        <f>(Januari!D60+Februari!D60+Maret!D60+April!D60+Mei!D60+Juni!D60+Juli!D60+Agustus!D60+September!D60+Oktober!D60+Nopember!D60)-D60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2">SUM(U6:U60)</f>
        <v>0</v>
      </c>
      <c r="V61" s="38" t="e">
        <f t="shared" si="2"/>
        <v>#DIV/0!</v>
      </c>
      <c r="W61" s="38" t="e">
        <f t="shared" si="2"/>
        <v>#DIV/0!</v>
      </c>
      <c r="Y61" s="38">
        <f>SUM(Y6:Y60)</f>
        <v>11274</v>
      </c>
      <c r="Z61" s="43">
        <f t="shared" ref="Z61:AB61" si="3">SUM(Z6:Z60)</f>
        <v>432608127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4:A5"/>
    <mergeCell ref="B4:B5"/>
    <mergeCell ref="C4:D4"/>
    <mergeCell ref="A1:D1"/>
    <mergeCell ref="A2:D2"/>
    <mergeCell ref="A3:D3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62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7" width="9.140625" style="1"/>
    <col min="18" max="18" width="5.140625" style="1" bestFit="1" customWidth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1.5703125" style="1" customWidth="1"/>
    <col min="25" max="25" width="20.5703125" style="1" bestFit="1" customWidth="1"/>
    <col min="26" max="26" width="14.140625" style="1" bestFit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85</v>
      </c>
      <c r="B3" s="56"/>
      <c r="C3" s="56"/>
      <c r="D3" s="56"/>
      <c r="R3" s="61" t="s">
        <v>0</v>
      </c>
      <c r="S3" s="61" t="s">
        <v>1</v>
      </c>
      <c r="T3" s="57" t="s">
        <v>105</v>
      </c>
      <c r="U3" s="57"/>
      <c r="V3" s="58"/>
      <c r="W3" s="58"/>
      <c r="X3" s="34"/>
      <c r="Y3" s="59" t="s">
        <v>106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>
        <v>0</v>
      </c>
      <c r="D6" s="2">
        <v>0</v>
      </c>
      <c r="R6" s="2">
        <v>1</v>
      </c>
      <c r="S6" s="8" t="s">
        <v>61</v>
      </c>
      <c r="T6" s="2">
        <f>Januari!C6-C6</f>
        <v>0</v>
      </c>
      <c r="U6" s="2">
        <f>Januari!D6-D6</f>
        <v>0</v>
      </c>
      <c r="V6" s="40" t="e">
        <f>T6/C6</f>
        <v>#DIV/0!</v>
      </c>
      <c r="W6" s="40" t="e">
        <f>U6/D6</f>
        <v>#DIV/0!</v>
      </c>
      <c r="Y6" s="3"/>
      <c r="Z6" s="3"/>
      <c r="AA6" s="3"/>
      <c r="AB6" s="3"/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Januari!C7-C7</f>
        <v>0</v>
      </c>
      <c r="U7" s="2">
        <f>Januari!D7-D7</f>
        <v>0</v>
      </c>
      <c r="V7" s="40" t="e">
        <f t="shared" ref="V7:V60" si="0">T7/C7</f>
        <v>#DIV/0!</v>
      </c>
      <c r="W7" s="40" t="e">
        <f t="shared" ref="W7:W60" si="1">U7/D7</f>
        <v>#DIV/0!</v>
      </c>
      <c r="Y7" s="3"/>
      <c r="Z7" s="3"/>
      <c r="AA7" s="3"/>
      <c r="AB7" s="3"/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Januari!C8-C8</f>
        <v>0</v>
      </c>
      <c r="U8" s="2">
        <f>Januari!D8-D8</f>
        <v>0</v>
      </c>
      <c r="V8" s="40" t="e">
        <f t="shared" si="0"/>
        <v>#DIV/0!</v>
      </c>
      <c r="W8" s="40" t="e">
        <f t="shared" si="1"/>
        <v>#DIV/0!</v>
      </c>
      <c r="Y8" s="3"/>
      <c r="Z8" s="3"/>
      <c r="AA8" s="3"/>
      <c r="AB8" s="3"/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Januari!C9-C9</f>
        <v>0</v>
      </c>
      <c r="U9" s="2">
        <f>Januari!D9-D9</f>
        <v>0</v>
      </c>
      <c r="V9" s="40" t="e">
        <f t="shared" si="0"/>
        <v>#DIV/0!</v>
      </c>
      <c r="W9" s="40" t="e">
        <f t="shared" si="1"/>
        <v>#DIV/0!</v>
      </c>
      <c r="Y9" s="3"/>
      <c r="Z9" s="3"/>
      <c r="AA9" s="3"/>
      <c r="AB9" s="3"/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Januari!C10-C10</f>
        <v>0</v>
      </c>
      <c r="U10" s="2">
        <f>Januari!D10-D10</f>
        <v>0</v>
      </c>
      <c r="V10" s="40" t="e">
        <f t="shared" si="0"/>
        <v>#DIV/0!</v>
      </c>
      <c r="W10" s="40" t="e">
        <f t="shared" si="1"/>
        <v>#DIV/0!</v>
      </c>
      <c r="Y10" s="3"/>
      <c r="Z10" s="3"/>
      <c r="AA10" s="3"/>
      <c r="AB10" s="3"/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Januari!C11-C11</f>
        <v>0</v>
      </c>
      <c r="U11" s="2">
        <f>Januari!D11-D11</f>
        <v>0</v>
      </c>
      <c r="V11" s="40" t="e">
        <f t="shared" si="0"/>
        <v>#DIV/0!</v>
      </c>
      <c r="W11" s="40" t="e">
        <f t="shared" si="1"/>
        <v>#DIV/0!</v>
      </c>
      <c r="Y11" s="3"/>
      <c r="Z11" s="3"/>
      <c r="AA11" s="3"/>
      <c r="AB11" s="3"/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Januari!C12-C12</f>
        <v>0</v>
      </c>
      <c r="U12" s="2">
        <f>Januari!D12-D12</f>
        <v>0</v>
      </c>
      <c r="V12" s="40" t="e">
        <f t="shared" si="0"/>
        <v>#DIV/0!</v>
      </c>
      <c r="W12" s="40" t="e">
        <f t="shared" si="1"/>
        <v>#DIV/0!</v>
      </c>
      <c r="Y12" s="3"/>
      <c r="Z12" s="3"/>
      <c r="AA12" s="3"/>
      <c r="AB12" s="3"/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Januari!C13-C13</f>
        <v>0</v>
      </c>
      <c r="U13" s="2">
        <f>Januari!D13-D13</f>
        <v>0</v>
      </c>
      <c r="V13" s="40" t="e">
        <f t="shared" si="0"/>
        <v>#DIV/0!</v>
      </c>
      <c r="W13" s="40" t="e">
        <f t="shared" si="1"/>
        <v>#DIV/0!</v>
      </c>
      <c r="Y13" s="3"/>
      <c r="Z13" s="3"/>
      <c r="AA13" s="3"/>
      <c r="AB13" s="3"/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Januari!C14-C14</f>
        <v>0</v>
      </c>
      <c r="U14" s="2">
        <f>Januari!D14-D14</f>
        <v>0</v>
      </c>
      <c r="V14" s="40" t="e">
        <f t="shared" si="0"/>
        <v>#DIV/0!</v>
      </c>
      <c r="W14" s="40" t="e">
        <f t="shared" si="1"/>
        <v>#DIV/0!</v>
      </c>
      <c r="Y14" s="3"/>
      <c r="Z14" s="3"/>
      <c r="AA14" s="3"/>
      <c r="AB14" s="3"/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Januari!C15-C15</f>
        <v>0</v>
      </c>
      <c r="U15" s="2">
        <f>Januari!D15-D15</f>
        <v>0</v>
      </c>
      <c r="V15" s="40" t="e">
        <f t="shared" si="0"/>
        <v>#DIV/0!</v>
      </c>
      <c r="W15" s="40" t="e">
        <f t="shared" si="1"/>
        <v>#DIV/0!</v>
      </c>
      <c r="Y15" s="3"/>
      <c r="Z15" s="3"/>
      <c r="AA15" s="3"/>
      <c r="AB15" s="3"/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Januari!C16-C16</f>
        <v>0</v>
      </c>
      <c r="U16" s="2">
        <f>Januari!D16-D16</f>
        <v>0</v>
      </c>
      <c r="V16" s="40" t="e">
        <f t="shared" si="0"/>
        <v>#DIV/0!</v>
      </c>
      <c r="W16" s="40" t="e">
        <f t="shared" si="1"/>
        <v>#DIV/0!</v>
      </c>
      <c r="Y16" s="3"/>
      <c r="Z16" s="3"/>
      <c r="AA16" s="3"/>
      <c r="AB16" s="3"/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Januari!C17-C17</f>
        <v>0</v>
      </c>
      <c r="U17" s="2">
        <f>Januari!D17-D17</f>
        <v>0</v>
      </c>
      <c r="V17" s="40" t="e">
        <f t="shared" si="0"/>
        <v>#DIV/0!</v>
      </c>
      <c r="W17" s="40" t="e">
        <f t="shared" si="1"/>
        <v>#DIV/0!</v>
      </c>
      <c r="Y17" s="3"/>
      <c r="Z17" s="3"/>
      <c r="AA17" s="3"/>
      <c r="AB17" s="3"/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Januari!C18-C18</f>
        <v>0</v>
      </c>
      <c r="U18" s="2">
        <f>Januari!D18-D18</f>
        <v>0</v>
      </c>
      <c r="V18" s="40" t="e">
        <f t="shared" si="0"/>
        <v>#DIV/0!</v>
      </c>
      <c r="W18" s="40" t="e">
        <f t="shared" si="1"/>
        <v>#DIV/0!</v>
      </c>
      <c r="Y18" s="3"/>
      <c r="Z18" s="3"/>
      <c r="AA18" s="3"/>
      <c r="AB18" s="3"/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Januari!C19-C19</f>
        <v>0</v>
      </c>
      <c r="U19" s="2">
        <f>Januari!D19-D19</f>
        <v>0</v>
      </c>
      <c r="V19" s="40" t="e">
        <f t="shared" si="0"/>
        <v>#DIV/0!</v>
      </c>
      <c r="W19" s="40" t="e">
        <f t="shared" si="1"/>
        <v>#DIV/0!</v>
      </c>
      <c r="Y19" s="3"/>
      <c r="Z19" s="3"/>
      <c r="AA19" s="3"/>
      <c r="AB19" s="3"/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Januari!C20-C20</f>
        <v>0</v>
      </c>
      <c r="U20" s="2">
        <f>Januari!D20-D20</f>
        <v>0</v>
      </c>
      <c r="V20" s="40" t="e">
        <f t="shared" si="0"/>
        <v>#DIV/0!</v>
      </c>
      <c r="W20" s="40" t="e">
        <f t="shared" si="1"/>
        <v>#DIV/0!</v>
      </c>
      <c r="Y20" s="3"/>
      <c r="Z20" s="3"/>
      <c r="AA20" s="3"/>
      <c r="AB20" s="3"/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Januari!C21-C21</f>
        <v>0</v>
      </c>
      <c r="U21" s="2">
        <f>Januari!D21-D21</f>
        <v>0</v>
      </c>
      <c r="V21" s="40" t="e">
        <f t="shared" si="0"/>
        <v>#DIV/0!</v>
      </c>
      <c r="W21" s="40" t="e">
        <f t="shared" si="1"/>
        <v>#DIV/0!</v>
      </c>
      <c r="Y21" s="3"/>
      <c r="Z21" s="3"/>
      <c r="AA21" s="3"/>
      <c r="AB21" s="3"/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Januari!C22-C22</f>
        <v>0</v>
      </c>
      <c r="U22" s="2">
        <f>Januari!D22-D22</f>
        <v>0</v>
      </c>
      <c r="V22" s="40" t="e">
        <f t="shared" si="0"/>
        <v>#DIV/0!</v>
      </c>
      <c r="W22" s="40" t="e">
        <f t="shared" si="1"/>
        <v>#DIV/0!</v>
      </c>
      <c r="Y22" s="3"/>
      <c r="Z22" s="3"/>
      <c r="AA22" s="3"/>
      <c r="AB22" s="3"/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Januari!C23-C23</f>
        <v>0</v>
      </c>
      <c r="U23" s="2">
        <f>Januari!D23-D23</f>
        <v>0</v>
      </c>
      <c r="V23" s="40" t="e">
        <f t="shared" si="0"/>
        <v>#DIV/0!</v>
      </c>
      <c r="W23" s="40" t="e">
        <f t="shared" si="1"/>
        <v>#DIV/0!</v>
      </c>
      <c r="Y23" s="3"/>
      <c r="Z23" s="3"/>
      <c r="AA23" s="3"/>
      <c r="AB23" s="3"/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Januari!C24-C24</f>
        <v>0</v>
      </c>
      <c r="U24" s="2">
        <f>Januari!D24-D24</f>
        <v>0</v>
      </c>
      <c r="V24" s="40" t="e">
        <f t="shared" si="0"/>
        <v>#DIV/0!</v>
      </c>
      <c r="W24" s="40" t="e">
        <f t="shared" si="1"/>
        <v>#DIV/0!</v>
      </c>
      <c r="Y24" s="3"/>
      <c r="Z24" s="3"/>
      <c r="AA24" s="3"/>
      <c r="AB24" s="3"/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Januari!C25-C25</f>
        <v>0</v>
      </c>
      <c r="U25" s="2">
        <f>Januari!D25-D25</f>
        <v>0</v>
      </c>
      <c r="V25" s="40" t="e">
        <f t="shared" si="0"/>
        <v>#DIV/0!</v>
      </c>
      <c r="W25" s="40" t="e">
        <f t="shared" si="1"/>
        <v>#DIV/0!</v>
      </c>
      <c r="Y25" s="3"/>
      <c r="Z25" s="3"/>
      <c r="AA25" s="3"/>
      <c r="AB25" s="3"/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Januari!C26-C26</f>
        <v>0</v>
      </c>
      <c r="U26" s="2">
        <f>Januari!D26-D26</f>
        <v>0</v>
      </c>
      <c r="V26" s="40" t="e">
        <f t="shared" si="0"/>
        <v>#DIV/0!</v>
      </c>
      <c r="W26" s="40" t="e">
        <f t="shared" si="1"/>
        <v>#DIV/0!</v>
      </c>
      <c r="Y26" s="3"/>
      <c r="Z26" s="3"/>
      <c r="AA26" s="3"/>
      <c r="AB26" s="3"/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Januari!C27-C27</f>
        <v>0</v>
      </c>
      <c r="U27" s="2">
        <f>Januari!D27-D27</f>
        <v>0</v>
      </c>
      <c r="V27" s="40" t="e">
        <f t="shared" si="0"/>
        <v>#DIV/0!</v>
      </c>
      <c r="W27" s="40" t="e">
        <f t="shared" si="1"/>
        <v>#DIV/0!</v>
      </c>
      <c r="Y27" s="3"/>
      <c r="Z27" s="3"/>
      <c r="AA27" s="3"/>
      <c r="AB27" s="3"/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Januari!C28-C28</f>
        <v>0</v>
      </c>
      <c r="U28" s="2">
        <f>Januari!D28-D28</f>
        <v>0</v>
      </c>
      <c r="V28" s="40" t="e">
        <f t="shared" si="0"/>
        <v>#DIV/0!</v>
      </c>
      <c r="W28" s="40" t="e">
        <f t="shared" si="1"/>
        <v>#DIV/0!</v>
      </c>
      <c r="Y28" s="3"/>
      <c r="Z28" s="3"/>
      <c r="AA28" s="3"/>
      <c r="AB28" s="3"/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Januari!C29-C29</f>
        <v>0</v>
      </c>
      <c r="U29" s="2">
        <f>Januari!D29-D29</f>
        <v>0</v>
      </c>
      <c r="V29" s="40" t="e">
        <f t="shared" si="0"/>
        <v>#DIV/0!</v>
      </c>
      <c r="W29" s="40" t="e">
        <f t="shared" si="1"/>
        <v>#DIV/0!</v>
      </c>
      <c r="Y29" s="3"/>
      <c r="Z29" s="3"/>
      <c r="AA29" s="3"/>
      <c r="AB29" s="3"/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Januari!C30-C30</f>
        <v>0</v>
      </c>
      <c r="U30" s="2">
        <f>Januari!D30-D30</f>
        <v>0</v>
      </c>
      <c r="V30" s="40" t="e">
        <f t="shared" si="0"/>
        <v>#DIV/0!</v>
      </c>
      <c r="W30" s="40" t="e">
        <f t="shared" si="1"/>
        <v>#DIV/0!</v>
      </c>
      <c r="Y30" s="3"/>
      <c r="Z30" s="3"/>
      <c r="AA30" s="3"/>
      <c r="AB30" s="3"/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Januari!C31-C31</f>
        <v>0</v>
      </c>
      <c r="U31" s="2">
        <f>Januari!D31-D31</f>
        <v>0</v>
      </c>
      <c r="V31" s="40" t="e">
        <f t="shared" si="0"/>
        <v>#DIV/0!</v>
      </c>
      <c r="W31" s="40" t="e">
        <f t="shared" si="1"/>
        <v>#DIV/0!</v>
      </c>
      <c r="Y31" s="3"/>
      <c r="Z31" s="3"/>
      <c r="AA31" s="3"/>
      <c r="AB31" s="3"/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Januari!C32-C32</f>
        <v>0</v>
      </c>
      <c r="U32" s="2">
        <f>Januari!D32-D32</f>
        <v>0</v>
      </c>
      <c r="V32" s="40" t="e">
        <f t="shared" si="0"/>
        <v>#DIV/0!</v>
      </c>
      <c r="W32" s="40" t="e">
        <f t="shared" si="1"/>
        <v>#DIV/0!</v>
      </c>
      <c r="Y32" s="3"/>
      <c r="Z32" s="3"/>
      <c r="AA32" s="3"/>
      <c r="AB32" s="3"/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Januari!C33-C33</f>
        <v>0</v>
      </c>
      <c r="U33" s="2">
        <f>Januari!D33-D33</f>
        <v>0</v>
      </c>
      <c r="V33" s="40" t="e">
        <f t="shared" si="0"/>
        <v>#DIV/0!</v>
      </c>
      <c r="W33" s="40" t="e">
        <f t="shared" si="1"/>
        <v>#DIV/0!</v>
      </c>
      <c r="Y33" s="3"/>
      <c r="Z33" s="3"/>
      <c r="AA33" s="3"/>
      <c r="AB33" s="3"/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Januari!C34-C34</f>
        <v>0</v>
      </c>
      <c r="U34" s="2">
        <f>Januari!D34-D34</f>
        <v>0</v>
      </c>
      <c r="V34" s="40" t="e">
        <f t="shared" si="0"/>
        <v>#DIV/0!</v>
      </c>
      <c r="W34" s="40" t="e">
        <f t="shared" si="1"/>
        <v>#DIV/0!</v>
      </c>
      <c r="Y34" s="3"/>
      <c r="Z34" s="3"/>
      <c r="AA34" s="3"/>
      <c r="AB34" s="3"/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Januari!C35-C35</f>
        <v>0</v>
      </c>
      <c r="U35" s="2">
        <f>Januari!D35-D35</f>
        <v>0</v>
      </c>
      <c r="V35" s="40" t="e">
        <f t="shared" si="0"/>
        <v>#DIV/0!</v>
      </c>
      <c r="W35" s="40" t="e">
        <f t="shared" si="1"/>
        <v>#DIV/0!</v>
      </c>
      <c r="Y35" s="3"/>
      <c r="Z35" s="3"/>
      <c r="AA35" s="3"/>
      <c r="AB35" s="3"/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Januari!C36-C36</f>
        <v>0</v>
      </c>
      <c r="U36" s="2">
        <f>Januari!D36-D36</f>
        <v>0</v>
      </c>
      <c r="V36" s="40" t="e">
        <f t="shared" si="0"/>
        <v>#DIV/0!</v>
      </c>
      <c r="W36" s="40" t="e">
        <f t="shared" si="1"/>
        <v>#DIV/0!</v>
      </c>
      <c r="Y36" s="3"/>
      <c r="Z36" s="3"/>
      <c r="AA36" s="3"/>
      <c r="AB36" s="3"/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Januari!C37-C37</f>
        <v>0</v>
      </c>
      <c r="U37" s="2">
        <f>Januari!D37-D37</f>
        <v>0</v>
      </c>
      <c r="V37" s="40" t="e">
        <f t="shared" si="0"/>
        <v>#DIV/0!</v>
      </c>
      <c r="W37" s="40" t="e">
        <f t="shared" si="1"/>
        <v>#DIV/0!</v>
      </c>
      <c r="Y37" s="3"/>
      <c r="Z37" s="3"/>
      <c r="AA37" s="3"/>
      <c r="AB37" s="3"/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Januari!C38-C38</f>
        <v>0</v>
      </c>
      <c r="U38" s="2">
        <f>Januari!D38-D38</f>
        <v>0</v>
      </c>
      <c r="V38" s="40" t="e">
        <f t="shared" si="0"/>
        <v>#DIV/0!</v>
      </c>
      <c r="W38" s="40" t="e">
        <f t="shared" si="1"/>
        <v>#DIV/0!</v>
      </c>
      <c r="Y38" s="3"/>
      <c r="Z38" s="3"/>
      <c r="AA38" s="3"/>
      <c r="AB38" s="3"/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Januari!C39-C39</f>
        <v>0</v>
      </c>
      <c r="U39" s="2">
        <f>Januari!D39-D39</f>
        <v>0</v>
      </c>
      <c r="V39" s="40" t="e">
        <f t="shared" si="0"/>
        <v>#DIV/0!</v>
      </c>
      <c r="W39" s="40" t="e">
        <f t="shared" si="1"/>
        <v>#DIV/0!</v>
      </c>
      <c r="Y39" s="3"/>
      <c r="Z39" s="3"/>
      <c r="AA39" s="3"/>
      <c r="AB39" s="3"/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Januari!C40-C40</f>
        <v>0</v>
      </c>
      <c r="U40" s="2">
        <f>Januari!D40-D40</f>
        <v>0</v>
      </c>
      <c r="V40" s="40" t="e">
        <f t="shared" si="0"/>
        <v>#DIV/0!</v>
      </c>
      <c r="W40" s="40" t="e">
        <f t="shared" si="1"/>
        <v>#DIV/0!</v>
      </c>
      <c r="Y40" s="3"/>
      <c r="Z40" s="3"/>
      <c r="AA40" s="3"/>
      <c r="AB40" s="3"/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Januari!C41-C41</f>
        <v>0</v>
      </c>
      <c r="U41" s="2">
        <f>Januari!D41-D41</f>
        <v>0</v>
      </c>
      <c r="V41" s="40" t="e">
        <f t="shared" si="0"/>
        <v>#DIV/0!</v>
      </c>
      <c r="W41" s="40" t="e">
        <f t="shared" si="1"/>
        <v>#DIV/0!</v>
      </c>
      <c r="Y41" s="3"/>
      <c r="Z41" s="3"/>
      <c r="AA41" s="3"/>
      <c r="AB41" s="3"/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Januari!C42-C42</f>
        <v>0</v>
      </c>
      <c r="U42" s="2">
        <f>Januari!D42-D42</f>
        <v>0</v>
      </c>
      <c r="V42" s="40" t="e">
        <f t="shared" si="0"/>
        <v>#DIV/0!</v>
      </c>
      <c r="W42" s="40" t="e">
        <f t="shared" si="1"/>
        <v>#DIV/0!</v>
      </c>
      <c r="Y42" s="3"/>
      <c r="Z42" s="3"/>
      <c r="AA42" s="3"/>
      <c r="AB42" s="3"/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Januari!C43-C43</f>
        <v>0</v>
      </c>
      <c r="U43" s="2">
        <f>Januari!D43-D43</f>
        <v>0</v>
      </c>
      <c r="V43" s="40" t="e">
        <f t="shared" si="0"/>
        <v>#DIV/0!</v>
      </c>
      <c r="W43" s="40" t="e">
        <f t="shared" si="1"/>
        <v>#DIV/0!</v>
      </c>
      <c r="Y43" s="3"/>
      <c r="Z43" s="3"/>
      <c r="AA43" s="3"/>
      <c r="AB43" s="3"/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Januari!C44-C44</f>
        <v>0</v>
      </c>
      <c r="U44" s="2">
        <f>Januari!D44-D44</f>
        <v>0</v>
      </c>
      <c r="V44" s="40" t="e">
        <f t="shared" si="0"/>
        <v>#DIV/0!</v>
      </c>
      <c r="W44" s="40" t="e">
        <f t="shared" si="1"/>
        <v>#DIV/0!</v>
      </c>
      <c r="Y44" s="3"/>
      <c r="Z44" s="3"/>
      <c r="AA44" s="3"/>
      <c r="AB44" s="3"/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Januari!C45-C45</f>
        <v>0</v>
      </c>
      <c r="U45" s="2">
        <f>Januari!D45-D45</f>
        <v>0</v>
      </c>
      <c r="V45" s="40" t="e">
        <f t="shared" si="0"/>
        <v>#DIV/0!</v>
      </c>
      <c r="W45" s="40" t="e">
        <f t="shared" si="1"/>
        <v>#DIV/0!</v>
      </c>
      <c r="Y45" s="3"/>
      <c r="Z45" s="3"/>
      <c r="AA45" s="3"/>
      <c r="AB45" s="3"/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Januari!C46-C46</f>
        <v>0</v>
      </c>
      <c r="U46" s="2">
        <f>Januari!D46-D46</f>
        <v>0</v>
      </c>
      <c r="V46" s="40" t="e">
        <f t="shared" si="0"/>
        <v>#DIV/0!</v>
      </c>
      <c r="W46" s="40" t="e">
        <f t="shared" si="1"/>
        <v>#DIV/0!</v>
      </c>
      <c r="Y46" s="3"/>
      <c r="Z46" s="3"/>
      <c r="AA46" s="3"/>
      <c r="AB46" s="3"/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Januari!C47-C47</f>
        <v>0</v>
      </c>
      <c r="U47" s="2">
        <f>Januari!D47-D47</f>
        <v>0</v>
      </c>
      <c r="V47" s="40" t="e">
        <f t="shared" si="0"/>
        <v>#DIV/0!</v>
      </c>
      <c r="W47" s="40" t="e">
        <f t="shared" si="1"/>
        <v>#DIV/0!</v>
      </c>
      <c r="Y47" s="3"/>
      <c r="Z47" s="3"/>
      <c r="AA47" s="3"/>
      <c r="AB47" s="3"/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Januari!C48-C48</f>
        <v>0</v>
      </c>
      <c r="U48" s="2">
        <f>Januari!D48-D48</f>
        <v>0</v>
      </c>
      <c r="V48" s="40" t="e">
        <f t="shared" si="0"/>
        <v>#DIV/0!</v>
      </c>
      <c r="W48" s="40" t="e">
        <f t="shared" si="1"/>
        <v>#DIV/0!</v>
      </c>
      <c r="Y48" s="3"/>
      <c r="Z48" s="3"/>
      <c r="AA48" s="3"/>
      <c r="AB48" s="3"/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Januari!C49-C49</f>
        <v>0</v>
      </c>
      <c r="U49" s="2">
        <f>Januari!D49-D49</f>
        <v>0</v>
      </c>
      <c r="V49" s="40" t="e">
        <f t="shared" si="0"/>
        <v>#DIV/0!</v>
      </c>
      <c r="W49" s="40" t="e">
        <f t="shared" si="1"/>
        <v>#DIV/0!</v>
      </c>
      <c r="Y49" s="3"/>
      <c r="Z49" s="3"/>
      <c r="AA49" s="3"/>
      <c r="AB49" s="3"/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Januari!C50-C50</f>
        <v>0</v>
      </c>
      <c r="U50" s="2">
        <f>Januari!D50-D50</f>
        <v>0</v>
      </c>
      <c r="V50" s="40" t="e">
        <f t="shared" si="0"/>
        <v>#DIV/0!</v>
      </c>
      <c r="W50" s="40" t="e">
        <f t="shared" si="1"/>
        <v>#DIV/0!</v>
      </c>
      <c r="Y50" s="3"/>
      <c r="Z50" s="3"/>
      <c r="AA50" s="3"/>
      <c r="AB50" s="3"/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Januari!C51-C51</f>
        <v>0</v>
      </c>
      <c r="U51" s="2">
        <f>Januari!D51-D51</f>
        <v>0</v>
      </c>
      <c r="V51" s="40" t="e">
        <f t="shared" si="0"/>
        <v>#DIV/0!</v>
      </c>
      <c r="W51" s="40" t="e">
        <f t="shared" si="1"/>
        <v>#DIV/0!</v>
      </c>
      <c r="Y51" s="3"/>
      <c r="Z51" s="3"/>
      <c r="AA51" s="3"/>
      <c r="AB51" s="3"/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Januari!C52-C52</f>
        <v>0</v>
      </c>
      <c r="U52" s="2">
        <f>Januari!D52-D52</f>
        <v>0</v>
      </c>
      <c r="V52" s="40" t="e">
        <f t="shared" si="0"/>
        <v>#DIV/0!</v>
      </c>
      <c r="W52" s="40" t="e">
        <f t="shared" si="1"/>
        <v>#DIV/0!</v>
      </c>
      <c r="Y52" s="3"/>
      <c r="Z52" s="3"/>
      <c r="AA52" s="3"/>
      <c r="AB52" s="3"/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Januari!C53-C53</f>
        <v>0</v>
      </c>
      <c r="U53" s="2">
        <f>Januari!D53-D53</f>
        <v>0</v>
      </c>
      <c r="V53" s="40" t="e">
        <f t="shared" si="0"/>
        <v>#DIV/0!</v>
      </c>
      <c r="W53" s="40" t="e">
        <f t="shared" si="1"/>
        <v>#DIV/0!</v>
      </c>
      <c r="Y53" s="3"/>
      <c r="Z53" s="3"/>
      <c r="AA53" s="3"/>
      <c r="AB53" s="3"/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Januari!C54-C54</f>
        <v>0</v>
      </c>
      <c r="U54" s="2">
        <f>Januari!D54-D54</f>
        <v>0</v>
      </c>
      <c r="V54" s="40" t="e">
        <f t="shared" si="0"/>
        <v>#DIV/0!</v>
      </c>
      <c r="W54" s="40" t="e">
        <f t="shared" si="1"/>
        <v>#DIV/0!</v>
      </c>
      <c r="Y54" s="3"/>
      <c r="Z54" s="3"/>
      <c r="AA54" s="3"/>
      <c r="AB54" s="3"/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Januari!C55-C55</f>
        <v>0</v>
      </c>
      <c r="U55" s="2">
        <f>Januari!D55-D55</f>
        <v>0</v>
      </c>
      <c r="V55" s="40" t="e">
        <f t="shared" si="0"/>
        <v>#DIV/0!</v>
      </c>
      <c r="W55" s="40" t="e">
        <f t="shared" si="1"/>
        <v>#DIV/0!</v>
      </c>
      <c r="Y55" s="3"/>
      <c r="Z55" s="3"/>
      <c r="AA55" s="3"/>
      <c r="AB55" s="3"/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Januari!C56-C56</f>
        <v>0</v>
      </c>
      <c r="U56" s="2">
        <f>Januari!D56-D56</f>
        <v>0</v>
      </c>
      <c r="V56" s="40" t="e">
        <f t="shared" si="0"/>
        <v>#DIV/0!</v>
      </c>
      <c r="W56" s="40" t="e">
        <f t="shared" si="1"/>
        <v>#DIV/0!</v>
      </c>
      <c r="Y56" s="3"/>
      <c r="Z56" s="3"/>
      <c r="AA56" s="3"/>
      <c r="AB56" s="3"/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Januari!C57-C57</f>
        <v>0</v>
      </c>
      <c r="U57" s="2">
        <f>Januari!D57-D57</f>
        <v>0</v>
      </c>
      <c r="V57" s="40" t="e">
        <f t="shared" si="0"/>
        <v>#DIV/0!</v>
      </c>
      <c r="W57" s="40" t="e">
        <f t="shared" si="1"/>
        <v>#DIV/0!</v>
      </c>
      <c r="Y57" s="3"/>
      <c r="Z57" s="3"/>
      <c r="AA57" s="3"/>
      <c r="AB57" s="3"/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Januari!C58-C58</f>
        <v>0</v>
      </c>
      <c r="U58" s="2">
        <f>Januari!D58-D58</f>
        <v>0</v>
      </c>
      <c r="V58" s="40" t="e">
        <f t="shared" si="0"/>
        <v>#DIV/0!</v>
      </c>
      <c r="W58" s="40" t="e">
        <f t="shared" si="1"/>
        <v>#DIV/0!</v>
      </c>
      <c r="Y58" s="3"/>
      <c r="Z58" s="3"/>
      <c r="AA58" s="3"/>
      <c r="AB58" s="3"/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Januari!C59-C59</f>
        <v>0</v>
      </c>
      <c r="U59" s="2">
        <f>Januari!D59-D59</f>
        <v>0</v>
      </c>
      <c r="V59" s="40" t="e">
        <f t="shared" si="0"/>
        <v>#DIV/0!</v>
      </c>
      <c r="W59" s="40" t="e">
        <f t="shared" si="1"/>
        <v>#DIV/0!</v>
      </c>
      <c r="Y59" s="3"/>
      <c r="Z59" s="3"/>
      <c r="AA59" s="3"/>
      <c r="AB59" s="3"/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Januari!C60-C60</f>
        <v>0</v>
      </c>
      <c r="U60" s="2">
        <f>Januari!D60-D60</f>
        <v>0</v>
      </c>
      <c r="V60" s="40" t="e">
        <f t="shared" si="0"/>
        <v>#DIV/0!</v>
      </c>
      <c r="W60" s="40" t="e">
        <f t="shared" si="1"/>
        <v>#DIV/0!</v>
      </c>
      <c r="Y60" s="6"/>
      <c r="Z60" s="6"/>
      <c r="AA60" s="6"/>
      <c r="AB60" s="6"/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2">SUM(U6:U60)</f>
        <v>0</v>
      </c>
      <c r="V61" s="41" t="e">
        <f t="shared" si="2"/>
        <v>#DIV/0!</v>
      </c>
      <c r="W61" s="41" t="e">
        <f t="shared" si="2"/>
        <v>#DIV/0!</v>
      </c>
      <c r="Y61" s="38"/>
      <c r="Z61" s="38"/>
      <c r="AA61" s="38"/>
      <c r="AB61" s="38"/>
    </row>
    <row r="62" spans="1:28" ht="15.75" thickTop="1" x14ac:dyDescent="0.25"/>
  </sheetData>
  <mergeCells count="14">
    <mergeCell ref="A1:D1"/>
    <mergeCell ref="A2:D2"/>
    <mergeCell ref="A3:D3"/>
    <mergeCell ref="R3:R5"/>
    <mergeCell ref="T3:W3"/>
    <mergeCell ref="V4:W4"/>
    <mergeCell ref="A4:A5"/>
    <mergeCell ref="B4:B5"/>
    <mergeCell ref="C4:D4"/>
    <mergeCell ref="Y4:Z4"/>
    <mergeCell ref="AA4:AB4"/>
    <mergeCell ref="Y3:AB3"/>
    <mergeCell ref="T4:U4"/>
    <mergeCell ref="S3:S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62"/>
  <sheetViews>
    <sheetView workbookViewId="0">
      <selection activeCell="C8" sqref="C8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5" t="s">
        <v>94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>
        <f>Januari!C6+Februari!C6+Maret!C6+April!C6+Mei!C6+Juni!C6+Juli!C6+Agustus!C6+September!C6+Oktober!C6+Nopember!C6+Desember!C6</f>
        <v>1229</v>
      </c>
      <c r="D6" s="30">
        <f>Januari!D6+Februari!D6+Maret!D6+April!D6+Mei!D6+Juni!D6+Juli!D6+Agustus!D6+September!D6+Oktober!D6+Nopember!D6+Desember!D6</f>
        <v>70201734</v>
      </c>
    </row>
    <row r="7" spans="1:4" x14ac:dyDescent="0.25">
      <c r="A7" s="3">
        <v>2</v>
      </c>
      <c r="B7" s="9" t="s">
        <v>2</v>
      </c>
      <c r="C7" s="2">
        <f>Januari!C7+Februari!C7+Maret!C7+April!C7+Mei!C7+Juni!C7+Juli!C7+Agustus!C7+September!C7+Oktober!C7+Nopember!C7+Desember!C7</f>
        <v>45</v>
      </c>
      <c r="D7" s="30">
        <f>Januari!D7+Februari!D7+Maret!D7+April!D7+Mei!D7+Juni!D7+Juli!D7+Agustus!D7+September!D7+Oktober!D7+Nopember!D7+Desember!D7</f>
        <v>1728321</v>
      </c>
    </row>
    <row r="8" spans="1:4" x14ac:dyDescent="0.25">
      <c r="A8" s="3">
        <v>3</v>
      </c>
      <c r="B8" s="9" t="s">
        <v>3</v>
      </c>
      <c r="C8" s="2">
        <f>Januari!C8+Februari!C8+Maret!C8+April!C8+Mei!C8+Juni!C8+Juli!C8+Agustus!C8+September!C8+Oktober!C8+Nopember!C8+Desember!C8</f>
        <v>5</v>
      </c>
      <c r="D8" s="30">
        <f>Januari!D8+Februari!D8+Maret!D8+April!D8+Mei!D8+Juni!D8+Juli!D8+Agustus!D8+September!D8+Oktober!D8+Nopember!D8+Desember!D8</f>
        <v>146535</v>
      </c>
    </row>
    <row r="9" spans="1:4" x14ac:dyDescent="0.25">
      <c r="A9" s="3">
        <v>4</v>
      </c>
      <c r="B9" s="9" t="s">
        <v>4</v>
      </c>
      <c r="C9" s="2">
        <f>Januari!C9+Februari!C9+Maret!C9+April!C9+Mei!C9+Juni!C9+Juli!C9+Agustus!C9+September!C9+Oktober!C9+Nopember!C9+Desember!C9</f>
        <v>40</v>
      </c>
      <c r="D9" s="30">
        <f>Januari!D9+Februari!D9+Maret!D9+April!D9+Mei!D9+Juni!D9+Juli!D9+Agustus!D9+September!D9+Oktober!D9+Nopember!D9+Desember!D9</f>
        <v>731778</v>
      </c>
    </row>
    <row r="10" spans="1:4" x14ac:dyDescent="0.25">
      <c r="A10" s="3">
        <v>5</v>
      </c>
      <c r="B10" s="9" t="s">
        <v>5</v>
      </c>
      <c r="C10" s="2">
        <f>Januari!C10+Februari!C10+Maret!C10+April!C10+Mei!C10+Juni!C10+Juli!C10+Agustus!C10+September!C10+Oktober!C10+Nopember!C10+Desember!C10</f>
        <v>372</v>
      </c>
      <c r="D10" s="30">
        <f>Januari!D10+Februari!D10+Maret!D10+April!D10+Mei!D10+Juni!D10+Juli!D10+Agustus!D10+September!D10+Oktober!D10+Nopember!D10+Desember!D10</f>
        <v>9791093</v>
      </c>
    </row>
    <row r="11" spans="1:4" x14ac:dyDescent="0.25">
      <c r="A11" s="3">
        <v>6</v>
      </c>
      <c r="B11" s="9" t="s">
        <v>6</v>
      </c>
      <c r="C11" s="2">
        <f>Januari!C11+Februari!C11+Maret!C11+April!C11+Mei!C11+Juni!C11+Juli!C11+Agustus!C11+September!C11+Oktober!C11+Nopember!C11+Desember!C11</f>
        <v>79</v>
      </c>
      <c r="D11" s="30">
        <f>Januari!D11+Februari!D11+Maret!D11+April!D11+Mei!D11+Juni!D11+Juli!D11+Agustus!D11+September!D11+Oktober!D11+Nopember!D11+Desember!D11</f>
        <v>3822351</v>
      </c>
    </row>
    <row r="12" spans="1:4" x14ac:dyDescent="0.25">
      <c r="A12" s="3">
        <v>7</v>
      </c>
      <c r="B12" s="9" t="s">
        <v>7</v>
      </c>
      <c r="C12" s="2">
        <f>Januari!C12+Februari!C12+Maret!C12+April!C12+Mei!C12+Juni!C12+Juli!C12+Agustus!C12+September!C12+Oktober!C12+Nopember!C12+Desember!C12</f>
        <v>0</v>
      </c>
      <c r="D12" s="30">
        <f>Januari!D12+Februari!D12+Maret!D12+April!D12+Mei!D12+Juni!D12+Juli!D12+Agustus!D12+September!D12+Oktober!D12+Nopember!D12+Desember!D12</f>
        <v>0</v>
      </c>
    </row>
    <row r="13" spans="1:4" x14ac:dyDescent="0.25">
      <c r="A13" s="3">
        <v>8</v>
      </c>
      <c r="B13" s="9" t="s">
        <v>8</v>
      </c>
      <c r="C13" s="2">
        <f>Januari!C13+Februari!C13+Maret!C13+April!C13+Mei!C13+Juni!C13+Juli!C13+Agustus!C13+September!C13+Oktober!C13+Nopember!C13+Desember!C13</f>
        <v>0</v>
      </c>
      <c r="D13" s="30">
        <f>Januari!D13+Februari!D13+Maret!D13+April!D13+Mei!D13+Juni!D13+Juli!D13+Agustus!D13+September!D13+Oktober!D13+Nopember!D13+Desember!D13</f>
        <v>0</v>
      </c>
    </row>
    <row r="14" spans="1:4" x14ac:dyDescent="0.25">
      <c r="A14" s="3">
        <v>9</v>
      </c>
      <c r="B14" s="9" t="s">
        <v>9</v>
      </c>
      <c r="C14" s="2">
        <f>Januari!C14+Februari!C14+Maret!C14+April!C14+Mei!C14+Juni!C14+Juli!C14+Agustus!C14+September!C14+Oktober!C14+Nopember!C14+Desember!C14</f>
        <v>225</v>
      </c>
      <c r="D14" s="30">
        <f>Januari!D14+Februari!D14+Maret!D14+April!D14+Mei!D14+Juni!D14+Juli!D14+Agustus!D14+September!D14+Oktober!D14+Nopember!D14+Desember!D14</f>
        <v>9190497</v>
      </c>
    </row>
    <row r="15" spans="1:4" ht="16.5" customHeight="1" x14ac:dyDescent="0.25">
      <c r="A15" s="3">
        <v>10</v>
      </c>
      <c r="B15" s="10" t="s">
        <v>10</v>
      </c>
      <c r="C15" s="2">
        <f>Januari!C15+Februari!C15+Maret!C15+April!C15+Mei!C15+Juni!C15+Juli!C15+Agustus!C15+September!C15+Oktober!C15+Nopember!C15+Desember!C15</f>
        <v>1056</v>
      </c>
      <c r="D15" s="30">
        <f>Januari!D15+Februari!D15+Maret!D15+April!D15+Mei!D15+Juni!D15+Juli!D15+Agustus!D15+September!D15+Oktober!D15+Nopember!D15+Desember!D15</f>
        <v>46953495</v>
      </c>
    </row>
    <row r="16" spans="1:4" x14ac:dyDescent="0.25">
      <c r="A16" s="3">
        <v>11</v>
      </c>
      <c r="B16" s="9" t="s">
        <v>11</v>
      </c>
      <c r="C16" s="2">
        <f>Januari!C16+Februari!C16+Maret!C16+April!C16+Mei!C16+Juni!C16+Juli!C16+Agustus!C16+September!C16+Oktober!C16+Nopember!C16+Desember!C16</f>
        <v>170</v>
      </c>
      <c r="D16" s="30">
        <f>Januari!D16+Februari!D16+Maret!D16+April!D16+Mei!D16+Juni!D16+Juli!D16+Agustus!D16+September!D16+Oktober!D16+Nopember!D16+Desember!D16</f>
        <v>5860744</v>
      </c>
    </row>
    <row r="17" spans="1:4" x14ac:dyDescent="0.25">
      <c r="A17" s="3">
        <v>12</v>
      </c>
      <c r="B17" s="9" t="s">
        <v>12</v>
      </c>
      <c r="C17" s="2">
        <f>Januari!C17+Februari!C17+Maret!C17+April!C17+Mei!C17+Juni!C17+Juli!C17+Agustus!C17+September!C17+Oktober!C17+Nopember!C17+Desember!C17</f>
        <v>32</v>
      </c>
      <c r="D17" s="30">
        <f>Januari!D17+Februari!D17+Maret!D17+April!D17+Mei!D17+Juni!D17+Juli!D17+Agustus!D17+September!D17+Oktober!D17+Nopember!D17+Desember!D17</f>
        <v>1597492</v>
      </c>
    </row>
    <row r="18" spans="1:4" x14ac:dyDescent="0.25">
      <c r="A18" s="3">
        <v>13</v>
      </c>
      <c r="B18" s="9" t="s">
        <v>13</v>
      </c>
      <c r="C18" s="2">
        <f>Januari!C18+Februari!C18+Maret!C18+April!C18+Mei!C18+Juni!C18+Juli!C18+Agustus!C18+September!C18+Oktober!C18+Nopember!C18+Desember!C18</f>
        <v>382</v>
      </c>
      <c r="D18" s="30">
        <f>Januari!D18+Februari!D18+Maret!D18+April!D18+Mei!D18+Juni!D18+Juli!D18+Agustus!D18+September!D18+Oktober!D18+Nopember!D18+Desember!D18</f>
        <v>11067131</v>
      </c>
    </row>
    <row r="19" spans="1:4" x14ac:dyDescent="0.25">
      <c r="A19" s="3">
        <v>14</v>
      </c>
      <c r="B19" s="9" t="s">
        <v>14</v>
      </c>
      <c r="C19" s="2">
        <f>Januari!C19+Februari!C19+Maret!C19+April!C19+Mei!C19+Juni!C19+Juli!C19+Agustus!C19+September!C19+Oktober!C19+Nopember!C19+Desember!C19</f>
        <v>134</v>
      </c>
      <c r="D19" s="30">
        <f>Januari!D19+Februari!D19+Maret!D19+April!D19+Mei!D19+Juni!D19+Juli!D19+Agustus!D19+September!D19+Oktober!D19+Nopember!D19+Desember!D19</f>
        <v>4273725</v>
      </c>
    </row>
    <row r="20" spans="1:4" x14ac:dyDescent="0.25">
      <c r="A20" s="3">
        <v>15</v>
      </c>
      <c r="B20" s="9" t="s">
        <v>15</v>
      </c>
      <c r="C20" s="2">
        <f>Januari!C20+Februari!C20+Maret!C20+April!C20+Mei!C20+Juni!C20+Juli!C20+Agustus!C20+September!C20+Oktober!C20+Nopember!C20+Desember!C20</f>
        <v>348</v>
      </c>
      <c r="D20" s="30">
        <f>Januari!D20+Februari!D20+Maret!D20+April!D20+Mei!D20+Juni!D20+Juli!D20+Agustus!D20+September!D20+Oktober!D20+Nopember!D20+Desember!D20</f>
        <v>12738616</v>
      </c>
    </row>
    <row r="21" spans="1:4" x14ac:dyDescent="0.25">
      <c r="A21" s="3">
        <v>16</v>
      </c>
      <c r="B21" s="9" t="s">
        <v>16</v>
      </c>
      <c r="C21" s="2">
        <f>Januari!C21+Februari!C21+Maret!C21+April!C21+Mei!C21+Juni!C21+Juli!C21+Agustus!C21+September!C21+Oktober!C21+Nopember!C21+Desember!C21</f>
        <v>0</v>
      </c>
      <c r="D21" s="30">
        <f>Januari!D21+Februari!D21+Maret!D21+April!D21+Mei!D21+Juni!D21+Juli!D21+Agustus!D21+September!D21+Oktober!D21+Nopember!D21+Desember!D21</f>
        <v>0</v>
      </c>
    </row>
    <row r="22" spans="1:4" x14ac:dyDescent="0.25">
      <c r="A22" s="3">
        <v>17</v>
      </c>
      <c r="B22" s="9" t="s">
        <v>17</v>
      </c>
      <c r="C22" s="2">
        <f>Januari!C22+Februari!C22+Maret!C22+April!C22+Mei!C22+Juni!C22+Juli!C22+Agustus!C22+September!C22+Oktober!C22+Nopember!C22+Desember!C22</f>
        <v>463</v>
      </c>
      <c r="D22" s="30">
        <f>Januari!D22+Februari!D22+Maret!D22+April!D22+Mei!D22+Juni!D22+Juli!D22+Agustus!D22+September!D22+Oktober!D22+Nopember!D22+Desember!D22</f>
        <v>20034479</v>
      </c>
    </row>
    <row r="23" spans="1:4" x14ac:dyDescent="0.25">
      <c r="A23" s="3">
        <v>18</v>
      </c>
      <c r="B23" s="9" t="s">
        <v>18</v>
      </c>
      <c r="C23" s="2">
        <f>Januari!C23+Februari!C23+Maret!C23+April!C23+Mei!C23+Juni!C23+Juli!C23+Agustus!C23+September!C23+Oktober!C23+Nopember!C23+Desember!C23</f>
        <v>96</v>
      </c>
      <c r="D23" s="30">
        <f>Januari!D23+Februari!D23+Maret!D23+April!D23+Mei!D23+Juni!D23+Juli!D23+Agustus!D23+September!D23+Oktober!D23+Nopember!D23+Desember!D23</f>
        <v>3425008</v>
      </c>
    </row>
    <row r="24" spans="1:4" x14ac:dyDescent="0.25">
      <c r="A24" s="3">
        <v>19</v>
      </c>
      <c r="B24" s="9" t="s">
        <v>19</v>
      </c>
      <c r="C24" s="2">
        <f>Januari!C24+Februari!C24+Maret!C24+April!C24+Mei!C24+Juni!C24+Juli!C24+Agustus!C24+September!C24+Oktober!C24+Nopember!C24+Desember!C24</f>
        <v>141</v>
      </c>
      <c r="D24" s="30">
        <f>Januari!D24+Februari!D24+Maret!D24+April!D24+Mei!D24+Juni!D24+Juli!D24+Agustus!D24+September!D24+Oktober!D24+Nopember!D24+Desember!D24</f>
        <v>4560858</v>
      </c>
    </row>
    <row r="25" spans="1:4" x14ac:dyDescent="0.25">
      <c r="A25" s="3">
        <v>20</v>
      </c>
      <c r="B25" s="9" t="s">
        <v>20</v>
      </c>
      <c r="C25" s="2">
        <f>Januari!C25+Februari!C25+Maret!C25+April!C25+Mei!C25+Juni!C25+Juli!C25+Agustus!C25+September!C25+Oktober!C25+Nopember!C25+Desember!C25</f>
        <v>210</v>
      </c>
      <c r="D25" s="30">
        <f>Januari!D25+Februari!D25+Maret!D25+April!D25+Mei!D25+Juni!D25+Juli!D25+Agustus!D25+September!D25+Oktober!D25+Nopember!D25+Desember!D25</f>
        <v>8131831</v>
      </c>
    </row>
    <row r="26" spans="1:4" x14ac:dyDescent="0.25">
      <c r="A26" s="3">
        <v>21</v>
      </c>
      <c r="B26" s="9" t="s">
        <v>21</v>
      </c>
      <c r="C26" s="2">
        <f>Januari!C26+Februari!C26+Maret!C26+April!C26+Mei!C26+Juni!C26+Juli!C26+Agustus!C26+September!C26+Oktober!C26+Nopember!C26+Desember!C26</f>
        <v>55</v>
      </c>
      <c r="D26" s="30">
        <f>Januari!D26+Februari!D26+Maret!D26+April!D26+Mei!D26+Juni!D26+Juli!D26+Agustus!D26+September!D26+Oktober!D26+Nopember!D26+Desember!D26</f>
        <v>2194355</v>
      </c>
    </row>
    <row r="27" spans="1:4" x14ac:dyDescent="0.25">
      <c r="A27" s="3">
        <v>22</v>
      </c>
      <c r="B27" s="9" t="s">
        <v>22</v>
      </c>
      <c r="C27" s="2">
        <f>Januari!C27+Februari!C27+Maret!C27+April!C27+Mei!C27+Juni!C27+Juli!C27+Agustus!C27+September!C27+Oktober!C27+Nopember!C27+Desember!C27</f>
        <v>96</v>
      </c>
      <c r="D27" s="30">
        <f>Januari!D27+Februari!D27+Maret!D27+April!D27+Mei!D27+Juni!D27+Juli!D27+Agustus!D27+September!D27+Oktober!D27+Nopember!D27+Desember!D27</f>
        <v>2875384</v>
      </c>
    </row>
    <row r="28" spans="1:4" x14ac:dyDescent="0.25">
      <c r="A28" s="3">
        <v>23</v>
      </c>
      <c r="B28" s="9" t="s">
        <v>23</v>
      </c>
      <c r="C28" s="2">
        <f>Januari!C28+Februari!C28+Maret!C28+April!C28+Mei!C28+Juni!C28+Juli!C28+Agustus!C28+September!C28+Oktober!C28+Nopember!C28+Desember!C28</f>
        <v>381</v>
      </c>
      <c r="D28" s="30">
        <f>Januari!D28+Februari!D28+Maret!D28+April!D28+Mei!D28+Juni!D28+Juli!D28+Agustus!D28+September!D28+Oktober!D28+Nopember!D28+Desember!D28</f>
        <v>17764640</v>
      </c>
    </row>
    <row r="29" spans="1:4" x14ac:dyDescent="0.25">
      <c r="A29" s="3">
        <v>24</v>
      </c>
      <c r="B29" s="9" t="s">
        <v>24</v>
      </c>
      <c r="C29" s="2">
        <f>Januari!C29+Februari!C29+Maret!C29+April!C29+Mei!C29+Juni!C29+Juli!C29+Agustus!C29+September!C29+Oktober!C29+Nopember!C29+Desember!C29</f>
        <v>16</v>
      </c>
      <c r="D29" s="30">
        <f>Januari!D29+Februari!D29+Maret!D29+April!D29+Mei!D29+Juni!D29+Juli!D29+Agustus!D29+September!D29+Oktober!D29+Nopember!D29+Desember!D29</f>
        <v>577500</v>
      </c>
    </row>
    <row r="30" spans="1:4" x14ac:dyDescent="0.25">
      <c r="A30" s="3">
        <v>25</v>
      </c>
      <c r="B30" s="9" t="s">
        <v>25</v>
      </c>
      <c r="C30" s="2">
        <f>Januari!C30+Februari!C30+Maret!C30+April!C30+Mei!C30+Juni!C30+Juli!C30+Agustus!C30+September!C30+Oktober!C30+Nopember!C30+Desember!C30</f>
        <v>487</v>
      </c>
      <c r="D30" s="30">
        <f>Januari!D30+Februari!D30+Maret!D30+April!D30+Mei!D30+Juni!D30+Juli!D30+Agustus!D30+September!D30+Oktober!D30+Nopember!D30+Desember!D30</f>
        <v>14636334</v>
      </c>
    </row>
    <row r="31" spans="1:4" x14ac:dyDescent="0.25">
      <c r="A31" s="3">
        <v>26</v>
      </c>
      <c r="B31" s="9" t="s">
        <v>26</v>
      </c>
      <c r="C31" s="2">
        <f>Januari!C31+Februari!C31+Maret!C31+April!C31+Mei!C31+Juni!C31+Juli!C31+Agustus!C31+September!C31+Oktober!C31+Nopember!C31+Desember!C31</f>
        <v>25</v>
      </c>
      <c r="D31" s="30">
        <f>Januari!D31+Februari!D31+Maret!D31+April!D31+Mei!D31+Juni!D31+Juli!D31+Agustus!D31+September!D31+Oktober!D31+Nopember!D31+Desember!D31</f>
        <v>657456</v>
      </c>
    </row>
    <row r="32" spans="1:4" x14ac:dyDescent="0.25">
      <c r="A32" s="3">
        <v>27</v>
      </c>
      <c r="B32" s="9" t="s">
        <v>27</v>
      </c>
      <c r="C32" s="2">
        <f>Januari!C32+Februari!C32+Maret!C32+April!C32+Mei!C32+Juni!C32+Juli!C32+Agustus!C32+September!C32+Oktober!C32+Nopember!C32+Desember!C32</f>
        <v>40</v>
      </c>
      <c r="D32" s="30">
        <f>Januari!D32+Februari!D32+Maret!D32+April!D32+Mei!D32+Juni!D32+Juli!D32+Agustus!D32+September!D32+Oktober!D32+Nopember!D32+Desember!D32</f>
        <v>1716986</v>
      </c>
    </row>
    <row r="33" spans="1:4" x14ac:dyDescent="0.25">
      <c r="A33" s="3"/>
      <c r="B33" s="9" t="s">
        <v>82</v>
      </c>
      <c r="C33" s="2">
        <f>Januari!C33+Februari!C33+Maret!C33+April!C33+Mei!C33+Juni!C33+Juli!C33+Agustus!C33+September!C33+Oktober!C33+Nopember!C33+Desember!C33</f>
        <v>391</v>
      </c>
      <c r="D33" s="30">
        <f>Januari!D33+Februari!D33+Maret!D33+April!D33+Mei!D33+Juni!D33+Juli!D33+Agustus!D33+September!D33+Oktober!D33+Nopember!D33+Desember!D33</f>
        <v>10919302</v>
      </c>
    </row>
    <row r="34" spans="1:4" x14ac:dyDescent="0.25">
      <c r="A34" s="3">
        <v>28</v>
      </c>
      <c r="B34" s="9" t="s">
        <v>28</v>
      </c>
      <c r="C34" s="2">
        <f>Januari!C34+Februari!C34+Maret!C34+April!C34+Mei!C34+Juni!C34+Juli!C34+Agustus!C34+September!C34+Oktober!C34+Nopember!C34+Desember!C34</f>
        <v>208</v>
      </c>
      <c r="D34" s="30">
        <f>Januari!D34+Februari!D34+Maret!D34+April!D34+Mei!D34+Juni!D34+Juli!D34+Agustus!D34+September!D34+Oktober!D34+Nopember!D34+Desember!D34</f>
        <v>4434708</v>
      </c>
    </row>
    <row r="35" spans="1:4" x14ac:dyDescent="0.25">
      <c r="A35" s="3">
        <v>29</v>
      </c>
      <c r="B35" s="9" t="s">
        <v>29</v>
      </c>
      <c r="C35" s="2">
        <f>Januari!C35+Februari!C35+Maret!C35+April!C35+Mei!C35+Juni!C35+Juli!C35+Agustus!C35+September!C35+Oktober!C35+Nopember!C35+Desember!C35</f>
        <v>318</v>
      </c>
      <c r="D35" s="30">
        <f>Januari!D35+Februari!D35+Maret!D35+April!D35+Mei!D35+Juni!D35+Juli!D35+Agustus!D35+September!D35+Oktober!D35+Nopember!D35+Desember!D35</f>
        <v>13247386</v>
      </c>
    </row>
    <row r="36" spans="1:4" x14ac:dyDescent="0.25">
      <c r="A36" s="3">
        <v>30</v>
      </c>
      <c r="B36" s="11" t="s">
        <v>30</v>
      </c>
      <c r="C36" s="2">
        <f>Januari!C36+Februari!C36+Maret!C36+April!C36+Mei!C36+Juni!C36+Juli!C36+Agustus!C36+September!C36+Oktober!C36+Nopember!C36+Desember!C36</f>
        <v>94</v>
      </c>
      <c r="D36" s="30">
        <f>Januari!D36+Februari!D36+Maret!D36+April!D36+Mei!D36+Juni!D36+Juli!D36+Agustus!D36+September!D36+Oktober!D36+Nopember!D36+Desember!D36</f>
        <v>2993001</v>
      </c>
    </row>
    <row r="37" spans="1:4" x14ac:dyDescent="0.25">
      <c r="A37" s="3">
        <v>31</v>
      </c>
      <c r="B37" s="7" t="s">
        <v>31</v>
      </c>
      <c r="C37" s="2">
        <f>Januari!C37+Februari!C37+Maret!C37+April!C37+Mei!C37+Juni!C37+Juli!C37+Agustus!C37+September!C37+Oktober!C37+Nopember!C37+Desember!C37</f>
        <v>0</v>
      </c>
      <c r="D37" s="30">
        <f>Januari!D37+Februari!D37+Maret!D37+April!D37+Mei!D37+Juni!D37+Juli!D37+Agustus!D37+September!D37+Oktober!D37+Nopember!D37+Desember!D37</f>
        <v>0</v>
      </c>
    </row>
    <row r="38" spans="1:4" x14ac:dyDescent="0.25">
      <c r="A38" s="3">
        <v>32</v>
      </c>
      <c r="B38" s="9" t="s">
        <v>32</v>
      </c>
      <c r="C38" s="2">
        <f>Januari!C38+Februari!C38+Maret!C38+April!C38+Mei!C38+Juni!C38+Juli!C38+Agustus!C38+September!C38+Oktober!C38+Nopember!C38+Desember!C38</f>
        <v>172</v>
      </c>
      <c r="D38" s="30">
        <f>Januari!D38+Februari!D38+Maret!D38+April!D38+Mei!D38+Juni!D38+Juli!D38+Agustus!D38+September!D38+Oktober!D38+Nopember!D38+Desember!D38</f>
        <v>5399000</v>
      </c>
    </row>
    <row r="39" spans="1:4" x14ac:dyDescent="0.25">
      <c r="A39" s="3">
        <v>33</v>
      </c>
      <c r="B39" s="9" t="s">
        <v>33</v>
      </c>
      <c r="C39" s="2">
        <f>Januari!C39+Februari!C39+Maret!C39+April!C39+Mei!C39+Juni!C39+Juli!C39+Agustus!C39+September!C39+Oktober!C39+Nopember!C39+Desember!C39</f>
        <v>30</v>
      </c>
      <c r="D39" s="30">
        <f>Januari!D39+Februari!D39+Maret!D39+April!D39+Mei!D39+Juni!D39+Juli!D39+Agustus!D39+September!D39+Oktober!D39+Nopember!D39+Desember!D39</f>
        <v>1175926</v>
      </c>
    </row>
    <row r="40" spans="1:4" x14ac:dyDescent="0.25">
      <c r="A40" s="3">
        <v>34</v>
      </c>
      <c r="B40" s="9" t="s">
        <v>34</v>
      </c>
      <c r="C40" s="2">
        <f>Januari!C40+Februari!C40+Maret!C40+April!C40+Mei!C40+Juni!C40+Juli!C40+Agustus!C40+September!C40+Oktober!C40+Nopember!C40+Desember!C40</f>
        <v>121</v>
      </c>
      <c r="D40" s="30">
        <f>Januari!D40+Februari!D40+Maret!D40+April!D40+Mei!D40+Juni!D40+Juli!D40+Agustus!D40+September!D40+Oktober!D40+Nopember!D40+Desember!D40</f>
        <v>4707220</v>
      </c>
    </row>
    <row r="41" spans="1:4" x14ac:dyDescent="0.25">
      <c r="A41" s="3">
        <v>35</v>
      </c>
      <c r="B41" s="7" t="s">
        <v>35</v>
      </c>
      <c r="C41" s="2">
        <f>Januari!C41+Februari!C41+Maret!C41+April!C41+Mei!C41+Juni!C41+Juli!C41+Agustus!C41+September!C41+Oktober!C41+Nopember!C41+Desember!C41</f>
        <v>88</v>
      </c>
      <c r="D41" s="30">
        <f>Januari!D41+Februari!D41+Maret!D41+April!D41+Mei!D41+Juni!D41+Juli!D41+Agustus!D41+September!D41+Oktober!D41+Nopember!D41+Desember!D41</f>
        <v>2959299</v>
      </c>
    </row>
    <row r="42" spans="1:4" x14ac:dyDescent="0.25">
      <c r="A42" s="3">
        <v>36</v>
      </c>
      <c r="B42" s="12" t="s">
        <v>42</v>
      </c>
      <c r="C42" s="2">
        <f>Januari!C42+Februari!C42+Maret!C42+April!C42+Mei!C42+Juni!C42+Juli!C42+Agustus!C42+September!C42+Oktober!C42+Nopember!C42+Desember!C42</f>
        <v>896</v>
      </c>
      <c r="D42" s="30">
        <f>Januari!D42+Februari!D42+Maret!D42+April!D42+Mei!D42+Juni!D42+Juli!D42+Agustus!D42+September!D42+Oktober!D42+Nopember!D42+Desember!D42</f>
        <v>23269012</v>
      </c>
    </row>
    <row r="43" spans="1:4" x14ac:dyDescent="0.25">
      <c r="A43" s="3">
        <v>37</v>
      </c>
      <c r="B43" s="12" t="s">
        <v>43</v>
      </c>
      <c r="C43" s="2">
        <f>Januari!C43+Februari!C43+Maret!C43+April!C43+Mei!C43+Juni!C43+Juli!C43+Agustus!C43+September!C43+Oktober!C43+Nopember!C43+Desember!C43</f>
        <v>125</v>
      </c>
      <c r="D43" s="30">
        <f>Januari!D43+Februari!D43+Maret!D43+April!D43+Mei!D43+Juni!D43+Juli!D43+Agustus!D43+September!D43+Oktober!D43+Nopember!D43+Desember!D43</f>
        <v>3960949</v>
      </c>
    </row>
    <row r="44" spans="1:4" x14ac:dyDescent="0.25">
      <c r="A44" s="3">
        <v>38</v>
      </c>
      <c r="B44" s="12" t="s">
        <v>44</v>
      </c>
      <c r="C44" s="2">
        <f>Januari!C44+Februari!C44+Maret!C44+April!C44+Mei!C44+Juni!C44+Juli!C44+Agustus!C44+September!C44+Oktober!C44+Nopember!C44+Desember!C44</f>
        <v>133</v>
      </c>
      <c r="D44" s="30">
        <f>Januari!D44+Februari!D44+Maret!D44+April!D44+Mei!D44+Juni!D44+Juli!D44+Agustus!D44+September!D44+Oktober!D44+Nopember!D44+Desember!D44</f>
        <v>6763000</v>
      </c>
    </row>
    <row r="45" spans="1:4" x14ac:dyDescent="0.25">
      <c r="A45" s="3">
        <v>39</v>
      </c>
      <c r="B45" s="12" t="s">
        <v>45</v>
      </c>
      <c r="C45" s="2">
        <f>Januari!C45+Februari!C45+Maret!C45+April!C45+Mei!C45+Juni!C45+Juli!C45+Agustus!C45+September!C45+Oktober!C45+Nopember!C45+Desember!C45</f>
        <v>256</v>
      </c>
      <c r="D45" s="30">
        <f>Januari!D45+Februari!D45+Maret!D45+April!D45+Mei!D45+Juni!D45+Juli!D45+Agustus!D45+September!D45+Oktober!D45+Nopember!D45+Desember!D45</f>
        <v>9360213</v>
      </c>
    </row>
    <row r="46" spans="1:4" x14ac:dyDescent="0.25">
      <c r="A46" s="3">
        <v>40</v>
      </c>
      <c r="B46" s="12" t="s">
        <v>46</v>
      </c>
      <c r="C46" s="2">
        <f>Januari!C46+Februari!C46+Maret!C46+April!C46+Mei!C46+Juni!C46+Juli!C46+Agustus!C46+September!C46+Oktober!C46+Nopember!C46+Desember!C46</f>
        <v>363</v>
      </c>
      <c r="D46" s="30">
        <f>Januari!D46+Februari!D46+Maret!D46+April!D46+Mei!D46+Juni!D46+Juli!D46+Agustus!D46+September!D46+Oktober!D46+Nopember!D46+Desember!D46</f>
        <v>24419911</v>
      </c>
    </row>
    <row r="47" spans="1:4" x14ac:dyDescent="0.25">
      <c r="A47" s="3">
        <v>41</v>
      </c>
      <c r="B47" s="12" t="s">
        <v>47</v>
      </c>
      <c r="C47" s="2">
        <f>Januari!C47+Februari!C47+Maret!C47+April!C47+Mei!C47+Juni!C47+Juli!C47+Agustus!C47+September!C47+Oktober!C47+Nopember!C47+Desember!C47</f>
        <v>0</v>
      </c>
      <c r="D47" s="30">
        <f>Januari!D47+Februari!D47+Maret!D47+April!D47+Mei!D47+Juni!D47+Juli!D47+Agustus!D47+September!D47+Oktober!D47+Nopember!D47+Desember!D47</f>
        <v>0</v>
      </c>
    </row>
    <row r="48" spans="1:4" x14ac:dyDescent="0.25">
      <c r="A48" s="3">
        <v>42</v>
      </c>
      <c r="B48" s="12" t="s">
        <v>48</v>
      </c>
      <c r="C48" s="2">
        <f>Januari!C48+Februari!C48+Maret!C48+April!C48+Mei!C48+Juni!C48+Juli!C48+Agustus!C48+September!C48+Oktober!C48+Nopember!C48+Desember!C48</f>
        <v>0</v>
      </c>
      <c r="D48" s="30">
        <f>Januari!D48+Februari!D48+Maret!D48+April!D48+Mei!D48+Juni!D48+Juli!D48+Agustus!D48+September!D48+Oktober!D48+Nopember!D48+Desember!D48</f>
        <v>0</v>
      </c>
    </row>
    <row r="49" spans="1:4" x14ac:dyDescent="0.25">
      <c r="A49" s="3">
        <v>43</v>
      </c>
      <c r="B49" s="12" t="s">
        <v>49</v>
      </c>
      <c r="C49" s="2">
        <f>Januari!C49+Februari!C49+Maret!C49+April!C49+Mei!C49+Juni!C49+Juli!C49+Agustus!C49+September!C49+Oktober!C49+Nopember!C49+Desember!C49</f>
        <v>307</v>
      </c>
      <c r="D49" s="30">
        <f>Januari!D49+Februari!D49+Maret!D49+April!D49+Mei!D49+Juni!D49+Juli!D49+Agustus!D49+September!D49+Oktober!D49+Nopember!D49+Desember!D49</f>
        <v>5607210</v>
      </c>
    </row>
    <row r="50" spans="1:4" x14ac:dyDescent="0.25">
      <c r="A50" s="3">
        <v>44</v>
      </c>
      <c r="B50" s="12" t="s">
        <v>50</v>
      </c>
      <c r="C50" s="2">
        <f>Januari!C50+Februari!C50+Maret!C50+April!C50+Mei!C50+Juni!C50+Juli!C50+Agustus!C50+September!C50+Oktober!C50+Nopember!C50+Desember!C50</f>
        <v>42</v>
      </c>
      <c r="D50" s="30">
        <f>Januari!D50+Februari!D50+Maret!D50+April!D50+Mei!D50+Juni!D50+Juli!D50+Agustus!D50+September!D50+Oktober!D50+Nopember!D50+Desember!D50</f>
        <v>1980777</v>
      </c>
    </row>
    <row r="51" spans="1:4" x14ac:dyDescent="0.25">
      <c r="A51" s="3">
        <v>45</v>
      </c>
      <c r="B51" s="12" t="s">
        <v>51</v>
      </c>
      <c r="C51" s="2">
        <f>Januari!C51+Februari!C51+Maret!C51+April!C51+Mei!C51+Juni!C51+Juli!C51+Agustus!C51+September!C51+Oktober!C51+Nopember!C51+Desember!C51</f>
        <v>40</v>
      </c>
      <c r="D51" s="30">
        <f>Januari!D51+Februari!D51+Maret!D51+April!D51+Mei!D51+Juni!D51+Juli!D51+Agustus!D51+September!D51+Oktober!D51+Nopember!D51+Desember!D51</f>
        <v>1647027</v>
      </c>
    </row>
    <row r="52" spans="1:4" x14ac:dyDescent="0.25">
      <c r="A52" s="3">
        <v>46</v>
      </c>
      <c r="B52" s="12" t="s">
        <v>52</v>
      </c>
      <c r="C52" s="2">
        <f>Januari!C52+Februari!C52+Maret!C52+April!C52+Mei!C52+Juni!C52+Juli!C52+Agustus!C52+September!C52+Oktober!C52+Nopember!C52+Desember!C52</f>
        <v>4</v>
      </c>
      <c r="D52" s="30">
        <f>Januari!D52+Februari!D52+Maret!D52+April!D52+Mei!D52+Juni!D52+Juli!D52+Agustus!D52+September!D52+Oktober!D52+Nopember!D52+Desember!D52</f>
        <v>76733</v>
      </c>
    </row>
    <row r="53" spans="1:4" x14ac:dyDescent="0.25">
      <c r="A53" s="3">
        <v>47</v>
      </c>
      <c r="B53" s="12" t="s">
        <v>53</v>
      </c>
      <c r="C53" s="2">
        <f>Januari!C53+Februari!C53+Maret!C53+April!C53+Mei!C53+Juni!C53+Juli!C53+Agustus!C53+September!C53+Oktober!C53+Nopember!C53+Desember!C53</f>
        <v>293</v>
      </c>
      <c r="D53" s="30">
        <f>Januari!D53+Februari!D53+Maret!D53+April!D53+Mei!D53+Juni!D53+Juli!D53+Agustus!D53+September!D53+Oktober!D53+Nopember!D53+Desember!D53</f>
        <v>8846129</v>
      </c>
    </row>
    <row r="54" spans="1:4" x14ac:dyDescent="0.25">
      <c r="A54" s="3">
        <v>48</v>
      </c>
      <c r="B54" s="12" t="s">
        <v>54</v>
      </c>
      <c r="C54" s="2">
        <f>Januari!C54+Februari!C54+Maret!C54+April!C54+Mei!C54+Juni!C54+Juli!C54+Agustus!C54+September!C54+Oktober!C54+Nopember!C54+Desember!C54</f>
        <v>155</v>
      </c>
      <c r="D54" s="30">
        <f>Januari!D54+Februari!D54+Maret!D54+April!D54+Mei!D54+Juni!D54+Juli!D54+Agustus!D54+September!D54+Oktober!D54+Nopember!D54+Desember!D54</f>
        <v>6004454</v>
      </c>
    </row>
    <row r="55" spans="1:4" x14ac:dyDescent="0.25">
      <c r="A55" s="3">
        <v>49</v>
      </c>
      <c r="B55" s="12" t="s">
        <v>55</v>
      </c>
      <c r="C55" s="2">
        <f>Januari!C55+Februari!C55+Maret!C55+April!C55+Mei!C55+Juni!C55+Juli!C55+Agustus!C55+September!C55+Oktober!C55+Nopember!C55+Desember!C55</f>
        <v>50</v>
      </c>
      <c r="D55" s="30">
        <f>Januari!D55+Februari!D55+Maret!D55+April!D55+Mei!D55+Juni!D55+Juli!D55+Agustus!D55+September!D55+Oktober!D55+Nopember!D55+Desember!D55</f>
        <v>2015000</v>
      </c>
    </row>
    <row r="56" spans="1:4" x14ac:dyDescent="0.25">
      <c r="A56" s="3">
        <v>50</v>
      </c>
      <c r="B56" s="12" t="s">
        <v>56</v>
      </c>
      <c r="C56" s="2">
        <f>Januari!C56+Februari!C56+Maret!C56+April!C56+Mei!C56+Juni!C56+Juli!C56+Agustus!C56+September!C56+Oktober!C56+Nopember!C56+Desember!C56</f>
        <v>163</v>
      </c>
      <c r="D56" s="30">
        <f>Januari!D56+Februari!D56+Maret!D56+April!D56+Mei!D56+Juni!D56+Juli!D56+Agustus!D56+September!D56+Oktober!D56+Nopember!D56+Desember!D56</f>
        <v>5637173</v>
      </c>
    </row>
    <row r="57" spans="1:4" x14ac:dyDescent="0.25">
      <c r="A57" s="3">
        <v>51</v>
      </c>
      <c r="B57" s="12" t="s">
        <v>57</v>
      </c>
      <c r="C57" s="2">
        <f>Januari!C57+Februari!C57+Maret!C57+April!C57+Mei!C57+Juni!C57+Juli!C57+Agustus!C57+September!C57+Oktober!C57+Nopember!C57+Desember!C57</f>
        <v>894</v>
      </c>
      <c r="D57" s="30">
        <f>Januari!D57+Februari!D57+Maret!D57+April!D57+Mei!D57+Juni!D57+Juli!D57+Agustus!D57+September!D57+Oktober!D57+Nopember!D57+Desember!D57</f>
        <v>32320691</v>
      </c>
    </row>
    <row r="58" spans="1:4" x14ac:dyDescent="0.25">
      <c r="A58" s="3">
        <v>52</v>
      </c>
      <c r="B58" s="12" t="s">
        <v>36</v>
      </c>
      <c r="C58" s="2">
        <f>Januari!C58+Februari!C58+Maret!C58+April!C58+Mei!C58+Juni!C58+Juli!C58+Agustus!C58+September!C58+Oktober!C58+Nopember!C58+Desember!C58</f>
        <v>4</v>
      </c>
      <c r="D58" s="30">
        <f>Januari!D58+Februari!D58+Maret!D58+April!D58+Mei!D58+Juni!D58+Juli!D58+Agustus!D58+September!D58+Oktober!D58+Nopember!D58+Desember!D58</f>
        <v>185663</v>
      </c>
    </row>
    <row r="59" spans="1:4" x14ac:dyDescent="0.25">
      <c r="A59" s="3">
        <v>53</v>
      </c>
      <c r="B59" s="12" t="s">
        <v>37</v>
      </c>
      <c r="C59" s="2">
        <f>Januari!C59+Februari!C59+Maret!C59+April!C59+Mei!C59+Juni!C59+Juli!C59+Agustus!C59+September!C59+Oktober!C59+Nopember!C59+Desember!C59</f>
        <v>0</v>
      </c>
      <c r="D59" s="30">
        <f>Januari!D59+Februari!D59+Maret!D59+April!D59+Mei!D59+Juni!D59+Juli!D59+Agustus!D59+September!D59+Oktober!D59+Nopember!D59+Desember!D59</f>
        <v>0</v>
      </c>
    </row>
    <row r="60" spans="1:4" ht="15.75" thickBot="1" x14ac:dyDescent="0.3">
      <c r="A60" s="6">
        <v>54</v>
      </c>
      <c r="B60" s="13" t="s">
        <v>38</v>
      </c>
      <c r="C60" s="2">
        <f>Januari!C60+Februari!C60+Maret!C60+April!C60+Mei!C60+Juni!C60+Juli!C60+Agustus!C60+September!C60+Oktober!C60+Nopember!C60+Desember!C60</f>
        <v>0</v>
      </c>
      <c r="D60" s="30">
        <f>Januari!D60+Februari!D60+Maret!D60+April!D60+Mei!D60+Juni!D60+Juli!D60+Agustus!D60+September!D60+Oktober!D60+Nopember!D60+Desember!D60</f>
        <v>0</v>
      </c>
    </row>
    <row r="61" spans="1:4" ht="16.5" thickTop="1" thickBot="1" x14ac:dyDescent="0.3">
      <c r="A61" s="15"/>
      <c r="B61" s="16" t="s">
        <v>62</v>
      </c>
      <c r="C61" s="14">
        <f>SUM(C6:C60)</f>
        <v>11274</v>
      </c>
      <c r="D61" s="31">
        <f>SUM(D6:D60)</f>
        <v>432608127</v>
      </c>
    </row>
    <row r="62" spans="1:4" ht="15.75" thickTop="1" x14ac:dyDescent="0.25"/>
  </sheetData>
  <mergeCells count="6">
    <mergeCell ref="A4:A5"/>
    <mergeCell ref="B4:B5"/>
    <mergeCell ref="C4:D4"/>
    <mergeCell ref="A1:D1"/>
    <mergeCell ref="A2:D2"/>
    <mergeCell ref="A3:D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62"/>
  <sheetViews>
    <sheetView topLeftCell="P1" zoomScale="86" zoomScaleNormal="86" workbookViewId="0">
      <selection activeCell="Y6" sqref="Y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9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4.140625" style="1" bestFit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86</v>
      </c>
      <c r="B3" s="56"/>
      <c r="C3" s="56"/>
      <c r="D3" s="56"/>
      <c r="R3" s="61" t="s">
        <v>0</v>
      </c>
      <c r="S3" s="61" t="s">
        <v>1</v>
      </c>
      <c r="T3" s="57" t="s">
        <v>108</v>
      </c>
      <c r="U3" s="57"/>
      <c r="V3" s="58"/>
      <c r="W3" s="58"/>
      <c r="X3" s="34"/>
      <c r="Y3" s="59" t="s">
        <v>109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Februari!C6-C6</f>
        <v>0</v>
      </c>
      <c r="U6" s="2">
        <f>Februari!D6-D6</f>
        <v>0</v>
      </c>
      <c r="V6" s="40" t="e">
        <f>T6/C6</f>
        <v>#DIV/0!</v>
      </c>
      <c r="W6" s="40" t="e">
        <f>U6/D6</f>
        <v>#DIV/0!</v>
      </c>
      <c r="Y6" s="3">
        <f>(Januari!C6+Februari!C6)-C6</f>
        <v>0</v>
      </c>
      <c r="Z6" s="3">
        <f>(Januari!D6+Februari!D6)-D6</f>
        <v>0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Februari!C7-C7</f>
        <v>0</v>
      </c>
      <c r="U7" s="2">
        <f>Februari!D7-D7</f>
        <v>0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(Januari!C7+Februari!C7)-C7</f>
        <v>0</v>
      </c>
      <c r="Z7" s="3">
        <f>(Januari!D7+Februari!D7)-D7</f>
        <v>0</v>
      </c>
      <c r="AA7" s="40" t="e">
        <f t="shared" ref="AA7:AA60" si="1">Y7/C7</f>
        <v>#DIV/0!</v>
      </c>
      <c r="AB7" s="40" t="e">
        <f t="shared" ref="AB7:AB60" si="2">Z7/D7</f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Februari!C8-C8</f>
        <v>0</v>
      </c>
      <c r="U8" s="2">
        <f>Februari!D8-D8</f>
        <v>0</v>
      </c>
      <c r="V8" s="40" t="e">
        <f t="shared" si="0"/>
        <v>#DIV/0!</v>
      </c>
      <c r="W8" s="40" t="e">
        <f t="shared" si="0"/>
        <v>#DIV/0!</v>
      </c>
      <c r="Y8" s="3">
        <f>(Januari!C8+Februari!C8)-C8</f>
        <v>0</v>
      </c>
      <c r="Z8" s="3">
        <f>(Januari!D8+Februari!D8)-D8</f>
        <v>0</v>
      </c>
      <c r="AA8" s="40" t="e">
        <f t="shared" si="1"/>
        <v>#DIV/0!</v>
      </c>
      <c r="AB8" s="40" t="e">
        <f t="shared" si="2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Februari!C9-C9</f>
        <v>0</v>
      </c>
      <c r="U9" s="2">
        <f>Februari!D9-D9</f>
        <v>0</v>
      </c>
      <c r="V9" s="40" t="e">
        <f t="shared" si="0"/>
        <v>#DIV/0!</v>
      </c>
      <c r="W9" s="40" t="e">
        <f t="shared" si="0"/>
        <v>#DIV/0!</v>
      </c>
      <c r="Y9" s="3">
        <f>(Januari!C9+Februari!C9)-C9</f>
        <v>0</v>
      </c>
      <c r="Z9" s="3">
        <f>(Januari!D9+Februari!D9)-D9</f>
        <v>0</v>
      </c>
      <c r="AA9" s="40" t="e">
        <f t="shared" si="1"/>
        <v>#DIV/0!</v>
      </c>
      <c r="AB9" s="40" t="e">
        <f t="shared" si="2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Februari!C10-C10</f>
        <v>0</v>
      </c>
      <c r="U10" s="2">
        <f>Februari!D10-D10</f>
        <v>0</v>
      </c>
      <c r="V10" s="40" t="e">
        <f t="shared" si="0"/>
        <v>#DIV/0!</v>
      </c>
      <c r="W10" s="40" t="e">
        <f t="shared" si="0"/>
        <v>#DIV/0!</v>
      </c>
      <c r="Y10" s="3">
        <f>(Januari!C10+Februari!C10)-C10</f>
        <v>0</v>
      </c>
      <c r="Z10" s="3">
        <f>(Januari!D10+Februari!D10)-D10</f>
        <v>0</v>
      </c>
      <c r="AA10" s="40" t="e">
        <f t="shared" si="1"/>
        <v>#DIV/0!</v>
      </c>
      <c r="AB10" s="40" t="e">
        <f t="shared" si="2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Februari!C11-C11</f>
        <v>0</v>
      </c>
      <c r="U11" s="2">
        <f>Februari!D11-D11</f>
        <v>0</v>
      </c>
      <c r="V11" s="40" t="e">
        <f t="shared" si="0"/>
        <v>#DIV/0!</v>
      </c>
      <c r="W11" s="40" t="e">
        <f t="shared" si="0"/>
        <v>#DIV/0!</v>
      </c>
      <c r="Y11" s="3">
        <f>(Januari!C11+Februari!C11)-C11</f>
        <v>0</v>
      </c>
      <c r="Z11" s="3">
        <f>(Januari!D11+Februari!D11)-D11</f>
        <v>0</v>
      </c>
      <c r="AA11" s="40" t="e">
        <f t="shared" si="1"/>
        <v>#DIV/0!</v>
      </c>
      <c r="AB11" s="40" t="e">
        <f t="shared" si="2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Februari!C12-C12</f>
        <v>0</v>
      </c>
      <c r="U12" s="2">
        <f>Februari!D12-D12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(Januari!C12+Februari!C12)-C12</f>
        <v>0</v>
      </c>
      <c r="Z12" s="3">
        <f>(Januari!D12+Februari!D12)-D12</f>
        <v>0</v>
      </c>
      <c r="AA12" s="40" t="e">
        <f t="shared" si="1"/>
        <v>#DIV/0!</v>
      </c>
      <c r="AB12" s="40" t="e">
        <f t="shared" si="2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Februari!C13-C13</f>
        <v>0</v>
      </c>
      <c r="U13" s="2">
        <f>Februari!D13-D13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(Januari!C13+Februari!C13)-C13</f>
        <v>0</v>
      </c>
      <c r="Z13" s="3">
        <f>(Januari!D13+Februari!D13)-D13</f>
        <v>0</v>
      </c>
      <c r="AA13" s="40" t="e">
        <f t="shared" si="1"/>
        <v>#DIV/0!</v>
      </c>
      <c r="AB13" s="40" t="e">
        <f t="shared" si="2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Februari!C14-C14</f>
        <v>0</v>
      </c>
      <c r="U14" s="2">
        <f>Februari!D14-D14</f>
        <v>0</v>
      </c>
      <c r="V14" s="40" t="e">
        <f t="shared" si="0"/>
        <v>#DIV/0!</v>
      </c>
      <c r="W14" s="40" t="e">
        <f t="shared" si="0"/>
        <v>#DIV/0!</v>
      </c>
      <c r="Y14" s="3">
        <f>(Januari!C14+Februari!C14)-C14</f>
        <v>0</v>
      </c>
      <c r="Z14" s="3">
        <f>(Januari!D14+Februari!D14)-D14</f>
        <v>0</v>
      </c>
      <c r="AA14" s="40" t="e">
        <f t="shared" si="1"/>
        <v>#DIV/0!</v>
      </c>
      <c r="AB14" s="40" t="e">
        <f t="shared" si="2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Februari!C15-C15</f>
        <v>0</v>
      </c>
      <c r="U15" s="2">
        <f>Februari!D15-D15</f>
        <v>0</v>
      </c>
      <c r="V15" s="40" t="e">
        <f t="shared" si="0"/>
        <v>#DIV/0!</v>
      </c>
      <c r="W15" s="40" t="e">
        <f t="shared" si="0"/>
        <v>#DIV/0!</v>
      </c>
      <c r="Y15" s="3">
        <f>(Januari!C15+Februari!C15)-C15</f>
        <v>0</v>
      </c>
      <c r="Z15" s="3">
        <f>(Januari!D15+Februari!D15)-D15</f>
        <v>0</v>
      </c>
      <c r="AA15" s="40" t="e">
        <f t="shared" si="1"/>
        <v>#DIV/0!</v>
      </c>
      <c r="AB15" s="40" t="e">
        <f t="shared" si="2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Februari!C16-C16</f>
        <v>0</v>
      </c>
      <c r="U16" s="2">
        <f>Februari!D16-D16</f>
        <v>0</v>
      </c>
      <c r="V16" s="40" t="e">
        <f t="shared" si="0"/>
        <v>#DIV/0!</v>
      </c>
      <c r="W16" s="40" t="e">
        <f t="shared" si="0"/>
        <v>#DIV/0!</v>
      </c>
      <c r="Y16" s="3">
        <f>(Januari!C16+Februari!C16)-C16</f>
        <v>0</v>
      </c>
      <c r="Z16" s="3">
        <f>(Januari!D16+Februari!D16)-D16</f>
        <v>0</v>
      </c>
      <c r="AA16" s="40" t="e">
        <f t="shared" si="1"/>
        <v>#DIV/0!</v>
      </c>
      <c r="AB16" s="40" t="e">
        <f t="shared" si="2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Februari!C17-C17</f>
        <v>0</v>
      </c>
      <c r="U17" s="2">
        <f>Februari!D17-D17</f>
        <v>0</v>
      </c>
      <c r="V17" s="40" t="e">
        <f t="shared" si="0"/>
        <v>#DIV/0!</v>
      </c>
      <c r="W17" s="40" t="e">
        <f t="shared" si="0"/>
        <v>#DIV/0!</v>
      </c>
      <c r="Y17" s="3">
        <f>(Januari!C17+Februari!C17)-C17</f>
        <v>0</v>
      </c>
      <c r="Z17" s="3">
        <f>(Januari!D17+Februari!D17)-D17</f>
        <v>0</v>
      </c>
      <c r="AA17" s="40" t="e">
        <f t="shared" si="1"/>
        <v>#DIV/0!</v>
      </c>
      <c r="AB17" s="40" t="e">
        <f t="shared" si="2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Februari!C18-C18</f>
        <v>0</v>
      </c>
      <c r="U18" s="2">
        <f>Februari!D18-D18</f>
        <v>0</v>
      </c>
      <c r="V18" s="40" t="e">
        <f t="shared" si="0"/>
        <v>#DIV/0!</v>
      </c>
      <c r="W18" s="40" t="e">
        <f t="shared" si="0"/>
        <v>#DIV/0!</v>
      </c>
      <c r="Y18" s="3">
        <f>(Januari!C18+Februari!C18)-C18</f>
        <v>0</v>
      </c>
      <c r="Z18" s="3">
        <f>(Januari!D18+Februari!D18)-D18</f>
        <v>0</v>
      </c>
      <c r="AA18" s="40" t="e">
        <f t="shared" si="1"/>
        <v>#DIV/0!</v>
      </c>
      <c r="AB18" s="40" t="e">
        <f t="shared" si="2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Februari!C19-C19</f>
        <v>0</v>
      </c>
      <c r="U19" s="2">
        <f>Februari!D19-D19</f>
        <v>0</v>
      </c>
      <c r="V19" s="40" t="e">
        <f t="shared" si="0"/>
        <v>#DIV/0!</v>
      </c>
      <c r="W19" s="40" t="e">
        <f t="shared" si="0"/>
        <v>#DIV/0!</v>
      </c>
      <c r="Y19" s="3">
        <f>(Januari!C19+Februari!C19)-C19</f>
        <v>0</v>
      </c>
      <c r="Z19" s="3">
        <f>(Januari!D19+Februari!D19)-D19</f>
        <v>0</v>
      </c>
      <c r="AA19" s="40" t="e">
        <f t="shared" si="1"/>
        <v>#DIV/0!</v>
      </c>
      <c r="AB19" s="40" t="e">
        <f t="shared" si="2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Februari!C20-C20</f>
        <v>0</v>
      </c>
      <c r="U20" s="2">
        <f>Februari!D20-D20</f>
        <v>0</v>
      </c>
      <c r="V20" s="40" t="e">
        <f t="shared" si="0"/>
        <v>#DIV/0!</v>
      </c>
      <c r="W20" s="40" t="e">
        <f t="shared" si="0"/>
        <v>#DIV/0!</v>
      </c>
      <c r="Y20" s="3">
        <f>(Januari!C20+Februari!C20)-C20</f>
        <v>0</v>
      </c>
      <c r="Z20" s="3">
        <f>(Januari!D20+Februari!D20)-D20</f>
        <v>0</v>
      </c>
      <c r="AA20" s="40" t="e">
        <f t="shared" si="1"/>
        <v>#DIV/0!</v>
      </c>
      <c r="AB20" s="40" t="e">
        <f t="shared" si="2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Februari!C21-C21</f>
        <v>0</v>
      </c>
      <c r="U21" s="2">
        <f>Februari!D21-D21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(Januari!C21+Februari!C21)-C21</f>
        <v>0</v>
      </c>
      <c r="Z21" s="3">
        <f>(Januari!D21+Februari!D21)-D21</f>
        <v>0</v>
      </c>
      <c r="AA21" s="40" t="e">
        <f t="shared" si="1"/>
        <v>#DIV/0!</v>
      </c>
      <c r="AB21" s="40" t="e">
        <f t="shared" si="2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Februari!C22-C22</f>
        <v>0</v>
      </c>
      <c r="U22" s="2">
        <f>Februari!D22-D22</f>
        <v>0</v>
      </c>
      <c r="V22" s="40" t="e">
        <f t="shared" si="0"/>
        <v>#DIV/0!</v>
      </c>
      <c r="W22" s="40" t="e">
        <f t="shared" si="0"/>
        <v>#DIV/0!</v>
      </c>
      <c r="Y22" s="3">
        <f>(Januari!C22+Februari!C22)-C22</f>
        <v>0</v>
      </c>
      <c r="Z22" s="3">
        <f>(Januari!D22+Februari!D22)-D22</f>
        <v>0</v>
      </c>
      <c r="AA22" s="40" t="e">
        <f t="shared" si="1"/>
        <v>#DIV/0!</v>
      </c>
      <c r="AB22" s="40" t="e">
        <f t="shared" si="2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Februari!C23-C23</f>
        <v>0</v>
      </c>
      <c r="U23" s="2">
        <f>Februari!D23-D23</f>
        <v>0</v>
      </c>
      <c r="V23" s="40" t="e">
        <f t="shared" si="0"/>
        <v>#DIV/0!</v>
      </c>
      <c r="W23" s="40" t="e">
        <f t="shared" si="0"/>
        <v>#DIV/0!</v>
      </c>
      <c r="Y23" s="3">
        <f>(Januari!C23+Februari!C23)-C23</f>
        <v>0</v>
      </c>
      <c r="Z23" s="3">
        <f>(Januari!D23+Februari!D23)-D23</f>
        <v>0</v>
      </c>
      <c r="AA23" s="40" t="e">
        <f t="shared" si="1"/>
        <v>#DIV/0!</v>
      </c>
      <c r="AB23" s="40" t="e">
        <f t="shared" si="2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Februari!C24-C24</f>
        <v>0</v>
      </c>
      <c r="U24" s="2">
        <f>Februari!D24-D24</f>
        <v>0</v>
      </c>
      <c r="V24" s="40" t="e">
        <f t="shared" si="0"/>
        <v>#DIV/0!</v>
      </c>
      <c r="W24" s="40" t="e">
        <f t="shared" si="0"/>
        <v>#DIV/0!</v>
      </c>
      <c r="Y24" s="3">
        <f>(Januari!C24+Februari!C24)-C24</f>
        <v>0</v>
      </c>
      <c r="Z24" s="3">
        <f>(Januari!D24+Februari!D24)-D24</f>
        <v>0</v>
      </c>
      <c r="AA24" s="40" t="e">
        <f t="shared" si="1"/>
        <v>#DIV/0!</v>
      </c>
      <c r="AB24" s="40" t="e">
        <f t="shared" si="2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Februari!C25-C25</f>
        <v>0</v>
      </c>
      <c r="U25" s="2">
        <f>Februari!D25-D25</f>
        <v>0</v>
      </c>
      <c r="V25" s="40" t="e">
        <f t="shared" si="0"/>
        <v>#DIV/0!</v>
      </c>
      <c r="W25" s="40" t="e">
        <f t="shared" si="0"/>
        <v>#DIV/0!</v>
      </c>
      <c r="Y25" s="3">
        <f>(Januari!C25+Februari!C25)-C25</f>
        <v>0</v>
      </c>
      <c r="Z25" s="3">
        <f>(Januari!D25+Februari!D25)-D25</f>
        <v>0</v>
      </c>
      <c r="AA25" s="40" t="e">
        <f t="shared" si="1"/>
        <v>#DIV/0!</v>
      </c>
      <c r="AB25" s="40" t="e">
        <f t="shared" si="2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Februari!C26-C26</f>
        <v>0</v>
      </c>
      <c r="U26" s="2">
        <f>Februari!D26-D26</f>
        <v>0</v>
      </c>
      <c r="V26" s="40" t="e">
        <f t="shared" si="0"/>
        <v>#DIV/0!</v>
      </c>
      <c r="W26" s="40" t="e">
        <f t="shared" si="0"/>
        <v>#DIV/0!</v>
      </c>
      <c r="Y26" s="3">
        <f>(Januari!C26+Februari!C26)-C26</f>
        <v>0</v>
      </c>
      <c r="Z26" s="3">
        <f>(Januari!D26+Februari!D26)-D26</f>
        <v>0</v>
      </c>
      <c r="AA26" s="40" t="e">
        <f t="shared" si="1"/>
        <v>#DIV/0!</v>
      </c>
      <c r="AB26" s="40" t="e">
        <f t="shared" si="2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Februari!C27-C27</f>
        <v>0</v>
      </c>
      <c r="U27" s="2">
        <f>Februari!D27-D27</f>
        <v>0</v>
      </c>
      <c r="V27" s="40" t="e">
        <f t="shared" si="0"/>
        <v>#DIV/0!</v>
      </c>
      <c r="W27" s="40" t="e">
        <f t="shared" si="0"/>
        <v>#DIV/0!</v>
      </c>
      <c r="Y27" s="3">
        <f>(Januari!C27+Februari!C27)-C27</f>
        <v>0</v>
      </c>
      <c r="Z27" s="3">
        <f>(Januari!D27+Februari!D27)-D27</f>
        <v>0</v>
      </c>
      <c r="AA27" s="40" t="e">
        <f t="shared" si="1"/>
        <v>#DIV/0!</v>
      </c>
      <c r="AB27" s="40" t="e">
        <f t="shared" si="2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Februari!C28-C28</f>
        <v>0</v>
      </c>
      <c r="U28" s="2">
        <f>Februari!D28-D28</f>
        <v>0</v>
      </c>
      <c r="V28" s="40" t="e">
        <f t="shared" si="0"/>
        <v>#DIV/0!</v>
      </c>
      <c r="W28" s="40" t="e">
        <f t="shared" si="0"/>
        <v>#DIV/0!</v>
      </c>
      <c r="Y28" s="3">
        <f>(Januari!C28+Februari!C28)-C28</f>
        <v>0</v>
      </c>
      <c r="Z28" s="3">
        <f>(Januari!D28+Februari!D28)-D28</f>
        <v>0</v>
      </c>
      <c r="AA28" s="40" t="e">
        <f t="shared" si="1"/>
        <v>#DIV/0!</v>
      </c>
      <c r="AB28" s="40" t="e">
        <f t="shared" si="2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Februari!C29-C29</f>
        <v>0</v>
      </c>
      <c r="U29" s="2">
        <f>Februari!D29-D29</f>
        <v>0</v>
      </c>
      <c r="V29" s="40" t="e">
        <f t="shared" si="0"/>
        <v>#DIV/0!</v>
      </c>
      <c r="W29" s="40" t="e">
        <f t="shared" si="0"/>
        <v>#DIV/0!</v>
      </c>
      <c r="Y29" s="3">
        <f>(Januari!C29+Februari!C29)-C29</f>
        <v>0</v>
      </c>
      <c r="Z29" s="3">
        <f>(Januari!D29+Februari!D29)-D29</f>
        <v>0</v>
      </c>
      <c r="AA29" s="40" t="e">
        <f t="shared" si="1"/>
        <v>#DIV/0!</v>
      </c>
      <c r="AB29" s="40" t="e">
        <f t="shared" si="2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Februari!C30-C30</f>
        <v>0</v>
      </c>
      <c r="U30" s="2">
        <f>Februari!D30-D30</f>
        <v>0</v>
      </c>
      <c r="V30" s="40" t="e">
        <f t="shared" si="0"/>
        <v>#DIV/0!</v>
      </c>
      <c r="W30" s="40" t="e">
        <f t="shared" si="0"/>
        <v>#DIV/0!</v>
      </c>
      <c r="Y30" s="3">
        <f>(Januari!C30+Februari!C30)-C30</f>
        <v>0</v>
      </c>
      <c r="Z30" s="3">
        <f>(Januari!D30+Februari!D30)-D30</f>
        <v>0</v>
      </c>
      <c r="AA30" s="40" t="e">
        <f t="shared" si="1"/>
        <v>#DIV/0!</v>
      </c>
      <c r="AB30" s="40" t="e">
        <f t="shared" si="2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Februari!C31-C31</f>
        <v>0</v>
      </c>
      <c r="U31" s="2">
        <f>Februari!D31-D31</f>
        <v>0</v>
      </c>
      <c r="V31" s="40" t="e">
        <f t="shared" si="0"/>
        <v>#DIV/0!</v>
      </c>
      <c r="W31" s="40" t="e">
        <f t="shared" si="0"/>
        <v>#DIV/0!</v>
      </c>
      <c r="Y31" s="3">
        <f>(Januari!C31+Februari!C31)-C31</f>
        <v>0</v>
      </c>
      <c r="Z31" s="3">
        <f>(Januari!D31+Februari!D31)-D31</f>
        <v>0</v>
      </c>
      <c r="AA31" s="40" t="e">
        <f t="shared" si="1"/>
        <v>#DIV/0!</v>
      </c>
      <c r="AB31" s="40" t="e">
        <f t="shared" si="2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Februari!C32-C32</f>
        <v>0</v>
      </c>
      <c r="U32" s="2">
        <f>Februari!D32-D32</f>
        <v>0</v>
      </c>
      <c r="V32" s="40" t="e">
        <f t="shared" si="0"/>
        <v>#DIV/0!</v>
      </c>
      <c r="W32" s="40" t="e">
        <f t="shared" si="0"/>
        <v>#DIV/0!</v>
      </c>
      <c r="Y32" s="3">
        <f>(Januari!C32+Februari!C32)-C32</f>
        <v>0</v>
      </c>
      <c r="Z32" s="3">
        <f>(Januari!D32+Februari!D32)-D32</f>
        <v>0</v>
      </c>
      <c r="AA32" s="40" t="e">
        <f t="shared" si="1"/>
        <v>#DIV/0!</v>
      </c>
      <c r="AB32" s="40" t="e">
        <f t="shared" si="2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Februari!C33-C33</f>
        <v>0</v>
      </c>
      <c r="U33" s="2">
        <f>Februari!D33-D33</f>
        <v>0</v>
      </c>
      <c r="V33" s="40" t="e">
        <f t="shared" si="0"/>
        <v>#DIV/0!</v>
      </c>
      <c r="W33" s="40" t="e">
        <f t="shared" si="0"/>
        <v>#DIV/0!</v>
      </c>
      <c r="Y33" s="3">
        <f>(Januari!C33+Februari!C33)-C33</f>
        <v>0</v>
      </c>
      <c r="Z33" s="3">
        <f>(Januari!D33+Februari!D33)-D33</f>
        <v>0</v>
      </c>
      <c r="AA33" s="40" t="e">
        <f t="shared" si="1"/>
        <v>#DIV/0!</v>
      </c>
      <c r="AB33" s="40" t="e">
        <f t="shared" si="2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Februari!C34-C34</f>
        <v>0</v>
      </c>
      <c r="U34" s="2">
        <f>Februari!D34-D34</f>
        <v>0</v>
      </c>
      <c r="V34" s="40" t="e">
        <f t="shared" si="0"/>
        <v>#DIV/0!</v>
      </c>
      <c r="W34" s="40" t="e">
        <f t="shared" si="0"/>
        <v>#DIV/0!</v>
      </c>
      <c r="Y34" s="3">
        <f>(Januari!C34+Februari!C34)-C34</f>
        <v>0</v>
      </c>
      <c r="Z34" s="3">
        <f>(Januari!D34+Februari!D34)-D34</f>
        <v>0</v>
      </c>
      <c r="AA34" s="40" t="e">
        <f t="shared" si="1"/>
        <v>#DIV/0!</v>
      </c>
      <c r="AB34" s="40" t="e">
        <f t="shared" si="2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Februari!C35-C35</f>
        <v>0</v>
      </c>
      <c r="U35" s="2">
        <f>Februari!D35-D35</f>
        <v>0</v>
      </c>
      <c r="V35" s="40" t="e">
        <f t="shared" si="0"/>
        <v>#DIV/0!</v>
      </c>
      <c r="W35" s="40" t="e">
        <f t="shared" si="0"/>
        <v>#DIV/0!</v>
      </c>
      <c r="Y35" s="3">
        <f>(Januari!C35+Februari!C35)-C35</f>
        <v>0</v>
      </c>
      <c r="Z35" s="3">
        <f>(Januari!D35+Februari!D35)-D35</f>
        <v>0</v>
      </c>
      <c r="AA35" s="40" t="e">
        <f t="shared" si="1"/>
        <v>#DIV/0!</v>
      </c>
      <c r="AB35" s="40" t="e">
        <f t="shared" si="2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Februari!C36-C36</f>
        <v>0</v>
      </c>
      <c r="U36" s="2">
        <f>Februari!D36-D36</f>
        <v>0</v>
      </c>
      <c r="V36" s="40" t="e">
        <f t="shared" si="0"/>
        <v>#DIV/0!</v>
      </c>
      <c r="W36" s="40" t="e">
        <f t="shared" si="0"/>
        <v>#DIV/0!</v>
      </c>
      <c r="Y36" s="3">
        <f>(Januari!C36+Februari!C36)-C36</f>
        <v>0</v>
      </c>
      <c r="Z36" s="3">
        <f>(Januari!D36+Februari!D36)-D36</f>
        <v>0</v>
      </c>
      <c r="AA36" s="40" t="e">
        <f t="shared" si="1"/>
        <v>#DIV/0!</v>
      </c>
      <c r="AB36" s="40" t="e">
        <f t="shared" si="2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Februari!C37-C37</f>
        <v>0</v>
      </c>
      <c r="U37" s="2">
        <f>Februari!D37-D37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(Januari!C37+Februari!C37)-C37</f>
        <v>0</v>
      </c>
      <c r="Z37" s="3">
        <f>(Januari!D37+Februari!D37)-D37</f>
        <v>0</v>
      </c>
      <c r="AA37" s="40" t="e">
        <f t="shared" si="1"/>
        <v>#DIV/0!</v>
      </c>
      <c r="AB37" s="40" t="e">
        <f t="shared" si="2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Februari!C38-C38</f>
        <v>0</v>
      </c>
      <c r="U38" s="2">
        <f>Februari!D38-D38</f>
        <v>0</v>
      </c>
      <c r="V38" s="40" t="e">
        <f t="shared" si="0"/>
        <v>#DIV/0!</v>
      </c>
      <c r="W38" s="40" t="e">
        <f t="shared" si="0"/>
        <v>#DIV/0!</v>
      </c>
      <c r="Y38" s="3">
        <f>(Januari!C38+Februari!C38)-C38</f>
        <v>0</v>
      </c>
      <c r="Z38" s="3">
        <f>(Januari!D38+Februari!D38)-D38</f>
        <v>0</v>
      </c>
      <c r="AA38" s="40" t="e">
        <f t="shared" si="1"/>
        <v>#DIV/0!</v>
      </c>
      <c r="AB38" s="40" t="e">
        <f t="shared" si="2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Februari!C39-C39</f>
        <v>0</v>
      </c>
      <c r="U39" s="2">
        <f>Februari!D39-D39</f>
        <v>0</v>
      </c>
      <c r="V39" s="40" t="e">
        <f t="shared" si="0"/>
        <v>#DIV/0!</v>
      </c>
      <c r="W39" s="40" t="e">
        <f t="shared" si="0"/>
        <v>#DIV/0!</v>
      </c>
      <c r="Y39" s="3">
        <f>(Januari!C39+Februari!C39)-C39</f>
        <v>0</v>
      </c>
      <c r="Z39" s="3">
        <f>(Januari!D39+Februari!D39)-D39</f>
        <v>0</v>
      </c>
      <c r="AA39" s="40" t="e">
        <f t="shared" si="1"/>
        <v>#DIV/0!</v>
      </c>
      <c r="AB39" s="40" t="e">
        <f t="shared" si="2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Februari!C40-C40</f>
        <v>0</v>
      </c>
      <c r="U40" s="2">
        <f>Februari!D40-D40</f>
        <v>0</v>
      </c>
      <c r="V40" s="40" t="e">
        <f t="shared" si="0"/>
        <v>#DIV/0!</v>
      </c>
      <c r="W40" s="40" t="e">
        <f t="shared" si="0"/>
        <v>#DIV/0!</v>
      </c>
      <c r="Y40" s="3">
        <f>(Januari!C40+Februari!C40)-C40</f>
        <v>0</v>
      </c>
      <c r="Z40" s="3">
        <f>(Januari!D40+Februari!D40)-D40</f>
        <v>0</v>
      </c>
      <c r="AA40" s="40" t="e">
        <f t="shared" si="1"/>
        <v>#DIV/0!</v>
      </c>
      <c r="AB40" s="40" t="e">
        <f t="shared" si="2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Februari!C41-C41</f>
        <v>0</v>
      </c>
      <c r="U41" s="2">
        <f>Februari!D41-D41</f>
        <v>0</v>
      </c>
      <c r="V41" s="40" t="e">
        <f t="shared" si="0"/>
        <v>#DIV/0!</v>
      </c>
      <c r="W41" s="40" t="e">
        <f t="shared" si="0"/>
        <v>#DIV/0!</v>
      </c>
      <c r="Y41" s="3">
        <f>(Januari!C41+Februari!C41)-C41</f>
        <v>0</v>
      </c>
      <c r="Z41" s="3">
        <f>(Januari!D41+Februari!D41)-D41</f>
        <v>0</v>
      </c>
      <c r="AA41" s="40" t="e">
        <f t="shared" si="1"/>
        <v>#DIV/0!</v>
      </c>
      <c r="AB41" s="40" t="e">
        <f t="shared" si="2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Februari!C42-C42</f>
        <v>0</v>
      </c>
      <c r="U42" s="2">
        <f>Februari!D42-D42</f>
        <v>0</v>
      </c>
      <c r="V42" s="40" t="e">
        <f t="shared" si="0"/>
        <v>#DIV/0!</v>
      </c>
      <c r="W42" s="40" t="e">
        <f t="shared" si="0"/>
        <v>#DIV/0!</v>
      </c>
      <c r="Y42" s="3">
        <f>(Januari!C42+Februari!C42)-C42</f>
        <v>0</v>
      </c>
      <c r="Z42" s="3">
        <f>(Januari!D42+Februari!D42)-D42</f>
        <v>0</v>
      </c>
      <c r="AA42" s="40" t="e">
        <f t="shared" si="1"/>
        <v>#DIV/0!</v>
      </c>
      <c r="AB42" s="40" t="e">
        <f t="shared" si="2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Februari!C43-C43</f>
        <v>0</v>
      </c>
      <c r="U43" s="2">
        <f>Februari!D43-D43</f>
        <v>0</v>
      </c>
      <c r="V43" s="40" t="e">
        <f t="shared" si="0"/>
        <v>#DIV/0!</v>
      </c>
      <c r="W43" s="40" t="e">
        <f t="shared" si="0"/>
        <v>#DIV/0!</v>
      </c>
      <c r="Y43" s="3">
        <f>(Januari!C43+Februari!C43)-C43</f>
        <v>0</v>
      </c>
      <c r="Z43" s="3">
        <f>(Januari!D43+Februari!D43)-D43</f>
        <v>0</v>
      </c>
      <c r="AA43" s="40" t="e">
        <f t="shared" si="1"/>
        <v>#DIV/0!</v>
      </c>
      <c r="AB43" s="40" t="e">
        <f t="shared" si="2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Februari!C44-C44</f>
        <v>0</v>
      </c>
      <c r="U44" s="2">
        <f>Februari!D44-D44</f>
        <v>0</v>
      </c>
      <c r="V44" s="40" t="e">
        <f t="shared" si="0"/>
        <v>#DIV/0!</v>
      </c>
      <c r="W44" s="40" t="e">
        <f t="shared" si="0"/>
        <v>#DIV/0!</v>
      </c>
      <c r="Y44" s="3">
        <f>(Januari!C44+Februari!C44)-C44</f>
        <v>0</v>
      </c>
      <c r="Z44" s="3">
        <f>(Januari!D44+Februari!D44)-D44</f>
        <v>0</v>
      </c>
      <c r="AA44" s="40" t="e">
        <f t="shared" si="1"/>
        <v>#DIV/0!</v>
      </c>
      <c r="AB44" s="40" t="e">
        <f t="shared" si="2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Februari!C45-C45</f>
        <v>0</v>
      </c>
      <c r="U45" s="2">
        <f>Februari!D45-D45</f>
        <v>0</v>
      </c>
      <c r="V45" s="40" t="e">
        <f t="shared" si="0"/>
        <v>#DIV/0!</v>
      </c>
      <c r="W45" s="40" t="e">
        <f t="shared" si="0"/>
        <v>#DIV/0!</v>
      </c>
      <c r="Y45" s="3">
        <f>(Januari!C45+Februari!C45)-C45</f>
        <v>0</v>
      </c>
      <c r="Z45" s="3">
        <f>(Januari!D45+Februari!D45)-D45</f>
        <v>0</v>
      </c>
      <c r="AA45" s="40" t="e">
        <f t="shared" si="1"/>
        <v>#DIV/0!</v>
      </c>
      <c r="AB45" s="40" t="e">
        <f t="shared" si="2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Februari!C46-C46</f>
        <v>0</v>
      </c>
      <c r="U46" s="2">
        <f>Februari!D46-D46</f>
        <v>0</v>
      </c>
      <c r="V46" s="40" t="e">
        <f t="shared" si="0"/>
        <v>#DIV/0!</v>
      </c>
      <c r="W46" s="40" t="e">
        <f t="shared" si="0"/>
        <v>#DIV/0!</v>
      </c>
      <c r="Y46" s="3">
        <f>(Januari!C46+Februari!C46)-C46</f>
        <v>0</v>
      </c>
      <c r="Z46" s="3">
        <f>(Januari!D46+Februari!D46)-D46</f>
        <v>0</v>
      </c>
      <c r="AA46" s="40" t="e">
        <f t="shared" si="1"/>
        <v>#DIV/0!</v>
      </c>
      <c r="AB46" s="40" t="e">
        <f t="shared" si="2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Februari!C47-C47</f>
        <v>0</v>
      </c>
      <c r="U47" s="2">
        <f>Februari!D47-D47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(Januari!C47+Februari!C47)-C47</f>
        <v>0</v>
      </c>
      <c r="Z47" s="3">
        <f>(Januari!D47+Februari!D47)-D47</f>
        <v>0</v>
      </c>
      <c r="AA47" s="40" t="e">
        <f t="shared" si="1"/>
        <v>#DIV/0!</v>
      </c>
      <c r="AB47" s="40" t="e">
        <f t="shared" si="2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Februari!C48-C48</f>
        <v>0</v>
      </c>
      <c r="U48" s="2">
        <f>Februari!D48-D48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(Januari!C48+Februari!C48)-C48</f>
        <v>0</v>
      </c>
      <c r="Z48" s="3">
        <f>(Januari!D48+Februari!D48)-D48</f>
        <v>0</v>
      </c>
      <c r="AA48" s="40" t="e">
        <f t="shared" si="1"/>
        <v>#DIV/0!</v>
      </c>
      <c r="AB48" s="40" t="e">
        <f t="shared" si="2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Februari!C49-C49</f>
        <v>0</v>
      </c>
      <c r="U49" s="2">
        <f>Februari!D49-D49</f>
        <v>0</v>
      </c>
      <c r="V49" s="40" t="e">
        <f t="shared" si="0"/>
        <v>#DIV/0!</v>
      </c>
      <c r="W49" s="40" t="e">
        <f t="shared" si="0"/>
        <v>#DIV/0!</v>
      </c>
      <c r="Y49" s="3">
        <f>(Januari!C49+Februari!C49)-C49</f>
        <v>0</v>
      </c>
      <c r="Z49" s="3">
        <f>(Januari!D49+Februari!D49)-D49</f>
        <v>0</v>
      </c>
      <c r="AA49" s="40" t="e">
        <f t="shared" si="1"/>
        <v>#DIV/0!</v>
      </c>
      <c r="AB49" s="40" t="e">
        <f t="shared" si="2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Februari!C50-C50</f>
        <v>0</v>
      </c>
      <c r="U50" s="2">
        <f>Februari!D50-D50</f>
        <v>0</v>
      </c>
      <c r="V50" s="40" t="e">
        <f t="shared" si="0"/>
        <v>#DIV/0!</v>
      </c>
      <c r="W50" s="40" t="e">
        <f t="shared" si="0"/>
        <v>#DIV/0!</v>
      </c>
      <c r="Y50" s="3">
        <f>(Januari!C50+Februari!C50)-C50</f>
        <v>0</v>
      </c>
      <c r="Z50" s="3">
        <f>(Januari!D50+Februari!D50)-D50</f>
        <v>0</v>
      </c>
      <c r="AA50" s="40" t="e">
        <f t="shared" si="1"/>
        <v>#DIV/0!</v>
      </c>
      <c r="AB50" s="40" t="e">
        <f t="shared" si="2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Februari!C51-C51</f>
        <v>0</v>
      </c>
      <c r="U51" s="2">
        <f>Februari!D51-D51</f>
        <v>0</v>
      </c>
      <c r="V51" s="40" t="e">
        <f t="shared" si="0"/>
        <v>#DIV/0!</v>
      </c>
      <c r="W51" s="40" t="e">
        <f t="shared" si="0"/>
        <v>#DIV/0!</v>
      </c>
      <c r="Y51" s="3">
        <f>(Januari!C51+Februari!C51)-C51</f>
        <v>0</v>
      </c>
      <c r="Z51" s="3">
        <f>(Januari!D51+Februari!D51)-D51</f>
        <v>0</v>
      </c>
      <c r="AA51" s="40" t="e">
        <f t="shared" si="1"/>
        <v>#DIV/0!</v>
      </c>
      <c r="AB51" s="40" t="e">
        <f t="shared" si="2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Februari!C52-C52</f>
        <v>0</v>
      </c>
      <c r="U52" s="2">
        <f>Februari!D52-D52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(Januari!C52+Februari!C52)-C52</f>
        <v>0</v>
      </c>
      <c r="Z52" s="3">
        <f>(Januari!D52+Februari!D52)-D52</f>
        <v>0</v>
      </c>
      <c r="AA52" s="40" t="e">
        <f t="shared" si="1"/>
        <v>#DIV/0!</v>
      </c>
      <c r="AB52" s="40" t="e">
        <f t="shared" si="2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Februari!C53-C53</f>
        <v>0</v>
      </c>
      <c r="U53" s="2">
        <f>Februari!D53-D53</f>
        <v>0</v>
      </c>
      <c r="V53" s="40" t="e">
        <f t="shared" si="0"/>
        <v>#DIV/0!</v>
      </c>
      <c r="W53" s="40" t="e">
        <f t="shared" si="0"/>
        <v>#DIV/0!</v>
      </c>
      <c r="Y53" s="3">
        <f>(Januari!C53+Februari!C53)-C53</f>
        <v>0</v>
      </c>
      <c r="Z53" s="3">
        <f>(Januari!D53+Februari!D53)-D53</f>
        <v>0</v>
      </c>
      <c r="AA53" s="40" t="e">
        <f t="shared" si="1"/>
        <v>#DIV/0!</v>
      </c>
      <c r="AB53" s="40" t="e">
        <f t="shared" si="2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Februari!C54-C54</f>
        <v>0</v>
      </c>
      <c r="U54" s="2">
        <f>Februari!D54-D54</f>
        <v>0</v>
      </c>
      <c r="V54" s="40" t="e">
        <f t="shared" si="0"/>
        <v>#DIV/0!</v>
      </c>
      <c r="W54" s="40" t="e">
        <f t="shared" si="0"/>
        <v>#DIV/0!</v>
      </c>
      <c r="Y54" s="3">
        <f>(Januari!C54+Februari!C54)-C54</f>
        <v>0</v>
      </c>
      <c r="Z54" s="3">
        <f>(Januari!D54+Februari!D54)-D54</f>
        <v>0</v>
      </c>
      <c r="AA54" s="40" t="e">
        <f t="shared" si="1"/>
        <v>#DIV/0!</v>
      </c>
      <c r="AB54" s="40" t="e">
        <f t="shared" si="2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Februari!C55-C55</f>
        <v>0</v>
      </c>
      <c r="U55" s="2">
        <f>Februari!D55-D55</f>
        <v>0</v>
      </c>
      <c r="V55" s="40" t="e">
        <f t="shared" si="0"/>
        <v>#DIV/0!</v>
      </c>
      <c r="W55" s="40" t="e">
        <f t="shared" si="0"/>
        <v>#DIV/0!</v>
      </c>
      <c r="Y55" s="3">
        <f>(Januari!C55+Februari!C55)-C55</f>
        <v>0</v>
      </c>
      <c r="Z55" s="3">
        <f>(Januari!D55+Februari!D55)-D55</f>
        <v>0</v>
      </c>
      <c r="AA55" s="40" t="e">
        <f t="shared" si="1"/>
        <v>#DIV/0!</v>
      </c>
      <c r="AB55" s="40" t="e">
        <f t="shared" si="2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Februari!C56-C56</f>
        <v>0</v>
      </c>
      <c r="U56" s="2">
        <f>Februari!D56-D56</f>
        <v>0</v>
      </c>
      <c r="V56" s="40" t="e">
        <f t="shared" si="0"/>
        <v>#DIV/0!</v>
      </c>
      <c r="W56" s="40" t="e">
        <f t="shared" si="0"/>
        <v>#DIV/0!</v>
      </c>
      <c r="Y56" s="3">
        <f>(Januari!C56+Februari!C56)-C56</f>
        <v>0</v>
      </c>
      <c r="Z56" s="3">
        <f>(Januari!D56+Februari!D56)-D56</f>
        <v>0</v>
      </c>
      <c r="AA56" s="40" t="e">
        <f t="shared" si="1"/>
        <v>#DIV/0!</v>
      </c>
      <c r="AB56" s="40" t="e">
        <f t="shared" si="2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Februari!C57-C57</f>
        <v>0</v>
      </c>
      <c r="U57" s="2">
        <f>Februari!D57-D57</f>
        <v>0</v>
      </c>
      <c r="V57" s="40" t="e">
        <f t="shared" si="0"/>
        <v>#DIV/0!</v>
      </c>
      <c r="W57" s="40" t="e">
        <f t="shared" si="0"/>
        <v>#DIV/0!</v>
      </c>
      <c r="Y57" s="3">
        <f>(Januari!C57+Februari!C57)-C57</f>
        <v>0</v>
      </c>
      <c r="Z57" s="3">
        <f>(Januari!D57+Februari!D57)-D57</f>
        <v>0</v>
      </c>
      <c r="AA57" s="40" t="e">
        <f t="shared" si="1"/>
        <v>#DIV/0!</v>
      </c>
      <c r="AB57" s="40" t="e">
        <f t="shared" si="2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Februari!C58-C58</f>
        <v>0</v>
      </c>
      <c r="U58" s="2">
        <f>Februari!D58-D58</f>
        <v>0</v>
      </c>
      <c r="V58" s="40" t="e">
        <f t="shared" si="0"/>
        <v>#DIV/0!</v>
      </c>
      <c r="W58" s="40" t="e">
        <f t="shared" si="0"/>
        <v>#DIV/0!</v>
      </c>
      <c r="Y58" s="3">
        <f>(Januari!C58+Februari!C58)-C58</f>
        <v>0</v>
      </c>
      <c r="Z58" s="3">
        <f>(Januari!D58+Februari!D58)-D58</f>
        <v>0</v>
      </c>
      <c r="AA58" s="40" t="e">
        <f t="shared" si="1"/>
        <v>#DIV/0!</v>
      </c>
      <c r="AB58" s="40" t="e">
        <f t="shared" si="2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Februari!C59-C59</f>
        <v>0</v>
      </c>
      <c r="U59" s="2">
        <f>Februari!D59-D59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(Januari!C59+Februari!C59)-C59</f>
        <v>0</v>
      </c>
      <c r="Z59" s="3">
        <f>(Januari!D59+Februari!D59)-D59</f>
        <v>0</v>
      </c>
      <c r="AA59" s="40" t="e">
        <f t="shared" si="1"/>
        <v>#DIV/0!</v>
      </c>
      <c r="AB59" s="40" t="e">
        <f t="shared" si="2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Februari!C60-C60</f>
        <v>0</v>
      </c>
      <c r="U60" s="2">
        <f>Februari!D60-D60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(Januari!C60+Februari!C60)-C60</f>
        <v>0</v>
      </c>
      <c r="Z60" s="3">
        <f>(Januari!D60+Februari!D60)-D60</f>
        <v>0</v>
      </c>
      <c r="AA60" s="40" t="e">
        <f t="shared" si="1"/>
        <v>#DIV/0!</v>
      </c>
      <c r="AB60" s="40" t="e">
        <f t="shared" si="2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3">SUM(U6:U60)</f>
        <v>0</v>
      </c>
      <c r="V61" s="38" t="e">
        <f t="shared" si="3"/>
        <v>#DIV/0!</v>
      </c>
      <c r="W61" s="38" t="e">
        <f t="shared" si="3"/>
        <v>#DIV/0!</v>
      </c>
      <c r="Y61" s="38">
        <f>SUM(Y6:Y60)</f>
        <v>0</v>
      </c>
      <c r="Z61" s="38">
        <f t="shared" ref="Z61:AB61" si="4">SUM(Z6:Z60)</f>
        <v>0</v>
      </c>
      <c r="AA61" s="38" t="e">
        <f t="shared" si="4"/>
        <v>#DIV/0!</v>
      </c>
      <c r="AB61" s="38" t="e">
        <f t="shared" si="4"/>
        <v>#DIV/0!</v>
      </c>
    </row>
    <row r="62" spans="1:28" ht="15.75" thickTop="1" x14ac:dyDescent="0.25"/>
  </sheetData>
  <mergeCells count="14">
    <mergeCell ref="A4:A5"/>
    <mergeCell ref="B4:B5"/>
    <mergeCell ref="C4:D4"/>
    <mergeCell ref="A1:D1"/>
    <mergeCell ref="A2:D2"/>
    <mergeCell ref="A3:D3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62"/>
  <sheetViews>
    <sheetView topLeftCell="S1" workbookViewId="0">
      <selection activeCell="AB6" sqref="AB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4.140625" style="1" bestFit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87</v>
      </c>
      <c r="B3" s="56"/>
      <c r="C3" s="56"/>
      <c r="D3" s="56"/>
      <c r="R3" s="61" t="s">
        <v>0</v>
      </c>
      <c r="S3" s="61" t="s">
        <v>1</v>
      </c>
      <c r="T3" s="57" t="s">
        <v>111</v>
      </c>
      <c r="U3" s="57"/>
      <c r="V3" s="58"/>
      <c r="W3" s="58"/>
      <c r="X3" s="34"/>
      <c r="Y3" s="59" t="s">
        <v>110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/>
      <c r="D6" s="2"/>
      <c r="R6" s="2">
        <v>1</v>
      </c>
      <c r="S6" s="8" t="s">
        <v>61</v>
      </c>
      <c r="T6" s="2">
        <f>Maret!C6-C6</f>
        <v>0</v>
      </c>
      <c r="U6" s="2">
        <f>Maret!D6-D6</f>
        <v>0</v>
      </c>
      <c r="V6" s="40" t="e">
        <f>T6/C6</f>
        <v>#DIV/0!</v>
      </c>
      <c r="W6" s="40" t="e">
        <f>U6/D6</f>
        <v>#DIV/0!</v>
      </c>
      <c r="Y6" s="3">
        <f>(Januari!C6+Februari!C6+Maret!C6)-C6</f>
        <v>0</v>
      </c>
      <c r="Z6" s="3">
        <f>(Januari!D6+Februari!D6+Maret!D6)-D6</f>
        <v>0</v>
      </c>
      <c r="AA6" s="40" t="e">
        <f>Y6/C6</f>
        <v>#DIV/0!</v>
      </c>
      <c r="AB6" s="40" t="e">
        <f>Z6/D6</f>
        <v>#DIV/0!</v>
      </c>
    </row>
    <row r="7" spans="1:28" x14ac:dyDescent="0.25">
      <c r="A7" s="3">
        <v>2</v>
      </c>
      <c r="B7" s="9" t="s">
        <v>2</v>
      </c>
      <c r="C7" s="3"/>
      <c r="D7" s="3"/>
      <c r="R7" s="3">
        <v>2</v>
      </c>
      <c r="S7" s="9" t="s">
        <v>2</v>
      </c>
      <c r="T7" s="2">
        <f>Maret!C7-C7</f>
        <v>0</v>
      </c>
      <c r="U7" s="2">
        <f>Maret!D7-D7</f>
        <v>0</v>
      </c>
      <c r="V7" s="40" t="e">
        <f t="shared" ref="V7:W60" si="0">T7/C7</f>
        <v>#DIV/0!</v>
      </c>
      <c r="W7" s="40" t="e">
        <f t="shared" si="0"/>
        <v>#DIV/0!</v>
      </c>
      <c r="Y7" s="3">
        <f>(Januari!C7+Februari!C7+Maret!C7)-C7</f>
        <v>0</v>
      </c>
      <c r="Z7" s="3">
        <f>(Januari!D7+Februari!D7+Maret!D7)-D7</f>
        <v>0</v>
      </c>
      <c r="AA7" s="40" t="e">
        <f t="shared" ref="AA7:AB60" si="1">Y7/C7</f>
        <v>#DIV/0!</v>
      </c>
      <c r="AB7" s="40" t="e">
        <f t="shared" si="1"/>
        <v>#DIV/0!</v>
      </c>
    </row>
    <row r="8" spans="1:28" x14ac:dyDescent="0.25">
      <c r="A8" s="3">
        <v>3</v>
      </c>
      <c r="B8" s="9" t="s">
        <v>3</v>
      </c>
      <c r="C8" s="3"/>
      <c r="D8" s="3"/>
      <c r="R8" s="3">
        <v>3</v>
      </c>
      <c r="S8" s="9" t="s">
        <v>3</v>
      </c>
      <c r="T8" s="2">
        <f>Maret!C8-C8</f>
        <v>0</v>
      </c>
      <c r="U8" s="2">
        <f>Maret!D8-D8</f>
        <v>0</v>
      </c>
      <c r="V8" s="40" t="e">
        <f t="shared" si="0"/>
        <v>#DIV/0!</v>
      </c>
      <c r="W8" s="40" t="e">
        <f t="shared" si="0"/>
        <v>#DIV/0!</v>
      </c>
      <c r="Y8" s="3">
        <f>(Januari!C8+Februari!C8+Maret!C8)-C8</f>
        <v>0</v>
      </c>
      <c r="Z8" s="3">
        <f>(Januari!D8+Februari!D8+Maret!D8)-D8</f>
        <v>0</v>
      </c>
      <c r="AA8" s="40" t="e">
        <f t="shared" si="1"/>
        <v>#DIV/0!</v>
      </c>
      <c r="AB8" s="40" t="e">
        <f t="shared" si="1"/>
        <v>#DIV/0!</v>
      </c>
    </row>
    <row r="9" spans="1:28" x14ac:dyDescent="0.25">
      <c r="A9" s="3">
        <v>4</v>
      </c>
      <c r="B9" s="9" t="s">
        <v>4</v>
      </c>
      <c r="C9" s="3"/>
      <c r="D9" s="3"/>
      <c r="R9" s="3">
        <v>4</v>
      </c>
      <c r="S9" s="9" t="s">
        <v>4</v>
      </c>
      <c r="T9" s="2">
        <f>Maret!C9-C9</f>
        <v>0</v>
      </c>
      <c r="U9" s="2">
        <f>Maret!D9-D9</f>
        <v>0</v>
      </c>
      <c r="V9" s="40" t="e">
        <f t="shared" si="0"/>
        <v>#DIV/0!</v>
      </c>
      <c r="W9" s="40" t="e">
        <f t="shared" si="0"/>
        <v>#DIV/0!</v>
      </c>
      <c r="Y9" s="3">
        <f>(Januari!C9+Februari!C9+Maret!C9)-C9</f>
        <v>0</v>
      </c>
      <c r="Z9" s="3">
        <f>(Januari!D9+Februari!D9+Maret!D9)-D9</f>
        <v>0</v>
      </c>
      <c r="AA9" s="40" t="e">
        <f t="shared" si="1"/>
        <v>#DIV/0!</v>
      </c>
      <c r="AB9" s="40" t="e">
        <f t="shared" si="1"/>
        <v>#DIV/0!</v>
      </c>
    </row>
    <row r="10" spans="1:28" x14ac:dyDescent="0.25">
      <c r="A10" s="3">
        <v>5</v>
      </c>
      <c r="B10" s="9" t="s">
        <v>5</v>
      </c>
      <c r="C10" s="3"/>
      <c r="D10" s="3"/>
      <c r="R10" s="3">
        <v>5</v>
      </c>
      <c r="S10" s="9" t="s">
        <v>5</v>
      </c>
      <c r="T10" s="2">
        <f>Maret!C10-C10</f>
        <v>0</v>
      </c>
      <c r="U10" s="2">
        <f>Maret!D10-D10</f>
        <v>0</v>
      </c>
      <c r="V10" s="40" t="e">
        <f t="shared" si="0"/>
        <v>#DIV/0!</v>
      </c>
      <c r="W10" s="40" t="e">
        <f t="shared" si="0"/>
        <v>#DIV/0!</v>
      </c>
      <c r="Y10" s="3">
        <f>(Januari!C10+Februari!C10+Maret!C10)-C10</f>
        <v>0</v>
      </c>
      <c r="Z10" s="3">
        <f>(Januari!D10+Februari!D10+Maret!D10)-D10</f>
        <v>0</v>
      </c>
      <c r="AA10" s="40" t="e">
        <f t="shared" si="1"/>
        <v>#DIV/0!</v>
      </c>
      <c r="AB10" s="40" t="e">
        <f t="shared" si="1"/>
        <v>#DIV/0!</v>
      </c>
    </row>
    <row r="11" spans="1:28" x14ac:dyDescent="0.25">
      <c r="A11" s="3">
        <v>6</v>
      </c>
      <c r="B11" s="9" t="s">
        <v>6</v>
      </c>
      <c r="C11" s="3"/>
      <c r="D11" s="3"/>
      <c r="R11" s="3">
        <v>6</v>
      </c>
      <c r="S11" s="9" t="s">
        <v>6</v>
      </c>
      <c r="T11" s="2">
        <f>Maret!C11-C11</f>
        <v>0</v>
      </c>
      <c r="U11" s="2">
        <f>Maret!D11-D11</f>
        <v>0</v>
      </c>
      <c r="V11" s="40" t="e">
        <f t="shared" si="0"/>
        <v>#DIV/0!</v>
      </c>
      <c r="W11" s="40" t="e">
        <f t="shared" si="0"/>
        <v>#DIV/0!</v>
      </c>
      <c r="Y11" s="3">
        <f>(Januari!C11+Februari!C11+Maret!C11)-C11</f>
        <v>0</v>
      </c>
      <c r="Z11" s="3">
        <f>(Januari!D11+Februari!D11+Maret!D11)-D11</f>
        <v>0</v>
      </c>
      <c r="AA11" s="40" t="e">
        <f t="shared" si="1"/>
        <v>#DIV/0!</v>
      </c>
      <c r="AB11" s="40" t="e">
        <f t="shared" si="1"/>
        <v>#DIV/0!</v>
      </c>
    </row>
    <row r="12" spans="1:28" x14ac:dyDescent="0.25">
      <c r="A12" s="3">
        <v>7</v>
      </c>
      <c r="B12" s="9" t="s">
        <v>7</v>
      </c>
      <c r="C12" s="3"/>
      <c r="D12" s="3"/>
      <c r="R12" s="3">
        <v>7</v>
      </c>
      <c r="S12" s="9" t="s">
        <v>7</v>
      </c>
      <c r="T12" s="2">
        <f>Maret!C12-C12</f>
        <v>0</v>
      </c>
      <c r="U12" s="2">
        <f>Maret!D12-D12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(Januari!C12+Februari!C12+Maret!C12)-C12</f>
        <v>0</v>
      </c>
      <c r="Z12" s="3">
        <f>(Januari!D12+Februari!D12+Maret!D12)-D12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3"/>
      <c r="R13" s="3">
        <v>8</v>
      </c>
      <c r="S13" s="9" t="s">
        <v>8</v>
      </c>
      <c r="T13" s="2">
        <f>Maret!C13-C13</f>
        <v>0</v>
      </c>
      <c r="U13" s="2">
        <f>Maret!D13-D13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(Januari!C13+Februari!C13+Maret!C13)-C13</f>
        <v>0</v>
      </c>
      <c r="Z13" s="3">
        <f>(Januari!D13+Februari!D13+Maret!D13)-D13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/>
      <c r="D14" s="3"/>
      <c r="R14" s="3">
        <v>9</v>
      </c>
      <c r="S14" s="9" t="s">
        <v>9</v>
      </c>
      <c r="T14" s="2">
        <f>Maret!C14-C14</f>
        <v>0</v>
      </c>
      <c r="U14" s="2">
        <f>Maret!D14-D14</f>
        <v>0</v>
      </c>
      <c r="V14" s="40" t="e">
        <f t="shared" si="0"/>
        <v>#DIV/0!</v>
      </c>
      <c r="W14" s="40" t="e">
        <f t="shared" si="0"/>
        <v>#DIV/0!</v>
      </c>
      <c r="Y14" s="3">
        <f>(Januari!C14+Februari!C14+Maret!C14)-C14</f>
        <v>0</v>
      </c>
      <c r="Z14" s="3">
        <f>(Januari!D14+Februari!D14+Maret!D14)-D14</f>
        <v>0</v>
      </c>
      <c r="AA14" s="40" t="e">
        <f t="shared" si="1"/>
        <v>#DIV/0!</v>
      </c>
      <c r="AB14" s="40" t="e">
        <f t="shared" si="1"/>
        <v>#DIV/0!</v>
      </c>
    </row>
    <row r="15" spans="1:28" ht="16.5" customHeight="1" x14ac:dyDescent="0.25">
      <c r="A15" s="3">
        <v>10</v>
      </c>
      <c r="B15" s="10" t="s">
        <v>10</v>
      </c>
      <c r="C15" s="3"/>
      <c r="D15" s="3"/>
      <c r="R15" s="3">
        <v>10</v>
      </c>
      <c r="S15" s="10" t="s">
        <v>10</v>
      </c>
      <c r="T15" s="2">
        <f>Maret!C15-C15</f>
        <v>0</v>
      </c>
      <c r="U15" s="2">
        <f>Maret!D15-D15</f>
        <v>0</v>
      </c>
      <c r="V15" s="40" t="e">
        <f t="shared" si="0"/>
        <v>#DIV/0!</v>
      </c>
      <c r="W15" s="40" t="e">
        <f t="shared" si="0"/>
        <v>#DIV/0!</v>
      </c>
      <c r="Y15" s="3">
        <f>(Januari!C15+Februari!C15+Maret!C15)-C15</f>
        <v>0</v>
      </c>
      <c r="Z15" s="3">
        <f>(Januari!D15+Februari!D15+Maret!D15)-D15</f>
        <v>0</v>
      </c>
      <c r="AA15" s="40" t="e">
        <f t="shared" si="1"/>
        <v>#DIV/0!</v>
      </c>
      <c r="AB15" s="40" t="e">
        <f t="shared" si="1"/>
        <v>#DIV/0!</v>
      </c>
    </row>
    <row r="16" spans="1:28" x14ac:dyDescent="0.25">
      <c r="A16" s="3">
        <v>11</v>
      </c>
      <c r="B16" s="9" t="s">
        <v>11</v>
      </c>
      <c r="C16" s="3"/>
      <c r="D16" s="3"/>
      <c r="R16" s="3">
        <v>11</v>
      </c>
      <c r="S16" s="9" t="s">
        <v>11</v>
      </c>
      <c r="T16" s="2">
        <f>Maret!C16-C16</f>
        <v>0</v>
      </c>
      <c r="U16" s="2">
        <f>Maret!D16-D16</f>
        <v>0</v>
      </c>
      <c r="V16" s="40" t="e">
        <f t="shared" si="0"/>
        <v>#DIV/0!</v>
      </c>
      <c r="W16" s="40" t="e">
        <f t="shared" si="0"/>
        <v>#DIV/0!</v>
      </c>
      <c r="Y16" s="3">
        <f>(Januari!C16+Februari!C16+Maret!C16)-C16</f>
        <v>0</v>
      </c>
      <c r="Z16" s="3">
        <f>(Januari!D16+Februari!D16+Maret!D16)-D16</f>
        <v>0</v>
      </c>
      <c r="AA16" s="40" t="e">
        <f t="shared" si="1"/>
        <v>#DIV/0!</v>
      </c>
      <c r="AB16" s="40" t="e">
        <f t="shared" si="1"/>
        <v>#DIV/0!</v>
      </c>
    </row>
    <row r="17" spans="1:28" x14ac:dyDescent="0.25">
      <c r="A17" s="3">
        <v>12</v>
      </c>
      <c r="B17" s="9" t="s">
        <v>12</v>
      </c>
      <c r="C17" s="3"/>
      <c r="D17" s="3"/>
      <c r="R17" s="3">
        <v>12</v>
      </c>
      <c r="S17" s="9" t="s">
        <v>12</v>
      </c>
      <c r="T17" s="2">
        <f>Maret!C17-C17</f>
        <v>0</v>
      </c>
      <c r="U17" s="2">
        <f>Maret!D17-D17</f>
        <v>0</v>
      </c>
      <c r="V17" s="40" t="e">
        <f t="shared" si="0"/>
        <v>#DIV/0!</v>
      </c>
      <c r="W17" s="40" t="e">
        <f t="shared" si="0"/>
        <v>#DIV/0!</v>
      </c>
      <c r="Y17" s="3">
        <f>(Januari!C17+Februari!C17+Maret!C17)-C17</f>
        <v>0</v>
      </c>
      <c r="Z17" s="3">
        <f>(Januari!D17+Februari!D17+Maret!D17)-D17</f>
        <v>0</v>
      </c>
      <c r="AA17" s="40" t="e">
        <f t="shared" si="1"/>
        <v>#DIV/0!</v>
      </c>
      <c r="AB17" s="40" t="e">
        <f t="shared" si="1"/>
        <v>#DIV/0!</v>
      </c>
    </row>
    <row r="18" spans="1:28" x14ac:dyDescent="0.25">
      <c r="A18" s="3">
        <v>13</v>
      </c>
      <c r="B18" s="9" t="s">
        <v>13</v>
      </c>
      <c r="C18" s="3"/>
      <c r="D18" s="3"/>
      <c r="R18" s="3">
        <v>13</v>
      </c>
      <c r="S18" s="9" t="s">
        <v>13</v>
      </c>
      <c r="T18" s="2">
        <f>Maret!C18-C18</f>
        <v>0</v>
      </c>
      <c r="U18" s="2">
        <f>Maret!D18-D18</f>
        <v>0</v>
      </c>
      <c r="V18" s="40" t="e">
        <f t="shared" si="0"/>
        <v>#DIV/0!</v>
      </c>
      <c r="W18" s="40" t="e">
        <f t="shared" si="0"/>
        <v>#DIV/0!</v>
      </c>
      <c r="Y18" s="3">
        <f>(Januari!C18+Februari!C18+Maret!C18)-C18</f>
        <v>0</v>
      </c>
      <c r="Z18" s="3">
        <f>(Januari!D18+Februari!D18+Maret!D18)-D18</f>
        <v>0</v>
      </c>
      <c r="AA18" s="40" t="e">
        <f t="shared" si="1"/>
        <v>#DIV/0!</v>
      </c>
      <c r="AB18" s="40" t="e">
        <f t="shared" si="1"/>
        <v>#DIV/0!</v>
      </c>
    </row>
    <row r="19" spans="1:28" x14ac:dyDescent="0.25">
      <c r="A19" s="3">
        <v>14</v>
      </c>
      <c r="B19" s="9" t="s">
        <v>14</v>
      </c>
      <c r="C19" s="3"/>
      <c r="D19" s="3"/>
      <c r="R19" s="3">
        <v>14</v>
      </c>
      <c r="S19" s="9" t="s">
        <v>14</v>
      </c>
      <c r="T19" s="2">
        <f>Maret!C19-C19</f>
        <v>0</v>
      </c>
      <c r="U19" s="2">
        <f>Maret!D19-D19</f>
        <v>0</v>
      </c>
      <c r="V19" s="40" t="e">
        <f t="shared" si="0"/>
        <v>#DIV/0!</v>
      </c>
      <c r="W19" s="40" t="e">
        <f t="shared" si="0"/>
        <v>#DIV/0!</v>
      </c>
      <c r="Y19" s="3">
        <f>(Januari!C19+Februari!C19+Maret!C19)-C19</f>
        <v>0</v>
      </c>
      <c r="Z19" s="3">
        <f>(Januari!D19+Februari!D19+Maret!D19)-D19</f>
        <v>0</v>
      </c>
      <c r="AA19" s="40" t="e">
        <f t="shared" si="1"/>
        <v>#DIV/0!</v>
      </c>
      <c r="AB19" s="40" t="e">
        <f t="shared" si="1"/>
        <v>#DIV/0!</v>
      </c>
    </row>
    <row r="20" spans="1:28" x14ac:dyDescent="0.25">
      <c r="A20" s="3">
        <v>15</v>
      </c>
      <c r="B20" s="9" t="s">
        <v>15</v>
      </c>
      <c r="C20" s="3"/>
      <c r="D20" s="3"/>
      <c r="R20" s="3">
        <v>15</v>
      </c>
      <c r="S20" s="9" t="s">
        <v>15</v>
      </c>
      <c r="T20" s="2">
        <f>Maret!C20-C20</f>
        <v>0</v>
      </c>
      <c r="U20" s="2">
        <f>Maret!D20-D20</f>
        <v>0</v>
      </c>
      <c r="V20" s="40" t="e">
        <f t="shared" si="0"/>
        <v>#DIV/0!</v>
      </c>
      <c r="W20" s="40" t="e">
        <f t="shared" si="0"/>
        <v>#DIV/0!</v>
      </c>
      <c r="Y20" s="3">
        <f>(Januari!C20+Februari!C20+Maret!C20)-C20</f>
        <v>0</v>
      </c>
      <c r="Z20" s="3">
        <f>(Januari!D20+Februari!D20+Maret!D20)-D20</f>
        <v>0</v>
      </c>
      <c r="AA20" s="40" t="e">
        <f t="shared" si="1"/>
        <v>#DIV/0!</v>
      </c>
      <c r="AB20" s="40" t="e">
        <f t="shared" si="1"/>
        <v>#DIV/0!</v>
      </c>
    </row>
    <row r="21" spans="1:28" x14ac:dyDescent="0.25">
      <c r="A21" s="3">
        <v>16</v>
      </c>
      <c r="B21" s="9" t="s">
        <v>16</v>
      </c>
      <c r="C21" s="3"/>
      <c r="D21" s="3"/>
      <c r="R21" s="3">
        <v>16</v>
      </c>
      <c r="S21" s="9" t="s">
        <v>16</v>
      </c>
      <c r="T21" s="2">
        <f>Maret!C21-C21</f>
        <v>0</v>
      </c>
      <c r="U21" s="2">
        <f>Maret!D21-D21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(Januari!C21+Februari!C21+Maret!C21)-C21</f>
        <v>0</v>
      </c>
      <c r="Z21" s="3">
        <f>(Januari!D21+Februari!D21+Maret!D21)-D21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/>
      <c r="D22" s="3"/>
      <c r="R22" s="3">
        <v>17</v>
      </c>
      <c r="S22" s="9" t="s">
        <v>17</v>
      </c>
      <c r="T22" s="2">
        <f>Maret!C22-C22</f>
        <v>0</v>
      </c>
      <c r="U22" s="2">
        <f>Maret!D22-D22</f>
        <v>0</v>
      </c>
      <c r="V22" s="40" t="e">
        <f t="shared" si="0"/>
        <v>#DIV/0!</v>
      </c>
      <c r="W22" s="40" t="e">
        <f t="shared" si="0"/>
        <v>#DIV/0!</v>
      </c>
      <c r="Y22" s="3">
        <f>(Januari!C22+Februari!C22+Maret!C22)-C22</f>
        <v>0</v>
      </c>
      <c r="Z22" s="3">
        <f>(Januari!D22+Februari!D22+Maret!D22)-D22</f>
        <v>0</v>
      </c>
      <c r="AA22" s="40" t="e">
        <f t="shared" si="1"/>
        <v>#DIV/0!</v>
      </c>
      <c r="AB22" s="40" t="e">
        <f t="shared" si="1"/>
        <v>#DIV/0!</v>
      </c>
    </row>
    <row r="23" spans="1:28" x14ac:dyDescent="0.25">
      <c r="A23" s="3">
        <v>18</v>
      </c>
      <c r="B23" s="9" t="s">
        <v>18</v>
      </c>
      <c r="C23" s="3"/>
      <c r="D23" s="3"/>
      <c r="R23" s="3">
        <v>18</v>
      </c>
      <c r="S23" s="9" t="s">
        <v>18</v>
      </c>
      <c r="T23" s="2">
        <f>Maret!C23-C23</f>
        <v>0</v>
      </c>
      <c r="U23" s="2">
        <f>Maret!D23-D23</f>
        <v>0</v>
      </c>
      <c r="V23" s="40" t="e">
        <f t="shared" si="0"/>
        <v>#DIV/0!</v>
      </c>
      <c r="W23" s="40" t="e">
        <f t="shared" si="0"/>
        <v>#DIV/0!</v>
      </c>
      <c r="Y23" s="3">
        <f>(Januari!C23+Februari!C23+Maret!C23)-C23</f>
        <v>0</v>
      </c>
      <c r="Z23" s="3">
        <f>(Januari!D23+Februari!D23+Maret!D23)-D23</f>
        <v>0</v>
      </c>
      <c r="AA23" s="40" t="e">
        <f t="shared" si="1"/>
        <v>#DIV/0!</v>
      </c>
      <c r="AB23" s="40" t="e">
        <f t="shared" si="1"/>
        <v>#DIV/0!</v>
      </c>
    </row>
    <row r="24" spans="1:28" x14ac:dyDescent="0.25">
      <c r="A24" s="3">
        <v>19</v>
      </c>
      <c r="B24" s="9" t="s">
        <v>19</v>
      </c>
      <c r="C24" s="3"/>
      <c r="D24" s="3"/>
      <c r="R24" s="3">
        <v>19</v>
      </c>
      <c r="S24" s="9" t="s">
        <v>19</v>
      </c>
      <c r="T24" s="2">
        <f>Maret!C24-C24</f>
        <v>0</v>
      </c>
      <c r="U24" s="2">
        <f>Maret!D24-D24</f>
        <v>0</v>
      </c>
      <c r="V24" s="40" t="e">
        <f t="shared" si="0"/>
        <v>#DIV/0!</v>
      </c>
      <c r="W24" s="40" t="e">
        <f t="shared" si="0"/>
        <v>#DIV/0!</v>
      </c>
      <c r="Y24" s="3">
        <f>(Januari!C24+Februari!C24+Maret!C24)-C24</f>
        <v>0</v>
      </c>
      <c r="Z24" s="3">
        <f>(Januari!D24+Februari!D24+Maret!D24)-D24</f>
        <v>0</v>
      </c>
      <c r="AA24" s="40" t="e">
        <f t="shared" si="1"/>
        <v>#DIV/0!</v>
      </c>
      <c r="AB24" s="40" t="e">
        <f t="shared" si="1"/>
        <v>#DIV/0!</v>
      </c>
    </row>
    <row r="25" spans="1:28" x14ac:dyDescent="0.25">
      <c r="A25" s="3">
        <v>20</v>
      </c>
      <c r="B25" s="9" t="s">
        <v>20</v>
      </c>
      <c r="C25" s="3"/>
      <c r="D25" s="3"/>
      <c r="R25" s="3">
        <v>20</v>
      </c>
      <c r="S25" s="9" t="s">
        <v>20</v>
      </c>
      <c r="T25" s="2">
        <f>Maret!C25-C25</f>
        <v>0</v>
      </c>
      <c r="U25" s="2">
        <f>Maret!D25-D25</f>
        <v>0</v>
      </c>
      <c r="V25" s="40" t="e">
        <f t="shared" si="0"/>
        <v>#DIV/0!</v>
      </c>
      <c r="W25" s="40" t="e">
        <f t="shared" si="0"/>
        <v>#DIV/0!</v>
      </c>
      <c r="Y25" s="3">
        <f>(Januari!C25+Februari!C25+Maret!C25)-C25</f>
        <v>0</v>
      </c>
      <c r="Z25" s="3">
        <f>(Januari!D25+Februari!D25+Maret!D25)-D25</f>
        <v>0</v>
      </c>
      <c r="AA25" s="40" t="e">
        <f t="shared" si="1"/>
        <v>#DIV/0!</v>
      </c>
      <c r="AB25" s="40" t="e">
        <f t="shared" si="1"/>
        <v>#DIV/0!</v>
      </c>
    </row>
    <row r="26" spans="1:28" x14ac:dyDescent="0.25">
      <c r="A26" s="3">
        <v>21</v>
      </c>
      <c r="B26" s="9" t="s">
        <v>21</v>
      </c>
      <c r="C26" s="3"/>
      <c r="D26" s="3"/>
      <c r="R26" s="3">
        <v>21</v>
      </c>
      <c r="S26" s="9" t="s">
        <v>21</v>
      </c>
      <c r="T26" s="2">
        <f>Maret!C26-C26</f>
        <v>0</v>
      </c>
      <c r="U26" s="2">
        <f>Maret!D26-D26</f>
        <v>0</v>
      </c>
      <c r="V26" s="40" t="e">
        <f t="shared" si="0"/>
        <v>#DIV/0!</v>
      </c>
      <c r="W26" s="40" t="e">
        <f t="shared" si="0"/>
        <v>#DIV/0!</v>
      </c>
      <c r="Y26" s="3">
        <f>(Januari!C26+Februari!C26+Maret!C26)-C26</f>
        <v>0</v>
      </c>
      <c r="Z26" s="3">
        <f>(Januari!D26+Februari!D26+Maret!D26)-D26</f>
        <v>0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/>
      <c r="D27" s="3"/>
      <c r="R27" s="3">
        <v>22</v>
      </c>
      <c r="S27" s="9" t="s">
        <v>22</v>
      </c>
      <c r="T27" s="2">
        <f>Maret!C27-C27</f>
        <v>0</v>
      </c>
      <c r="U27" s="2">
        <f>Maret!D27-D27</f>
        <v>0</v>
      </c>
      <c r="V27" s="40" t="e">
        <f t="shared" si="0"/>
        <v>#DIV/0!</v>
      </c>
      <c r="W27" s="40" t="e">
        <f t="shared" si="0"/>
        <v>#DIV/0!</v>
      </c>
      <c r="Y27" s="3">
        <f>(Januari!C27+Februari!C27+Maret!C27)-C27</f>
        <v>0</v>
      </c>
      <c r="Z27" s="3">
        <f>(Januari!D27+Februari!D27+Maret!D27)-D27</f>
        <v>0</v>
      </c>
      <c r="AA27" s="40" t="e">
        <f t="shared" si="1"/>
        <v>#DIV/0!</v>
      </c>
      <c r="AB27" s="40" t="e">
        <f t="shared" si="1"/>
        <v>#DIV/0!</v>
      </c>
    </row>
    <row r="28" spans="1:28" x14ac:dyDescent="0.25">
      <c r="A28" s="3">
        <v>23</v>
      </c>
      <c r="B28" s="9" t="s">
        <v>23</v>
      </c>
      <c r="C28" s="3"/>
      <c r="D28" s="3"/>
      <c r="R28" s="3">
        <v>23</v>
      </c>
      <c r="S28" s="9" t="s">
        <v>23</v>
      </c>
      <c r="T28" s="2">
        <f>Maret!C28-C28</f>
        <v>0</v>
      </c>
      <c r="U28" s="2">
        <f>Maret!D28-D28</f>
        <v>0</v>
      </c>
      <c r="V28" s="40" t="e">
        <f t="shared" si="0"/>
        <v>#DIV/0!</v>
      </c>
      <c r="W28" s="40" t="e">
        <f t="shared" si="0"/>
        <v>#DIV/0!</v>
      </c>
      <c r="Y28" s="3">
        <f>(Januari!C28+Februari!C28+Maret!C28)-C28</f>
        <v>0</v>
      </c>
      <c r="Z28" s="3">
        <f>(Januari!D28+Februari!D28+Maret!D28)-D28</f>
        <v>0</v>
      </c>
      <c r="AA28" s="40" t="e">
        <f t="shared" si="1"/>
        <v>#DIV/0!</v>
      </c>
      <c r="AB28" s="40" t="e">
        <f t="shared" si="1"/>
        <v>#DIV/0!</v>
      </c>
    </row>
    <row r="29" spans="1:28" x14ac:dyDescent="0.25">
      <c r="A29" s="3">
        <v>24</v>
      </c>
      <c r="B29" s="9" t="s">
        <v>24</v>
      </c>
      <c r="C29" s="3"/>
      <c r="D29" s="3"/>
      <c r="R29" s="3">
        <v>24</v>
      </c>
      <c r="S29" s="9" t="s">
        <v>24</v>
      </c>
      <c r="T29" s="2">
        <f>Maret!C29-C29</f>
        <v>0</v>
      </c>
      <c r="U29" s="2">
        <f>Maret!D29-D29</f>
        <v>0</v>
      </c>
      <c r="V29" s="40" t="e">
        <f t="shared" si="0"/>
        <v>#DIV/0!</v>
      </c>
      <c r="W29" s="40" t="e">
        <f t="shared" si="0"/>
        <v>#DIV/0!</v>
      </c>
      <c r="Y29" s="3">
        <f>(Januari!C29+Februari!C29+Maret!C29)-C29</f>
        <v>0</v>
      </c>
      <c r="Z29" s="3">
        <f>(Januari!D29+Februari!D29+Maret!D29)-D29</f>
        <v>0</v>
      </c>
      <c r="AA29" s="40" t="e">
        <f t="shared" si="1"/>
        <v>#DIV/0!</v>
      </c>
      <c r="AB29" s="40" t="e">
        <f t="shared" si="1"/>
        <v>#DIV/0!</v>
      </c>
    </row>
    <row r="30" spans="1:28" x14ac:dyDescent="0.25">
      <c r="A30" s="3">
        <v>25</v>
      </c>
      <c r="B30" s="9" t="s">
        <v>25</v>
      </c>
      <c r="C30" s="3"/>
      <c r="D30" s="3"/>
      <c r="R30" s="3">
        <v>25</v>
      </c>
      <c r="S30" s="9" t="s">
        <v>25</v>
      </c>
      <c r="T30" s="2">
        <f>Maret!C30-C30</f>
        <v>0</v>
      </c>
      <c r="U30" s="2">
        <f>Maret!D30-D30</f>
        <v>0</v>
      </c>
      <c r="V30" s="40" t="e">
        <f t="shared" si="0"/>
        <v>#DIV/0!</v>
      </c>
      <c r="W30" s="40" t="e">
        <f t="shared" si="0"/>
        <v>#DIV/0!</v>
      </c>
      <c r="Y30" s="3">
        <f>(Januari!C30+Februari!C30+Maret!C30)-C30</f>
        <v>0</v>
      </c>
      <c r="Z30" s="3">
        <f>(Januari!D30+Februari!D30+Maret!D30)-D30</f>
        <v>0</v>
      </c>
      <c r="AA30" s="40" t="e">
        <f t="shared" si="1"/>
        <v>#DIV/0!</v>
      </c>
      <c r="AB30" s="40" t="e">
        <f t="shared" si="1"/>
        <v>#DIV/0!</v>
      </c>
    </row>
    <row r="31" spans="1:28" x14ac:dyDescent="0.25">
      <c r="A31" s="3">
        <v>26</v>
      </c>
      <c r="B31" s="9" t="s">
        <v>26</v>
      </c>
      <c r="C31" s="3"/>
      <c r="D31" s="3"/>
      <c r="R31" s="3">
        <v>26</v>
      </c>
      <c r="S31" s="9" t="s">
        <v>26</v>
      </c>
      <c r="T31" s="2">
        <f>Maret!C31-C31</f>
        <v>0</v>
      </c>
      <c r="U31" s="2">
        <f>Maret!D31-D31</f>
        <v>0</v>
      </c>
      <c r="V31" s="40" t="e">
        <f t="shared" si="0"/>
        <v>#DIV/0!</v>
      </c>
      <c r="W31" s="40" t="e">
        <f t="shared" si="0"/>
        <v>#DIV/0!</v>
      </c>
      <c r="Y31" s="3">
        <f>(Januari!C31+Februari!C31+Maret!C31)-C31</f>
        <v>0</v>
      </c>
      <c r="Z31" s="3">
        <f>(Januari!D31+Februari!D31+Maret!D31)-D31</f>
        <v>0</v>
      </c>
      <c r="AA31" s="40" t="e">
        <f t="shared" si="1"/>
        <v>#DIV/0!</v>
      </c>
      <c r="AB31" s="40" t="e">
        <f t="shared" si="1"/>
        <v>#DIV/0!</v>
      </c>
    </row>
    <row r="32" spans="1:28" x14ac:dyDescent="0.25">
      <c r="A32" s="3">
        <v>27</v>
      </c>
      <c r="B32" s="9" t="s">
        <v>27</v>
      </c>
      <c r="C32" s="3"/>
      <c r="D32" s="3"/>
      <c r="R32" s="3">
        <v>27</v>
      </c>
      <c r="S32" s="9" t="s">
        <v>27</v>
      </c>
      <c r="T32" s="2">
        <f>Maret!C32-C32</f>
        <v>0</v>
      </c>
      <c r="U32" s="2">
        <f>Maret!D32-D32</f>
        <v>0</v>
      </c>
      <c r="V32" s="40" t="e">
        <f t="shared" si="0"/>
        <v>#DIV/0!</v>
      </c>
      <c r="W32" s="40" t="e">
        <f t="shared" si="0"/>
        <v>#DIV/0!</v>
      </c>
      <c r="Y32" s="3">
        <f>(Januari!C32+Februari!C32+Maret!C32)-C32</f>
        <v>0</v>
      </c>
      <c r="Z32" s="3">
        <f>(Januari!D32+Februari!D32+Maret!D32)-D32</f>
        <v>0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/>
      <c r="B33" s="9" t="s">
        <v>82</v>
      </c>
      <c r="C33" s="3"/>
      <c r="D33" s="3"/>
      <c r="R33" s="3"/>
      <c r="S33" s="9" t="s">
        <v>82</v>
      </c>
      <c r="T33" s="2">
        <f>Maret!C33-C33</f>
        <v>0</v>
      </c>
      <c r="U33" s="2">
        <f>Maret!D33-D33</f>
        <v>0</v>
      </c>
      <c r="V33" s="40" t="e">
        <f t="shared" si="0"/>
        <v>#DIV/0!</v>
      </c>
      <c r="W33" s="40" t="e">
        <f t="shared" si="0"/>
        <v>#DIV/0!</v>
      </c>
      <c r="Y33" s="3">
        <f>(Januari!C33+Februari!C33+Maret!C33)-C33</f>
        <v>0</v>
      </c>
      <c r="Z33" s="3">
        <f>(Januari!D33+Februari!D33+Maret!D33)-D33</f>
        <v>0</v>
      </c>
      <c r="AA33" s="40" t="e">
        <f t="shared" si="1"/>
        <v>#DIV/0!</v>
      </c>
      <c r="AB33" s="40" t="e">
        <f t="shared" si="1"/>
        <v>#DIV/0!</v>
      </c>
    </row>
    <row r="34" spans="1:28" x14ac:dyDescent="0.25">
      <c r="A34" s="3">
        <v>28</v>
      </c>
      <c r="B34" s="9" t="s">
        <v>28</v>
      </c>
      <c r="C34" s="3"/>
      <c r="D34" s="3"/>
      <c r="R34" s="3">
        <v>28</v>
      </c>
      <c r="S34" s="9" t="s">
        <v>28</v>
      </c>
      <c r="T34" s="2">
        <f>Maret!C34-C34</f>
        <v>0</v>
      </c>
      <c r="U34" s="2">
        <f>Maret!D34-D34</f>
        <v>0</v>
      </c>
      <c r="V34" s="40" t="e">
        <f t="shared" si="0"/>
        <v>#DIV/0!</v>
      </c>
      <c r="W34" s="40" t="e">
        <f t="shared" si="0"/>
        <v>#DIV/0!</v>
      </c>
      <c r="Y34" s="3">
        <f>(Januari!C34+Februari!C34+Maret!C34)-C34</f>
        <v>0</v>
      </c>
      <c r="Z34" s="3">
        <f>(Januari!D34+Februari!D34+Maret!D34)-D34</f>
        <v>0</v>
      </c>
      <c r="AA34" s="40" t="e">
        <f t="shared" si="1"/>
        <v>#DIV/0!</v>
      </c>
      <c r="AB34" s="40" t="e">
        <f t="shared" si="1"/>
        <v>#DIV/0!</v>
      </c>
    </row>
    <row r="35" spans="1:28" x14ac:dyDescent="0.25">
      <c r="A35" s="3">
        <v>29</v>
      </c>
      <c r="B35" s="9" t="s">
        <v>29</v>
      </c>
      <c r="C35" s="3"/>
      <c r="D35" s="3"/>
      <c r="R35" s="3">
        <v>29</v>
      </c>
      <c r="S35" s="9" t="s">
        <v>29</v>
      </c>
      <c r="T35" s="2">
        <f>Maret!C35-C35</f>
        <v>0</v>
      </c>
      <c r="U35" s="2">
        <f>Maret!D35-D35</f>
        <v>0</v>
      </c>
      <c r="V35" s="40" t="e">
        <f t="shared" si="0"/>
        <v>#DIV/0!</v>
      </c>
      <c r="W35" s="40" t="e">
        <f t="shared" si="0"/>
        <v>#DIV/0!</v>
      </c>
      <c r="Y35" s="3">
        <f>(Januari!C35+Februari!C35+Maret!C35)-C35</f>
        <v>0</v>
      </c>
      <c r="Z35" s="3">
        <f>(Januari!D35+Februari!D35+Maret!D35)-D35</f>
        <v>0</v>
      </c>
      <c r="AA35" s="40" t="e">
        <f t="shared" si="1"/>
        <v>#DIV/0!</v>
      </c>
      <c r="AB35" s="40" t="e">
        <f t="shared" si="1"/>
        <v>#DIV/0!</v>
      </c>
    </row>
    <row r="36" spans="1:28" x14ac:dyDescent="0.25">
      <c r="A36" s="3">
        <v>30</v>
      </c>
      <c r="B36" s="11" t="s">
        <v>30</v>
      </c>
      <c r="C36" s="3"/>
      <c r="D36" s="3"/>
      <c r="R36" s="3">
        <v>30</v>
      </c>
      <c r="S36" s="11" t="s">
        <v>30</v>
      </c>
      <c r="T36" s="2">
        <f>Maret!C36-C36</f>
        <v>0</v>
      </c>
      <c r="U36" s="2">
        <f>Maret!D36-D36</f>
        <v>0</v>
      </c>
      <c r="V36" s="40" t="e">
        <f t="shared" si="0"/>
        <v>#DIV/0!</v>
      </c>
      <c r="W36" s="40" t="e">
        <f t="shared" si="0"/>
        <v>#DIV/0!</v>
      </c>
      <c r="Y36" s="3">
        <f>(Januari!C36+Februari!C36+Maret!C36)-C36</f>
        <v>0</v>
      </c>
      <c r="Z36" s="3">
        <f>(Januari!D36+Februari!D36+Maret!D36)-D36</f>
        <v>0</v>
      </c>
      <c r="AA36" s="40" t="e">
        <f t="shared" si="1"/>
        <v>#DIV/0!</v>
      </c>
      <c r="AB36" s="40" t="e">
        <f t="shared" si="1"/>
        <v>#DIV/0!</v>
      </c>
    </row>
    <row r="37" spans="1:28" x14ac:dyDescent="0.25">
      <c r="A37" s="3">
        <v>31</v>
      </c>
      <c r="B37" s="7" t="s">
        <v>31</v>
      </c>
      <c r="C37" s="3"/>
      <c r="D37" s="3"/>
      <c r="R37" s="3">
        <v>31</v>
      </c>
      <c r="S37" s="7" t="s">
        <v>31</v>
      </c>
      <c r="T37" s="2">
        <f>Maret!C37-C37</f>
        <v>0</v>
      </c>
      <c r="U37" s="2">
        <f>Maret!D37-D37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(Januari!C37+Februari!C37+Maret!C37)-C37</f>
        <v>0</v>
      </c>
      <c r="Z37" s="3">
        <f>(Januari!D37+Februari!D37+Maret!D37)-D37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/>
      <c r="D38" s="3"/>
      <c r="R38" s="3">
        <v>32</v>
      </c>
      <c r="S38" s="9" t="s">
        <v>32</v>
      </c>
      <c r="T38" s="2">
        <f>Maret!C38-C38</f>
        <v>0</v>
      </c>
      <c r="U38" s="2">
        <f>Maret!D38-D38</f>
        <v>0</v>
      </c>
      <c r="V38" s="40" t="e">
        <f t="shared" si="0"/>
        <v>#DIV/0!</v>
      </c>
      <c r="W38" s="40" t="e">
        <f t="shared" si="0"/>
        <v>#DIV/0!</v>
      </c>
      <c r="Y38" s="3">
        <f>(Januari!C38+Februari!C38+Maret!C38)-C38</f>
        <v>0</v>
      </c>
      <c r="Z38" s="3">
        <f>(Januari!D38+Februari!D38+Maret!D38)-D38</f>
        <v>0</v>
      </c>
      <c r="AA38" s="40" t="e">
        <f t="shared" si="1"/>
        <v>#DIV/0!</v>
      </c>
      <c r="AB38" s="40" t="e">
        <f t="shared" si="1"/>
        <v>#DIV/0!</v>
      </c>
    </row>
    <row r="39" spans="1:28" x14ac:dyDescent="0.25">
      <c r="A39" s="3">
        <v>33</v>
      </c>
      <c r="B39" s="9" t="s">
        <v>33</v>
      </c>
      <c r="C39" s="3"/>
      <c r="D39" s="3"/>
      <c r="R39" s="3">
        <v>33</v>
      </c>
      <c r="S39" s="9" t="s">
        <v>33</v>
      </c>
      <c r="T39" s="2">
        <f>Maret!C39-C39</f>
        <v>0</v>
      </c>
      <c r="U39" s="2">
        <f>Maret!D39-D39</f>
        <v>0</v>
      </c>
      <c r="V39" s="40" t="e">
        <f t="shared" si="0"/>
        <v>#DIV/0!</v>
      </c>
      <c r="W39" s="40" t="e">
        <f t="shared" si="0"/>
        <v>#DIV/0!</v>
      </c>
      <c r="Y39" s="3">
        <f>(Januari!C39+Februari!C39+Maret!C39)-C39</f>
        <v>0</v>
      </c>
      <c r="Z39" s="3">
        <f>(Januari!D39+Februari!D39+Maret!D39)-D39</f>
        <v>0</v>
      </c>
      <c r="AA39" s="40" t="e">
        <f t="shared" si="1"/>
        <v>#DIV/0!</v>
      </c>
      <c r="AB39" s="40" t="e">
        <f t="shared" si="1"/>
        <v>#DIV/0!</v>
      </c>
    </row>
    <row r="40" spans="1:28" x14ac:dyDescent="0.25">
      <c r="A40" s="3">
        <v>34</v>
      </c>
      <c r="B40" s="9" t="s">
        <v>34</v>
      </c>
      <c r="C40" s="3"/>
      <c r="D40" s="3"/>
      <c r="R40" s="3">
        <v>34</v>
      </c>
      <c r="S40" s="9" t="s">
        <v>34</v>
      </c>
      <c r="T40" s="2">
        <f>Maret!C40-C40</f>
        <v>0</v>
      </c>
      <c r="U40" s="2">
        <f>Maret!D40-D40</f>
        <v>0</v>
      </c>
      <c r="V40" s="40" t="e">
        <f t="shared" si="0"/>
        <v>#DIV/0!</v>
      </c>
      <c r="W40" s="40" t="e">
        <f t="shared" si="0"/>
        <v>#DIV/0!</v>
      </c>
      <c r="Y40" s="3">
        <f>(Januari!C40+Februari!C40+Maret!C40)-C40</f>
        <v>0</v>
      </c>
      <c r="Z40" s="3">
        <f>(Januari!D40+Februari!D40+Maret!D40)-D40</f>
        <v>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35</v>
      </c>
      <c r="B41" s="7" t="s">
        <v>35</v>
      </c>
      <c r="C41" s="3"/>
      <c r="D41" s="3"/>
      <c r="R41" s="3">
        <v>35</v>
      </c>
      <c r="S41" s="7" t="s">
        <v>35</v>
      </c>
      <c r="T41" s="2">
        <f>Maret!C41-C41</f>
        <v>0</v>
      </c>
      <c r="U41" s="2">
        <f>Maret!D41-D41</f>
        <v>0</v>
      </c>
      <c r="V41" s="40" t="e">
        <f t="shared" si="0"/>
        <v>#DIV/0!</v>
      </c>
      <c r="W41" s="40" t="e">
        <f t="shared" si="0"/>
        <v>#DIV/0!</v>
      </c>
      <c r="Y41" s="3">
        <f>(Januari!C41+Februari!C41+Maret!C41)-C41</f>
        <v>0</v>
      </c>
      <c r="Z41" s="3">
        <f>(Januari!D41+Februari!D41+Maret!D41)-D41</f>
        <v>0</v>
      </c>
      <c r="AA41" s="40" t="e">
        <f t="shared" si="1"/>
        <v>#DIV/0!</v>
      </c>
      <c r="AB41" s="40" t="e">
        <f t="shared" si="1"/>
        <v>#DIV/0!</v>
      </c>
    </row>
    <row r="42" spans="1:28" x14ac:dyDescent="0.25">
      <c r="A42" s="3">
        <v>36</v>
      </c>
      <c r="B42" s="12" t="s">
        <v>63</v>
      </c>
      <c r="C42" s="3"/>
      <c r="D42" s="3"/>
      <c r="R42" s="3">
        <v>36</v>
      </c>
      <c r="S42" s="12" t="s">
        <v>63</v>
      </c>
      <c r="T42" s="2">
        <f>Maret!C42-C42</f>
        <v>0</v>
      </c>
      <c r="U42" s="2">
        <f>Maret!D42-D42</f>
        <v>0</v>
      </c>
      <c r="V42" s="40" t="e">
        <f t="shared" si="0"/>
        <v>#DIV/0!</v>
      </c>
      <c r="W42" s="40" t="e">
        <f t="shared" si="0"/>
        <v>#DIV/0!</v>
      </c>
      <c r="Y42" s="3">
        <f>(Januari!C42+Februari!C42+Maret!C42)-C42</f>
        <v>0</v>
      </c>
      <c r="Z42" s="3">
        <f>(Januari!D42+Februari!D42+Maret!D42)-D42</f>
        <v>0</v>
      </c>
      <c r="AA42" s="40" t="e">
        <f t="shared" si="1"/>
        <v>#DIV/0!</v>
      </c>
      <c r="AB42" s="40" t="e">
        <f t="shared" si="1"/>
        <v>#DIV/0!</v>
      </c>
    </row>
    <row r="43" spans="1:28" x14ac:dyDescent="0.25">
      <c r="A43" s="3">
        <v>37</v>
      </c>
      <c r="B43" s="12" t="s">
        <v>64</v>
      </c>
      <c r="C43" s="3"/>
      <c r="D43" s="3"/>
      <c r="R43" s="3">
        <v>37</v>
      </c>
      <c r="S43" s="12" t="s">
        <v>64</v>
      </c>
      <c r="T43" s="2">
        <f>Maret!C43-C43</f>
        <v>0</v>
      </c>
      <c r="U43" s="2">
        <f>Maret!D43-D43</f>
        <v>0</v>
      </c>
      <c r="V43" s="40" t="e">
        <f t="shared" si="0"/>
        <v>#DIV/0!</v>
      </c>
      <c r="W43" s="40" t="e">
        <f t="shared" si="0"/>
        <v>#DIV/0!</v>
      </c>
      <c r="Y43" s="3">
        <f>(Januari!C43+Februari!C43+Maret!C43)-C43</f>
        <v>0</v>
      </c>
      <c r="Z43" s="3">
        <f>(Januari!D43+Februari!D43+Maret!D43)-D43</f>
        <v>0</v>
      </c>
      <c r="AA43" s="40" t="e">
        <f t="shared" si="1"/>
        <v>#DIV/0!</v>
      </c>
      <c r="AB43" s="40" t="e">
        <f t="shared" si="1"/>
        <v>#DIV/0!</v>
      </c>
    </row>
    <row r="44" spans="1:28" x14ac:dyDescent="0.25">
      <c r="A44" s="3">
        <v>38</v>
      </c>
      <c r="B44" s="12" t="s">
        <v>65</v>
      </c>
      <c r="C44" s="3"/>
      <c r="D44" s="3"/>
      <c r="R44" s="3">
        <v>38</v>
      </c>
      <c r="S44" s="12" t="s">
        <v>65</v>
      </c>
      <c r="T44" s="2">
        <f>Maret!C44-C44</f>
        <v>0</v>
      </c>
      <c r="U44" s="2">
        <f>Maret!D44-D44</f>
        <v>0</v>
      </c>
      <c r="V44" s="40" t="e">
        <f t="shared" si="0"/>
        <v>#DIV/0!</v>
      </c>
      <c r="W44" s="40" t="e">
        <f t="shared" si="0"/>
        <v>#DIV/0!</v>
      </c>
      <c r="Y44" s="3">
        <f>(Januari!C44+Februari!C44+Maret!C44)-C44</f>
        <v>0</v>
      </c>
      <c r="Z44" s="3">
        <f>(Januari!D44+Februari!D44+Maret!D44)-D44</f>
        <v>0</v>
      </c>
      <c r="AA44" s="40" t="e">
        <f t="shared" si="1"/>
        <v>#DIV/0!</v>
      </c>
      <c r="AB44" s="40" t="e">
        <f t="shared" si="1"/>
        <v>#DIV/0!</v>
      </c>
    </row>
    <row r="45" spans="1:28" x14ac:dyDescent="0.25">
      <c r="A45" s="3">
        <v>39</v>
      </c>
      <c r="B45" s="12" t="s">
        <v>66</v>
      </c>
      <c r="C45" s="3"/>
      <c r="D45" s="3"/>
      <c r="R45" s="3">
        <v>39</v>
      </c>
      <c r="S45" s="12" t="s">
        <v>66</v>
      </c>
      <c r="T45" s="2">
        <f>Maret!C45-C45</f>
        <v>0</v>
      </c>
      <c r="U45" s="2">
        <f>Maret!D45-D45</f>
        <v>0</v>
      </c>
      <c r="V45" s="40" t="e">
        <f t="shared" si="0"/>
        <v>#DIV/0!</v>
      </c>
      <c r="W45" s="40" t="e">
        <f t="shared" si="0"/>
        <v>#DIV/0!</v>
      </c>
      <c r="Y45" s="3">
        <f>(Januari!C45+Februari!C45+Maret!C45)-C45</f>
        <v>0</v>
      </c>
      <c r="Z45" s="3">
        <f>(Januari!D45+Februari!D45+Maret!D45)-D45</f>
        <v>0</v>
      </c>
      <c r="AA45" s="40" t="e">
        <f t="shared" si="1"/>
        <v>#DIV/0!</v>
      </c>
      <c r="AB45" s="40" t="e">
        <f t="shared" si="1"/>
        <v>#DIV/0!</v>
      </c>
    </row>
    <row r="46" spans="1:28" x14ac:dyDescent="0.25">
      <c r="A46" s="3">
        <v>40</v>
      </c>
      <c r="B46" s="12" t="s">
        <v>67</v>
      </c>
      <c r="C46" s="3"/>
      <c r="D46" s="3"/>
      <c r="R46" s="3">
        <v>40</v>
      </c>
      <c r="S46" s="12" t="s">
        <v>67</v>
      </c>
      <c r="T46" s="2">
        <f>Maret!C46-C46</f>
        <v>0</v>
      </c>
      <c r="U46" s="2">
        <f>Maret!D46-D46</f>
        <v>0</v>
      </c>
      <c r="V46" s="40" t="e">
        <f t="shared" si="0"/>
        <v>#DIV/0!</v>
      </c>
      <c r="W46" s="40" t="e">
        <f t="shared" si="0"/>
        <v>#DIV/0!</v>
      </c>
      <c r="Y46" s="3">
        <f>(Januari!C46+Februari!C46+Maret!C46)-C46</f>
        <v>0</v>
      </c>
      <c r="Z46" s="3">
        <f>(Januari!D46+Februari!D46+Maret!D46)-D46</f>
        <v>0</v>
      </c>
      <c r="AA46" s="40" t="e">
        <f t="shared" si="1"/>
        <v>#DIV/0!</v>
      </c>
      <c r="AB46" s="40" t="e">
        <f t="shared" si="1"/>
        <v>#DIV/0!</v>
      </c>
    </row>
    <row r="47" spans="1:28" x14ac:dyDescent="0.25">
      <c r="A47" s="3">
        <v>41</v>
      </c>
      <c r="B47" s="12" t="s">
        <v>68</v>
      </c>
      <c r="C47" s="3"/>
      <c r="D47" s="3"/>
      <c r="R47" s="3">
        <v>41</v>
      </c>
      <c r="S47" s="12" t="s">
        <v>68</v>
      </c>
      <c r="T47" s="2">
        <f>Maret!C47-C47</f>
        <v>0</v>
      </c>
      <c r="U47" s="2">
        <f>Maret!D47-D47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(Januari!C47+Februari!C47+Maret!C47)-C47</f>
        <v>0</v>
      </c>
      <c r="Z47" s="3">
        <f>(Januari!D47+Februari!D47+Maret!D47)-D47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3"/>
      <c r="D48" s="3"/>
      <c r="R48" s="3">
        <v>42</v>
      </c>
      <c r="S48" s="12" t="s">
        <v>69</v>
      </c>
      <c r="T48" s="2">
        <f>Maret!C48-C48</f>
        <v>0</v>
      </c>
      <c r="U48" s="2">
        <f>Maret!D48-D48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(Januari!C48+Februari!C48+Maret!C48)-C48</f>
        <v>0</v>
      </c>
      <c r="Z48" s="3">
        <f>(Januari!D48+Februari!D48+Maret!D48)-D48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/>
      <c r="D49" s="3"/>
      <c r="R49" s="3">
        <v>43</v>
      </c>
      <c r="S49" s="12" t="s">
        <v>70</v>
      </c>
      <c r="T49" s="2">
        <f>Maret!C49-C49</f>
        <v>0</v>
      </c>
      <c r="U49" s="2">
        <f>Maret!D49-D49</f>
        <v>0</v>
      </c>
      <c r="V49" s="40" t="e">
        <f t="shared" si="0"/>
        <v>#DIV/0!</v>
      </c>
      <c r="W49" s="40" t="e">
        <f t="shared" si="0"/>
        <v>#DIV/0!</v>
      </c>
      <c r="Y49" s="3">
        <f>(Januari!C49+Februari!C49+Maret!C49)-C49</f>
        <v>0</v>
      </c>
      <c r="Z49" s="3">
        <f>(Januari!D49+Februari!D49+Maret!D49)-D49</f>
        <v>0</v>
      </c>
      <c r="AA49" s="40" t="e">
        <f t="shared" si="1"/>
        <v>#DIV/0!</v>
      </c>
      <c r="AB49" s="40" t="e">
        <f t="shared" si="1"/>
        <v>#DIV/0!</v>
      </c>
    </row>
    <row r="50" spans="1:28" x14ac:dyDescent="0.25">
      <c r="A50" s="3">
        <v>44</v>
      </c>
      <c r="B50" s="12" t="s">
        <v>71</v>
      </c>
      <c r="C50" s="3"/>
      <c r="D50" s="3"/>
      <c r="R50" s="3">
        <v>44</v>
      </c>
      <c r="S50" s="12" t="s">
        <v>71</v>
      </c>
      <c r="T50" s="2">
        <f>Maret!C50-C50</f>
        <v>0</v>
      </c>
      <c r="U50" s="2">
        <f>Maret!D50-D50</f>
        <v>0</v>
      </c>
      <c r="V50" s="40" t="e">
        <f t="shared" si="0"/>
        <v>#DIV/0!</v>
      </c>
      <c r="W50" s="40" t="e">
        <f t="shared" si="0"/>
        <v>#DIV/0!</v>
      </c>
      <c r="Y50" s="3">
        <f>(Januari!C50+Februari!C50+Maret!C50)-C50</f>
        <v>0</v>
      </c>
      <c r="Z50" s="3">
        <f>(Januari!D50+Februari!D50+Maret!D50)-D50</f>
        <v>0</v>
      </c>
      <c r="AA50" s="40" t="e">
        <f t="shared" si="1"/>
        <v>#DIV/0!</v>
      </c>
      <c r="AB50" s="40" t="e">
        <f t="shared" si="1"/>
        <v>#DIV/0!</v>
      </c>
    </row>
    <row r="51" spans="1:28" x14ac:dyDescent="0.25">
      <c r="A51" s="3">
        <v>45</v>
      </c>
      <c r="B51" s="12" t="s">
        <v>72</v>
      </c>
      <c r="C51" s="3"/>
      <c r="D51" s="3"/>
      <c r="R51" s="3">
        <v>45</v>
      </c>
      <c r="S51" s="12" t="s">
        <v>72</v>
      </c>
      <c r="T51" s="2">
        <f>Maret!C51-C51</f>
        <v>0</v>
      </c>
      <c r="U51" s="2">
        <f>Maret!D51-D51</f>
        <v>0</v>
      </c>
      <c r="V51" s="40" t="e">
        <f t="shared" si="0"/>
        <v>#DIV/0!</v>
      </c>
      <c r="W51" s="40" t="e">
        <f t="shared" si="0"/>
        <v>#DIV/0!</v>
      </c>
      <c r="Y51" s="3">
        <f>(Januari!C51+Februari!C51+Maret!C51)-C51</f>
        <v>0</v>
      </c>
      <c r="Z51" s="3">
        <f>(Januari!D51+Februari!D51+Maret!D51)-D51</f>
        <v>0</v>
      </c>
      <c r="AA51" s="40" t="e">
        <f t="shared" si="1"/>
        <v>#DIV/0!</v>
      </c>
      <c r="AB51" s="40" t="e">
        <f t="shared" si="1"/>
        <v>#DIV/0!</v>
      </c>
    </row>
    <row r="52" spans="1:28" x14ac:dyDescent="0.25">
      <c r="A52" s="3">
        <v>46</v>
      </c>
      <c r="B52" s="12" t="s">
        <v>73</v>
      </c>
      <c r="C52" s="3"/>
      <c r="D52" s="3"/>
      <c r="R52" s="3">
        <v>46</v>
      </c>
      <c r="S52" s="12" t="s">
        <v>73</v>
      </c>
      <c r="T52" s="2">
        <f>Maret!C52-C52</f>
        <v>0</v>
      </c>
      <c r="U52" s="2">
        <f>Maret!D52-D52</f>
        <v>0</v>
      </c>
      <c r="V52" s="40" t="e">
        <f t="shared" si="0"/>
        <v>#DIV/0!</v>
      </c>
      <c r="W52" s="40" t="e">
        <f t="shared" si="0"/>
        <v>#DIV/0!</v>
      </c>
      <c r="Y52" s="3">
        <f>(Januari!C52+Februari!C52+Maret!C52)-C52</f>
        <v>0</v>
      </c>
      <c r="Z52" s="3">
        <f>(Januari!D52+Februari!D52+Maret!D52)-D52</f>
        <v>0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/>
      <c r="D53" s="3"/>
      <c r="R53" s="3">
        <v>47</v>
      </c>
      <c r="S53" s="12" t="s">
        <v>74</v>
      </c>
      <c r="T53" s="2">
        <f>Maret!C53-C53</f>
        <v>0</v>
      </c>
      <c r="U53" s="2">
        <f>Maret!D53-D53</f>
        <v>0</v>
      </c>
      <c r="V53" s="40" t="e">
        <f t="shared" si="0"/>
        <v>#DIV/0!</v>
      </c>
      <c r="W53" s="40" t="e">
        <f t="shared" si="0"/>
        <v>#DIV/0!</v>
      </c>
      <c r="Y53" s="3">
        <f>(Januari!C53+Februari!C53+Maret!C53)-C53</f>
        <v>0</v>
      </c>
      <c r="Z53" s="3">
        <f>(Januari!D53+Februari!D53+Maret!D53)-D53</f>
        <v>0</v>
      </c>
      <c r="AA53" s="40" t="e">
        <f t="shared" si="1"/>
        <v>#DIV/0!</v>
      </c>
      <c r="AB53" s="40" t="e">
        <f t="shared" si="1"/>
        <v>#DIV/0!</v>
      </c>
    </row>
    <row r="54" spans="1:28" x14ac:dyDescent="0.25">
      <c r="A54" s="3">
        <v>48</v>
      </c>
      <c r="B54" s="12" t="s">
        <v>75</v>
      </c>
      <c r="C54" s="3"/>
      <c r="D54" s="3"/>
      <c r="R54" s="3">
        <v>48</v>
      </c>
      <c r="S54" s="12" t="s">
        <v>75</v>
      </c>
      <c r="T54" s="2">
        <f>Maret!C54-C54</f>
        <v>0</v>
      </c>
      <c r="U54" s="2">
        <f>Maret!D54-D54</f>
        <v>0</v>
      </c>
      <c r="V54" s="40" t="e">
        <f t="shared" si="0"/>
        <v>#DIV/0!</v>
      </c>
      <c r="W54" s="40" t="e">
        <f t="shared" si="0"/>
        <v>#DIV/0!</v>
      </c>
      <c r="Y54" s="3">
        <f>(Januari!C54+Februari!C54+Maret!C54)-C54</f>
        <v>0</v>
      </c>
      <c r="Z54" s="3">
        <f>(Januari!D54+Februari!D54+Maret!D54)-D54</f>
        <v>0</v>
      </c>
      <c r="AA54" s="40" t="e">
        <f t="shared" si="1"/>
        <v>#DIV/0!</v>
      </c>
      <c r="AB54" s="40" t="e">
        <f t="shared" si="1"/>
        <v>#DIV/0!</v>
      </c>
    </row>
    <row r="55" spans="1:28" x14ac:dyDescent="0.25">
      <c r="A55" s="3">
        <v>49</v>
      </c>
      <c r="B55" s="12" t="s">
        <v>76</v>
      </c>
      <c r="C55" s="3"/>
      <c r="D55" s="3"/>
      <c r="R55" s="3">
        <v>49</v>
      </c>
      <c r="S55" s="12" t="s">
        <v>76</v>
      </c>
      <c r="T55" s="2">
        <f>Maret!C55-C55</f>
        <v>0</v>
      </c>
      <c r="U55" s="2">
        <f>Maret!D55-D55</f>
        <v>0</v>
      </c>
      <c r="V55" s="40" t="e">
        <f t="shared" si="0"/>
        <v>#DIV/0!</v>
      </c>
      <c r="W55" s="40" t="e">
        <f t="shared" si="0"/>
        <v>#DIV/0!</v>
      </c>
      <c r="Y55" s="3">
        <f>(Januari!C55+Februari!C55+Maret!C55)-C55</f>
        <v>0</v>
      </c>
      <c r="Z55" s="3">
        <f>(Januari!D55+Februari!D55+Maret!D55)-D55</f>
        <v>0</v>
      </c>
      <c r="AA55" s="40" t="e">
        <f t="shared" si="1"/>
        <v>#DIV/0!</v>
      </c>
      <c r="AB55" s="40" t="e">
        <f t="shared" si="1"/>
        <v>#DIV/0!</v>
      </c>
    </row>
    <row r="56" spans="1:28" x14ac:dyDescent="0.25">
      <c r="A56" s="3">
        <v>50</v>
      </c>
      <c r="B56" s="12" t="s">
        <v>77</v>
      </c>
      <c r="C56" s="3"/>
      <c r="D56" s="3"/>
      <c r="R56" s="3">
        <v>50</v>
      </c>
      <c r="S56" s="12" t="s">
        <v>77</v>
      </c>
      <c r="T56" s="2">
        <f>Maret!C56-C56</f>
        <v>0</v>
      </c>
      <c r="U56" s="2">
        <f>Maret!D56-D56</f>
        <v>0</v>
      </c>
      <c r="V56" s="40" t="e">
        <f t="shared" si="0"/>
        <v>#DIV/0!</v>
      </c>
      <c r="W56" s="40" t="e">
        <f t="shared" si="0"/>
        <v>#DIV/0!</v>
      </c>
      <c r="Y56" s="3">
        <f>(Januari!C56+Februari!C56+Maret!C56)-C56</f>
        <v>0</v>
      </c>
      <c r="Z56" s="3">
        <f>(Januari!D56+Februari!D56+Maret!D56)-D56</f>
        <v>0</v>
      </c>
      <c r="AA56" s="40" t="e">
        <f t="shared" si="1"/>
        <v>#DIV/0!</v>
      </c>
      <c r="AB56" s="40" t="e">
        <f t="shared" si="1"/>
        <v>#DIV/0!</v>
      </c>
    </row>
    <row r="57" spans="1:28" x14ac:dyDescent="0.25">
      <c r="A57" s="3">
        <v>51</v>
      </c>
      <c r="B57" s="12" t="s">
        <v>78</v>
      </c>
      <c r="C57" s="3"/>
      <c r="D57" s="3"/>
      <c r="R57" s="3">
        <v>51</v>
      </c>
      <c r="S57" s="12" t="s">
        <v>78</v>
      </c>
      <c r="T57" s="2">
        <f>Maret!C57-C57</f>
        <v>0</v>
      </c>
      <c r="U57" s="2">
        <f>Maret!D57-D57</f>
        <v>0</v>
      </c>
      <c r="V57" s="40" t="e">
        <f t="shared" si="0"/>
        <v>#DIV/0!</v>
      </c>
      <c r="W57" s="40" t="e">
        <f t="shared" si="0"/>
        <v>#DIV/0!</v>
      </c>
      <c r="Y57" s="3">
        <f>(Januari!C57+Februari!C57+Maret!C57)-C57</f>
        <v>0</v>
      </c>
      <c r="Z57" s="3">
        <f>(Januari!D57+Februari!D57+Maret!D57)-D57</f>
        <v>0</v>
      </c>
      <c r="AA57" s="40" t="e">
        <f t="shared" si="1"/>
        <v>#DIV/0!</v>
      </c>
      <c r="AB57" s="40" t="e">
        <f t="shared" si="1"/>
        <v>#DIV/0!</v>
      </c>
    </row>
    <row r="58" spans="1:28" x14ac:dyDescent="0.25">
      <c r="A58" s="3">
        <v>52</v>
      </c>
      <c r="B58" s="12" t="s">
        <v>79</v>
      </c>
      <c r="C58" s="3"/>
      <c r="D58" s="3"/>
      <c r="R58" s="3">
        <v>52</v>
      </c>
      <c r="S58" s="12" t="s">
        <v>79</v>
      </c>
      <c r="T58" s="2">
        <f>Maret!C58-C58</f>
        <v>0</v>
      </c>
      <c r="U58" s="2">
        <f>Maret!D58-D58</f>
        <v>0</v>
      </c>
      <c r="V58" s="40" t="e">
        <f t="shared" si="0"/>
        <v>#DIV/0!</v>
      </c>
      <c r="W58" s="40" t="e">
        <f t="shared" si="0"/>
        <v>#DIV/0!</v>
      </c>
      <c r="Y58" s="3">
        <f>(Januari!C58+Februari!C58+Maret!C58)-C58</f>
        <v>0</v>
      </c>
      <c r="Z58" s="3">
        <f>(Januari!D58+Februari!D58+Maret!D58)-D58</f>
        <v>0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53</v>
      </c>
      <c r="B59" s="12" t="s">
        <v>80</v>
      </c>
      <c r="C59" s="3"/>
      <c r="D59" s="3"/>
      <c r="R59" s="3">
        <v>53</v>
      </c>
      <c r="S59" s="12" t="s">
        <v>80</v>
      </c>
      <c r="T59" s="2">
        <f>Maret!C59-C59</f>
        <v>0</v>
      </c>
      <c r="U59" s="2">
        <f>Maret!D59-D59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(Januari!C59+Februari!C59+Maret!C59)-C59</f>
        <v>0</v>
      </c>
      <c r="Z59" s="3">
        <f>(Januari!D59+Februari!D59+Maret!D59)-D59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13" t="s">
        <v>81</v>
      </c>
      <c r="C60" s="6"/>
      <c r="D60" s="6"/>
      <c r="R60" s="6">
        <v>54</v>
      </c>
      <c r="S60" s="13" t="s">
        <v>81</v>
      </c>
      <c r="T60" s="2">
        <f>Maret!C60-C60</f>
        <v>0</v>
      </c>
      <c r="U60" s="2">
        <f>Maret!D60-D60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(Januari!C60+Februari!C60+Maret!C60)-C60</f>
        <v>0</v>
      </c>
      <c r="Z60" s="3">
        <f>(Januari!D60+Februari!D60+Maret!D60)-D60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0</v>
      </c>
      <c r="D61" s="14">
        <f>SUM(D6:D60)</f>
        <v>0</v>
      </c>
      <c r="R61" s="15"/>
      <c r="S61" s="16" t="s">
        <v>62</v>
      </c>
      <c r="T61" s="38">
        <f>SUM(T6:T60)</f>
        <v>0</v>
      </c>
      <c r="U61" s="38">
        <f t="shared" ref="U61:W61" si="2">SUM(U6:U60)</f>
        <v>0</v>
      </c>
      <c r="V61" s="38" t="e">
        <f t="shared" si="2"/>
        <v>#DIV/0!</v>
      </c>
      <c r="W61" s="38" t="e">
        <f t="shared" si="2"/>
        <v>#DIV/0!</v>
      </c>
      <c r="Y61" s="38">
        <f>SUM(Y6:Y60)</f>
        <v>0</v>
      </c>
      <c r="Z61" s="38">
        <f t="shared" ref="Z61:AB61" si="3">SUM(Z6:Z60)</f>
        <v>0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4:A5"/>
    <mergeCell ref="B4:B5"/>
    <mergeCell ref="C4:D4"/>
    <mergeCell ref="A1:D1"/>
    <mergeCell ref="A2:D2"/>
    <mergeCell ref="A3:D3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62"/>
  <sheetViews>
    <sheetView zoomScale="94" zoomScaleNormal="94" workbookViewId="0">
      <selection activeCell="C6" sqref="C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1.140625" style="1" customWidth="1"/>
    <col min="5" max="18" width="9.140625" style="1"/>
    <col min="19" max="19" width="39.5703125" style="1" bestFit="1" customWidth="1"/>
    <col min="20" max="20" width="21.140625" style="1" bestFit="1" customWidth="1"/>
    <col min="21" max="21" width="19.5703125" style="1" customWidth="1"/>
    <col min="22" max="22" width="21.140625" style="1" bestFit="1" customWidth="1"/>
    <col min="23" max="23" width="14.42578125" style="1" bestFit="1" customWidth="1"/>
    <col min="24" max="24" width="9.140625" style="1"/>
    <col min="25" max="25" width="21.140625" style="1" bestFit="1" customWidth="1"/>
    <col min="26" max="26" width="17.85546875" style="1" customWidth="1"/>
    <col min="27" max="27" width="21.140625" style="1" bestFit="1" customWidth="1"/>
    <col min="28" max="28" width="14.425781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60</v>
      </c>
      <c r="B3" s="56"/>
      <c r="C3" s="56"/>
      <c r="D3" s="56"/>
      <c r="R3" s="61" t="s">
        <v>0</v>
      </c>
      <c r="S3" s="61" t="s">
        <v>1</v>
      </c>
      <c r="T3" s="57" t="s">
        <v>112</v>
      </c>
      <c r="U3" s="57"/>
      <c r="V3" s="58"/>
      <c r="W3" s="58"/>
      <c r="X3" s="34"/>
      <c r="Y3" s="59" t="s">
        <v>120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17" t="s">
        <v>61</v>
      </c>
      <c r="C6" s="18">
        <v>81</v>
      </c>
      <c r="D6" s="26">
        <v>3044141</v>
      </c>
      <c r="R6" s="2">
        <v>1</v>
      </c>
      <c r="S6" s="8" t="s">
        <v>61</v>
      </c>
      <c r="T6" s="2">
        <f>C6</f>
        <v>81</v>
      </c>
      <c r="U6" s="30">
        <f>D6</f>
        <v>3044141</v>
      </c>
      <c r="V6" s="40">
        <f>T6/C6</f>
        <v>1</v>
      </c>
      <c r="W6" s="40">
        <f>U6/D6</f>
        <v>1</v>
      </c>
      <c r="Y6" s="3">
        <f>C6</f>
        <v>81</v>
      </c>
      <c r="Z6" s="24">
        <f>D6</f>
        <v>3044141</v>
      </c>
      <c r="AA6" s="40">
        <f>Y6/C6</f>
        <v>1</v>
      </c>
      <c r="AB6" s="40">
        <f>Z6/D6</f>
        <v>1</v>
      </c>
    </row>
    <row r="7" spans="1:28" x14ac:dyDescent="0.25">
      <c r="A7" s="3">
        <v>2</v>
      </c>
      <c r="B7" s="9" t="s">
        <v>2</v>
      </c>
      <c r="C7" s="3"/>
      <c r="D7" s="24"/>
      <c r="R7" s="3">
        <v>2</v>
      </c>
      <c r="S7" s="9" t="s">
        <v>2</v>
      </c>
      <c r="T7" s="2">
        <f t="shared" ref="T7:T60" si="0">C7</f>
        <v>0</v>
      </c>
      <c r="U7" s="30">
        <f t="shared" ref="U7:U60" si="1">D7</f>
        <v>0</v>
      </c>
      <c r="V7" s="40" t="e">
        <f t="shared" ref="V7:W60" si="2">T7/C7</f>
        <v>#DIV/0!</v>
      </c>
      <c r="W7" s="40" t="e">
        <f t="shared" si="2"/>
        <v>#DIV/0!</v>
      </c>
      <c r="Y7" s="3">
        <f t="shared" ref="Y7:Y60" si="3">C7</f>
        <v>0</v>
      </c>
      <c r="Z7" s="24">
        <f t="shared" ref="Z7:Z60" si="4">D7</f>
        <v>0</v>
      </c>
      <c r="AA7" s="40" t="e">
        <f t="shared" ref="AA7:AB60" si="5">Y7/C7</f>
        <v>#DIV/0!</v>
      </c>
      <c r="AB7" s="40" t="e">
        <f t="shared" si="5"/>
        <v>#DIV/0!</v>
      </c>
    </row>
    <row r="8" spans="1:28" x14ac:dyDescent="0.25">
      <c r="A8" s="3">
        <v>3</v>
      </c>
      <c r="B8" s="9" t="s">
        <v>3</v>
      </c>
      <c r="C8" s="3"/>
      <c r="D8" s="24"/>
      <c r="R8" s="3">
        <v>3</v>
      </c>
      <c r="S8" s="9" t="s">
        <v>3</v>
      </c>
      <c r="T8" s="2">
        <f t="shared" si="0"/>
        <v>0</v>
      </c>
      <c r="U8" s="30">
        <f t="shared" si="1"/>
        <v>0</v>
      </c>
      <c r="V8" s="40" t="e">
        <f t="shared" si="2"/>
        <v>#DIV/0!</v>
      </c>
      <c r="W8" s="40" t="e">
        <f t="shared" si="2"/>
        <v>#DIV/0!</v>
      </c>
      <c r="Y8" s="3">
        <f t="shared" si="3"/>
        <v>0</v>
      </c>
      <c r="Z8" s="24">
        <f t="shared" si="4"/>
        <v>0</v>
      </c>
      <c r="AA8" s="40" t="e">
        <f t="shared" si="5"/>
        <v>#DIV/0!</v>
      </c>
      <c r="AB8" s="40" t="e">
        <f t="shared" si="5"/>
        <v>#DIV/0!</v>
      </c>
    </row>
    <row r="9" spans="1:28" x14ac:dyDescent="0.25">
      <c r="A9" s="3">
        <v>4</v>
      </c>
      <c r="B9" s="19" t="s">
        <v>4</v>
      </c>
      <c r="C9" s="20">
        <v>6</v>
      </c>
      <c r="D9" s="27">
        <v>125248</v>
      </c>
      <c r="R9" s="3">
        <v>4</v>
      </c>
      <c r="S9" s="9" t="s">
        <v>4</v>
      </c>
      <c r="T9" s="2">
        <f t="shared" si="0"/>
        <v>6</v>
      </c>
      <c r="U9" s="30">
        <f t="shared" si="1"/>
        <v>125248</v>
      </c>
      <c r="V9" s="40">
        <f t="shared" si="2"/>
        <v>1</v>
      </c>
      <c r="W9" s="40">
        <f t="shared" si="2"/>
        <v>1</v>
      </c>
      <c r="Y9" s="3">
        <f t="shared" si="3"/>
        <v>6</v>
      </c>
      <c r="Z9" s="24">
        <f t="shared" si="4"/>
        <v>125248</v>
      </c>
      <c r="AA9" s="40">
        <f t="shared" si="5"/>
        <v>1</v>
      </c>
      <c r="AB9" s="40">
        <f t="shared" si="5"/>
        <v>1</v>
      </c>
    </row>
    <row r="10" spans="1:28" x14ac:dyDescent="0.25">
      <c r="A10" s="3">
        <v>5</v>
      </c>
      <c r="B10" s="19" t="s">
        <v>5</v>
      </c>
      <c r="C10" s="20">
        <v>21</v>
      </c>
      <c r="D10" s="27">
        <v>498546</v>
      </c>
      <c r="R10" s="3">
        <v>5</v>
      </c>
      <c r="S10" s="9" t="s">
        <v>5</v>
      </c>
      <c r="T10" s="2">
        <f t="shared" si="0"/>
        <v>21</v>
      </c>
      <c r="U10" s="30">
        <f t="shared" si="1"/>
        <v>498546</v>
      </c>
      <c r="V10" s="40">
        <f t="shared" si="2"/>
        <v>1</v>
      </c>
      <c r="W10" s="40">
        <f t="shared" si="2"/>
        <v>1</v>
      </c>
      <c r="Y10" s="3">
        <f t="shared" si="3"/>
        <v>21</v>
      </c>
      <c r="Z10" s="24">
        <f t="shared" si="4"/>
        <v>498546</v>
      </c>
      <c r="AA10" s="40">
        <f t="shared" si="5"/>
        <v>1</v>
      </c>
      <c r="AB10" s="40">
        <f t="shared" si="5"/>
        <v>1</v>
      </c>
    </row>
    <row r="11" spans="1:28" x14ac:dyDescent="0.25">
      <c r="A11" s="3">
        <v>6</v>
      </c>
      <c r="B11" s="19" t="s">
        <v>6</v>
      </c>
      <c r="C11" s="20">
        <v>3</v>
      </c>
      <c r="D11" s="27">
        <v>251500</v>
      </c>
      <c r="R11" s="3">
        <v>6</v>
      </c>
      <c r="S11" s="9" t="s">
        <v>6</v>
      </c>
      <c r="T11" s="2">
        <f t="shared" si="0"/>
        <v>3</v>
      </c>
      <c r="U11" s="30">
        <f t="shared" si="1"/>
        <v>251500</v>
      </c>
      <c r="V11" s="40">
        <f t="shared" si="2"/>
        <v>1</v>
      </c>
      <c r="W11" s="40">
        <f t="shared" si="2"/>
        <v>1</v>
      </c>
      <c r="Y11" s="3">
        <f t="shared" si="3"/>
        <v>3</v>
      </c>
      <c r="Z11" s="24">
        <f t="shared" si="4"/>
        <v>251500</v>
      </c>
      <c r="AA11" s="40">
        <f t="shared" si="5"/>
        <v>1</v>
      </c>
      <c r="AB11" s="40">
        <f t="shared" si="5"/>
        <v>1</v>
      </c>
    </row>
    <row r="12" spans="1:28" x14ac:dyDescent="0.25">
      <c r="A12" s="3">
        <v>7</v>
      </c>
      <c r="B12" s="9" t="s">
        <v>7</v>
      </c>
      <c r="C12" s="3"/>
      <c r="D12" s="24"/>
      <c r="R12" s="3">
        <v>7</v>
      </c>
      <c r="S12" s="9" t="s">
        <v>7</v>
      </c>
      <c r="T12" s="2">
        <f t="shared" si="0"/>
        <v>0</v>
      </c>
      <c r="U12" s="30">
        <f t="shared" si="1"/>
        <v>0</v>
      </c>
      <c r="V12" s="40" t="e">
        <f t="shared" si="2"/>
        <v>#DIV/0!</v>
      </c>
      <c r="W12" s="40" t="e">
        <f t="shared" si="2"/>
        <v>#DIV/0!</v>
      </c>
      <c r="Y12" s="3">
        <f t="shared" si="3"/>
        <v>0</v>
      </c>
      <c r="Z12" s="24">
        <f t="shared" si="4"/>
        <v>0</v>
      </c>
      <c r="AA12" s="40" t="e">
        <f t="shared" si="5"/>
        <v>#DIV/0!</v>
      </c>
      <c r="AB12" s="40" t="e">
        <f t="shared" si="5"/>
        <v>#DIV/0!</v>
      </c>
    </row>
    <row r="13" spans="1:28" x14ac:dyDescent="0.25">
      <c r="A13" s="3">
        <v>8</v>
      </c>
      <c r="B13" s="9" t="s">
        <v>8</v>
      </c>
      <c r="C13" s="3"/>
      <c r="D13" s="24"/>
      <c r="R13" s="3">
        <v>8</v>
      </c>
      <c r="S13" s="9" t="s">
        <v>8</v>
      </c>
      <c r="T13" s="2">
        <f t="shared" si="0"/>
        <v>0</v>
      </c>
      <c r="U13" s="30">
        <f t="shared" si="1"/>
        <v>0</v>
      </c>
      <c r="V13" s="40" t="e">
        <f t="shared" si="2"/>
        <v>#DIV/0!</v>
      </c>
      <c r="W13" s="40" t="e">
        <f t="shared" si="2"/>
        <v>#DIV/0!</v>
      </c>
      <c r="Y13" s="3">
        <f t="shared" si="3"/>
        <v>0</v>
      </c>
      <c r="Z13" s="24">
        <f t="shared" si="4"/>
        <v>0</v>
      </c>
      <c r="AA13" s="40" t="e">
        <f t="shared" si="5"/>
        <v>#DIV/0!</v>
      </c>
      <c r="AB13" s="40" t="e">
        <f t="shared" si="5"/>
        <v>#DIV/0!</v>
      </c>
    </row>
    <row r="14" spans="1:28" x14ac:dyDescent="0.25">
      <c r="A14" s="3">
        <v>9</v>
      </c>
      <c r="B14" s="19" t="s">
        <v>9</v>
      </c>
      <c r="C14" s="20">
        <v>1</v>
      </c>
      <c r="D14" s="27">
        <v>8416</v>
      </c>
      <c r="R14" s="3">
        <v>9</v>
      </c>
      <c r="S14" s="9" t="s">
        <v>9</v>
      </c>
      <c r="T14" s="2">
        <f t="shared" si="0"/>
        <v>1</v>
      </c>
      <c r="U14" s="30">
        <f t="shared" si="1"/>
        <v>8416</v>
      </c>
      <c r="V14" s="40">
        <f t="shared" si="2"/>
        <v>1</v>
      </c>
      <c r="W14" s="40">
        <f t="shared" si="2"/>
        <v>1</v>
      </c>
      <c r="Y14" s="3">
        <f t="shared" si="3"/>
        <v>1</v>
      </c>
      <c r="Z14" s="24">
        <f t="shared" si="4"/>
        <v>8416</v>
      </c>
      <c r="AA14" s="40">
        <f t="shared" si="5"/>
        <v>1</v>
      </c>
      <c r="AB14" s="40">
        <f t="shared" si="5"/>
        <v>1</v>
      </c>
    </row>
    <row r="15" spans="1:28" ht="16.5" customHeight="1" x14ac:dyDescent="0.25">
      <c r="A15" s="3">
        <v>10</v>
      </c>
      <c r="B15" s="21" t="s">
        <v>10</v>
      </c>
      <c r="C15" s="20">
        <v>85</v>
      </c>
      <c r="D15" s="27">
        <v>4211920</v>
      </c>
      <c r="R15" s="3">
        <v>10</v>
      </c>
      <c r="S15" s="10" t="s">
        <v>10</v>
      </c>
      <c r="T15" s="2">
        <f t="shared" si="0"/>
        <v>85</v>
      </c>
      <c r="U15" s="30">
        <f t="shared" si="1"/>
        <v>4211920</v>
      </c>
      <c r="V15" s="40">
        <f t="shared" si="2"/>
        <v>1</v>
      </c>
      <c r="W15" s="40">
        <f t="shared" si="2"/>
        <v>1</v>
      </c>
      <c r="Y15" s="3">
        <f t="shared" si="3"/>
        <v>85</v>
      </c>
      <c r="Z15" s="24">
        <f t="shared" si="4"/>
        <v>4211920</v>
      </c>
      <c r="AA15" s="40">
        <f t="shared" si="5"/>
        <v>1</v>
      </c>
      <c r="AB15" s="40">
        <f t="shared" si="5"/>
        <v>1</v>
      </c>
    </row>
    <row r="16" spans="1:28" x14ac:dyDescent="0.25">
      <c r="A16" s="3">
        <v>11</v>
      </c>
      <c r="B16" s="19" t="s">
        <v>11</v>
      </c>
      <c r="C16" s="20">
        <v>5</v>
      </c>
      <c r="D16" s="27">
        <v>200991</v>
      </c>
      <c r="R16" s="3">
        <v>11</v>
      </c>
      <c r="S16" s="9" t="s">
        <v>11</v>
      </c>
      <c r="T16" s="2">
        <f t="shared" si="0"/>
        <v>5</v>
      </c>
      <c r="U16" s="30">
        <f t="shared" si="1"/>
        <v>200991</v>
      </c>
      <c r="V16" s="40">
        <f t="shared" si="2"/>
        <v>1</v>
      </c>
      <c r="W16" s="40">
        <f t="shared" si="2"/>
        <v>1</v>
      </c>
      <c r="Y16" s="3">
        <f t="shared" si="3"/>
        <v>5</v>
      </c>
      <c r="Z16" s="24">
        <f t="shared" si="4"/>
        <v>200991</v>
      </c>
      <c r="AA16" s="40">
        <f t="shared" si="5"/>
        <v>1</v>
      </c>
      <c r="AB16" s="40">
        <f t="shared" si="5"/>
        <v>1</v>
      </c>
    </row>
    <row r="17" spans="1:28" x14ac:dyDescent="0.25">
      <c r="A17" s="3">
        <v>12</v>
      </c>
      <c r="B17" s="9" t="s">
        <v>12</v>
      </c>
      <c r="C17" s="3"/>
      <c r="D17" s="24"/>
      <c r="R17" s="3">
        <v>12</v>
      </c>
      <c r="S17" s="9" t="s">
        <v>12</v>
      </c>
      <c r="T17" s="2">
        <f t="shared" si="0"/>
        <v>0</v>
      </c>
      <c r="U17" s="30">
        <f t="shared" si="1"/>
        <v>0</v>
      </c>
      <c r="V17" s="40" t="e">
        <f t="shared" si="2"/>
        <v>#DIV/0!</v>
      </c>
      <c r="W17" s="40" t="e">
        <f t="shared" si="2"/>
        <v>#DIV/0!</v>
      </c>
      <c r="Y17" s="3">
        <f t="shared" si="3"/>
        <v>0</v>
      </c>
      <c r="Z17" s="24">
        <f t="shared" si="4"/>
        <v>0</v>
      </c>
      <c r="AA17" s="40" t="e">
        <f t="shared" si="5"/>
        <v>#DIV/0!</v>
      </c>
      <c r="AB17" s="40" t="e">
        <f t="shared" si="5"/>
        <v>#DIV/0!</v>
      </c>
    </row>
    <row r="18" spans="1:28" x14ac:dyDescent="0.25">
      <c r="A18" s="3">
        <v>13</v>
      </c>
      <c r="B18" s="19" t="s">
        <v>13</v>
      </c>
      <c r="C18" s="20">
        <v>25</v>
      </c>
      <c r="D18" s="27">
        <v>543669</v>
      </c>
      <c r="R18" s="3">
        <v>13</v>
      </c>
      <c r="S18" s="9" t="s">
        <v>13</v>
      </c>
      <c r="T18" s="2">
        <f t="shared" si="0"/>
        <v>25</v>
      </c>
      <c r="U18" s="30">
        <f t="shared" si="1"/>
        <v>543669</v>
      </c>
      <c r="V18" s="40">
        <f t="shared" si="2"/>
        <v>1</v>
      </c>
      <c r="W18" s="40">
        <f t="shared" si="2"/>
        <v>1</v>
      </c>
      <c r="Y18" s="3">
        <f t="shared" si="3"/>
        <v>25</v>
      </c>
      <c r="Z18" s="24">
        <f t="shared" si="4"/>
        <v>543669</v>
      </c>
      <c r="AA18" s="40">
        <f t="shared" si="5"/>
        <v>1</v>
      </c>
      <c r="AB18" s="40">
        <f t="shared" si="5"/>
        <v>1</v>
      </c>
    </row>
    <row r="19" spans="1:28" x14ac:dyDescent="0.25">
      <c r="A19" s="3">
        <v>14</v>
      </c>
      <c r="B19" s="19" t="s">
        <v>14</v>
      </c>
      <c r="C19" s="20">
        <v>7</v>
      </c>
      <c r="D19" s="27">
        <v>267327</v>
      </c>
      <c r="R19" s="3">
        <v>14</v>
      </c>
      <c r="S19" s="9" t="s">
        <v>14</v>
      </c>
      <c r="T19" s="2">
        <f t="shared" si="0"/>
        <v>7</v>
      </c>
      <c r="U19" s="30">
        <f t="shared" si="1"/>
        <v>267327</v>
      </c>
      <c r="V19" s="40">
        <f t="shared" si="2"/>
        <v>1</v>
      </c>
      <c r="W19" s="40">
        <f t="shared" si="2"/>
        <v>1</v>
      </c>
      <c r="Y19" s="3">
        <f t="shared" si="3"/>
        <v>7</v>
      </c>
      <c r="Z19" s="24">
        <f t="shared" si="4"/>
        <v>267327</v>
      </c>
      <c r="AA19" s="40">
        <f t="shared" si="5"/>
        <v>1</v>
      </c>
      <c r="AB19" s="40">
        <f t="shared" si="5"/>
        <v>1</v>
      </c>
    </row>
    <row r="20" spans="1:28" x14ac:dyDescent="0.25">
      <c r="A20" s="3">
        <v>15</v>
      </c>
      <c r="B20" s="19" t="s">
        <v>15</v>
      </c>
      <c r="C20" s="20">
        <v>120</v>
      </c>
      <c r="D20" s="27">
        <v>4023782</v>
      </c>
      <c r="R20" s="3">
        <v>15</v>
      </c>
      <c r="S20" s="9" t="s">
        <v>15</v>
      </c>
      <c r="T20" s="2">
        <f t="shared" si="0"/>
        <v>120</v>
      </c>
      <c r="U20" s="30">
        <f t="shared" si="1"/>
        <v>4023782</v>
      </c>
      <c r="V20" s="40">
        <f t="shared" si="2"/>
        <v>1</v>
      </c>
      <c r="W20" s="40">
        <f t="shared" si="2"/>
        <v>1</v>
      </c>
      <c r="Y20" s="3">
        <f t="shared" si="3"/>
        <v>120</v>
      </c>
      <c r="Z20" s="24">
        <f t="shared" si="4"/>
        <v>4023782</v>
      </c>
      <c r="AA20" s="40">
        <f t="shared" si="5"/>
        <v>1</v>
      </c>
      <c r="AB20" s="40">
        <f t="shared" si="5"/>
        <v>1</v>
      </c>
    </row>
    <row r="21" spans="1:28" x14ac:dyDescent="0.25">
      <c r="A21" s="3">
        <v>16</v>
      </c>
      <c r="B21" s="9" t="s">
        <v>16</v>
      </c>
      <c r="C21" s="3"/>
      <c r="D21" s="24"/>
      <c r="R21" s="3">
        <v>16</v>
      </c>
      <c r="S21" s="9" t="s">
        <v>16</v>
      </c>
      <c r="T21" s="2">
        <f t="shared" si="0"/>
        <v>0</v>
      </c>
      <c r="U21" s="30">
        <f t="shared" si="1"/>
        <v>0</v>
      </c>
      <c r="V21" s="40" t="e">
        <f t="shared" si="2"/>
        <v>#DIV/0!</v>
      </c>
      <c r="W21" s="40" t="e">
        <f t="shared" si="2"/>
        <v>#DIV/0!</v>
      </c>
      <c r="Y21" s="3">
        <f t="shared" si="3"/>
        <v>0</v>
      </c>
      <c r="Z21" s="24">
        <f t="shared" si="4"/>
        <v>0</v>
      </c>
      <c r="AA21" s="40" t="e">
        <f t="shared" si="5"/>
        <v>#DIV/0!</v>
      </c>
      <c r="AB21" s="40" t="e">
        <f t="shared" si="5"/>
        <v>#DIV/0!</v>
      </c>
    </row>
    <row r="22" spans="1:28" x14ac:dyDescent="0.25">
      <c r="A22" s="3">
        <v>17</v>
      </c>
      <c r="B22" s="19" t="s">
        <v>17</v>
      </c>
      <c r="C22" s="20">
        <v>28</v>
      </c>
      <c r="D22" s="27">
        <v>652918</v>
      </c>
      <c r="R22" s="3">
        <v>17</v>
      </c>
      <c r="S22" s="9" t="s">
        <v>17</v>
      </c>
      <c r="T22" s="2">
        <f t="shared" si="0"/>
        <v>28</v>
      </c>
      <c r="U22" s="30">
        <f t="shared" si="1"/>
        <v>652918</v>
      </c>
      <c r="V22" s="40">
        <f t="shared" si="2"/>
        <v>1</v>
      </c>
      <c r="W22" s="40">
        <f t="shared" si="2"/>
        <v>1</v>
      </c>
      <c r="Y22" s="3">
        <f t="shared" si="3"/>
        <v>28</v>
      </c>
      <c r="Z22" s="24">
        <f t="shared" si="4"/>
        <v>652918</v>
      </c>
      <c r="AA22" s="40">
        <f t="shared" si="5"/>
        <v>1</v>
      </c>
      <c r="AB22" s="40">
        <f t="shared" si="5"/>
        <v>1</v>
      </c>
    </row>
    <row r="23" spans="1:28" x14ac:dyDescent="0.25">
      <c r="A23" s="3">
        <v>18</v>
      </c>
      <c r="B23" s="19" t="s">
        <v>18</v>
      </c>
      <c r="C23" s="20">
        <v>8</v>
      </c>
      <c r="D23" s="27">
        <v>282913</v>
      </c>
      <c r="R23" s="3">
        <v>18</v>
      </c>
      <c r="S23" s="9" t="s">
        <v>18</v>
      </c>
      <c r="T23" s="2">
        <f t="shared" si="0"/>
        <v>8</v>
      </c>
      <c r="U23" s="30">
        <f t="shared" si="1"/>
        <v>282913</v>
      </c>
      <c r="V23" s="40">
        <f t="shared" si="2"/>
        <v>1</v>
      </c>
      <c r="W23" s="40">
        <f t="shared" si="2"/>
        <v>1</v>
      </c>
      <c r="Y23" s="3">
        <f t="shared" si="3"/>
        <v>8</v>
      </c>
      <c r="Z23" s="24">
        <f t="shared" si="4"/>
        <v>282913</v>
      </c>
      <c r="AA23" s="40">
        <f t="shared" si="5"/>
        <v>1</v>
      </c>
      <c r="AB23" s="40">
        <f t="shared" si="5"/>
        <v>1</v>
      </c>
    </row>
    <row r="24" spans="1:28" x14ac:dyDescent="0.25">
      <c r="A24" s="3">
        <v>19</v>
      </c>
      <c r="B24" s="19" t="s">
        <v>19</v>
      </c>
      <c r="C24" s="20">
        <v>17</v>
      </c>
      <c r="D24" s="27">
        <v>503574</v>
      </c>
      <c r="R24" s="3">
        <v>19</v>
      </c>
      <c r="S24" s="9" t="s">
        <v>19</v>
      </c>
      <c r="T24" s="2">
        <f t="shared" si="0"/>
        <v>17</v>
      </c>
      <c r="U24" s="30">
        <f t="shared" si="1"/>
        <v>503574</v>
      </c>
      <c r="V24" s="40">
        <f t="shared" si="2"/>
        <v>1</v>
      </c>
      <c r="W24" s="40">
        <f t="shared" si="2"/>
        <v>1</v>
      </c>
      <c r="Y24" s="3">
        <f t="shared" si="3"/>
        <v>17</v>
      </c>
      <c r="Z24" s="24">
        <f t="shared" si="4"/>
        <v>503574</v>
      </c>
      <c r="AA24" s="40">
        <f t="shared" si="5"/>
        <v>1</v>
      </c>
      <c r="AB24" s="40">
        <f t="shared" si="5"/>
        <v>1</v>
      </c>
    </row>
    <row r="25" spans="1:28" x14ac:dyDescent="0.25">
      <c r="A25" s="3">
        <v>20</v>
      </c>
      <c r="B25" s="19" t="s">
        <v>20</v>
      </c>
      <c r="C25" s="20">
        <v>16</v>
      </c>
      <c r="D25" s="27">
        <v>600006</v>
      </c>
      <c r="R25" s="3">
        <v>20</v>
      </c>
      <c r="S25" s="9" t="s">
        <v>20</v>
      </c>
      <c r="T25" s="2">
        <f t="shared" si="0"/>
        <v>16</v>
      </c>
      <c r="U25" s="30">
        <f t="shared" si="1"/>
        <v>600006</v>
      </c>
      <c r="V25" s="40">
        <f t="shared" si="2"/>
        <v>1</v>
      </c>
      <c r="W25" s="40">
        <f t="shared" si="2"/>
        <v>1</v>
      </c>
      <c r="Y25" s="3">
        <f t="shared" si="3"/>
        <v>16</v>
      </c>
      <c r="Z25" s="24">
        <f t="shared" si="4"/>
        <v>600006</v>
      </c>
      <c r="AA25" s="40">
        <f t="shared" si="5"/>
        <v>1</v>
      </c>
      <c r="AB25" s="40">
        <f t="shared" si="5"/>
        <v>1</v>
      </c>
    </row>
    <row r="26" spans="1:28" x14ac:dyDescent="0.25">
      <c r="A26" s="3">
        <v>21</v>
      </c>
      <c r="B26" s="19" t="s">
        <v>21</v>
      </c>
      <c r="C26" s="20">
        <v>2</v>
      </c>
      <c r="D26" s="27">
        <v>72322</v>
      </c>
      <c r="R26" s="3">
        <v>21</v>
      </c>
      <c r="S26" s="9" t="s">
        <v>21</v>
      </c>
      <c r="T26" s="2">
        <f t="shared" si="0"/>
        <v>2</v>
      </c>
      <c r="U26" s="30">
        <f t="shared" si="1"/>
        <v>72322</v>
      </c>
      <c r="V26" s="40">
        <f t="shared" si="2"/>
        <v>1</v>
      </c>
      <c r="W26" s="40">
        <f t="shared" si="2"/>
        <v>1</v>
      </c>
      <c r="Y26" s="3">
        <f t="shared" si="3"/>
        <v>2</v>
      </c>
      <c r="Z26" s="24">
        <f t="shared" si="4"/>
        <v>72322</v>
      </c>
      <c r="AA26" s="40">
        <f t="shared" si="5"/>
        <v>1</v>
      </c>
      <c r="AB26" s="40">
        <f t="shared" si="5"/>
        <v>1</v>
      </c>
    </row>
    <row r="27" spans="1:28" x14ac:dyDescent="0.25">
      <c r="A27" s="3">
        <v>22</v>
      </c>
      <c r="B27" s="19" t="s">
        <v>22</v>
      </c>
      <c r="C27" s="20">
        <v>14</v>
      </c>
      <c r="D27" s="27">
        <v>334652</v>
      </c>
      <c r="R27" s="3">
        <v>22</v>
      </c>
      <c r="S27" s="9" t="s">
        <v>22</v>
      </c>
      <c r="T27" s="2">
        <f t="shared" si="0"/>
        <v>14</v>
      </c>
      <c r="U27" s="30">
        <f t="shared" si="1"/>
        <v>334652</v>
      </c>
      <c r="V27" s="40">
        <f t="shared" si="2"/>
        <v>1</v>
      </c>
      <c r="W27" s="40">
        <f t="shared" si="2"/>
        <v>1</v>
      </c>
      <c r="Y27" s="3">
        <f t="shared" si="3"/>
        <v>14</v>
      </c>
      <c r="Z27" s="24">
        <f t="shared" si="4"/>
        <v>334652</v>
      </c>
      <c r="AA27" s="40">
        <f t="shared" si="5"/>
        <v>1</v>
      </c>
      <c r="AB27" s="40">
        <f t="shared" si="5"/>
        <v>1</v>
      </c>
    </row>
    <row r="28" spans="1:28" x14ac:dyDescent="0.25">
      <c r="A28" s="3">
        <v>23</v>
      </c>
      <c r="B28" s="19" t="s">
        <v>23</v>
      </c>
      <c r="C28" s="20">
        <v>6</v>
      </c>
      <c r="D28" s="27">
        <v>72852</v>
      </c>
      <c r="R28" s="3">
        <v>23</v>
      </c>
      <c r="S28" s="9" t="s">
        <v>23</v>
      </c>
      <c r="T28" s="2">
        <f t="shared" si="0"/>
        <v>6</v>
      </c>
      <c r="U28" s="30">
        <f t="shared" si="1"/>
        <v>72852</v>
      </c>
      <c r="V28" s="40">
        <f t="shared" si="2"/>
        <v>1</v>
      </c>
      <c r="W28" s="40">
        <f t="shared" si="2"/>
        <v>1</v>
      </c>
      <c r="Y28" s="3">
        <f t="shared" si="3"/>
        <v>6</v>
      </c>
      <c r="Z28" s="24">
        <f t="shared" si="4"/>
        <v>72852</v>
      </c>
      <c r="AA28" s="40">
        <f t="shared" si="5"/>
        <v>1</v>
      </c>
      <c r="AB28" s="40">
        <f t="shared" si="5"/>
        <v>1</v>
      </c>
    </row>
    <row r="29" spans="1:28" x14ac:dyDescent="0.25">
      <c r="A29" s="3">
        <v>24</v>
      </c>
      <c r="B29" s="9" t="s">
        <v>24</v>
      </c>
      <c r="C29" s="3"/>
      <c r="D29" s="24"/>
      <c r="R29" s="3">
        <v>24</v>
      </c>
      <c r="S29" s="9" t="s">
        <v>24</v>
      </c>
      <c r="T29" s="2">
        <f t="shared" si="0"/>
        <v>0</v>
      </c>
      <c r="U29" s="30">
        <f t="shared" si="1"/>
        <v>0</v>
      </c>
      <c r="V29" s="40" t="e">
        <f t="shared" si="2"/>
        <v>#DIV/0!</v>
      </c>
      <c r="W29" s="40" t="e">
        <f t="shared" si="2"/>
        <v>#DIV/0!</v>
      </c>
      <c r="Y29" s="3">
        <f t="shared" si="3"/>
        <v>0</v>
      </c>
      <c r="Z29" s="24">
        <f t="shared" si="4"/>
        <v>0</v>
      </c>
      <c r="AA29" s="40" t="e">
        <f t="shared" si="5"/>
        <v>#DIV/0!</v>
      </c>
      <c r="AB29" s="40" t="e">
        <f t="shared" si="5"/>
        <v>#DIV/0!</v>
      </c>
    </row>
    <row r="30" spans="1:28" x14ac:dyDescent="0.25">
      <c r="A30" s="3">
        <v>25</v>
      </c>
      <c r="B30" s="19" t="s">
        <v>25</v>
      </c>
      <c r="C30" s="20">
        <v>8</v>
      </c>
      <c r="D30" s="27">
        <v>218811</v>
      </c>
      <c r="R30" s="3">
        <v>25</v>
      </c>
      <c r="S30" s="9" t="s">
        <v>25</v>
      </c>
      <c r="T30" s="2">
        <f t="shared" si="0"/>
        <v>8</v>
      </c>
      <c r="U30" s="30">
        <f t="shared" si="1"/>
        <v>218811</v>
      </c>
      <c r="V30" s="40">
        <f t="shared" si="2"/>
        <v>1</v>
      </c>
      <c r="W30" s="40">
        <f t="shared" si="2"/>
        <v>1</v>
      </c>
      <c r="Y30" s="3">
        <f t="shared" si="3"/>
        <v>8</v>
      </c>
      <c r="Z30" s="24">
        <f t="shared" si="4"/>
        <v>218811</v>
      </c>
      <c r="AA30" s="40">
        <f t="shared" si="5"/>
        <v>1</v>
      </c>
      <c r="AB30" s="40">
        <f t="shared" si="5"/>
        <v>1</v>
      </c>
    </row>
    <row r="31" spans="1:28" x14ac:dyDescent="0.25">
      <c r="A31" s="3">
        <v>26</v>
      </c>
      <c r="B31" s="9" t="s">
        <v>26</v>
      </c>
      <c r="C31" s="3"/>
      <c r="D31" s="24"/>
      <c r="R31" s="3">
        <v>26</v>
      </c>
      <c r="S31" s="9" t="s">
        <v>26</v>
      </c>
      <c r="T31" s="2">
        <f t="shared" si="0"/>
        <v>0</v>
      </c>
      <c r="U31" s="30">
        <f t="shared" si="1"/>
        <v>0</v>
      </c>
      <c r="V31" s="40" t="e">
        <f t="shared" si="2"/>
        <v>#DIV/0!</v>
      </c>
      <c r="W31" s="40" t="e">
        <f t="shared" si="2"/>
        <v>#DIV/0!</v>
      </c>
      <c r="Y31" s="3">
        <f t="shared" si="3"/>
        <v>0</v>
      </c>
      <c r="Z31" s="24">
        <f t="shared" si="4"/>
        <v>0</v>
      </c>
      <c r="AA31" s="40" t="e">
        <f t="shared" si="5"/>
        <v>#DIV/0!</v>
      </c>
      <c r="AB31" s="40" t="e">
        <f t="shared" si="5"/>
        <v>#DIV/0!</v>
      </c>
    </row>
    <row r="32" spans="1:28" x14ac:dyDescent="0.25">
      <c r="A32" s="3">
        <v>27</v>
      </c>
      <c r="B32" s="9" t="s">
        <v>27</v>
      </c>
      <c r="C32" s="3"/>
      <c r="D32" s="24"/>
      <c r="R32" s="3">
        <v>27</v>
      </c>
      <c r="S32" s="9" t="s">
        <v>27</v>
      </c>
      <c r="T32" s="2">
        <f t="shared" si="0"/>
        <v>0</v>
      </c>
      <c r="U32" s="30">
        <f t="shared" si="1"/>
        <v>0</v>
      </c>
      <c r="V32" s="40" t="e">
        <f t="shared" si="2"/>
        <v>#DIV/0!</v>
      </c>
      <c r="W32" s="40" t="e">
        <f t="shared" si="2"/>
        <v>#DIV/0!</v>
      </c>
      <c r="Y32" s="3">
        <f t="shared" si="3"/>
        <v>0</v>
      </c>
      <c r="Z32" s="24">
        <f t="shared" si="4"/>
        <v>0</v>
      </c>
      <c r="AA32" s="40" t="e">
        <f t="shared" si="5"/>
        <v>#DIV/0!</v>
      </c>
      <c r="AB32" s="40" t="e">
        <f t="shared" si="5"/>
        <v>#DIV/0!</v>
      </c>
    </row>
    <row r="33" spans="1:28" x14ac:dyDescent="0.25">
      <c r="A33" s="3">
        <v>28</v>
      </c>
      <c r="B33" s="19" t="s">
        <v>82</v>
      </c>
      <c r="C33" s="20">
        <v>8</v>
      </c>
      <c r="D33" s="27">
        <v>226000</v>
      </c>
      <c r="R33" s="3"/>
      <c r="S33" s="9" t="s">
        <v>82</v>
      </c>
      <c r="T33" s="2">
        <f t="shared" si="0"/>
        <v>8</v>
      </c>
      <c r="U33" s="30">
        <f t="shared" si="1"/>
        <v>226000</v>
      </c>
      <c r="V33" s="40">
        <f t="shared" si="2"/>
        <v>1</v>
      </c>
      <c r="W33" s="40">
        <f t="shared" si="2"/>
        <v>1</v>
      </c>
      <c r="Y33" s="3">
        <f t="shared" si="3"/>
        <v>8</v>
      </c>
      <c r="Z33" s="24">
        <f t="shared" si="4"/>
        <v>226000</v>
      </c>
      <c r="AA33" s="40">
        <f t="shared" si="5"/>
        <v>1</v>
      </c>
      <c r="AB33" s="40">
        <f t="shared" si="5"/>
        <v>1</v>
      </c>
    </row>
    <row r="34" spans="1:28" x14ac:dyDescent="0.25">
      <c r="A34" s="3">
        <v>29</v>
      </c>
      <c r="B34" s="19" t="s">
        <v>28</v>
      </c>
      <c r="C34" s="20">
        <v>32</v>
      </c>
      <c r="D34" s="27">
        <v>528221</v>
      </c>
      <c r="R34" s="3">
        <v>28</v>
      </c>
      <c r="S34" s="9" t="s">
        <v>28</v>
      </c>
      <c r="T34" s="2">
        <f t="shared" si="0"/>
        <v>32</v>
      </c>
      <c r="U34" s="30">
        <f t="shared" si="1"/>
        <v>528221</v>
      </c>
      <c r="V34" s="40">
        <f t="shared" si="2"/>
        <v>1</v>
      </c>
      <c r="W34" s="40">
        <f t="shared" si="2"/>
        <v>1</v>
      </c>
      <c r="Y34" s="3">
        <f t="shared" si="3"/>
        <v>32</v>
      </c>
      <c r="Z34" s="24">
        <f t="shared" si="4"/>
        <v>528221</v>
      </c>
      <c r="AA34" s="40">
        <f t="shared" si="5"/>
        <v>1</v>
      </c>
      <c r="AB34" s="40">
        <f t="shared" si="5"/>
        <v>1</v>
      </c>
    </row>
    <row r="35" spans="1:28" x14ac:dyDescent="0.25">
      <c r="A35" s="3">
        <v>30</v>
      </c>
      <c r="B35" s="19" t="s">
        <v>29</v>
      </c>
      <c r="C35" s="20">
        <v>13</v>
      </c>
      <c r="D35" s="27">
        <v>279705</v>
      </c>
      <c r="R35" s="3">
        <v>29</v>
      </c>
      <c r="S35" s="9" t="s">
        <v>29</v>
      </c>
      <c r="T35" s="2">
        <f t="shared" si="0"/>
        <v>13</v>
      </c>
      <c r="U35" s="30">
        <f t="shared" si="1"/>
        <v>279705</v>
      </c>
      <c r="V35" s="40">
        <f t="shared" si="2"/>
        <v>1</v>
      </c>
      <c r="W35" s="40">
        <f t="shared" si="2"/>
        <v>1</v>
      </c>
      <c r="Y35" s="3">
        <f t="shared" si="3"/>
        <v>13</v>
      </c>
      <c r="Z35" s="24">
        <f t="shared" si="4"/>
        <v>279705</v>
      </c>
      <c r="AA35" s="40">
        <f t="shared" si="5"/>
        <v>1</v>
      </c>
      <c r="AB35" s="40">
        <f t="shared" si="5"/>
        <v>1</v>
      </c>
    </row>
    <row r="36" spans="1:28" x14ac:dyDescent="0.25">
      <c r="A36" s="3">
        <v>31</v>
      </c>
      <c r="B36" s="22" t="s">
        <v>30</v>
      </c>
      <c r="C36" s="20">
        <v>17</v>
      </c>
      <c r="D36" s="27">
        <v>510500</v>
      </c>
      <c r="R36" s="3">
        <v>30</v>
      </c>
      <c r="S36" s="11" t="s">
        <v>30</v>
      </c>
      <c r="T36" s="2">
        <f t="shared" si="0"/>
        <v>17</v>
      </c>
      <c r="U36" s="30">
        <f t="shared" si="1"/>
        <v>510500</v>
      </c>
      <c r="V36" s="40">
        <f t="shared" si="2"/>
        <v>1</v>
      </c>
      <c r="W36" s="40">
        <f t="shared" si="2"/>
        <v>1</v>
      </c>
      <c r="Y36" s="3">
        <f t="shared" si="3"/>
        <v>17</v>
      </c>
      <c r="Z36" s="24">
        <f t="shared" si="4"/>
        <v>510500</v>
      </c>
      <c r="AA36" s="40">
        <f t="shared" si="5"/>
        <v>1</v>
      </c>
      <c r="AB36" s="40">
        <f t="shared" si="5"/>
        <v>1</v>
      </c>
    </row>
    <row r="37" spans="1:28" x14ac:dyDescent="0.25">
      <c r="A37" s="3">
        <v>32</v>
      </c>
      <c r="B37" s="7" t="s">
        <v>31</v>
      </c>
      <c r="C37" s="3"/>
      <c r="D37" s="24"/>
      <c r="R37" s="3">
        <v>31</v>
      </c>
      <c r="S37" s="7" t="s">
        <v>31</v>
      </c>
      <c r="T37" s="2">
        <f t="shared" si="0"/>
        <v>0</v>
      </c>
      <c r="U37" s="30">
        <f t="shared" si="1"/>
        <v>0</v>
      </c>
      <c r="V37" s="40" t="e">
        <f t="shared" si="2"/>
        <v>#DIV/0!</v>
      </c>
      <c r="W37" s="40" t="e">
        <f t="shared" si="2"/>
        <v>#DIV/0!</v>
      </c>
      <c r="Y37" s="3">
        <f t="shared" si="3"/>
        <v>0</v>
      </c>
      <c r="Z37" s="24">
        <f t="shared" si="4"/>
        <v>0</v>
      </c>
      <c r="AA37" s="40" t="e">
        <f t="shared" si="5"/>
        <v>#DIV/0!</v>
      </c>
      <c r="AB37" s="40" t="e">
        <f t="shared" si="5"/>
        <v>#DIV/0!</v>
      </c>
    </row>
    <row r="38" spans="1:28" x14ac:dyDescent="0.25">
      <c r="A38" s="3">
        <v>33</v>
      </c>
      <c r="B38" s="9" t="s">
        <v>32</v>
      </c>
      <c r="C38" s="4"/>
      <c r="D38" s="24"/>
      <c r="R38" s="3">
        <v>32</v>
      </c>
      <c r="S38" s="9" t="s">
        <v>32</v>
      </c>
      <c r="T38" s="2">
        <f t="shared" si="0"/>
        <v>0</v>
      </c>
      <c r="U38" s="30">
        <f t="shared" si="1"/>
        <v>0</v>
      </c>
      <c r="V38" s="40" t="e">
        <f t="shared" si="2"/>
        <v>#DIV/0!</v>
      </c>
      <c r="W38" s="40" t="e">
        <f t="shared" si="2"/>
        <v>#DIV/0!</v>
      </c>
      <c r="Y38" s="3">
        <f t="shared" si="3"/>
        <v>0</v>
      </c>
      <c r="Z38" s="24">
        <f t="shared" si="4"/>
        <v>0</v>
      </c>
      <c r="AA38" s="40" t="e">
        <f t="shared" si="5"/>
        <v>#DIV/0!</v>
      </c>
      <c r="AB38" s="40" t="e">
        <f t="shared" si="5"/>
        <v>#DIV/0!</v>
      </c>
    </row>
    <row r="39" spans="1:28" x14ac:dyDescent="0.25">
      <c r="A39" s="3">
        <v>34</v>
      </c>
      <c r="B39" s="9" t="s">
        <v>33</v>
      </c>
      <c r="C39" s="3"/>
      <c r="D39" s="24"/>
      <c r="R39" s="3">
        <v>33</v>
      </c>
      <c r="S39" s="9" t="s">
        <v>33</v>
      </c>
      <c r="T39" s="2">
        <f t="shared" si="0"/>
        <v>0</v>
      </c>
      <c r="U39" s="30">
        <f t="shared" si="1"/>
        <v>0</v>
      </c>
      <c r="V39" s="40" t="e">
        <f t="shared" si="2"/>
        <v>#DIV/0!</v>
      </c>
      <c r="W39" s="40" t="e">
        <f t="shared" si="2"/>
        <v>#DIV/0!</v>
      </c>
      <c r="Y39" s="3">
        <f t="shared" si="3"/>
        <v>0</v>
      </c>
      <c r="Z39" s="24">
        <f t="shared" si="4"/>
        <v>0</v>
      </c>
      <c r="AA39" s="40" t="e">
        <f t="shared" si="5"/>
        <v>#DIV/0!</v>
      </c>
      <c r="AB39" s="40" t="e">
        <f t="shared" si="5"/>
        <v>#DIV/0!</v>
      </c>
    </row>
    <row r="40" spans="1:28" x14ac:dyDescent="0.25">
      <c r="A40" s="3">
        <v>35</v>
      </c>
      <c r="B40" s="9" t="s">
        <v>34</v>
      </c>
      <c r="C40" s="3"/>
      <c r="D40" s="24"/>
      <c r="R40" s="3">
        <v>34</v>
      </c>
      <c r="S40" s="9" t="s">
        <v>34</v>
      </c>
      <c r="T40" s="2">
        <f t="shared" si="0"/>
        <v>0</v>
      </c>
      <c r="U40" s="30">
        <f t="shared" si="1"/>
        <v>0</v>
      </c>
      <c r="V40" s="40" t="e">
        <f t="shared" si="2"/>
        <v>#DIV/0!</v>
      </c>
      <c r="W40" s="40" t="e">
        <f t="shared" si="2"/>
        <v>#DIV/0!</v>
      </c>
      <c r="Y40" s="3">
        <f t="shared" si="3"/>
        <v>0</v>
      </c>
      <c r="Z40" s="24">
        <f t="shared" si="4"/>
        <v>0</v>
      </c>
      <c r="AA40" s="40" t="e">
        <f t="shared" si="5"/>
        <v>#DIV/0!</v>
      </c>
      <c r="AB40" s="40" t="e">
        <f t="shared" si="5"/>
        <v>#DIV/0!</v>
      </c>
    </row>
    <row r="41" spans="1:28" x14ac:dyDescent="0.25">
      <c r="A41" s="3">
        <v>36</v>
      </c>
      <c r="B41" s="7" t="s">
        <v>35</v>
      </c>
      <c r="C41" s="3"/>
      <c r="D41" s="24"/>
      <c r="R41" s="3">
        <v>35</v>
      </c>
      <c r="S41" s="7" t="s">
        <v>35</v>
      </c>
      <c r="T41" s="2">
        <f t="shared" si="0"/>
        <v>0</v>
      </c>
      <c r="U41" s="30">
        <f t="shared" si="1"/>
        <v>0</v>
      </c>
      <c r="V41" s="40" t="e">
        <f t="shared" si="2"/>
        <v>#DIV/0!</v>
      </c>
      <c r="W41" s="40" t="e">
        <f t="shared" si="2"/>
        <v>#DIV/0!</v>
      </c>
      <c r="Y41" s="3">
        <f t="shared" si="3"/>
        <v>0</v>
      </c>
      <c r="Z41" s="24">
        <f t="shared" si="4"/>
        <v>0</v>
      </c>
      <c r="AA41" s="40" t="e">
        <f t="shared" si="5"/>
        <v>#DIV/0!</v>
      </c>
      <c r="AB41" s="40" t="e">
        <f t="shared" si="5"/>
        <v>#DIV/0!</v>
      </c>
    </row>
    <row r="42" spans="1:28" x14ac:dyDescent="0.25">
      <c r="A42" s="3">
        <v>37</v>
      </c>
      <c r="B42" s="23" t="s">
        <v>63</v>
      </c>
      <c r="C42" s="20">
        <v>56</v>
      </c>
      <c r="D42" s="27">
        <v>1051700</v>
      </c>
      <c r="R42" s="3">
        <v>36</v>
      </c>
      <c r="S42" s="12" t="s">
        <v>63</v>
      </c>
      <c r="T42" s="2">
        <f t="shared" si="0"/>
        <v>56</v>
      </c>
      <c r="U42" s="30">
        <f t="shared" si="1"/>
        <v>1051700</v>
      </c>
      <c r="V42" s="40">
        <f t="shared" si="2"/>
        <v>1</v>
      </c>
      <c r="W42" s="40">
        <f t="shared" si="2"/>
        <v>1</v>
      </c>
      <c r="Y42" s="3">
        <f t="shared" si="3"/>
        <v>56</v>
      </c>
      <c r="Z42" s="24">
        <f t="shared" si="4"/>
        <v>1051700</v>
      </c>
      <c r="AA42" s="40">
        <f t="shared" si="5"/>
        <v>1</v>
      </c>
      <c r="AB42" s="40">
        <f t="shared" si="5"/>
        <v>1</v>
      </c>
    </row>
    <row r="43" spans="1:28" x14ac:dyDescent="0.25">
      <c r="A43" s="3">
        <v>38</v>
      </c>
      <c r="B43" s="23" t="s">
        <v>64</v>
      </c>
      <c r="C43" s="20">
        <v>35</v>
      </c>
      <c r="D43" s="27">
        <v>1082530</v>
      </c>
      <c r="R43" s="3">
        <v>37</v>
      </c>
      <c r="S43" s="12" t="s">
        <v>64</v>
      </c>
      <c r="T43" s="2">
        <f t="shared" si="0"/>
        <v>35</v>
      </c>
      <c r="U43" s="30">
        <f t="shared" si="1"/>
        <v>1082530</v>
      </c>
      <c r="V43" s="40">
        <f t="shared" si="2"/>
        <v>1</v>
      </c>
      <c r="W43" s="40">
        <f t="shared" si="2"/>
        <v>1</v>
      </c>
      <c r="Y43" s="3">
        <f t="shared" si="3"/>
        <v>35</v>
      </c>
      <c r="Z43" s="24">
        <f t="shared" si="4"/>
        <v>1082530</v>
      </c>
      <c r="AA43" s="40">
        <f t="shared" si="5"/>
        <v>1</v>
      </c>
      <c r="AB43" s="40">
        <f t="shared" si="5"/>
        <v>1</v>
      </c>
    </row>
    <row r="44" spans="1:28" x14ac:dyDescent="0.25">
      <c r="A44" s="3">
        <v>39</v>
      </c>
      <c r="B44" s="23" t="s">
        <v>65</v>
      </c>
      <c r="C44" s="20">
        <v>7</v>
      </c>
      <c r="D44" s="27">
        <v>203500</v>
      </c>
      <c r="R44" s="3">
        <v>38</v>
      </c>
      <c r="S44" s="12" t="s">
        <v>65</v>
      </c>
      <c r="T44" s="2">
        <f t="shared" si="0"/>
        <v>7</v>
      </c>
      <c r="U44" s="30">
        <f t="shared" si="1"/>
        <v>203500</v>
      </c>
      <c r="V44" s="40">
        <f t="shared" si="2"/>
        <v>1</v>
      </c>
      <c r="W44" s="40">
        <f t="shared" si="2"/>
        <v>1</v>
      </c>
      <c r="Y44" s="3">
        <f t="shared" si="3"/>
        <v>7</v>
      </c>
      <c r="Z44" s="24">
        <f t="shared" si="4"/>
        <v>203500</v>
      </c>
      <c r="AA44" s="40">
        <f t="shared" si="5"/>
        <v>1</v>
      </c>
      <c r="AB44" s="40">
        <f t="shared" si="5"/>
        <v>1</v>
      </c>
    </row>
    <row r="45" spans="1:28" x14ac:dyDescent="0.25">
      <c r="A45" s="3">
        <v>40</v>
      </c>
      <c r="B45" s="23" t="s">
        <v>66</v>
      </c>
      <c r="C45" s="20">
        <v>10</v>
      </c>
      <c r="D45" s="27">
        <v>257066</v>
      </c>
      <c r="R45" s="3">
        <v>39</v>
      </c>
      <c r="S45" s="12" t="s">
        <v>66</v>
      </c>
      <c r="T45" s="2">
        <f t="shared" si="0"/>
        <v>10</v>
      </c>
      <c r="U45" s="30">
        <f t="shared" si="1"/>
        <v>257066</v>
      </c>
      <c r="V45" s="40">
        <f t="shared" si="2"/>
        <v>1</v>
      </c>
      <c r="W45" s="40">
        <f t="shared" si="2"/>
        <v>1</v>
      </c>
      <c r="Y45" s="3">
        <f t="shared" si="3"/>
        <v>10</v>
      </c>
      <c r="Z45" s="24">
        <f t="shared" si="4"/>
        <v>257066</v>
      </c>
      <c r="AA45" s="40">
        <f t="shared" si="5"/>
        <v>1</v>
      </c>
      <c r="AB45" s="40">
        <f t="shared" si="5"/>
        <v>1</v>
      </c>
    </row>
    <row r="46" spans="1:28" x14ac:dyDescent="0.25">
      <c r="A46" s="3">
        <v>41</v>
      </c>
      <c r="B46" s="12" t="s">
        <v>67</v>
      </c>
      <c r="C46" s="3"/>
      <c r="D46" s="24"/>
      <c r="R46" s="3">
        <v>40</v>
      </c>
      <c r="S46" s="12" t="s">
        <v>67</v>
      </c>
      <c r="T46" s="2">
        <f t="shared" si="0"/>
        <v>0</v>
      </c>
      <c r="U46" s="30">
        <f t="shared" si="1"/>
        <v>0</v>
      </c>
      <c r="V46" s="40" t="e">
        <f t="shared" si="2"/>
        <v>#DIV/0!</v>
      </c>
      <c r="W46" s="40" t="e">
        <f t="shared" si="2"/>
        <v>#DIV/0!</v>
      </c>
      <c r="Y46" s="3">
        <f t="shared" si="3"/>
        <v>0</v>
      </c>
      <c r="Z46" s="24">
        <f t="shared" si="4"/>
        <v>0</v>
      </c>
      <c r="AA46" s="40" t="e">
        <f t="shared" si="5"/>
        <v>#DIV/0!</v>
      </c>
      <c r="AB46" s="40" t="e">
        <f t="shared" si="5"/>
        <v>#DIV/0!</v>
      </c>
    </row>
    <row r="47" spans="1:28" x14ac:dyDescent="0.25">
      <c r="A47" s="3">
        <v>42</v>
      </c>
      <c r="B47" s="12" t="s">
        <v>68</v>
      </c>
      <c r="C47" s="3"/>
      <c r="D47" s="24"/>
      <c r="R47" s="3">
        <v>41</v>
      </c>
      <c r="S47" s="12" t="s">
        <v>68</v>
      </c>
      <c r="T47" s="2">
        <f t="shared" si="0"/>
        <v>0</v>
      </c>
      <c r="U47" s="30">
        <f t="shared" si="1"/>
        <v>0</v>
      </c>
      <c r="V47" s="40" t="e">
        <f t="shared" si="2"/>
        <v>#DIV/0!</v>
      </c>
      <c r="W47" s="40" t="e">
        <f t="shared" si="2"/>
        <v>#DIV/0!</v>
      </c>
      <c r="Y47" s="3">
        <f t="shared" si="3"/>
        <v>0</v>
      </c>
      <c r="Z47" s="24">
        <f t="shared" si="4"/>
        <v>0</v>
      </c>
      <c r="AA47" s="40" t="e">
        <f t="shared" si="5"/>
        <v>#DIV/0!</v>
      </c>
      <c r="AB47" s="40" t="e">
        <f t="shared" si="5"/>
        <v>#DIV/0!</v>
      </c>
    </row>
    <row r="48" spans="1:28" x14ac:dyDescent="0.25">
      <c r="A48" s="3">
        <v>43</v>
      </c>
      <c r="B48" s="12" t="s">
        <v>69</v>
      </c>
      <c r="C48" s="3"/>
      <c r="D48" s="24"/>
      <c r="R48" s="3">
        <v>42</v>
      </c>
      <c r="S48" s="12" t="s">
        <v>69</v>
      </c>
      <c r="T48" s="2">
        <f t="shared" si="0"/>
        <v>0</v>
      </c>
      <c r="U48" s="30">
        <f t="shared" si="1"/>
        <v>0</v>
      </c>
      <c r="V48" s="40" t="e">
        <f t="shared" si="2"/>
        <v>#DIV/0!</v>
      </c>
      <c r="W48" s="40" t="e">
        <f t="shared" si="2"/>
        <v>#DIV/0!</v>
      </c>
      <c r="Y48" s="3">
        <f t="shared" si="3"/>
        <v>0</v>
      </c>
      <c r="Z48" s="24">
        <f t="shared" si="4"/>
        <v>0</v>
      </c>
      <c r="AA48" s="40" t="e">
        <f t="shared" si="5"/>
        <v>#DIV/0!</v>
      </c>
      <c r="AB48" s="40" t="e">
        <f t="shared" si="5"/>
        <v>#DIV/0!</v>
      </c>
    </row>
    <row r="49" spans="1:28" x14ac:dyDescent="0.25">
      <c r="A49" s="3">
        <v>44</v>
      </c>
      <c r="B49" s="23" t="s">
        <v>70</v>
      </c>
      <c r="C49" s="20">
        <v>14</v>
      </c>
      <c r="D49" s="27">
        <v>194062</v>
      </c>
      <c r="R49" s="3">
        <v>43</v>
      </c>
      <c r="S49" s="12" t="s">
        <v>70</v>
      </c>
      <c r="T49" s="2">
        <f t="shared" si="0"/>
        <v>14</v>
      </c>
      <c r="U49" s="30">
        <f t="shared" si="1"/>
        <v>194062</v>
      </c>
      <c r="V49" s="40">
        <f t="shared" si="2"/>
        <v>1</v>
      </c>
      <c r="W49" s="40">
        <f t="shared" si="2"/>
        <v>1</v>
      </c>
      <c r="Y49" s="3">
        <f t="shared" si="3"/>
        <v>14</v>
      </c>
      <c r="Z49" s="24">
        <f t="shared" si="4"/>
        <v>194062</v>
      </c>
      <c r="AA49" s="40">
        <f t="shared" si="5"/>
        <v>1</v>
      </c>
      <c r="AB49" s="40">
        <f t="shared" si="5"/>
        <v>1</v>
      </c>
    </row>
    <row r="50" spans="1:28" x14ac:dyDescent="0.25">
      <c r="A50" s="3">
        <v>45</v>
      </c>
      <c r="B50" s="23" t="s">
        <v>71</v>
      </c>
      <c r="C50" s="20">
        <v>8</v>
      </c>
      <c r="D50" s="27">
        <v>479861</v>
      </c>
      <c r="R50" s="3">
        <v>44</v>
      </c>
      <c r="S50" s="12" t="s">
        <v>71</v>
      </c>
      <c r="T50" s="2">
        <f t="shared" si="0"/>
        <v>8</v>
      </c>
      <c r="U50" s="30">
        <f t="shared" si="1"/>
        <v>479861</v>
      </c>
      <c r="V50" s="40">
        <f t="shared" si="2"/>
        <v>1</v>
      </c>
      <c r="W50" s="40">
        <f t="shared" si="2"/>
        <v>1</v>
      </c>
      <c r="Y50" s="3">
        <f t="shared" si="3"/>
        <v>8</v>
      </c>
      <c r="Z50" s="24">
        <f t="shared" si="4"/>
        <v>479861</v>
      </c>
      <c r="AA50" s="40">
        <f t="shared" si="5"/>
        <v>1</v>
      </c>
      <c r="AB50" s="40">
        <f t="shared" si="5"/>
        <v>1</v>
      </c>
    </row>
    <row r="51" spans="1:28" x14ac:dyDescent="0.25">
      <c r="A51" s="3">
        <v>46</v>
      </c>
      <c r="B51" s="12" t="s">
        <v>72</v>
      </c>
      <c r="C51" s="3"/>
      <c r="D51" s="24"/>
      <c r="R51" s="3">
        <v>45</v>
      </c>
      <c r="S51" s="12" t="s">
        <v>72</v>
      </c>
      <c r="T51" s="2">
        <f t="shared" si="0"/>
        <v>0</v>
      </c>
      <c r="U51" s="30">
        <f t="shared" si="1"/>
        <v>0</v>
      </c>
      <c r="V51" s="40" t="e">
        <f t="shared" si="2"/>
        <v>#DIV/0!</v>
      </c>
      <c r="W51" s="40" t="e">
        <f t="shared" si="2"/>
        <v>#DIV/0!</v>
      </c>
      <c r="Y51" s="3">
        <f t="shared" si="3"/>
        <v>0</v>
      </c>
      <c r="Z51" s="24">
        <f t="shared" si="4"/>
        <v>0</v>
      </c>
      <c r="AA51" s="40" t="e">
        <f t="shared" si="5"/>
        <v>#DIV/0!</v>
      </c>
      <c r="AB51" s="40" t="e">
        <f t="shared" si="5"/>
        <v>#DIV/0!</v>
      </c>
    </row>
    <row r="52" spans="1:28" x14ac:dyDescent="0.25">
      <c r="A52" s="3">
        <v>47</v>
      </c>
      <c r="B52" s="12" t="s">
        <v>73</v>
      </c>
      <c r="C52" s="3"/>
      <c r="D52" s="24"/>
      <c r="R52" s="3">
        <v>46</v>
      </c>
      <c r="S52" s="12" t="s">
        <v>73</v>
      </c>
      <c r="T52" s="2">
        <f t="shared" si="0"/>
        <v>0</v>
      </c>
      <c r="U52" s="30">
        <f t="shared" si="1"/>
        <v>0</v>
      </c>
      <c r="V52" s="40" t="e">
        <f t="shared" si="2"/>
        <v>#DIV/0!</v>
      </c>
      <c r="W52" s="40" t="e">
        <f t="shared" si="2"/>
        <v>#DIV/0!</v>
      </c>
      <c r="Y52" s="3">
        <f t="shared" si="3"/>
        <v>0</v>
      </c>
      <c r="Z52" s="24">
        <f t="shared" si="4"/>
        <v>0</v>
      </c>
      <c r="AA52" s="40" t="e">
        <f t="shared" si="5"/>
        <v>#DIV/0!</v>
      </c>
      <c r="AB52" s="40" t="e">
        <f t="shared" si="5"/>
        <v>#DIV/0!</v>
      </c>
    </row>
    <row r="53" spans="1:28" x14ac:dyDescent="0.25">
      <c r="A53" s="3">
        <v>48</v>
      </c>
      <c r="B53" s="23" t="s">
        <v>74</v>
      </c>
      <c r="C53" s="20">
        <v>24</v>
      </c>
      <c r="D53" s="27">
        <v>811000</v>
      </c>
      <c r="R53" s="3">
        <v>47</v>
      </c>
      <c r="S53" s="12" t="s">
        <v>74</v>
      </c>
      <c r="T53" s="2">
        <f t="shared" si="0"/>
        <v>24</v>
      </c>
      <c r="U53" s="30">
        <f t="shared" si="1"/>
        <v>811000</v>
      </c>
      <c r="V53" s="40">
        <f t="shared" si="2"/>
        <v>1</v>
      </c>
      <c r="W53" s="40">
        <f t="shared" si="2"/>
        <v>1</v>
      </c>
      <c r="Y53" s="3">
        <f t="shared" si="3"/>
        <v>24</v>
      </c>
      <c r="Z53" s="24">
        <f t="shared" si="4"/>
        <v>811000</v>
      </c>
      <c r="AA53" s="40">
        <f t="shared" si="5"/>
        <v>1</v>
      </c>
      <c r="AB53" s="40">
        <f t="shared" si="5"/>
        <v>1</v>
      </c>
    </row>
    <row r="54" spans="1:28" x14ac:dyDescent="0.25">
      <c r="A54" s="3">
        <v>49</v>
      </c>
      <c r="B54" s="23" t="s">
        <v>75</v>
      </c>
      <c r="C54" s="20">
        <v>6</v>
      </c>
      <c r="D54" s="27">
        <v>140546</v>
      </c>
      <c r="R54" s="3">
        <v>48</v>
      </c>
      <c r="S54" s="12" t="s">
        <v>75</v>
      </c>
      <c r="T54" s="2">
        <f t="shared" si="0"/>
        <v>6</v>
      </c>
      <c r="U54" s="30">
        <f t="shared" si="1"/>
        <v>140546</v>
      </c>
      <c r="V54" s="40">
        <f t="shared" si="2"/>
        <v>1</v>
      </c>
      <c r="W54" s="40">
        <f t="shared" si="2"/>
        <v>1</v>
      </c>
      <c r="Y54" s="3">
        <f t="shared" si="3"/>
        <v>6</v>
      </c>
      <c r="Z54" s="24">
        <f t="shared" si="4"/>
        <v>140546</v>
      </c>
      <c r="AA54" s="40">
        <f t="shared" si="5"/>
        <v>1</v>
      </c>
      <c r="AB54" s="40">
        <f t="shared" si="5"/>
        <v>1</v>
      </c>
    </row>
    <row r="55" spans="1:28" x14ac:dyDescent="0.25">
      <c r="A55" s="3">
        <v>50</v>
      </c>
      <c r="B55" s="23" t="s">
        <v>76</v>
      </c>
      <c r="C55" s="20">
        <v>3</v>
      </c>
      <c r="D55" s="27">
        <v>120500</v>
      </c>
      <c r="R55" s="3">
        <v>49</v>
      </c>
      <c r="S55" s="12" t="s">
        <v>76</v>
      </c>
      <c r="T55" s="2">
        <f t="shared" si="0"/>
        <v>3</v>
      </c>
      <c r="U55" s="30">
        <f t="shared" si="1"/>
        <v>120500</v>
      </c>
      <c r="V55" s="40">
        <f t="shared" si="2"/>
        <v>1</v>
      </c>
      <c r="W55" s="40">
        <f t="shared" si="2"/>
        <v>1</v>
      </c>
      <c r="Y55" s="3">
        <f t="shared" si="3"/>
        <v>3</v>
      </c>
      <c r="Z55" s="24">
        <f t="shared" si="4"/>
        <v>120500</v>
      </c>
      <c r="AA55" s="40">
        <f t="shared" si="5"/>
        <v>1</v>
      </c>
      <c r="AB55" s="40">
        <f t="shared" si="5"/>
        <v>1</v>
      </c>
    </row>
    <row r="56" spans="1:28" x14ac:dyDescent="0.25">
      <c r="A56" s="3">
        <v>51</v>
      </c>
      <c r="B56" s="23" t="s">
        <v>77</v>
      </c>
      <c r="C56" s="20">
        <v>10</v>
      </c>
      <c r="D56" s="27">
        <v>444881</v>
      </c>
      <c r="R56" s="3">
        <v>50</v>
      </c>
      <c r="S56" s="12" t="s">
        <v>77</v>
      </c>
      <c r="T56" s="2">
        <f t="shared" si="0"/>
        <v>10</v>
      </c>
      <c r="U56" s="30">
        <f t="shared" si="1"/>
        <v>444881</v>
      </c>
      <c r="V56" s="40">
        <f t="shared" si="2"/>
        <v>1</v>
      </c>
      <c r="W56" s="40">
        <f t="shared" si="2"/>
        <v>1</v>
      </c>
      <c r="Y56" s="3">
        <f t="shared" si="3"/>
        <v>10</v>
      </c>
      <c r="Z56" s="24">
        <f t="shared" si="4"/>
        <v>444881</v>
      </c>
      <c r="AA56" s="40">
        <f t="shared" si="5"/>
        <v>1</v>
      </c>
      <c r="AB56" s="40">
        <f t="shared" si="5"/>
        <v>1</v>
      </c>
    </row>
    <row r="57" spans="1:28" x14ac:dyDescent="0.25">
      <c r="A57" s="3">
        <v>52</v>
      </c>
      <c r="B57" s="23" t="s">
        <v>83</v>
      </c>
      <c r="C57" s="20">
        <v>20</v>
      </c>
      <c r="D57" s="27">
        <v>760261</v>
      </c>
      <c r="R57" s="3">
        <v>51</v>
      </c>
      <c r="S57" s="12" t="s">
        <v>78</v>
      </c>
      <c r="T57" s="2">
        <f t="shared" si="0"/>
        <v>20</v>
      </c>
      <c r="U57" s="30">
        <f t="shared" si="1"/>
        <v>760261</v>
      </c>
      <c r="V57" s="40">
        <f t="shared" si="2"/>
        <v>1</v>
      </c>
      <c r="W57" s="40">
        <f t="shared" si="2"/>
        <v>1</v>
      </c>
      <c r="Y57" s="3">
        <f t="shared" si="3"/>
        <v>20</v>
      </c>
      <c r="Z57" s="24">
        <f t="shared" si="4"/>
        <v>760261</v>
      </c>
      <c r="AA57" s="40">
        <f t="shared" si="5"/>
        <v>1</v>
      </c>
      <c r="AB57" s="40">
        <f t="shared" si="5"/>
        <v>1</v>
      </c>
    </row>
    <row r="58" spans="1:28" x14ac:dyDescent="0.25">
      <c r="A58" s="3">
        <v>53</v>
      </c>
      <c r="B58" s="12" t="s">
        <v>79</v>
      </c>
      <c r="C58" s="3"/>
      <c r="D58" s="24"/>
      <c r="R58" s="3">
        <v>52</v>
      </c>
      <c r="S58" s="12" t="s">
        <v>79</v>
      </c>
      <c r="T58" s="2">
        <f t="shared" si="0"/>
        <v>0</v>
      </c>
      <c r="U58" s="30">
        <f t="shared" si="1"/>
        <v>0</v>
      </c>
      <c r="V58" s="40" t="e">
        <f t="shared" si="2"/>
        <v>#DIV/0!</v>
      </c>
      <c r="W58" s="40" t="e">
        <f t="shared" si="2"/>
        <v>#DIV/0!</v>
      </c>
      <c r="Y58" s="3">
        <f t="shared" si="3"/>
        <v>0</v>
      </c>
      <c r="Z58" s="24">
        <f t="shared" si="4"/>
        <v>0</v>
      </c>
      <c r="AA58" s="40" t="e">
        <f t="shared" si="5"/>
        <v>#DIV/0!</v>
      </c>
      <c r="AB58" s="40" t="e">
        <f t="shared" si="5"/>
        <v>#DIV/0!</v>
      </c>
    </row>
    <row r="59" spans="1:28" x14ac:dyDescent="0.25">
      <c r="A59" s="3">
        <v>54</v>
      </c>
      <c r="B59" s="12" t="s">
        <v>80</v>
      </c>
      <c r="C59" s="3"/>
      <c r="D59" s="24"/>
      <c r="R59" s="3">
        <v>53</v>
      </c>
      <c r="S59" s="12" t="s">
        <v>80</v>
      </c>
      <c r="T59" s="2">
        <f t="shared" si="0"/>
        <v>0</v>
      </c>
      <c r="U59" s="30">
        <f t="shared" si="1"/>
        <v>0</v>
      </c>
      <c r="V59" s="40" t="e">
        <f t="shared" si="2"/>
        <v>#DIV/0!</v>
      </c>
      <c r="W59" s="40" t="e">
        <f t="shared" si="2"/>
        <v>#DIV/0!</v>
      </c>
      <c r="Y59" s="3">
        <f t="shared" si="3"/>
        <v>0</v>
      </c>
      <c r="Z59" s="24">
        <f t="shared" si="4"/>
        <v>0</v>
      </c>
      <c r="AA59" s="40" t="e">
        <f t="shared" si="5"/>
        <v>#DIV/0!</v>
      </c>
      <c r="AB59" s="40" t="e">
        <f t="shared" si="5"/>
        <v>#DIV/0!</v>
      </c>
    </row>
    <row r="60" spans="1:28" ht="15.75" thickBot="1" x14ac:dyDescent="0.3">
      <c r="A60" s="3">
        <v>55</v>
      </c>
      <c r="B60" s="13" t="s">
        <v>81</v>
      </c>
      <c r="C60" s="6"/>
      <c r="D60" s="25"/>
      <c r="R60" s="6">
        <v>54</v>
      </c>
      <c r="S60" s="13" t="s">
        <v>81</v>
      </c>
      <c r="T60" s="2">
        <f t="shared" si="0"/>
        <v>0</v>
      </c>
      <c r="U60" s="30">
        <f t="shared" si="1"/>
        <v>0</v>
      </c>
      <c r="V60" s="40" t="e">
        <f t="shared" si="2"/>
        <v>#DIV/0!</v>
      </c>
      <c r="W60" s="40" t="e">
        <f t="shared" si="2"/>
        <v>#DIV/0!</v>
      </c>
      <c r="Y60" s="3">
        <f t="shared" si="3"/>
        <v>0</v>
      </c>
      <c r="Z60" s="24">
        <f t="shared" si="4"/>
        <v>0</v>
      </c>
      <c r="AA60" s="40" t="e">
        <f t="shared" si="5"/>
        <v>#DIV/0!</v>
      </c>
      <c r="AB60" s="40" t="e">
        <f t="shared" si="5"/>
        <v>#DIV/0!</v>
      </c>
    </row>
    <row r="61" spans="1:28" ht="16.5" thickTop="1" thickBot="1" x14ac:dyDescent="0.3">
      <c r="A61" s="15"/>
      <c r="B61" s="16" t="s">
        <v>62</v>
      </c>
      <c r="C61" s="28">
        <f>SUM(C6:C60)</f>
        <v>716</v>
      </c>
      <c r="D61" s="29">
        <f>SUM(D6:D60)</f>
        <v>23003921</v>
      </c>
      <c r="R61" s="15"/>
      <c r="S61" s="16" t="s">
        <v>62</v>
      </c>
      <c r="T61" s="42">
        <f>SUM(T6:T60)</f>
        <v>716</v>
      </c>
      <c r="U61" s="43">
        <f t="shared" ref="U61:W61" si="6">SUM(U6:U60)</f>
        <v>23003921</v>
      </c>
      <c r="V61" s="38" t="e">
        <f t="shared" si="6"/>
        <v>#DIV/0!</v>
      </c>
      <c r="W61" s="38" t="e">
        <f t="shared" si="6"/>
        <v>#DIV/0!</v>
      </c>
      <c r="Y61" s="38">
        <f>SUM(Y6:Y60)</f>
        <v>716</v>
      </c>
      <c r="Z61" s="43">
        <f t="shared" ref="Z61:AB61" si="7">SUM(Z6:Z60)</f>
        <v>23003921</v>
      </c>
      <c r="AA61" s="38" t="e">
        <f t="shared" si="7"/>
        <v>#DIV/0!</v>
      </c>
      <c r="AB61" s="38" t="e">
        <f t="shared" si="7"/>
        <v>#DIV/0!</v>
      </c>
    </row>
    <row r="62" spans="1:28" ht="15.75" thickTop="1" x14ac:dyDescent="0.25"/>
  </sheetData>
  <mergeCells count="14">
    <mergeCell ref="A4:A5"/>
    <mergeCell ref="B4:B5"/>
    <mergeCell ref="C4:D4"/>
    <mergeCell ref="A1:D1"/>
    <mergeCell ref="A2:D2"/>
    <mergeCell ref="A3:D3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pageSetup paperSize="9" scale="81" orientation="portrait" horizontalDpi="0" verticalDpi="0" r:id="rId1"/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62"/>
  <sheetViews>
    <sheetView workbookViewId="0">
      <selection activeCell="T16" sqref="T16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1.140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97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17" t="s">
        <v>61</v>
      </c>
      <c r="C6" s="18">
        <v>237</v>
      </c>
      <c r="D6" s="26">
        <v>13072889</v>
      </c>
    </row>
    <row r="7" spans="1:4" x14ac:dyDescent="0.25">
      <c r="A7" s="3">
        <v>2</v>
      </c>
      <c r="B7" s="19" t="s">
        <v>2</v>
      </c>
      <c r="C7" s="20">
        <v>7</v>
      </c>
      <c r="D7" s="27">
        <v>172278</v>
      </c>
    </row>
    <row r="8" spans="1:4" x14ac:dyDescent="0.25">
      <c r="A8" s="3">
        <v>3</v>
      </c>
      <c r="B8" s="19" t="s">
        <v>3</v>
      </c>
      <c r="C8" s="20">
        <v>3</v>
      </c>
      <c r="D8" s="27">
        <v>37624</v>
      </c>
    </row>
    <row r="9" spans="1:4" x14ac:dyDescent="0.25">
      <c r="A9" s="3">
        <v>4</v>
      </c>
      <c r="B9" s="19" t="s">
        <v>4</v>
      </c>
      <c r="C9" s="20">
        <v>5</v>
      </c>
      <c r="D9" s="27">
        <v>75679</v>
      </c>
    </row>
    <row r="10" spans="1:4" x14ac:dyDescent="0.25">
      <c r="A10" s="3">
        <v>5</v>
      </c>
      <c r="B10" s="19" t="s">
        <v>5</v>
      </c>
      <c r="C10" s="20">
        <v>111</v>
      </c>
      <c r="D10" s="27">
        <v>2609925</v>
      </c>
    </row>
    <row r="11" spans="1:4" x14ac:dyDescent="0.25">
      <c r="A11" s="3">
        <v>6</v>
      </c>
      <c r="B11" s="19" t="s">
        <v>6</v>
      </c>
      <c r="C11" s="20">
        <v>21</v>
      </c>
      <c r="D11" s="27">
        <v>1703973</v>
      </c>
    </row>
    <row r="12" spans="1:4" x14ac:dyDescent="0.25">
      <c r="A12" s="3">
        <v>7</v>
      </c>
      <c r="B12" s="9" t="s">
        <v>7</v>
      </c>
      <c r="C12" s="3"/>
      <c r="D12" s="24"/>
    </row>
    <row r="13" spans="1:4" x14ac:dyDescent="0.25">
      <c r="A13" s="3">
        <v>8</v>
      </c>
      <c r="B13" s="9" t="s">
        <v>8</v>
      </c>
      <c r="C13" s="3"/>
      <c r="D13" s="24"/>
    </row>
    <row r="14" spans="1:4" x14ac:dyDescent="0.25">
      <c r="A14" s="3">
        <v>9</v>
      </c>
      <c r="B14" s="19" t="s">
        <v>9</v>
      </c>
      <c r="C14" s="20">
        <v>97</v>
      </c>
      <c r="D14" s="27">
        <v>4113047</v>
      </c>
    </row>
    <row r="15" spans="1:4" ht="16.5" customHeight="1" x14ac:dyDescent="0.25">
      <c r="A15" s="3">
        <v>10</v>
      </c>
      <c r="B15" s="21" t="s">
        <v>10</v>
      </c>
      <c r="C15" s="20">
        <v>315</v>
      </c>
      <c r="D15" s="27">
        <v>13351911</v>
      </c>
    </row>
    <row r="16" spans="1:4" x14ac:dyDescent="0.25">
      <c r="A16" s="3">
        <v>11</v>
      </c>
      <c r="B16" s="19" t="s">
        <v>11</v>
      </c>
      <c r="C16" s="20">
        <v>75</v>
      </c>
      <c r="D16" s="27">
        <v>2188315</v>
      </c>
    </row>
    <row r="17" spans="1:4" x14ac:dyDescent="0.25">
      <c r="A17" s="3">
        <v>12</v>
      </c>
      <c r="B17" s="19" t="s">
        <v>12</v>
      </c>
      <c r="C17" s="20">
        <v>4</v>
      </c>
      <c r="D17" s="27">
        <v>802851</v>
      </c>
    </row>
    <row r="18" spans="1:4" x14ac:dyDescent="0.25">
      <c r="A18" s="3">
        <v>13</v>
      </c>
      <c r="B18" s="19" t="s">
        <v>13</v>
      </c>
      <c r="C18" s="20">
        <v>75</v>
      </c>
      <c r="D18" s="27">
        <v>2479260</v>
      </c>
    </row>
    <row r="19" spans="1:4" x14ac:dyDescent="0.25">
      <c r="A19" s="3">
        <v>14</v>
      </c>
      <c r="B19" s="19" t="s">
        <v>14</v>
      </c>
      <c r="C19" s="20">
        <v>94</v>
      </c>
      <c r="D19" s="27">
        <v>3047984</v>
      </c>
    </row>
    <row r="20" spans="1:4" x14ac:dyDescent="0.25">
      <c r="A20" s="3">
        <v>15</v>
      </c>
      <c r="B20" s="19" t="s">
        <v>15</v>
      </c>
      <c r="C20" s="20">
        <v>92</v>
      </c>
      <c r="D20" s="27">
        <v>4242430</v>
      </c>
    </row>
    <row r="21" spans="1:4" x14ac:dyDescent="0.25">
      <c r="A21" s="3">
        <v>16</v>
      </c>
      <c r="B21" s="9" t="s">
        <v>16</v>
      </c>
      <c r="C21" s="3"/>
      <c r="D21" s="24"/>
    </row>
    <row r="22" spans="1:4" x14ac:dyDescent="0.25">
      <c r="A22" s="3">
        <v>17</v>
      </c>
      <c r="B22" s="19" t="s">
        <v>17</v>
      </c>
      <c r="C22" s="20">
        <v>79</v>
      </c>
      <c r="D22" s="27">
        <v>3300502</v>
      </c>
    </row>
    <row r="23" spans="1:4" x14ac:dyDescent="0.25">
      <c r="A23" s="3">
        <v>18</v>
      </c>
      <c r="B23" s="19" t="s">
        <v>18</v>
      </c>
      <c r="C23" s="20">
        <v>31</v>
      </c>
      <c r="D23" s="27">
        <v>1186571</v>
      </c>
    </row>
    <row r="24" spans="1:4" x14ac:dyDescent="0.25">
      <c r="A24" s="3">
        <v>19</v>
      </c>
      <c r="B24" s="19" t="s">
        <v>19</v>
      </c>
      <c r="C24" s="20">
        <v>47</v>
      </c>
      <c r="D24" s="27">
        <v>1318121</v>
      </c>
    </row>
    <row r="25" spans="1:4" x14ac:dyDescent="0.25">
      <c r="A25" s="3">
        <v>20</v>
      </c>
      <c r="B25" s="19" t="s">
        <v>20</v>
      </c>
      <c r="C25" s="20">
        <v>68</v>
      </c>
      <c r="D25" s="27">
        <v>2662218</v>
      </c>
    </row>
    <row r="26" spans="1:4" x14ac:dyDescent="0.25">
      <c r="A26" s="3">
        <v>21</v>
      </c>
      <c r="B26" s="19" t="s">
        <v>21</v>
      </c>
      <c r="C26" s="20"/>
      <c r="D26" s="27"/>
    </row>
    <row r="27" spans="1:4" x14ac:dyDescent="0.25">
      <c r="A27" s="3">
        <v>22</v>
      </c>
      <c r="B27" s="19" t="s">
        <v>22</v>
      </c>
      <c r="C27" s="20">
        <v>58</v>
      </c>
      <c r="D27" s="27">
        <v>1896404</v>
      </c>
    </row>
    <row r="28" spans="1:4" x14ac:dyDescent="0.25">
      <c r="A28" s="3">
        <v>23</v>
      </c>
      <c r="B28" s="19" t="s">
        <v>23</v>
      </c>
      <c r="C28" s="20">
        <v>97</v>
      </c>
      <c r="D28" s="27">
        <v>4695499</v>
      </c>
    </row>
    <row r="29" spans="1:4" x14ac:dyDescent="0.25">
      <c r="A29" s="3">
        <v>24</v>
      </c>
      <c r="B29" s="19" t="s">
        <v>24</v>
      </c>
      <c r="C29" s="20">
        <v>7</v>
      </c>
      <c r="D29" s="27">
        <v>281500</v>
      </c>
    </row>
    <row r="30" spans="1:4" x14ac:dyDescent="0.25">
      <c r="A30" s="3">
        <v>25</v>
      </c>
      <c r="B30" s="19" t="s">
        <v>25</v>
      </c>
      <c r="C30" s="20">
        <v>140</v>
      </c>
      <c r="D30" s="27">
        <v>4145633</v>
      </c>
    </row>
    <row r="31" spans="1:4" x14ac:dyDescent="0.25">
      <c r="A31" s="3">
        <v>26</v>
      </c>
      <c r="B31" s="9" t="s">
        <v>26</v>
      </c>
      <c r="C31" s="3"/>
      <c r="D31" s="24"/>
    </row>
    <row r="32" spans="1:4" x14ac:dyDescent="0.25">
      <c r="A32" s="3">
        <v>27</v>
      </c>
      <c r="B32" s="9" t="s">
        <v>27</v>
      </c>
      <c r="C32" s="3"/>
      <c r="D32" s="24"/>
    </row>
    <row r="33" spans="1:4" x14ac:dyDescent="0.25">
      <c r="A33" s="3">
        <v>28</v>
      </c>
      <c r="B33" s="19" t="s">
        <v>82</v>
      </c>
      <c r="C33" s="20">
        <v>162</v>
      </c>
      <c r="D33" s="27">
        <v>4684402</v>
      </c>
    </row>
    <row r="34" spans="1:4" x14ac:dyDescent="0.25">
      <c r="A34" s="3">
        <v>29</v>
      </c>
      <c r="B34" s="19" t="s">
        <v>28</v>
      </c>
      <c r="C34" s="20">
        <v>63</v>
      </c>
      <c r="D34" s="27">
        <v>1330627</v>
      </c>
    </row>
    <row r="35" spans="1:4" x14ac:dyDescent="0.25">
      <c r="A35" s="3">
        <v>30</v>
      </c>
      <c r="B35" s="19" t="s">
        <v>29</v>
      </c>
      <c r="C35" s="20"/>
      <c r="D35" s="27"/>
    </row>
    <row r="36" spans="1:4" x14ac:dyDescent="0.25">
      <c r="A36" s="3">
        <v>31</v>
      </c>
      <c r="B36" s="22" t="s">
        <v>30</v>
      </c>
      <c r="C36" s="20">
        <v>44</v>
      </c>
      <c r="D36" s="27">
        <v>1362447</v>
      </c>
    </row>
    <row r="37" spans="1:4" x14ac:dyDescent="0.25">
      <c r="A37" s="3">
        <v>32</v>
      </c>
      <c r="B37" s="7" t="s">
        <v>31</v>
      </c>
      <c r="C37" s="3"/>
      <c r="D37" s="24"/>
    </row>
    <row r="38" spans="1:4" x14ac:dyDescent="0.25">
      <c r="A38" s="3">
        <v>33</v>
      </c>
      <c r="B38" s="19" t="s">
        <v>32</v>
      </c>
      <c r="C38" s="32">
        <v>35</v>
      </c>
      <c r="D38" s="27">
        <v>1027000</v>
      </c>
    </row>
    <row r="39" spans="1:4" x14ac:dyDescent="0.25">
      <c r="A39" s="3">
        <v>34</v>
      </c>
      <c r="B39" s="19" t="s">
        <v>33</v>
      </c>
      <c r="C39" s="20">
        <v>5</v>
      </c>
      <c r="D39" s="27">
        <v>15643</v>
      </c>
    </row>
    <row r="40" spans="1:4" x14ac:dyDescent="0.25">
      <c r="A40" s="3">
        <v>35</v>
      </c>
      <c r="B40" s="9" t="s">
        <v>34</v>
      </c>
      <c r="C40" s="3"/>
      <c r="D40" s="24"/>
    </row>
    <row r="41" spans="1:4" x14ac:dyDescent="0.25">
      <c r="A41" s="3">
        <v>36</v>
      </c>
      <c r="B41" s="33" t="s">
        <v>35</v>
      </c>
      <c r="C41" s="20">
        <v>19</v>
      </c>
      <c r="D41" s="27">
        <v>980443</v>
      </c>
    </row>
    <row r="42" spans="1:4" x14ac:dyDescent="0.25">
      <c r="A42" s="3">
        <v>37</v>
      </c>
      <c r="B42" s="23" t="s">
        <v>63</v>
      </c>
      <c r="C42" s="20">
        <v>242</v>
      </c>
      <c r="D42" s="27">
        <v>6464522</v>
      </c>
    </row>
    <row r="43" spans="1:4" x14ac:dyDescent="0.25">
      <c r="A43" s="3">
        <v>38</v>
      </c>
      <c r="B43" s="23" t="s">
        <v>64</v>
      </c>
      <c r="C43" s="20">
        <v>35</v>
      </c>
      <c r="D43" s="27">
        <v>1494338</v>
      </c>
    </row>
    <row r="44" spans="1:4" x14ac:dyDescent="0.25">
      <c r="A44" s="3">
        <v>39</v>
      </c>
      <c r="B44" s="23" t="s">
        <v>65</v>
      </c>
      <c r="C44" s="20">
        <v>32</v>
      </c>
      <c r="D44" s="27">
        <v>1931500</v>
      </c>
    </row>
    <row r="45" spans="1:4" x14ac:dyDescent="0.25">
      <c r="A45" s="3">
        <v>40</v>
      </c>
      <c r="B45" s="23" t="s">
        <v>66</v>
      </c>
      <c r="C45" s="20"/>
      <c r="D45" s="27"/>
    </row>
    <row r="46" spans="1:4" x14ac:dyDescent="0.25">
      <c r="A46" s="3">
        <v>41</v>
      </c>
      <c r="B46" s="23" t="s">
        <v>67</v>
      </c>
      <c r="C46" s="20">
        <v>74</v>
      </c>
      <c r="D46" s="27">
        <v>3790438</v>
      </c>
    </row>
    <row r="47" spans="1:4" x14ac:dyDescent="0.25">
      <c r="A47" s="3">
        <v>42</v>
      </c>
      <c r="B47" s="23" t="s">
        <v>68</v>
      </c>
      <c r="C47" s="20">
        <v>63</v>
      </c>
      <c r="D47" s="27">
        <v>2275651</v>
      </c>
    </row>
    <row r="48" spans="1:4" x14ac:dyDescent="0.25">
      <c r="A48" s="3">
        <v>43</v>
      </c>
      <c r="B48" s="12" t="s">
        <v>69</v>
      </c>
      <c r="C48" s="3"/>
      <c r="D48" s="24"/>
    </row>
    <row r="49" spans="1:4" x14ac:dyDescent="0.25">
      <c r="A49" s="3">
        <v>44</v>
      </c>
      <c r="B49" s="23" t="s">
        <v>70</v>
      </c>
      <c r="C49" s="20">
        <v>97</v>
      </c>
      <c r="D49" s="27">
        <v>1715279</v>
      </c>
    </row>
    <row r="50" spans="1:4" x14ac:dyDescent="0.25">
      <c r="A50" s="3">
        <v>45</v>
      </c>
      <c r="B50" s="23" t="s">
        <v>71</v>
      </c>
      <c r="C50" s="20">
        <v>23</v>
      </c>
      <c r="D50" s="27">
        <v>922916</v>
      </c>
    </row>
    <row r="51" spans="1:4" x14ac:dyDescent="0.25">
      <c r="A51" s="3">
        <v>46</v>
      </c>
      <c r="B51" s="23" t="s">
        <v>96</v>
      </c>
      <c r="C51" s="20">
        <v>29</v>
      </c>
      <c r="D51" s="27">
        <v>1320413</v>
      </c>
    </row>
    <row r="52" spans="1:4" x14ac:dyDescent="0.25">
      <c r="A52" s="3">
        <v>47</v>
      </c>
      <c r="B52" s="23" t="s">
        <v>73</v>
      </c>
      <c r="C52" s="20">
        <v>4</v>
      </c>
      <c r="D52" s="27">
        <v>76733</v>
      </c>
    </row>
    <row r="53" spans="1:4" x14ac:dyDescent="0.25">
      <c r="A53" s="3">
        <v>48</v>
      </c>
      <c r="B53" s="23" t="s">
        <v>74</v>
      </c>
      <c r="C53" s="20">
        <v>81</v>
      </c>
      <c r="D53" s="27">
        <v>2783525</v>
      </c>
    </row>
    <row r="54" spans="1:4" x14ac:dyDescent="0.25">
      <c r="A54" s="3">
        <v>49</v>
      </c>
      <c r="B54" s="23" t="s">
        <v>75</v>
      </c>
      <c r="C54" s="20">
        <v>54</v>
      </c>
      <c r="D54" s="27">
        <v>2082781</v>
      </c>
    </row>
    <row r="55" spans="1:4" x14ac:dyDescent="0.25">
      <c r="A55" s="3">
        <v>50</v>
      </c>
      <c r="B55" s="23" t="s">
        <v>76</v>
      </c>
      <c r="C55" s="20">
        <v>27</v>
      </c>
      <c r="D55" s="27">
        <v>1063000</v>
      </c>
    </row>
    <row r="56" spans="1:4" x14ac:dyDescent="0.25">
      <c r="A56" s="3">
        <v>51</v>
      </c>
      <c r="B56" s="23" t="s">
        <v>77</v>
      </c>
      <c r="C56" s="20">
        <v>73</v>
      </c>
      <c r="D56" s="27">
        <v>2460559</v>
      </c>
    </row>
    <row r="57" spans="1:4" x14ac:dyDescent="0.25">
      <c r="A57" s="3">
        <v>52</v>
      </c>
      <c r="B57" s="23" t="s">
        <v>83</v>
      </c>
      <c r="C57" s="20">
        <v>239</v>
      </c>
      <c r="D57" s="27">
        <v>7672048</v>
      </c>
    </row>
    <row r="58" spans="1:4" x14ac:dyDescent="0.25">
      <c r="A58" s="3">
        <v>53</v>
      </c>
      <c r="B58" s="12" t="s">
        <v>79</v>
      </c>
      <c r="C58" s="3"/>
      <c r="D58" s="24"/>
    </row>
    <row r="59" spans="1:4" x14ac:dyDescent="0.25">
      <c r="A59" s="3">
        <v>54</v>
      </c>
      <c r="B59" s="12" t="s">
        <v>80</v>
      </c>
      <c r="C59" s="3"/>
      <c r="D59" s="24"/>
    </row>
    <row r="60" spans="1:4" ht="15.75" thickBot="1" x14ac:dyDescent="0.3">
      <c r="A60" s="3">
        <v>55</v>
      </c>
      <c r="B60" s="13" t="s">
        <v>81</v>
      </c>
      <c r="C60" s="6"/>
      <c r="D60" s="25"/>
    </row>
    <row r="61" spans="1:4" ht="16.5" thickTop="1" thickBot="1" x14ac:dyDescent="0.3">
      <c r="A61" s="15"/>
      <c r="B61" s="16" t="s">
        <v>62</v>
      </c>
      <c r="C61" s="28">
        <f>SUM(C6:C60)</f>
        <v>3064</v>
      </c>
      <c r="D61" s="29">
        <f>SUM(D6:D60)</f>
        <v>112838879</v>
      </c>
    </row>
    <row r="62" spans="1:4" ht="15.75" thickTop="1" x14ac:dyDescent="0.25"/>
  </sheetData>
  <mergeCells count="6">
    <mergeCell ref="A1:D1"/>
    <mergeCell ref="A2:D2"/>
    <mergeCell ref="A3:D3"/>
    <mergeCell ref="A4:A5"/>
    <mergeCell ref="B4:B5"/>
    <mergeCell ref="C4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62"/>
  <sheetViews>
    <sheetView topLeftCell="A43" workbookViewId="0">
      <selection activeCell="E13" sqref="E13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1.140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9.85546875" style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7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95</v>
      </c>
      <c r="B3" s="56"/>
      <c r="C3" s="56"/>
      <c r="D3" s="56"/>
      <c r="R3" s="61" t="s">
        <v>0</v>
      </c>
      <c r="S3" s="61" t="s">
        <v>1</v>
      </c>
      <c r="T3" s="57" t="s">
        <v>112</v>
      </c>
      <c r="U3" s="57"/>
      <c r="V3" s="58"/>
      <c r="W3" s="58"/>
      <c r="X3" s="34"/>
      <c r="Y3" s="59" t="s">
        <v>120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64"/>
      <c r="B5" s="64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>
        <v>388</v>
      </c>
      <c r="D6" s="44">
        <v>24029756</v>
      </c>
      <c r="R6" s="2">
        <v>1</v>
      </c>
      <c r="S6" s="8" t="s">
        <v>61</v>
      </c>
      <c r="T6" s="2">
        <f>C6-Mei!C6</f>
        <v>307</v>
      </c>
      <c r="U6" s="30">
        <f>D6-Mei!D6</f>
        <v>20985615</v>
      </c>
      <c r="V6" s="40">
        <f>T6/C6</f>
        <v>0.79123711340206182</v>
      </c>
      <c r="W6" s="40">
        <f>U6/D6</f>
        <v>0.87331785641102644</v>
      </c>
      <c r="Y6" s="3">
        <f>C6-(Januari!C6+Februari!C6+Maret!C6+April!C6+Mei!C6)</f>
        <v>307</v>
      </c>
      <c r="Z6" s="24">
        <f>D6-(Januari!D6+Februari!D6+Maret!D6+April!D6+Mei!D6)</f>
        <v>20985615</v>
      </c>
      <c r="AA6" s="40">
        <f>Y6/C6</f>
        <v>0.79123711340206182</v>
      </c>
      <c r="AB6" s="40">
        <f>Z6/D6</f>
        <v>0.87331785641102644</v>
      </c>
    </row>
    <row r="7" spans="1:28" x14ac:dyDescent="0.25">
      <c r="A7" s="3">
        <v>2</v>
      </c>
      <c r="B7" s="9" t="s">
        <v>2</v>
      </c>
      <c r="C7" s="3">
        <v>18</v>
      </c>
      <c r="D7" s="24">
        <v>455694</v>
      </c>
      <c r="R7" s="3">
        <v>2</v>
      </c>
      <c r="S7" s="9" t="s">
        <v>2</v>
      </c>
      <c r="T7" s="2">
        <f>C7-Mei!C7</f>
        <v>18</v>
      </c>
      <c r="U7" s="30">
        <f>D7-Mei!D7</f>
        <v>455694</v>
      </c>
      <c r="V7" s="40">
        <f t="shared" ref="V7:W60" si="0">T7/C7</f>
        <v>1</v>
      </c>
      <c r="W7" s="40">
        <f t="shared" si="0"/>
        <v>1</v>
      </c>
      <c r="Y7" s="3">
        <f>C7-(Januari!C7+Februari!C7+Maret!C7+April!C7+Mei!C7)</f>
        <v>18</v>
      </c>
      <c r="Z7" s="24">
        <f>D7-(Januari!D7+Februari!D7+Maret!D7+April!D7+Mei!D7)</f>
        <v>455694</v>
      </c>
      <c r="AA7" s="40">
        <f t="shared" ref="AA7:AB60" si="1">Y7/C7</f>
        <v>1</v>
      </c>
      <c r="AB7" s="40">
        <f t="shared" si="1"/>
        <v>1</v>
      </c>
    </row>
    <row r="8" spans="1:28" x14ac:dyDescent="0.25">
      <c r="A8" s="3">
        <v>3</v>
      </c>
      <c r="B8" s="9" t="s">
        <v>3</v>
      </c>
      <c r="C8" s="3">
        <v>3</v>
      </c>
      <c r="D8" s="24">
        <v>37624</v>
      </c>
      <c r="R8" s="3">
        <v>3</v>
      </c>
      <c r="S8" s="9" t="s">
        <v>3</v>
      </c>
      <c r="T8" s="2">
        <f>C8-Mei!C8</f>
        <v>3</v>
      </c>
      <c r="U8" s="30">
        <f>D8-Mei!D8</f>
        <v>37624</v>
      </c>
      <c r="V8" s="40">
        <f t="shared" si="0"/>
        <v>1</v>
      </c>
      <c r="W8" s="40">
        <f t="shared" si="0"/>
        <v>1</v>
      </c>
      <c r="Y8" s="3">
        <f>C8-(Januari!C8+Februari!C8+Maret!C8+April!C8+Mei!C8)</f>
        <v>3</v>
      </c>
      <c r="Z8" s="24">
        <f>D8-(Januari!D8+Februari!D8+Maret!D8+April!D8+Mei!D8)</f>
        <v>37624</v>
      </c>
      <c r="AA8" s="40">
        <f t="shared" si="1"/>
        <v>1</v>
      </c>
      <c r="AB8" s="40">
        <f t="shared" si="1"/>
        <v>1</v>
      </c>
    </row>
    <row r="9" spans="1:28" x14ac:dyDescent="0.25">
      <c r="A9" s="3">
        <v>4</v>
      </c>
      <c r="B9" s="9" t="s">
        <v>4</v>
      </c>
      <c r="C9" s="3">
        <v>6</v>
      </c>
      <c r="D9" s="24">
        <v>85580</v>
      </c>
      <c r="R9" s="3">
        <v>4</v>
      </c>
      <c r="S9" s="9" t="s">
        <v>4</v>
      </c>
      <c r="T9" s="2">
        <f>C9-Mei!C9</f>
        <v>0</v>
      </c>
      <c r="U9" s="30">
        <f>D9-Mei!D9</f>
        <v>-39668</v>
      </c>
      <c r="V9" s="40">
        <f t="shared" si="0"/>
        <v>0</v>
      </c>
      <c r="W9" s="40">
        <f t="shared" si="0"/>
        <v>-0.46351951390511803</v>
      </c>
      <c r="Y9" s="3">
        <f>C9-(Januari!C9+Februari!C9+Maret!C9+April!C9+Mei!C9)</f>
        <v>0</v>
      </c>
      <c r="Z9" s="24">
        <f>D9-(Januari!D9+Februari!D9+Maret!D9+April!D9+Mei!D9)</f>
        <v>-39668</v>
      </c>
      <c r="AA9" s="40">
        <f t="shared" si="1"/>
        <v>0</v>
      </c>
      <c r="AB9" s="40">
        <f t="shared" si="1"/>
        <v>-0.46351951390511803</v>
      </c>
    </row>
    <row r="10" spans="1:28" x14ac:dyDescent="0.25">
      <c r="A10" s="3">
        <v>5</v>
      </c>
      <c r="B10" s="9" t="s">
        <v>5</v>
      </c>
      <c r="C10" s="3">
        <v>172</v>
      </c>
      <c r="D10" s="24">
        <v>3843216</v>
      </c>
      <c r="R10" s="3">
        <v>5</v>
      </c>
      <c r="S10" s="9" t="s">
        <v>5</v>
      </c>
      <c r="T10" s="2">
        <f>C10-Mei!C10</f>
        <v>151</v>
      </c>
      <c r="U10" s="30">
        <f>D10-Mei!D10</f>
        <v>3344670</v>
      </c>
      <c r="V10" s="40">
        <f t="shared" si="0"/>
        <v>0.87790697674418605</v>
      </c>
      <c r="W10" s="40">
        <f t="shared" si="0"/>
        <v>0.87027895387612875</v>
      </c>
      <c r="Y10" s="3">
        <f>C10-(Januari!C10+Februari!C10+Maret!C10+April!C10+Mei!C10)</f>
        <v>151</v>
      </c>
      <c r="Z10" s="24">
        <f>D10-(Januari!D10+Februari!D10+Maret!D10+April!D10+Mei!D10)</f>
        <v>3344670</v>
      </c>
      <c r="AA10" s="40">
        <f t="shared" si="1"/>
        <v>0.87790697674418605</v>
      </c>
      <c r="AB10" s="40">
        <f t="shared" si="1"/>
        <v>0.87027895387612875</v>
      </c>
    </row>
    <row r="11" spans="1:28" x14ac:dyDescent="0.25">
      <c r="A11" s="3">
        <v>6</v>
      </c>
      <c r="B11" s="9" t="s">
        <v>6</v>
      </c>
      <c r="C11" s="3">
        <v>24</v>
      </c>
      <c r="D11" s="24">
        <v>1848505</v>
      </c>
      <c r="R11" s="3">
        <v>6</v>
      </c>
      <c r="S11" s="9" t="s">
        <v>6</v>
      </c>
      <c r="T11" s="2">
        <f>C11-Mei!C11</f>
        <v>21</v>
      </c>
      <c r="U11" s="30">
        <f>D11-Mei!D11</f>
        <v>1597005</v>
      </c>
      <c r="V11" s="40">
        <f t="shared" si="0"/>
        <v>0.875</v>
      </c>
      <c r="W11" s="40">
        <f t="shared" si="0"/>
        <v>0.86394410618310469</v>
      </c>
      <c r="Y11" s="3">
        <f>C11-(Januari!C11+Februari!C11+Maret!C11+April!C11+Mei!C11)</f>
        <v>21</v>
      </c>
      <c r="Z11" s="24">
        <f>D11-(Januari!D11+Februari!D11+Maret!D11+April!D11+Mei!D11)</f>
        <v>1597005</v>
      </c>
      <c r="AA11" s="40">
        <f t="shared" si="1"/>
        <v>0.875</v>
      </c>
      <c r="AB11" s="40">
        <f t="shared" si="1"/>
        <v>0.86394410618310469</v>
      </c>
    </row>
    <row r="12" spans="1:28" x14ac:dyDescent="0.25">
      <c r="A12" s="3">
        <v>7</v>
      </c>
      <c r="B12" s="9" t="s">
        <v>7</v>
      </c>
      <c r="C12" s="3"/>
      <c r="D12" s="24"/>
      <c r="R12" s="3">
        <v>7</v>
      </c>
      <c r="S12" s="9" t="s">
        <v>7</v>
      </c>
      <c r="T12" s="2">
        <f>C12-Mei!C12</f>
        <v>0</v>
      </c>
      <c r="U12" s="30">
        <f>D12-Mei!D12</f>
        <v>0</v>
      </c>
      <c r="V12" s="40" t="e">
        <f t="shared" si="0"/>
        <v>#DIV/0!</v>
      </c>
      <c r="W12" s="40" t="e">
        <f t="shared" si="0"/>
        <v>#DIV/0!</v>
      </c>
      <c r="Y12" s="3">
        <f>C12-(Januari!C12+Februari!C12+Maret!C12+April!C12+Mei!C12)</f>
        <v>0</v>
      </c>
      <c r="Z12" s="24">
        <f>D12-(Januari!D12+Februari!D12+Maret!D12+April!D12+Mei!D12)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3"/>
      <c r="D13" s="24"/>
      <c r="R13" s="3">
        <v>8</v>
      </c>
      <c r="S13" s="9" t="s">
        <v>8</v>
      </c>
      <c r="T13" s="2">
        <f>C13-Mei!C13</f>
        <v>0</v>
      </c>
      <c r="U13" s="30">
        <f>D13-Mei!D13</f>
        <v>0</v>
      </c>
      <c r="V13" s="40" t="e">
        <f t="shared" si="0"/>
        <v>#DIV/0!</v>
      </c>
      <c r="W13" s="40" t="e">
        <f t="shared" si="0"/>
        <v>#DIV/0!</v>
      </c>
      <c r="Y13" s="3">
        <f>C13-(Januari!C13+Februari!C13+Maret!C13+April!C13+Mei!C13)</f>
        <v>0</v>
      </c>
      <c r="Z13" s="24">
        <f>D13-(Januari!D13+Februari!D13+Maret!D13+April!D13+Mei!D13)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>
        <v>141</v>
      </c>
      <c r="D14" s="24">
        <v>5807897</v>
      </c>
      <c r="R14" s="3">
        <v>9</v>
      </c>
      <c r="S14" s="9" t="s">
        <v>9</v>
      </c>
      <c r="T14" s="2">
        <f>C14-Mei!C14</f>
        <v>140</v>
      </c>
      <c r="U14" s="30">
        <f>D14-Mei!D14</f>
        <v>5799481</v>
      </c>
      <c r="V14" s="40">
        <f t="shared" si="0"/>
        <v>0.99290780141843971</v>
      </c>
      <c r="W14" s="40">
        <f t="shared" si="0"/>
        <v>0.99855093848943943</v>
      </c>
      <c r="Y14" s="3">
        <f>C14-(Januari!C14+Februari!C14+Maret!C14+April!C14+Mei!C14)</f>
        <v>140</v>
      </c>
      <c r="Z14" s="24">
        <f>D14-(Januari!D14+Februari!D14+Maret!D14+April!D14+Mei!D14)</f>
        <v>5799481</v>
      </c>
      <c r="AA14" s="40">
        <f t="shared" si="1"/>
        <v>0.99290780141843971</v>
      </c>
      <c r="AB14" s="40">
        <f t="shared" si="1"/>
        <v>0.99855093848943943</v>
      </c>
    </row>
    <row r="15" spans="1:28" ht="16.5" customHeight="1" x14ac:dyDescent="0.25">
      <c r="A15" s="3">
        <v>10</v>
      </c>
      <c r="B15" s="10" t="s">
        <v>10</v>
      </c>
      <c r="C15" s="3">
        <v>474</v>
      </c>
      <c r="D15" s="24">
        <v>20557587</v>
      </c>
      <c r="R15" s="3">
        <v>10</v>
      </c>
      <c r="S15" s="10" t="s">
        <v>10</v>
      </c>
      <c r="T15" s="2">
        <f>C15-Mei!C15</f>
        <v>389</v>
      </c>
      <c r="U15" s="30">
        <f>D15-Mei!D15</f>
        <v>16345667</v>
      </c>
      <c r="V15" s="40">
        <f t="shared" si="0"/>
        <v>0.82067510548523204</v>
      </c>
      <c r="W15" s="40">
        <f t="shared" si="0"/>
        <v>0.79511603185724078</v>
      </c>
      <c r="Y15" s="3">
        <f>C15-(Januari!C15+Februari!C15+Maret!C15+April!C15+Mei!C15)</f>
        <v>389</v>
      </c>
      <c r="Z15" s="24">
        <f>D15-(Januari!D15+Februari!D15+Maret!D15+April!D15+Mei!D15)</f>
        <v>16345667</v>
      </c>
      <c r="AA15" s="40">
        <f t="shared" si="1"/>
        <v>0.82067510548523204</v>
      </c>
      <c r="AB15" s="40">
        <f t="shared" si="1"/>
        <v>0.79511603185724078</v>
      </c>
    </row>
    <row r="16" spans="1:28" x14ac:dyDescent="0.25">
      <c r="A16" s="3">
        <v>11</v>
      </c>
      <c r="B16" s="9" t="s">
        <v>11</v>
      </c>
      <c r="C16" s="3">
        <v>96</v>
      </c>
      <c r="D16" s="24">
        <v>2901505</v>
      </c>
      <c r="R16" s="3">
        <v>11</v>
      </c>
      <c r="S16" s="9" t="s">
        <v>11</v>
      </c>
      <c r="T16" s="2">
        <f>C16-Mei!C16</f>
        <v>91</v>
      </c>
      <c r="U16" s="30">
        <f>D16-Mei!D16</f>
        <v>2700514</v>
      </c>
      <c r="V16" s="40">
        <f t="shared" si="0"/>
        <v>0.94791666666666663</v>
      </c>
      <c r="W16" s="40">
        <f t="shared" si="0"/>
        <v>0.93072870803255547</v>
      </c>
      <c r="Y16" s="3">
        <f>C16-(Januari!C16+Februari!C16+Maret!C16+April!C16+Mei!C16)</f>
        <v>91</v>
      </c>
      <c r="Z16" s="24">
        <f>D16-(Januari!D16+Februari!D16+Maret!D16+April!D16+Mei!D16)</f>
        <v>2700514</v>
      </c>
      <c r="AA16" s="40">
        <f t="shared" si="1"/>
        <v>0.94791666666666663</v>
      </c>
      <c r="AB16" s="40">
        <f t="shared" si="1"/>
        <v>0.93072870803255547</v>
      </c>
    </row>
    <row r="17" spans="1:28" x14ac:dyDescent="0.25">
      <c r="A17" s="3">
        <v>12</v>
      </c>
      <c r="B17" s="9" t="s">
        <v>12</v>
      </c>
      <c r="C17" s="3">
        <v>5</v>
      </c>
      <c r="D17" s="24">
        <v>823851</v>
      </c>
      <c r="R17" s="3">
        <v>12</v>
      </c>
      <c r="S17" s="9" t="s">
        <v>12</v>
      </c>
      <c r="T17" s="2">
        <f>C17-Mei!C17</f>
        <v>5</v>
      </c>
      <c r="U17" s="30">
        <f>D17-Mei!D17</f>
        <v>823851</v>
      </c>
      <c r="V17" s="40">
        <f t="shared" si="0"/>
        <v>1</v>
      </c>
      <c r="W17" s="40">
        <f t="shared" si="0"/>
        <v>1</v>
      </c>
      <c r="Y17" s="3">
        <f>C17-(Januari!C17+Februari!C17+Maret!C17+April!C17+Mei!C17)</f>
        <v>5</v>
      </c>
      <c r="Z17" s="24">
        <f>D17-(Januari!D17+Februari!D17+Maret!D17+April!D17+Mei!D17)</f>
        <v>823851</v>
      </c>
      <c r="AA17" s="40">
        <f t="shared" si="1"/>
        <v>1</v>
      </c>
      <c r="AB17" s="40">
        <f t="shared" si="1"/>
        <v>1</v>
      </c>
    </row>
    <row r="18" spans="1:28" x14ac:dyDescent="0.25">
      <c r="A18" s="3">
        <v>13</v>
      </c>
      <c r="B18" s="9" t="s">
        <v>13</v>
      </c>
      <c r="C18" s="3">
        <v>100</v>
      </c>
      <c r="D18" s="24">
        <v>3169602</v>
      </c>
      <c r="R18" s="3">
        <v>13</v>
      </c>
      <c r="S18" s="9" t="s">
        <v>13</v>
      </c>
      <c r="T18" s="2">
        <f>C18-Mei!C18</f>
        <v>75</v>
      </c>
      <c r="U18" s="30">
        <f>D18-Mei!D18</f>
        <v>2625933</v>
      </c>
      <c r="V18" s="40">
        <f t="shared" si="0"/>
        <v>0.75</v>
      </c>
      <c r="W18" s="40">
        <f t="shared" si="0"/>
        <v>0.82847404816125181</v>
      </c>
      <c r="Y18" s="3">
        <f>C18-(Januari!C18+Februari!C18+Maret!C18+April!C18+Mei!C18)</f>
        <v>75</v>
      </c>
      <c r="Z18" s="24">
        <f>D18-(Januari!D18+Februari!D18+Maret!D18+April!D18+Mei!D18)</f>
        <v>2625933</v>
      </c>
      <c r="AA18" s="40">
        <f t="shared" si="1"/>
        <v>0.75</v>
      </c>
      <c r="AB18" s="40">
        <f t="shared" si="1"/>
        <v>0.82847404816125181</v>
      </c>
    </row>
    <row r="19" spans="1:28" x14ac:dyDescent="0.25">
      <c r="A19" s="3">
        <v>14</v>
      </c>
      <c r="B19" s="9" t="s">
        <v>14</v>
      </c>
      <c r="C19" s="3">
        <v>112</v>
      </c>
      <c r="D19" s="24">
        <v>3613330</v>
      </c>
      <c r="R19" s="3">
        <v>14</v>
      </c>
      <c r="S19" s="9" t="s">
        <v>14</v>
      </c>
      <c r="T19" s="2">
        <f>C19-Mei!C19</f>
        <v>105</v>
      </c>
      <c r="U19" s="30">
        <f>D19-Mei!D19</f>
        <v>3346003</v>
      </c>
      <c r="V19" s="40">
        <f t="shared" si="0"/>
        <v>0.9375</v>
      </c>
      <c r="W19" s="40">
        <f t="shared" si="0"/>
        <v>0.92601644466461686</v>
      </c>
      <c r="Y19" s="3">
        <f>C19-(Januari!C19+Februari!C19+Maret!C19+April!C19+Mei!C19)</f>
        <v>105</v>
      </c>
      <c r="Z19" s="24">
        <f>D19-(Januari!D19+Februari!D19+Maret!D19+April!D19+Mei!D19)</f>
        <v>3346003</v>
      </c>
      <c r="AA19" s="40">
        <f t="shared" si="1"/>
        <v>0.9375</v>
      </c>
      <c r="AB19" s="40">
        <f t="shared" si="1"/>
        <v>0.92601644466461686</v>
      </c>
    </row>
    <row r="20" spans="1:28" x14ac:dyDescent="0.25">
      <c r="A20" s="3">
        <v>15</v>
      </c>
      <c r="B20" s="9" t="s">
        <v>15</v>
      </c>
      <c r="C20" s="3">
        <v>117</v>
      </c>
      <c r="D20" s="24">
        <v>5129500</v>
      </c>
      <c r="R20" s="3">
        <v>15</v>
      </c>
      <c r="S20" s="9" t="s">
        <v>15</v>
      </c>
      <c r="T20" s="2">
        <f>C20-Mei!C20</f>
        <v>-3</v>
      </c>
      <c r="U20" s="30">
        <f>D20-Mei!D20</f>
        <v>1105718</v>
      </c>
      <c r="V20" s="40">
        <f t="shared" si="0"/>
        <v>-2.564102564102564E-2</v>
      </c>
      <c r="W20" s="40">
        <f t="shared" si="0"/>
        <v>0.21556058095330929</v>
      </c>
      <c r="Y20" s="3">
        <f>C20-(Januari!C20+Februari!C20+Maret!C20+April!C20+Mei!C20)</f>
        <v>-3</v>
      </c>
      <c r="Z20" s="24">
        <f>D20-(Januari!D20+Februari!D20+Maret!D20+April!D20+Mei!D20)</f>
        <v>1105718</v>
      </c>
      <c r="AA20" s="40">
        <f t="shared" si="1"/>
        <v>-2.564102564102564E-2</v>
      </c>
      <c r="AB20" s="40">
        <f t="shared" si="1"/>
        <v>0.21556058095330929</v>
      </c>
    </row>
    <row r="21" spans="1:28" x14ac:dyDescent="0.25">
      <c r="A21" s="3">
        <v>16</v>
      </c>
      <c r="B21" s="9" t="s">
        <v>16</v>
      </c>
      <c r="C21" s="3"/>
      <c r="D21" s="24"/>
      <c r="R21" s="3">
        <v>16</v>
      </c>
      <c r="S21" s="9" t="s">
        <v>16</v>
      </c>
      <c r="T21" s="2">
        <f>C21-Mei!C21</f>
        <v>0</v>
      </c>
      <c r="U21" s="30">
        <f>D21-Mei!D21</f>
        <v>0</v>
      </c>
      <c r="V21" s="40" t="e">
        <f t="shared" si="0"/>
        <v>#DIV/0!</v>
      </c>
      <c r="W21" s="40" t="e">
        <f t="shared" si="0"/>
        <v>#DIV/0!</v>
      </c>
      <c r="Y21" s="3">
        <f>C21-(Januari!C21+Februari!C21+Maret!C21+April!C21+Mei!C21)</f>
        <v>0</v>
      </c>
      <c r="Z21" s="24">
        <f>D21-(Januari!D21+Februari!D21+Maret!D21+April!D21+Mei!D21)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>
        <v>119</v>
      </c>
      <c r="D22" s="24">
        <v>4719692</v>
      </c>
      <c r="R22" s="3">
        <v>17</v>
      </c>
      <c r="S22" s="9" t="s">
        <v>17</v>
      </c>
      <c r="T22" s="2">
        <f>C22-Mei!C22</f>
        <v>91</v>
      </c>
      <c r="U22" s="30">
        <f>D22-Mei!D22</f>
        <v>4066774</v>
      </c>
      <c r="V22" s="40">
        <f t="shared" si="0"/>
        <v>0.76470588235294112</v>
      </c>
      <c r="W22" s="40">
        <f t="shared" si="0"/>
        <v>0.86166088804099927</v>
      </c>
      <c r="Y22" s="3">
        <f>C22-(Januari!C22+Februari!C22+Maret!C22+April!C22+Mei!C22)</f>
        <v>91</v>
      </c>
      <c r="Z22" s="24">
        <f>D22-(Januari!D22+Februari!D22+Maret!D22+April!D22+Mei!D22)</f>
        <v>4066774</v>
      </c>
      <c r="AA22" s="40">
        <f t="shared" si="1"/>
        <v>0.76470588235294112</v>
      </c>
      <c r="AB22" s="40">
        <f t="shared" si="1"/>
        <v>0.86166088804099927</v>
      </c>
    </row>
    <row r="23" spans="1:28" x14ac:dyDescent="0.25">
      <c r="A23" s="3">
        <v>18</v>
      </c>
      <c r="B23" s="9" t="s">
        <v>18</v>
      </c>
      <c r="C23" s="3">
        <v>39</v>
      </c>
      <c r="D23" s="24">
        <v>1370235</v>
      </c>
      <c r="R23" s="3">
        <v>18</v>
      </c>
      <c r="S23" s="9" t="s">
        <v>18</v>
      </c>
      <c r="T23" s="2">
        <f>C23-Mei!C23</f>
        <v>31</v>
      </c>
      <c r="U23" s="30">
        <f>D23-Mei!D23</f>
        <v>1087322</v>
      </c>
      <c r="V23" s="40">
        <f t="shared" si="0"/>
        <v>0.79487179487179482</v>
      </c>
      <c r="W23" s="40">
        <f t="shared" si="0"/>
        <v>0.79352957704335392</v>
      </c>
      <c r="Y23" s="3">
        <f>C23-(Januari!C23+Februari!C23+Maret!C23+April!C23+Mei!C23)</f>
        <v>31</v>
      </c>
      <c r="Z23" s="24">
        <f>D23-(Januari!D23+Februari!D23+Maret!D23+April!D23+Mei!D23)</f>
        <v>1087322</v>
      </c>
      <c r="AA23" s="40">
        <f t="shared" si="1"/>
        <v>0.79487179487179482</v>
      </c>
      <c r="AB23" s="40">
        <f t="shared" si="1"/>
        <v>0.79352957704335392</v>
      </c>
    </row>
    <row r="24" spans="1:28" x14ac:dyDescent="0.25">
      <c r="A24" s="3">
        <v>19</v>
      </c>
      <c r="B24" s="9" t="s">
        <v>19</v>
      </c>
      <c r="C24" s="3">
        <v>63</v>
      </c>
      <c r="D24" s="24">
        <v>1767747</v>
      </c>
      <c r="R24" s="3">
        <v>19</v>
      </c>
      <c r="S24" s="9" t="s">
        <v>19</v>
      </c>
      <c r="T24" s="2">
        <f>C24-Mei!C24</f>
        <v>46</v>
      </c>
      <c r="U24" s="30">
        <f>D24-Mei!D24</f>
        <v>1264173</v>
      </c>
      <c r="V24" s="40">
        <f t="shared" si="0"/>
        <v>0.73015873015873012</v>
      </c>
      <c r="W24" s="40">
        <f t="shared" si="0"/>
        <v>0.71513231248589304</v>
      </c>
      <c r="Y24" s="3">
        <f>C24-(Januari!C24+Februari!C24+Maret!C24+April!C24+Mei!C24)</f>
        <v>46</v>
      </c>
      <c r="Z24" s="24">
        <f>D24-(Januari!D24+Februari!D24+Maret!D24+April!D24+Mei!D24)</f>
        <v>1264173</v>
      </c>
      <c r="AA24" s="40">
        <f t="shared" si="1"/>
        <v>0.73015873015873012</v>
      </c>
      <c r="AB24" s="40">
        <f t="shared" si="1"/>
        <v>0.71513231248589304</v>
      </c>
    </row>
    <row r="25" spans="1:28" x14ac:dyDescent="0.25">
      <c r="A25" s="3">
        <v>20</v>
      </c>
      <c r="B25" s="9" t="s">
        <v>20</v>
      </c>
      <c r="C25" s="3">
        <v>94</v>
      </c>
      <c r="D25" s="24">
        <v>3648833</v>
      </c>
      <c r="R25" s="3">
        <v>20</v>
      </c>
      <c r="S25" s="9" t="s">
        <v>20</v>
      </c>
      <c r="T25" s="2">
        <f>C25-Mei!C25</f>
        <v>78</v>
      </c>
      <c r="U25" s="30">
        <f>D25-Mei!D25</f>
        <v>3048827</v>
      </c>
      <c r="V25" s="40">
        <f t="shared" si="0"/>
        <v>0.82978723404255317</v>
      </c>
      <c r="W25" s="40">
        <f t="shared" si="0"/>
        <v>0.83556221948222897</v>
      </c>
      <c r="Y25" s="3">
        <f>C25-(Januari!C25+Februari!C25+Maret!C25+April!C25+Mei!C25)</f>
        <v>78</v>
      </c>
      <c r="Z25" s="24">
        <f>D25-(Januari!D25+Februari!D25+Maret!D25+April!D25+Mei!D25)</f>
        <v>3048827</v>
      </c>
      <c r="AA25" s="40">
        <f t="shared" si="1"/>
        <v>0.82978723404255317</v>
      </c>
      <c r="AB25" s="40">
        <f t="shared" si="1"/>
        <v>0.83556221948222897</v>
      </c>
    </row>
    <row r="26" spans="1:28" x14ac:dyDescent="0.25">
      <c r="A26" s="3">
        <v>21</v>
      </c>
      <c r="B26" s="9" t="s">
        <v>21</v>
      </c>
      <c r="C26" s="3"/>
      <c r="D26" s="24"/>
      <c r="R26" s="3">
        <v>21</v>
      </c>
      <c r="S26" s="9" t="s">
        <v>21</v>
      </c>
      <c r="T26" s="2">
        <f>C26-Mei!C26</f>
        <v>-2</v>
      </c>
      <c r="U26" s="30">
        <f>D26-Mei!D26</f>
        <v>-72322</v>
      </c>
      <c r="V26" s="40" t="e">
        <f t="shared" si="0"/>
        <v>#DIV/0!</v>
      </c>
      <c r="W26" s="40" t="e">
        <f t="shared" si="0"/>
        <v>#DIV/0!</v>
      </c>
      <c r="Y26" s="3">
        <f>C26-(Januari!C26+Februari!C26+Maret!C26+April!C26+Mei!C26)</f>
        <v>-2</v>
      </c>
      <c r="Z26" s="24">
        <f>D26-(Januari!D26+Februari!D26+Maret!D26+April!D26+Mei!D26)</f>
        <v>-72322</v>
      </c>
      <c r="AA26" s="40" t="e">
        <f t="shared" si="1"/>
        <v>#DIV/0!</v>
      </c>
      <c r="AB26" s="40" t="e">
        <f t="shared" si="1"/>
        <v>#DIV/0!</v>
      </c>
    </row>
    <row r="27" spans="1:28" x14ac:dyDescent="0.25">
      <c r="A27" s="3">
        <v>22</v>
      </c>
      <c r="B27" s="9" t="s">
        <v>22</v>
      </c>
      <c r="C27" s="3">
        <v>67</v>
      </c>
      <c r="D27" s="24">
        <v>2136505</v>
      </c>
      <c r="R27" s="3">
        <v>22</v>
      </c>
      <c r="S27" s="9" t="s">
        <v>22</v>
      </c>
      <c r="T27" s="2">
        <f>C27-Mei!C27</f>
        <v>53</v>
      </c>
      <c r="U27" s="30">
        <f>D27-Mei!D27</f>
        <v>1801853</v>
      </c>
      <c r="V27" s="40">
        <f t="shared" si="0"/>
        <v>0.79104477611940294</v>
      </c>
      <c r="W27" s="40">
        <f t="shared" si="0"/>
        <v>0.84336474756670354</v>
      </c>
      <c r="Y27" s="3">
        <f>C27-(Januari!C27+Februari!C27+Maret!C27+April!C27+Mei!C27)</f>
        <v>53</v>
      </c>
      <c r="Z27" s="24">
        <f>D27-(Januari!D27+Februari!D27+Maret!D27+April!D27+Mei!D27)</f>
        <v>1801853</v>
      </c>
      <c r="AA27" s="40">
        <f t="shared" si="1"/>
        <v>0.79104477611940294</v>
      </c>
      <c r="AB27" s="40">
        <f t="shared" si="1"/>
        <v>0.84336474756670354</v>
      </c>
    </row>
    <row r="28" spans="1:28" x14ac:dyDescent="0.25">
      <c r="A28" s="3">
        <v>23</v>
      </c>
      <c r="B28" s="9" t="s">
        <v>23</v>
      </c>
      <c r="C28" s="3">
        <v>136</v>
      </c>
      <c r="D28" s="24">
        <v>6015983</v>
      </c>
      <c r="R28" s="3">
        <v>23</v>
      </c>
      <c r="S28" s="9" t="s">
        <v>23</v>
      </c>
      <c r="T28" s="2">
        <f>C28-Mei!C28</f>
        <v>130</v>
      </c>
      <c r="U28" s="30">
        <f>D28-Mei!D28</f>
        <v>5943131</v>
      </c>
      <c r="V28" s="40">
        <f t="shared" si="0"/>
        <v>0.95588235294117652</v>
      </c>
      <c r="W28" s="40">
        <f t="shared" si="0"/>
        <v>0.9878902583335093</v>
      </c>
      <c r="Y28" s="3">
        <f>C28-(Januari!C28+Februari!C28+Maret!C28+April!C28+Mei!C28)</f>
        <v>130</v>
      </c>
      <c r="Z28" s="24">
        <f>D28-(Januari!D28+Februari!D28+Maret!D28+April!D28+Mei!D28)</f>
        <v>5943131</v>
      </c>
      <c r="AA28" s="40">
        <f t="shared" si="1"/>
        <v>0.95588235294117652</v>
      </c>
      <c r="AB28" s="40">
        <f t="shared" si="1"/>
        <v>0.9878902583335093</v>
      </c>
    </row>
    <row r="29" spans="1:28" x14ac:dyDescent="0.25">
      <c r="A29" s="3">
        <v>24</v>
      </c>
      <c r="B29" s="9" t="s">
        <v>24</v>
      </c>
      <c r="C29" s="3">
        <v>10</v>
      </c>
      <c r="D29" s="24">
        <v>345000</v>
      </c>
      <c r="R29" s="3">
        <v>24</v>
      </c>
      <c r="S29" s="9" t="s">
        <v>24</v>
      </c>
      <c r="T29" s="2">
        <f>C29-Mei!C29</f>
        <v>10</v>
      </c>
      <c r="U29" s="30">
        <f>D29-Mei!D29</f>
        <v>345000</v>
      </c>
      <c r="V29" s="40">
        <f t="shared" si="0"/>
        <v>1</v>
      </c>
      <c r="W29" s="40">
        <f t="shared" si="0"/>
        <v>1</v>
      </c>
      <c r="Y29" s="3">
        <f>C29-(Januari!C29+Februari!C29+Maret!C29+April!C29+Mei!C29)</f>
        <v>10</v>
      </c>
      <c r="Z29" s="24">
        <f>D29-(Januari!D29+Februari!D29+Maret!D29+April!D29+Mei!D29)</f>
        <v>345000</v>
      </c>
      <c r="AA29" s="40">
        <f t="shared" si="1"/>
        <v>1</v>
      </c>
      <c r="AB29" s="40">
        <f t="shared" si="1"/>
        <v>1</v>
      </c>
    </row>
    <row r="30" spans="1:28" x14ac:dyDescent="0.25">
      <c r="A30" s="3">
        <v>25</v>
      </c>
      <c r="B30" s="9" t="s">
        <v>25</v>
      </c>
      <c r="C30" s="3">
        <v>188</v>
      </c>
      <c r="D30" s="24">
        <v>5505041</v>
      </c>
      <c r="R30" s="3">
        <v>25</v>
      </c>
      <c r="S30" s="9" t="s">
        <v>25</v>
      </c>
      <c r="T30" s="2">
        <f>C30-Mei!C30</f>
        <v>180</v>
      </c>
      <c r="U30" s="30">
        <f>D30-Mei!D30</f>
        <v>5286230</v>
      </c>
      <c r="V30" s="40">
        <f t="shared" si="0"/>
        <v>0.95744680851063835</v>
      </c>
      <c r="W30" s="40">
        <f t="shared" si="0"/>
        <v>0.96025261210588619</v>
      </c>
      <c r="Y30" s="3">
        <f>C30-(Januari!C30+Februari!C30+Maret!C30+April!C30+Mei!C30)</f>
        <v>180</v>
      </c>
      <c r="Z30" s="24">
        <f>D30-(Januari!D30+Februari!D30+Maret!D30+April!D30+Mei!D30)</f>
        <v>5286230</v>
      </c>
      <c r="AA30" s="40">
        <f t="shared" si="1"/>
        <v>0.95744680851063835</v>
      </c>
      <c r="AB30" s="40">
        <f t="shared" si="1"/>
        <v>0.96025261210588619</v>
      </c>
    </row>
    <row r="31" spans="1:28" x14ac:dyDescent="0.25">
      <c r="A31" s="3">
        <v>26</v>
      </c>
      <c r="B31" s="9" t="s">
        <v>26</v>
      </c>
      <c r="C31" s="3">
        <v>1</v>
      </c>
      <c r="D31" s="24">
        <v>29703</v>
      </c>
      <c r="R31" s="3">
        <v>26</v>
      </c>
      <c r="S31" s="9" t="s">
        <v>26</v>
      </c>
      <c r="T31" s="2">
        <f>C31-Mei!C31</f>
        <v>1</v>
      </c>
      <c r="U31" s="30">
        <f>D31-Mei!D31</f>
        <v>29703</v>
      </c>
      <c r="V31" s="40">
        <f t="shared" si="0"/>
        <v>1</v>
      </c>
      <c r="W31" s="40">
        <f t="shared" si="0"/>
        <v>1</v>
      </c>
      <c r="Y31" s="3">
        <f>C31-(Januari!C31+Februari!C31+Maret!C31+April!C31+Mei!C31)</f>
        <v>1</v>
      </c>
      <c r="Z31" s="24">
        <f>D31-(Januari!D31+Februari!D31+Maret!D31+April!D31+Mei!D31)</f>
        <v>29703</v>
      </c>
      <c r="AA31" s="40">
        <f t="shared" si="1"/>
        <v>1</v>
      </c>
      <c r="AB31" s="40">
        <f t="shared" si="1"/>
        <v>1</v>
      </c>
    </row>
    <row r="32" spans="1:28" x14ac:dyDescent="0.25">
      <c r="A32" s="3">
        <v>27</v>
      </c>
      <c r="B32" s="9" t="s">
        <v>27</v>
      </c>
      <c r="C32" s="3"/>
      <c r="D32" s="24"/>
      <c r="R32" s="3">
        <v>27</v>
      </c>
      <c r="S32" s="9" t="s">
        <v>27</v>
      </c>
      <c r="T32" s="2">
        <f>C32-Mei!C32</f>
        <v>0</v>
      </c>
      <c r="U32" s="30">
        <f>D32-Mei!D32</f>
        <v>0</v>
      </c>
      <c r="V32" s="40" t="e">
        <f t="shared" si="0"/>
        <v>#DIV/0!</v>
      </c>
      <c r="W32" s="40" t="e">
        <f t="shared" si="0"/>
        <v>#DIV/0!</v>
      </c>
      <c r="Y32" s="3">
        <f>C32-(Januari!C32+Februari!C32+Maret!C32+April!C32+Mei!C32)</f>
        <v>0</v>
      </c>
      <c r="Z32" s="24">
        <f>D32-(Januari!D32+Februari!D32+Maret!D32+April!D32+Mei!D32)</f>
        <v>0</v>
      </c>
      <c r="AA32" s="40" t="e">
        <f t="shared" si="1"/>
        <v>#DIV/0!</v>
      </c>
      <c r="AB32" s="40" t="e">
        <f t="shared" si="1"/>
        <v>#DIV/0!</v>
      </c>
    </row>
    <row r="33" spans="1:28" x14ac:dyDescent="0.25">
      <c r="A33" s="3">
        <v>28</v>
      </c>
      <c r="B33" s="9" t="s">
        <v>82</v>
      </c>
      <c r="C33" s="3">
        <v>236</v>
      </c>
      <c r="D33" s="24">
        <v>6566302</v>
      </c>
      <c r="R33" s="3"/>
      <c r="S33" s="9" t="s">
        <v>82</v>
      </c>
      <c r="T33" s="2">
        <f>C33-Mei!C33</f>
        <v>228</v>
      </c>
      <c r="U33" s="30">
        <f>D33-Mei!D33</f>
        <v>6340302</v>
      </c>
      <c r="V33" s="40">
        <f t="shared" si="0"/>
        <v>0.96610169491525422</v>
      </c>
      <c r="W33" s="40">
        <f t="shared" si="0"/>
        <v>0.96558184500195088</v>
      </c>
      <c r="Y33" s="3">
        <f>C33-(Januari!C33+Februari!C33+Maret!C33+April!C33+Mei!C33)</f>
        <v>228</v>
      </c>
      <c r="Z33" s="24">
        <f>D33-(Januari!D33+Februari!D33+Maret!D33+April!D33+Mei!D33)</f>
        <v>6340302</v>
      </c>
      <c r="AA33" s="40">
        <f t="shared" si="1"/>
        <v>0.96610169491525422</v>
      </c>
      <c r="AB33" s="40">
        <f t="shared" si="1"/>
        <v>0.96558184500195088</v>
      </c>
    </row>
    <row r="34" spans="1:28" x14ac:dyDescent="0.25">
      <c r="A34" s="3">
        <v>29</v>
      </c>
      <c r="B34" s="9" t="s">
        <v>28</v>
      </c>
      <c r="C34" s="3">
        <v>121</v>
      </c>
      <c r="D34" s="24">
        <v>2440513</v>
      </c>
      <c r="R34" s="3">
        <v>28</v>
      </c>
      <c r="S34" s="9" t="s">
        <v>28</v>
      </c>
      <c r="T34" s="2">
        <f>C34-Mei!C34</f>
        <v>89</v>
      </c>
      <c r="U34" s="30">
        <f>D34-Mei!D34</f>
        <v>1912292</v>
      </c>
      <c r="V34" s="40">
        <f t="shared" si="0"/>
        <v>0.73553719008264462</v>
      </c>
      <c r="W34" s="40">
        <f t="shared" si="0"/>
        <v>0.7835614889164696</v>
      </c>
      <c r="Y34" s="3">
        <f>C34-(Januari!C34+Februari!C34+Maret!C34+April!C34+Mei!C34)</f>
        <v>89</v>
      </c>
      <c r="Z34" s="24">
        <f>D34-(Januari!D34+Februari!D34+Maret!D34+April!D34+Mei!D34)</f>
        <v>1912292</v>
      </c>
      <c r="AA34" s="40">
        <f t="shared" si="1"/>
        <v>0.73553719008264462</v>
      </c>
      <c r="AB34" s="40">
        <f t="shared" si="1"/>
        <v>0.7835614889164696</v>
      </c>
    </row>
    <row r="35" spans="1:28" x14ac:dyDescent="0.25">
      <c r="A35" s="3">
        <v>30</v>
      </c>
      <c r="B35" s="9" t="s">
        <v>29</v>
      </c>
      <c r="C35" s="3">
        <v>146</v>
      </c>
      <c r="D35" s="24">
        <v>5709080</v>
      </c>
      <c r="R35" s="3">
        <v>29</v>
      </c>
      <c r="S35" s="9" t="s">
        <v>29</v>
      </c>
      <c r="T35" s="2">
        <f>C35-Mei!C35</f>
        <v>133</v>
      </c>
      <c r="U35" s="30">
        <f>D35-Mei!D35</f>
        <v>5429375</v>
      </c>
      <c r="V35" s="40">
        <f t="shared" si="0"/>
        <v>0.91095890410958902</v>
      </c>
      <c r="W35" s="40">
        <f t="shared" si="0"/>
        <v>0.95100699237004915</v>
      </c>
      <c r="Y35" s="3">
        <f>C35-(Januari!C35+Februari!C35+Maret!C35+April!C35+Mei!C35)</f>
        <v>133</v>
      </c>
      <c r="Z35" s="24">
        <f>D35-(Januari!D35+Februari!D35+Maret!D35+April!D35+Mei!D35)</f>
        <v>5429375</v>
      </c>
      <c r="AA35" s="40">
        <f t="shared" si="1"/>
        <v>0.91095890410958902</v>
      </c>
      <c r="AB35" s="40">
        <f t="shared" si="1"/>
        <v>0.95100699237004915</v>
      </c>
    </row>
    <row r="36" spans="1:28" x14ac:dyDescent="0.25">
      <c r="A36" s="3">
        <v>31</v>
      </c>
      <c r="B36" s="11" t="s">
        <v>30</v>
      </c>
      <c r="C36" s="3">
        <v>52</v>
      </c>
      <c r="D36" s="24">
        <v>1752431</v>
      </c>
      <c r="R36" s="3">
        <v>30</v>
      </c>
      <c r="S36" s="11" t="s">
        <v>30</v>
      </c>
      <c r="T36" s="2">
        <f>C36-Mei!C36</f>
        <v>35</v>
      </c>
      <c r="U36" s="30">
        <f>D36-Mei!D36</f>
        <v>1241931</v>
      </c>
      <c r="V36" s="40">
        <f t="shared" si="0"/>
        <v>0.67307692307692313</v>
      </c>
      <c r="W36" s="40">
        <f t="shared" si="0"/>
        <v>0.70869038495666881</v>
      </c>
      <c r="Y36" s="3">
        <f>C36-(Januari!C36+Februari!C36+Maret!C36+April!C36+Mei!C36)</f>
        <v>35</v>
      </c>
      <c r="Z36" s="24">
        <f>D36-(Januari!D36+Februari!D36+Maret!D36+April!D36+Mei!D36)</f>
        <v>1241931</v>
      </c>
      <c r="AA36" s="40">
        <f t="shared" si="1"/>
        <v>0.67307692307692313</v>
      </c>
      <c r="AB36" s="40">
        <f t="shared" si="1"/>
        <v>0.70869038495666881</v>
      </c>
    </row>
    <row r="37" spans="1:28" x14ac:dyDescent="0.25">
      <c r="A37" s="3">
        <v>32</v>
      </c>
      <c r="B37" s="7" t="s">
        <v>31</v>
      </c>
      <c r="C37" s="3"/>
      <c r="D37" s="24"/>
      <c r="R37" s="3">
        <v>31</v>
      </c>
      <c r="S37" s="7" t="s">
        <v>31</v>
      </c>
      <c r="T37" s="2">
        <f>C37-Mei!C37</f>
        <v>0</v>
      </c>
      <c r="U37" s="30">
        <f>D37-Mei!D37</f>
        <v>0</v>
      </c>
      <c r="V37" s="40" t="e">
        <f t="shared" si="0"/>
        <v>#DIV/0!</v>
      </c>
      <c r="W37" s="40" t="e">
        <f t="shared" si="0"/>
        <v>#DIV/0!</v>
      </c>
      <c r="Y37" s="3">
        <f>C37-(Januari!C37+Februari!C37+Maret!C37+April!C37+Mei!C37)</f>
        <v>0</v>
      </c>
      <c r="Z37" s="24">
        <f>D37-(Januari!D37+Februari!D37+Maret!D37+April!D37+Mei!D37)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33</v>
      </c>
      <c r="B38" s="9" t="s">
        <v>32</v>
      </c>
      <c r="C38" s="4">
        <v>51</v>
      </c>
      <c r="D38" s="24">
        <v>1429000</v>
      </c>
      <c r="R38" s="3">
        <v>32</v>
      </c>
      <c r="S38" s="9" t="s">
        <v>32</v>
      </c>
      <c r="T38" s="2">
        <f>C38-Mei!C38</f>
        <v>51</v>
      </c>
      <c r="U38" s="30">
        <f>D38-Mei!D38</f>
        <v>1429000</v>
      </c>
      <c r="V38" s="40">
        <f t="shared" si="0"/>
        <v>1</v>
      </c>
      <c r="W38" s="40">
        <f t="shared" si="0"/>
        <v>1</v>
      </c>
      <c r="Y38" s="3">
        <f>C38-(Januari!C38+Februari!C38+Maret!C38+April!C38+Mei!C38)</f>
        <v>51</v>
      </c>
      <c r="Z38" s="24">
        <f>D38-(Januari!D38+Februari!D38+Maret!D38+April!D38+Mei!D38)</f>
        <v>1429000</v>
      </c>
      <c r="AA38" s="40">
        <f t="shared" si="1"/>
        <v>1</v>
      </c>
      <c r="AB38" s="40">
        <f t="shared" si="1"/>
        <v>1</v>
      </c>
    </row>
    <row r="39" spans="1:28" x14ac:dyDescent="0.25">
      <c r="A39" s="3">
        <v>34</v>
      </c>
      <c r="B39" s="9" t="s">
        <v>33</v>
      </c>
      <c r="C39" s="3">
        <v>12</v>
      </c>
      <c r="D39" s="24">
        <v>379851</v>
      </c>
      <c r="R39" s="3">
        <v>33</v>
      </c>
      <c r="S39" s="9" t="s">
        <v>33</v>
      </c>
      <c r="T39" s="2">
        <f>C39-Mei!C39</f>
        <v>12</v>
      </c>
      <c r="U39" s="30">
        <f>D39-Mei!D39</f>
        <v>379851</v>
      </c>
      <c r="V39" s="40">
        <f t="shared" si="0"/>
        <v>1</v>
      </c>
      <c r="W39" s="40">
        <f t="shared" si="0"/>
        <v>1</v>
      </c>
      <c r="Y39" s="3">
        <f>C39-(Januari!C39+Februari!C39+Maret!C39+April!C39+Mei!C39)</f>
        <v>12</v>
      </c>
      <c r="Z39" s="24">
        <f>D39-(Januari!D39+Februari!D39+Maret!D39+April!D39+Mei!D39)</f>
        <v>379851</v>
      </c>
      <c r="AA39" s="40">
        <f t="shared" si="1"/>
        <v>1</v>
      </c>
      <c r="AB39" s="40">
        <f t="shared" si="1"/>
        <v>1</v>
      </c>
    </row>
    <row r="40" spans="1:28" x14ac:dyDescent="0.25">
      <c r="A40" s="3">
        <v>35</v>
      </c>
      <c r="B40" s="9" t="s">
        <v>34</v>
      </c>
      <c r="C40" s="3"/>
      <c r="D40" s="24"/>
      <c r="R40" s="3">
        <v>34</v>
      </c>
      <c r="S40" s="9" t="s">
        <v>34</v>
      </c>
      <c r="T40" s="2">
        <f>C40-Mei!C40</f>
        <v>0</v>
      </c>
      <c r="U40" s="30">
        <f>D40-Mei!D40</f>
        <v>0</v>
      </c>
      <c r="V40" s="40" t="e">
        <f t="shared" si="0"/>
        <v>#DIV/0!</v>
      </c>
      <c r="W40" s="40" t="e">
        <f t="shared" si="0"/>
        <v>#DIV/0!</v>
      </c>
      <c r="Y40" s="3">
        <f>C40-(Januari!C40+Februari!C40+Maret!C40+April!C40+Mei!C40)</f>
        <v>0</v>
      </c>
      <c r="Z40" s="24">
        <f>D40-(Januari!D40+Februari!D40+Maret!D40+April!D40+Mei!D40)</f>
        <v>0</v>
      </c>
      <c r="AA40" s="40" t="e">
        <f t="shared" si="1"/>
        <v>#DIV/0!</v>
      </c>
      <c r="AB40" s="40" t="e">
        <f t="shared" si="1"/>
        <v>#DIV/0!</v>
      </c>
    </row>
    <row r="41" spans="1:28" x14ac:dyDescent="0.25">
      <c r="A41" s="3">
        <v>36</v>
      </c>
      <c r="B41" s="7" t="s">
        <v>35</v>
      </c>
      <c r="C41" s="3">
        <v>27</v>
      </c>
      <c r="D41" s="24">
        <v>1301537</v>
      </c>
      <c r="R41" s="3">
        <v>35</v>
      </c>
      <c r="S41" s="7" t="s">
        <v>35</v>
      </c>
      <c r="T41" s="2">
        <f>C41-Mei!C41</f>
        <v>27</v>
      </c>
      <c r="U41" s="30">
        <f>D41-Mei!D41</f>
        <v>1301537</v>
      </c>
      <c r="V41" s="40">
        <f t="shared" si="0"/>
        <v>1</v>
      </c>
      <c r="W41" s="40">
        <f t="shared" si="0"/>
        <v>1</v>
      </c>
      <c r="Y41" s="3">
        <f>C41-(Januari!C41+Februari!C41+Maret!C41+April!C41+Mei!C41)</f>
        <v>27</v>
      </c>
      <c r="Z41" s="24">
        <f>D41-(Januari!D41+Februari!D41+Maret!D41+April!D41+Mei!D41)</f>
        <v>1301537</v>
      </c>
      <c r="AA41" s="40">
        <f t="shared" si="1"/>
        <v>1</v>
      </c>
      <c r="AB41" s="40">
        <f t="shared" si="1"/>
        <v>1</v>
      </c>
    </row>
    <row r="42" spans="1:28" x14ac:dyDescent="0.25">
      <c r="A42" s="3">
        <v>37</v>
      </c>
      <c r="B42" s="12" t="s">
        <v>63</v>
      </c>
      <c r="C42" s="3">
        <v>412</v>
      </c>
      <c r="D42" s="24">
        <v>10871929</v>
      </c>
      <c r="R42" s="3">
        <v>36</v>
      </c>
      <c r="S42" s="12" t="s">
        <v>63</v>
      </c>
      <c r="T42" s="2">
        <f>C42-Mei!C42</f>
        <v>356</v>
      </c>
      <c r="U42" s="30">
        <f>D42-Mei!D42</f>
        <v>9820229</v>
      </c>
      <c r="V42" s="40">
        <f t="shared" si="0"/>
        <v>0.86407766990291257</v>
      </c>
      <c r="W42" s="40">
        <f t="shared" si="0"/>
        <v>0.90326463684595437</v>
      </c>
      <c r="Y42" s="3">
        <f>C42-(Januari!C42+Februari!C42+Maret!C42+April!C42+Mei!C42)</f>
        <v>356</v>
      </c>
      <c r="Z42" s="24">
        <f>D42-(Januari!D42+Februari!D42+Maret!D42+April!D42+Mei!D42)</f>
        <v>9820229</v>
      </c>
      <c r="AA42" s="40">
        <f t="shared" si="1"/>
        <v>0.86407766990291257</v>
      </c>
      <c r="AB42" s="40">
        <f t="shared" si="1"/>
        <v>0.90326463684595437</v>
      </c>
    </row>
    <row r="43" spans="1:28" x14ac:dyDescent="0.25">
      <c r="A43" s="3">
        <v>38</v>
      </c>
      <c r="B43" s="12" t="s">
        <v>64</v>
      </c>
      <c r="C43" s="3">
        <v>40</v>
      </c>
      <c r="D43" s="24">
        <v>1615372</v>
      </c>
      <c r="R43" s="3">
        <v>37</v>
      </c>
      <c r="S43" s="12" t="s">
        <v>64</v>
      </c>
      <c r="T43" s="2">
        <f>C43-Mei!C43</f>
        <v>5</v>
      </c>
      <c r="U43" s="30">
        <f>D43-Mei!D43</f>
        <v>532842</v>
      </c>
      <c r="V43" s="40">
        <f t="shared" si="0"/>
        <v>0.125</v>
      </c>
      <c r="W43" s="40">
        <f t="shared" si="0"/>
        <v>0.32985714745581823</v>
      </c>
      <c r="Y43" s="3">
        <f>C43-(Januari!C43+Februari!C43+Maret!C43+April!C43+Mei!C43)</f>
        <v>5</v>
      </c>
      <c r="Z43" s="24">
        <f>D43-(Januari!D43+Februari!D43+Maret!D43+April!D43+Mei!D43)</f>
        <v>532842</v>
      </c>
      <c r="AA43" s="40">
        <f t="shared" si="1"/>
        <v>0.125</v>
      </c>
      <c r="AB43" s="40">
        <f t="shared" si="1"/>
        <v>0.32985714745581823</v>
      </c>
    </row>
    <row r="44" spans="1:28" x14ac:dyDescent="0.25">
      <c r="A44" s="3">
        <v>39</v>
      </c>
      <c r="B44" s="12" t="s">
        <v>65</v>
      </c>
      <c r="C44" s="3">
        <v>43</v>
      </c>
      <c r="D44" s="24">
        <v>2459000</v>
      </c>
      <c r="R44" s="3">
        <v>38</v>
      </c>
      <c r="S44" s="12" t="s">
        <v>65</v>
      </c>
      <c r="T44" s="2">
        <f>C44-Mei!C44</f>
        <v>36</v>
      </c>
      <c r="U44" s="30">
        <f>D44-Mei!D44</f>
        <v>2255500</v>
      </c>
      <c r="V44" s="40">
        <f t="shared" si="0"/>
        <v>0.83720930232558144</v>
      </c>
      <c r="W44" s="40">
        <f t="shared" si="0"/>
        <v>0.91724278161854411</v>
      </c>
      <c r="Y44" s="3">
        <f>C44-(Januari!C44+Februari!C44+Maret!C44+April!C44+Mei!C44)</f>
        <v>36</v>
      </c>
      <c r="Z44" s="24">
        <f>D44-(Januari!D44+Februari!D44+Maret!D44+April!D44+Mei!D44)</f>
        <v>2255500</v>
      </c>
      <c r="AA44" s="40">
        <f t="shared" si="1"/>
        <v>0.83720930232558144</v>
      </c>
      <c r="AB44" s="40">
        <f t="shared" si="1"/>
        <v>0.91724278161854411</v>
      </c>
    </row>
    <row r="45" spans="1:28" x14ac:dyDescent="0.25">
      <c r="A45" s="3">
        <v>40</v>
      </c>
      <c r="B45" s="12" t="s">
        <v>66</v>
      </c>
      <c r="C45" s="3">
        <v>95</v>
      </c>
      <c r="D45" s="24">
        <v>3727919</v>
      </c>
      <c r="R45" s="3">
        <v>39</v>
      </c>
      <c r="S45" s="12" t="s">
        <v>66</v>
      </c>
      <c r="T45" s="2">
        <f>C45-Mei!C45</f>
        <v>85</v>
      </c>
      <c r="U45" s="30">
        <f>D45-Mei!D45</f>
        <v>3470853</v>
      </c>
      <c r="V45" s="40">
        <f t="shared" si="0"/>
        <v>0.89473684210526316</v>
      </c>
      <c r="W45" s="40">
        <f t="shared" si="0"/>
        <v>0.93104302963664176</v>
      </c>
      <c r="Y45" s="3">
        <f>C45-(Januari!C45+Februari!C45+Maret!C45+April!C45+Mei!C45)</f>
        <v>85</v>
      </c>
      <c r="Z45" s="24">
        <f>D45-(Januari!D45+Februari!D45+Maret!D45+April!D45+Mei!D45)</f>
        <v>3470853</v>
      </c>
      <c r="AA45" s="40">
        <f t="shared" si="1"/>
        <v>0.89473684210526316</v>
      </c>
      <c r="AB45" s="40">
        <f t="shared" si="1"/>
        <v>0.93104302963664176</v>
      </c>
    </row>
    <row r="46" spans="1:28" x14ac:dyDescent="0.25">
      <c r="A46" s="3">
        <v>41</v>
      </c>
      <c r="B46" s="12" t="s">
        <v>67</v>
      </c>
      <c r="C46" s="3">
        <v>143</v>
      </c>
      <c r="D46" s="24">
        <v>9203855</v>
      </c>
      <c r="R46" s="3">
        <v>40</v>
      </c>
      <c r="S46" s="12" t="s">
        <v>67</v>
      </c>
      <c r="T46" s="2">
        <f>C46-Mei!C46</f>
        <v>143</v>
      </c>
      <c r="U46" s="30">
        <f>D46-Mei!D46</f>
        <v>9203855</v>
      </c>
      <c r="V46" s="40">
        <f t="shared" si="0"/>
        <v>1</v>
      </c>
      <c r="W46" s="40">
        <f t="shared" si="0"/>
        <v>1</v>
      </c>
      <c r="Y46" s="3">
        <f>C46-(Januari!C46+Februari!C46+Maret!C46+April!C46+Mei!C46)</f>
        <v>143</v>
      </c>
      <c r="Z46" s="24">
        <f>D46-(Januari!D46+Februari!D46+Maret!D46+April!D46+Mei!D46)</f>
        <v>9203855</v>
      </c>
      <c r="AA46" s="40">
        <f t="shared" si="1"/>
        <v>1</v>
      </c>
      <c r="AB46" s="40">
        <f t="shared" si="1"/>
        <v>1</v>
      </c>
    </row>
    <row r="47" spans="1:28" x14ac:dyDescent="0.25">
      <c r="A47" s="3">
        <v>42</v>
      </c>
      <c r="B47" s="12" t="s">
        <v>68</v>
      </c>
      <c r="C47" s="3"/>
      <c r="D47" s="24"/>
      <c r="R47" s="3">
        <v>41</v>
      </c>
      <c r="S47" s="12" t="s">
        <v>68</v>
      </c>
      <c r="T47" s="2">
        <f>C47-Mei!C47</f>
        <v>0</v>
      </c>
      <c r="U47" s="30">
        <f>D47-Mei!D47</f>
        <v>0</v>
      </c>
      <c r="V47" s="40" t="e">
        <f t="shared" si="0"/>
        <v>#DIV/0!</v>
      </c>
      <c r="W47" s="40" t="e">
        <f t="shared" si="0"/>
        <v>#DIV/0!</v>
      </c>
      <c r="Y47" s="3">
        <f>C47-(Januari!C47+Februari!C47+Maret!C47+April!C47+Mei!C47)</f>
        <v>0</v>
      </c>
      <c r="Z47" s="24">
        <f>D47-(Januari!D47+Februari!D47+Maret!D47+April!D47+Mei!D47)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43</v>
      </c>
      <c r="B48" s="12" t="s">
        <v>69</v>
      </c>
      <c r="C48" s="3"/>
      <c r="D48" s="24"/>
      <c r="R48" s="3">
        <v>42</v>
      </c>
      <c r="S48" s="12" t="s">
        <v>69</v>
      </c>
      <c r="T48" s="2">
        <f>C48-Mei!C48</f>
        <v>0</v>
      </c>
      <c r="U48" s="30">
        <f>D48-Mei!D48</f>
        <v>0</v>
      </c>
      <c r="V48" s="40" t="e">
        <f t="shared" si="0"/>
        <v>#DIV/0!</v>
      </c>
      <c r="W48" s="40" t="e">
        <f t="shared" si="0"/>
        <v>#DIV/0!</v>
      </c>
      <c r="Y48" s="3">
        <f>C48-(Januari!C48+Februari!C48+Maret!C48+April!C48+Mei!C48)</f>
        <v>0</v>
      </c>
      <c r="Z48" s="24">
        <f>D48-(Januari!D48+Februari!D48+Maret!D48+April!D48+Mei!D48)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44</v>
      </c>
      <c r="B49" s="12" t="s">
        <v>70</v>
      </c>
      <c r="C49" s="3">
        <v>146</v>
      </c>
      <c r="D49" s="24">
        <v>2700349</v>
      </c>
      <c r="R49" s="3">
        <v>43</v>
      </c>
      <c r="S49" s="12" t="s">
        <v>70</v>
      </c>
      <c r="T49" s="2">
        <f>C49-Mei!C49</f>
        <v>132</v>
      </c>
      <c r="U49" s="30">
        <f>D49-Mei!D49</f>
        <v>2506287</v>
      </c>
      <c r="V49" s="40">
        <f t="shared" si="0"/>
        <v>0.90410958904109584</v>
      </c>
      <c r="W49" s="40">
        <f t="shared" si="0"/>
        <v>0.92813447446978148</v>
      </c>
      <c r="Y49" s="3">
        <f>C49-(Januari!C49+Februari!C49+Maret!C49+April!C49+Mei!C49)</f>
        <v>132</v>
      </c>
      <c r="Z49" s="24">
        <f>D49-(Januari!D49+Februari!D49+Maret!D49+April!D49+Mei!D49)</f>
        <v>2506287</v>
      </c>
      <c r="AA49" s="40">
        <f t="shared" si="1"/>
        <v>0.90410958904109584</v>
      </c>
      <c r="AB49" s="40">
        <f t="shared" si="1"/>
        <v>0.92813447446978148</v>
      </c>
    </row>
    <row r="50" spans="1:28" x14ac:dyDescent="0.25">
      <c r="A50" s="3">
        <v>45</v>
      </c>
      <c r="B50" s="12" t="s">
        <v>71</v>
      </c>
      <c r="C50" s="3">
        <v>25</v>
      </c>
      <c r="D50" s="24">
        <v>1128916</v>
      </c>
      <c r="R50" s="3">
        <v>44</v>
      </c>
      <c r="S50" s="12" t="s">
        <v>71</v>
      </c>
      <c r="T50" s="2">
        <f>C50-Mei!C50</f>
        <v>17</v>
      </c>
      <c r="U50" s="30">
        <f>D50-Mei!D50</f>
        <v>649055</v>
      </c>
      <c r="V50" s="40">
        <f t="shared" si="0"/>
        <v>0.68</v>
      </c>
      <c r="W50" s="40">
        <f t="shared" si="0"/>
        <v>0.57493648774576678</v>
      </c>
      <c r="Y50" s="3">
        <f>C50-(Januari!C50+Februari!C50+Maret!C50+April!C50+Mei!C50)</f>
        <v>17</v>
      </c>
      <c r="Z50" s="24">
        <f>D50-(Januari!D50+Februari!D50+Maret!D50+April!D50+Mei!D50)</f>
        <v>649055</v>
      </c>
      <c r="AA50" s="40">
        <f t="shared" si="1"/>
        <v>0.68</v>
      </c>
      <c r="AB50" s="40">
        <f t="shared" si="1"/>
        <v>0.57493648774576678</v>
      </c>
    </row>
    <row r="51" spans="1:28" x14ac:dyDescent="0.25">
      <c r="A51" s="3">
        <v>46</v>
      </c>
      <c r="B51" s="12" t="s">
        <v>96</v>
      </c>
      <c r="C51" s="3">
        <v>29</v>
      </c>
      <c r="D51" s="24">
        <v>1320413</v>
      </c>
      <c r="R51" s="3">
        <v>45</v>
      </c>
      <c r="S51" s="12" t="s">
        <v>72</v>
      </c>
      <c r="T51" s="2">
        <f>C51-Mei!C51</f>
        <v>29</v>
      </c>
      <c r="U51" s="30">
        <f>D51-Mei!D51</f>
        <v>1320413</v>
      </c>
      <c r="V51" s="40">
        <f t="shared" si="0"/>
        <v>1</v>
      </c>
      <c r="W51" s="40">
        <f t="shared" si="0"/>
        <v>1</v>
      </c>
      <c r="Y51" s="3">
        <f>C51-(Januari!C51+Februari!C51+Maret!C51+April!C51+Mei!C51)</f>
        <v>29</v>
      </c>
      <c r="Z51" s="24">
        <f>D51-(Januari!D51+Februari!D51+Maret!D51+April!D51+Mei!D51)</f>
        <v>1320413</v>
      </c>
      <c r="AA51" s="40">
        <f t="shared" si="1"/>
        <v>1</v>
      </c>
      <c r="AB51" s="40">
        <f t="shared" si="1"/>
        <v>1</v>
      </c>
    </row>
    <row r="52" spans="1:28" x14ac:dyDescent="0.25">
      <c r="A52" s="3">
        <v>47</v>
      </c>
      <c r="B52" s="12" t="s">
        <v>73</v>
      </c>
      <c r="C52" s="3">
        <v>4</v>
      </c>
      <c r="D52" s="24">
        <v>76733</v>
      </c>
      <c r="R52" s="3">
        <v>46</v>
      </c>
      <c r="S52" s="12" t="s">
        <v>73</v>
      </c>
      <c r="T52" s="2">
        <f>C52-Mei!C52</f>
        <v>4</v>
      </c>
      <c r="U52" s="30">
        <f>D52-Mei!D52</f>
        <v>76733</v>
      </c>
      <c r="V52" s="40">
        <f t="shared" si="0"/>
        <v>1</v>
      </c>
      <c r="W52" s="40">
        <f t="shared" si="0"/>
        <v>1</v>
      </c>
      <c r="Y52" s="3">
        <f>C52-(Januari!C52+Februari!C52+Maret!C52+April!C52+Mei!C52)</f>
        <v>4</v>
      </c>
      <c r="Z52" s="24">
        <f>D52-(Januari!D52+Februari!D52+Maret!D52+April!D52+Mei!D52)</f>
        <v>76733</v>
      </c>
      <c r="AA52" s="40">
        <f t="shared" si="1"/>
        <v>1</v>
      </c>
      <c r="AB52" s="40">
        <f t="shared" si="1"/>
        <v>1</v>
      </c>
    </row>
    <row r="53" spans="1:28" x14ac:dyDescent="0.25">
      <c r="A53" s="3">
        <v>48</v>
      </c>
      <c r="B53" s="12" t="s">
        <v>74</v>
      </c>
      <c r="C53" s="3">
        <v>110</v>
      </c>
      <c r="D53" s="24">
        <v>3510525</v>
      </c>
      <c r="R53" s="3">
        <v>47</v>
      </c>
      <c r="S53" s="12" t="s">
        <v>74</v>
      </c>
      <c r="T53" s="2">
        <f>C53-Mei!C53</f>
        <v>86</v>
      </c>
      <c r="U53" s="30">
        <f>D53-Mei!D53</f>
        <v>2699525</v>
      </c>
      <c r="V53" s="40">
        <f t="shared" si="0"/>
        <v>0.78181818181818186</v>
      </c>
      <c r="W53" s="40">
        <f t="shared" si="0"/>
        <v>0.76898042315608062</v>
      </c>
      <c r="Y53" s="3">
        <f>C53-(Januari!C53+Februari!C53+Maret!C53+April!C53+Mei!C53)</f>
        <v>86</v>
      </c>
      <c r="Z53" s="24">
        <f>D53-(Januari!D53+Februari!D53+Maret!D53+April!D53+Mei!D53)</f>
        <v>2699525</v>
      </c>
      <c r="AA53" s="40">
        <f t="shared" si="1"/>
        <v>0.78181818181818186</v>
      </c>
      <c r="AB53" s="40">
        <f t="shared" si="1"/>
        <v>0.76898042315608062</v>
      </c>
    </row>
    <row r="54" spans="1:28" x14ac:dyDescent="0.25">
      <c r="A54" s="3">
        <v>49</v>
      </c>
      <c r="B54" s="12" t="s">
        <v>75</v>
      </c>
      <c r="C54" s="3">
        <v>84</v>
      </c>
      <c r="D54" s="24">
        <v>2741536</v>
      </c>
      <c r="R54" s="3">
        <v>48</v>
      </c>
      <c r="S54" s="12" t="s">
        <v>75</v>
      </c>
      <c r="T54" s="2">
        <f>C54-Mei!C54</f>
        <v>78</v>
      </c>
      <c r="U54" s="30">
        <f>D54-Mei!D54</f>
        <v>2600990</v>
      </c>
      <c r="V54" s="40">
        <f t="shared" si="0"/>
        <v>0.9285714285714286</v>
      </c>
      <c r="W54" s="40">
        <f t="shared" si="0"/>
        <v>0.94873457798839778</v>
      </c>
      <c r="Y54" s="3">
        <f>C54-(Januari!C54+Februari!C54+Maret!C54+April!C54+Mei!C54)</f>
        <v>78</v>
      </c>
      <c r="Z54" s="24">
        <f>D54-(Januari!D54+Februari!D54+Maret!D54+April!D54+Mei!D54)</f>
        <v>2600990</v>
      </c>
      <c r="AA54" s="40">
        <f t="shared" si="1"/>
        <v>0.9285714285714286</v>
      </c>
      <c r="AB54" s="40">
        <f t="shared" si="1"/>
        <v>0.94873457798839778</v>
      </c>
    </row>
    <row r="55" spans="1:28" x14ac:dyDescent="0.25">
      <c r="A55" s="3">
        <v>50</v>
      </c>
      <c r="B55" s="12" t="s">
        <v>76</v>
      </c>
      <c r="C55" s="3">
        <v>31</v>
      </c>
      <c r="D55" s="24">
        <v>1183000</v>
      </c>
      <c r="R55" s="3">
        <v>49</v>
      </c>
      <c r="S55" s="12" t="s">
        <v>76</v>
      </c>
      <c r="T55" s="2">
        <f>C55-Mei!C55</f>
        <v>28</v>
      </c>
      <c r="U55" s="30">
        <f>D55-Mei!D55</f>
        <v>1062500</v>
      </c>
      <c r="V55" s="40">
        <f t="shared" si="0"/>
        <v>0.90322580645161288</v>
      </c>
      <c r="W55" s="40">
        <f t="shared" si="0"/>
        <v>0.8981403212172443</v>
      </c>
      <c r="Y55" s="3">
        <f>C55-(Januari!C55+Februari!C55+Maret!C55+April!C55+Mei!C55)</f>
        <v>28</v>
      </c>
      <c r="Z55" s="24">
        <f>D55-(Januari!D55+Februari!D55+Maret!D55+April!D55+Mei!D55)</f>
        <v>1062500</v>
      </c>
      <c r="AA55" s="40">
        <f t="shared" si="1"/>
        <v>0.90322580645161288</v>
      </c>
      <c r="AB55" s="40">
        <f t="shared" si="1"/>
        <v>0.8981403212172443</v>
      </c>
    </row>
    <row r="56" spans="1:28" x14ac:dyDescent="0.25">
      <c r="A56" s="3">
        <v>51</v>
      </c>
      <c r="B56" s="12" t="s">
        <v>77</v>
      </c>
      <c r="C56" s="3">
        <v>107</v>
      </c>
      <c r="D56" s="24">
        <v>3690302</v>
      </c>
      <c r="R56" s="3">
        <v>50</v>
      </c>
      <c r="S56" s="12" t="s">
        <v>77</v>
      </c>
      <c r="T56" s="2">
        <f>C56-Mei!C56</f>
        <v>97</v>
      </c>
      <c r="U56" s="30">
        <f>D56-Mei!D56</f>
        <v>3245421</v>
      </c>
      <c r="V56" s="40">
        <f t="shared" si="0"/>
        <v>0.90654205607476634</v>
      </c>
      <c r="W56" s="40">
        <f t="shared" si="0"/>
        <v>0.87944590984694482</v>
      </c>
      <c r="Y56" s="3">
        <f>C56-(Januari!C56+Februari!C56+Maret!C56+April!C56+Mei!C56)</f>
        <v>97</v>
      </c>
      <c r="Z56" s="24">
        <f>D56-(Januari!D56+Februari!D56+Maret!D56+April!D56+Mei!D56)</f>
        <v>3245421</v>
      </c>
      <c r="AA56" s="40">
        <f t="shared" si="1"/>
        <v>0.90654205607476634</v>
      </c>
      <c r="AB56" s="40">
        <f t="shared" si="1"/>
        <v>0.87944590984694482</v>
      </c>
    </row>
    <row r="57" spans="1:28" x14ac:dyDescent="0.25">
      <c r="A57" s="3">
        <v>52</v>
      </c>
      <c r="B57" s="12" t="s">
        <v>83</v>
      </c>
      <c r="C57" s="3">
        <v>370</v>
      </c>
      <c r="D57" s="24">
        <v>13125525</v>
      </c>
      <c r="R57" s="3">
        <v>51</v>
      </c>
      <c r="S57" s="12" t="s">
        <v>78</v>
      </c>
      <c r="T57" s="2">
        <f>C57-Mei!C57</f>
        <v>350</v>
      </c>
      <c r="U57" s="30">
        <f>D57-Mei!D57</f>
        <v>12365264</v>
      </c>
      <c r="V57" s="40">
        <f t="shared" si="0"/>
        <v>0.94594594594594594</v>
      </c>
      <c r="W57" s="40">
        <f t="shared" si="0"/>
        <v>0.94207766927418146</v>
      </c>
      <c r="Y57" s="3">
        <f>C57-(Januari!C57+Februari!C57+Maret!C57+April!C57+Mei!C57)</f>
        <v>350</v>
      </c>
      <c r="Z57" s="24">
        <f>D57-(Januari!D57+Februari!D57+Maret!D57+April!D57+Mei!D57)</f>
        <v>12365264</v>
      </c>
      <c r="AA57" s="40">
        <f t="shared" si="1"/>
        <v>0.94594594594594594</v>
      </c>
      <c r="AB57" s="40">
        <f t="shared" si="1"/>
        <v>0.94207766927418146</v>
      </c>
    </row>
    <row r="58" spans="1:28" x14ac:dyDescent="0.25">
      <c r="A58" s="3">
        <v>53</v>
      </c>
      <c r="B58" s="12" t="s">
        <v>79</v>
      </c>
      <c r="C58" s="3"/>
      <c r="D58" s="24"/>
      <c r="R58" s="3">
        <v>52</v>
      </c>
      <c r="S58" s="12" t="s">
        <v>79</v>
      </c>
      <c r="T58" s="2">
        <f>C58-Mei!C58</f>
        <v>0</v>
      </c>
      <c r="U58" s="30">
        <f>D58-Mei!D58</f>
        <v>0</v>
      </c>
      <c r="V58" s="40" t="e">
        <f t="shared" si="0"/>
        <v>#DIV/0!</v>
      </c>
      <c r="W58" s="40" t="e">
        <f t="shared" si="0"/>
        <v>#DIV/0!</v>
      </c>
      <c r="Y58" s="3">
        <f>C58-(Januari!C58+Februari!C58+Maret!C58+April!C58+Mei!C58)</f>
        <v>0</v>
      </c>
      <c r="Z58" s="24">
        <f>D58-(Januari!D58+Februari!D58+Maret!D58+April!D58+Mei!D58)</f>
        <v>0</v>
      </c>
      <c r="AA58" s="40" t="e">
        <f t="shared" si="1"/>
        <v>#DIV/0!</v>
      </c>
      <c r="AB58" s="40" t="e">
        <f t="shared" si="1"/>
        <v>#DIV/0!</v>
      </c>
    </row>
    <row r="59" spans="1:28" x14ac:dyDescent="0.25">
      <c r="A59" s="3">
        <v>54</v>
      </c>
      <c r="B59" s="12" t="s">
        <v>80</v>
      </c>
      <c r="C59" s="3"/>
      <c r="D59" s="24"/>
      <c r="R59" s="3">
        <v>53</v>
      </c>
      <c r="S59" s="12" t="s">
        <v>80</v>
      </c>
      <c r="T59" s="2">
        <f>C59-Mei!C59</f>
        <v>0</v>
      </c>
      <c r="U59" s="30">
        <f>D59-Mei!D59</f>
        <v>0</v>
      </c>
      <c r="V59" s="40" t="e">
        <f t="shared" si="0"/>
        <v>#DIV/0!</v>
      </c>
      <c r="W59" s="40" t="e">
        <f t="shared" si="0"/>
        <v>#DIV/0!</v>
      </c>
      <c r="Y59" s="3">
        <f>C59-(Januari!C59+Februari!C59+Maret!C59+April!C59+Mei!C59)</f>
        <v>0</v>
      </c>
      <c r="Z59" s="24">
        <f>D59-(Januari!D59+Februari!D59+Maret!D59+April!D59+Mei!D59)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3">
        <v>55</v>
      </c>
      <c r="B60" s="13" t="s">
        <v>81</v>
      </c>
      <c r="C60" s="6"/>
      <c r="D60" s="25"/>
      <c r="R60" s="6">
        <v>54</v>
      </c>
      <c r="S60" s="13" t="s">
        <v>81</v>
      </c>
      <c r="T60" s="2">
        <f>C60-Mei!C60</f>
        <v>0</v>
      </c>
      <c r="U60" s="30">
        <f>D60-Mei!D60</f>
        <v>0</v>
      </c>
      <c r="V60" s="40" t="e">
        <f t="shared" si="0"/>
        <v>#DIV/0!</v>
      </c>
      <c r="W60" s="40" t="e">
        <f t="shared" si="0"/>
        <v>#DIV/0!</v>
      </c>
      <c r="Y60" s="3">
        <f>C60-(Januari!C60+Februari!C60+Maret!C60+April!C60+Mei!C60)</f>
        <v>0</v>
      </c>
      <c r="Z60" s="24">
        <f>D60-(Januari!D60+Februari!D60+Maret!D60+April!D60+Mei!D60)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4657</v>
      </c>
      <c r="D61" s="31">
        <f>SUM(D6:D60)</f>
        <v>174776474</v>
      </c>
      <c r="R61" s="15"/>
      <c r="S61" s="16" t="s">
        <v>62</v>
      </c>
      <c r="T61" s="38">
        <f>SUM(T6:T60)</f>
        <v>3941</v>
      </c>
      <c r="U61" s="43">
        <f t="shared" ref="U61:W61" si="2">SUM(U6:U60)</f>
        <v>151772553</v>
      </c>
      <c r="V61" s="38" t="e">
        <f t="shared" si="2"/>
        <v>#DIV/0!</v>
      </c>
      <c r="W61" s="38" t="e">
        <f t="shared" si="2"/>
        <v>#DIV/0!</v>
      </c>
      <c r="Y61" s="38">
        <f>SUM(Y6:Y60)</f>
        <v>3941</v>
      </c>
      <c r="Z61" s="43">
        <f t="shared" ref="Z61:AB61" si="3">SUM(Z6:Z60)</f>
        <v>151772553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</sheetData>
  <mergeCells count="14">
    <mergeCell ref="A1:D1"/>
    <mergeCell ref="A2:D2"/>
    <mergeCell ref="A3:D3"/>
    <mergeCell ref="A4:A5"/>
    <mergeCell ref="B4:B5"/>
    <mergeCell ref="C4:D4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62"/>
  <sheetViews>
    <sheetView zoomScale="80" zoomScaleNormal="80" workbookViewId="0">
      <selection activeCell="B13" sqref="B13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6384" width="9.140625" style="1"/>
  </cols>
  <sheetData>
    <row r="1" spans="1:4" ht="18.75" x14ac:dyDescent="0.3">
      <c r="A1" s="54" t="s">
        <v>58</v>
      </c>
      <c r="B1" s="54"/>
      <c r="C1" s="54"/>
      <c r="D1" s="54"/>
    </row>
    <row r="2" spans="1:4" ht="18.75" x14ac:dyDescent="0.3">
      <c r="A2" s="54" t="s">
        <v>59</v>
      </c>
      <c r="B2" s="54"/>
      <c r="C2" s="54"/>
      <c r="D2" s="54"/>
    </row>
    <row r="3" spans="1:4" ht="19.5" thickBot="1" x14ac:dyDescent="0.35">
      <c r="A3" s="56" t="s">
        <v>98</v>
      </c>
      <c r="B3" s="56"/>
      <c r="C3" s="56"/>
      <c r="D3" s="56"/>
    </row>
    <row r="4" spans="1:4" ht="20.25" thickTop="1" thickBot="1" x14ac:dyDescent="0.35">
      <c r="A4" s="52" t="s">
        <v>0</v>
      </c>
      <c r="B4" s="52" t="s">
        <v>1</v>
      </c>
      <c r="C4" s="50" t="s">
        <v>41</v>
      </c>
      <c r="D4" s="51"/>
    </row>
    <row r="5" spans="1:4" ht="20.25" thickTop="1" thickBot="1" x14ac:dyDescent="0.35">
      <c r="A5" s="53"/>
      <c r="B5" s="53"/>
      <c r="C5" s="5" t="s">
        <v>40</v>
      </c>
      <c r="D5" s="5" t="s">
        <v>39</v>
      </c>
    </row>
    <row r="6" spans="1:4" ht="15.75" thickTop="1" x14ac:dyDescent="0.25">
      <c r="A6" s="2">
        <v>1</v>
      </c>
      <c r="B6" s="8" t="s">
        <v>61</v>
      </c>
      <c r="C6" s="2">
        <v>760</v>
      </c>
      <c r="D6" s="30"/>
    </row>
    <row r="7" spans="1:4" x14ac:dyDescent="0.25">
      <c r="A7" s="3">
        <v>2</v>
      </c>
      <c r="B7" s="9" t="s">
        <v>2</v>
      </c>
      <c r="C7" s="3">
        <v>27</v>
      </c>
      <c r="D7" s="24"/>
    </row>
    <row r="8" spans="1:4" x14ac:dyDescent="0.25">
      <c r="A8" s="3">
        <v>3</v>
      </c>
      <c r="B8" s="9" t="s">
        <v>3</v>
      </c>
      <c r="C8" s="3">
        <v>2</v>
      </c>
      <c r="D8" s="24"/>
    </row>
    <row r="9" spans="1:4" x14ac:dyDescent="0.25">
      <c r="A9" s="3">
        <v>4</v>
      </c>
      <c r="B9" s="9" t="s">
        <v>4</v>
      </c>
      <c r="C9" s="3">
        <v>28</v>
      </c>
      <c r="D9" s="24"/>
    </row>
    <row r="10" spans="1:4" x14ac:dyDescent="0.25">
      <c r="A10" s="3">
        <v>5</v>
      </c>
      <c r="B10" s="9" t="s">
        <v>5</v>
      </c>
      <c r="C10" s="3">
        <v>179</v>
      </c>
      <c r="D10" s="24"/>
    </row>
    <row r="11" spans="1:4" x14ac:dyDescent="0.25">
      <c r="A11" s="3">
        <v>6</v>
      </c>
      <c r="B11" s="9" t="s">
        <v>6</v>
      </c>
      <c r="C11" s="3">
        <v>52</v>
      </c>
      <c r="D11" s="24"/>
    </row>
    <row r="12" spans="1:4" x14ac:dyDescent="0.25">
      <c r="A12" s="3">
        <v>7</v>
      </c>
      <c r="B12" s="9" t="s">
        <v>7</v>
      </c>
      <c r="C12" s="20"/>
      <c r="D12" s="27"/>
    </row>
    <row r="13" spans="1:4" x14ac:dyDescent="0.25">
      <c r="A13" s="3">
        <v>8</v>
      </c>
      <c r="B13" s="9" t="s">
        <v>8</v>
      </c>
      <c r="C13" s="20"/>
      <c r="D13" s="27"/>
    </row>
    <row r="14" spans="1:4" x14ac:dyDescent="0.25">
      <c r="A14" s="3">
        <v>9</v>
      </c>
      <c r="B14" s="9" t="s">
        <v>9</v>
      </c>
      <c r="C14" s="3">
        <v>83</v>
      </c>
      <c r="D14" s="24"/>
    </row>
    <row r="15" spans="1:4" ht="16.5" customHeight="1" x14ac:dyDescent="0.25">
      <c r="A15" s="3">
        <v>10</v>
      </c>
      <c r="B15" s="10" t="s">
        <v>10</v>
      </c>
      <c r="C15" s="3">
        <v>497</v>
      </c>
      <c r="D15" s="24"/>
    </row>
    <row r="16" spans="1:4" x14ac:dyDescent="0.25">
      <c r="A16" s="3">
        <v>11</v>
      </c>
      <c r="B16" s="9" t="s">
        <v>11</v>
      </c>
      <c r="C16" s="3">
        <v>69</v>
      </c>
      <c r="D16" s="24"/>
    </row>
    <row r="17" spans="1:4" x14ac:dyDescent="0.25">
      <c r="A17" s="3">
        <v>12</v>
      </c>
      <c r="B17" s="9" t="s">
        <v>12</v>
      </c>
      <c r="C17" s="3">
        <v>27</v>
      </c>
      <c r="D17" s="24"/>
    </row>
    <row r="18" spans="1:4" x14ac:dyDescent="0.25">
      <c r="A18" s="3">
        <v>13</v>
      </c>
      <c r="B18" s="9" t="s">
        <v>13</v>
      </c>
      <c r="C18" s="3">
        <v>257</v>
      </c>
      <c r="D18" s="24"/>
    </row>
    <row r="19" spans="1:4" x14ac:dyDescent="0.25">
      <c r="A19" s="3">
        <v>14</v>
      </c>
      <c r="B19" s="9" t="s">
        <v>14</v>
      </c>
      <c r="C19" s="3">
        <v>15</v>
      </c>
      <c r="D19" s="24"/>
    </row>
    <row r="20" spans="1:4" x14ac:dyDescent="0.25">
      <c r="A20" s="3">
        <v>15</v>
      </c>
      <c r="B20" s="9" t="s">
        <v>15</v>
      </c>
      <c r="C20" s="3">
        <v>111</v>
      </c>
      <c r="D20" s="24"/>
    </row>
    <row r="21" spans="1:4" x14ac:dyDescent="0.25">
      <c r="A21" s="3">
        <v>16</v>
      </c>
      <c r="B21" s="9" t="s">
        <v>16</v>
      </c>
      <c r="C21" s="20"/>
      <c r="D21" s="27"/>
    </row>
    <row r="22" spans="1:4" x14ac:dyDescent="0.25">
      <c r="A22" s="3">
        <v>17</v>
      </c>
      <c r="B22" s="9" t="s">
        <v>17</v>
      </c>
      <c r="C22" s="3">
        <v>316</v>
      </c>
      <c r="D22" s="24"/>
    </row>
    <row r="23" spans="1:4" x14ac:dyDescent="0.25">
      <c r="A23" s="3">
        <v>18</v>
      </c>
      <c r="B23" s="9" t="s">
        <v>18</v>
      </c>
      <c r="C23" s="3">
        <v>49</v>
      </c>
      <c r="D23" s="24"/>
    </row>
    <row r="24" spans="1:4" x14ac:dyDescent="0.25">
      <c r="A24" s="3">
        <v>19</v>
      </c>
      <c r="B24" s="9" t="s">
        <v>19</v>
      </c>
      <c r="C24" s="3">
        <v>61</v>
      </c>
      <c r="D24" s="24"/>
    </row>
    <row r="25" spans="1:4" x14ac:dyDescent="0.25">
      <c r="A25" s="3">
        <v>20</v>
      </c>
      <c r="B25" s="9" t="s">
        <v>20</v>
      </c>
      <c r="C25" s="3">
        <v>100</v>
      </c>
      <c r="D25" s="24"/>
    </row>
    <row r="26" spans="1:4" x14ac:dyDescent="0.25">
      <c r="A26" s="3">
        <v>21</v>
      </c>
      <c r="B26" s="9" t="s">
        <v>21</v>
      </c>
      <c r="C26" s="3">
        <v>53</v>
      </c>
      <c r="D26" s="24"/>
    </row>
    <row r="27" spans="1:4" x14ac:dyDescent="0.25">
      <c r="A27" s="3">
        <v>22</v>
      </c>
      <c r="B27" s="9" t="s">
        <v>22</v>
      </c>
      <c r="C27" s="3">
        <v>15</v>
      </c>
      <c r="D27" s="24"/>
    </row>
    <row r="28" spans="1:4" x14ac:dyDescent="0.25">
      <c r="A28" s="3">
        <v>23</v>
      </c>
      <c r="B28" s="9" t="s">
        <v>23</v>
      </c>
      <c r="C28" s="3">
        <v>239</v>
      </c>
      <c r="D28" s="24"/>
    </row>
    <row r="29" spans="1:4" x14ac:dyDescent="0.25">
      <c r="A29" s="3">
        <v>24</v>
      </c>
      <c r="B29" s="9" t="s">
        <v>24</v>
      </c>
      <c r="C29" s="3">
        <v>6</v>
      </c>
      <c r="D29" s="24"/>
    </row>
    <row r="30" spans="1:4" x14ac:dyDescent="0.25">
      <c r="A30" s="3">
        <v>25</v>
      </c>
      <c r="B30" s="9" t="s">
        <v>25</v>
      </c>
      <c r="C30" s="3">
        <v>291</v>
      </c>
      <c r="D30" s="24"/>
    </row>
    <row r="31" spans="1:4" x14ac:dyDescent="0.25">
      <c r="A31" s="3">
        <v>26</v>
      </c>
      <c r="B31" s="9" t="s">
        <v>26</v>
      </c>
      <c r="C31" s="3">
        <v>24</v>
      </c>
      <c r="D31" s="24"/>
    </row>
    <row r="32" spans="1:4" x14ac:dyDescent="0.25">
      <c r="A32" s="3">
        <v>27</v>
      </c>
      <c r="B32" s="9" t="s">
        <v>27</v>
      </c>
      <c r="C32" s="3">
        <v>40</v>
      </c>
      <c r="D32" s="24"/>
    </row>
    <row r="33" spans="1:4" x14ac:dyDescent="0.25">
      <c r="A33" s="3"/>
      <c r="B33" s="9" t="s">
        <v>82</v>
      </c>
      <c r="C33" s="3">
        <v>147</v>
      </c>
      <c r="D33" s="24"/>
    </row>
    <row r="34" spans="1:4" x14ac:dyDescent="0.25">
      <c r="A34" s="3">
        <v>28</v>
      </c>
      <c r="B34" s="9" t="s">
        <v>28</v>
      </c>
      <c r="C34" s="3">
        <v>55</v>
      </c>
      <c r="D34" s="24"/>
    </row>
    <row r="35" spans="1:4" x14ac:dyDescent="0.25">
      <c r="A35" s="3">
        <v>29</v>
      </c>
      <c r="B35" s="9" t="s">
        <v>29</v>
      </c>
      <c r="C35" s="3">
        <v>159</v>
      </c>
      <c r="D35" s="24"/>
    </row>
    <row r="36" spans="1:4" x14ac:dyDescent="0.25">
      <c r="A36" s="3">
        <v>30</v>
      </c>
      <c r="B36" s="11" t="s">
        <v>30</v>
      </c>
      <c r="C36" s="3">
        <v>25</v>
      </c>
      <c r="D36" s="24"/>
    </row>
    <row r="37" spans="1:4" x14ac:dyDescent="0.25">
      <c r="A37" s="3">
        <v>31</v>
      </c>
      <c r="B37" s="7" t="s">
        <v>31</v>
      </c>
      <c r="C37" s="20"/>
      <c r="D37" s="27"/>
    </row>
    <row r="38" spans="1:4" x14ac:dyDescent="0.25">
      <c r="A38" s="3">
        <v>32</v>
      </c>
      <c r="B38" s="9" t="s">
        <v>32</v>
      </c>
      <c r="C38" s="4">
        <v>121</v>
      </c>
      <c r="D38" s="24"/>
    </row>
    <row r="39" spans="1:4" x14ac:dyDescent="0.25">
      <c r="A39" s="3">
        <v>33</v>
      </c>
      <c r="B39" s="9" t="s">
        <v>33</v>
      </c>
      <c r="C39" s="3">
        <v>18</v>
      </c>
      <c r="D39" s="24"/>
    </row>
    <row r="40" spans="1:4" x14ac:dyDescent="0.25">
      <c r="A40" s="3">
        <v>34</v>
      </c>
      <c r="B40" s="9" t="s">
        <v>34</v>
      </c>
      <c r="C40" s="3">
        <v>121</v>
      </c>
      <c r="D40" s="24"/>
    </row>
    <row r="41" spans="1:4" x14ac:dyDescent="0.25">
      <c r="A41" s="3">
        <v>35</v>
      </c>
      <c r="B41" s="7" t="s">
        <v>35</v>
      </c>
      <c r="C41" s="3">
        <v>61</v>
      </c>
      <c r="D41" s="24"/>
    </row>
    <row r="42" spans="1:4" x14ac:dyDescent="0.25">
      <c r="A42" s="3">
        <v>36</v>
      </c>
      <c r="B42" s="12" t="s">
        <v>63</v>
      </c>
      <c r="C42" s="3">
        <v>428</v>
      </c>
      <c r="D42" s="24"/>
    </row>
    <row r="43" spans="1:4" x14ac:dyDescent="0.25">
      <c r="A43" s="3">
        <v>37</v>
      </c>
      <c r="B43" s="12" t="s">
        <v>64</v>
      </c>
      <c r="C43" s="3">
        <v>50</v>
      </c>
      <c r="D43" s="24"/>
    </row>
    <row r="44" spans="1:4" x14ac:dyDescent="0.25">
      <c r="A44" s="3">
        <v>38</v>
      </c>
      <c r="B44" s="12" t="s">
        <v>65</v>
      </c>
      <c r="C44" s="3">
        <v>83</v>
      </c>
      <c r="D44" s="24"/>
    </row>
    <row r="45" spans="1:4" x14ac:dyDescent="0.25">
      <c r="A45" s="3">
        <v>39</v>
      </c>
      <c r="B45" s="12" t="s">
        <v>66</v>
      </c>
      <c r="C45" s="3">
        <v>151</v>
      </c>
      <c r="D45" s="24"/>
    </row>
    <row r="46" spans="1:4" x14ac:dyDescent="0.25">
      <c r="A46" s="3">
        <v>40</v>
      </c>
      <c r="B46" s="12" t="s">
        <v>67</v>
      </c>
      <c r="C46" s="3">
        <v>220</v>
      </c>
      <c r="D46" s="24"/>
    </row>
    <row r="47" spans="1:4" x14ac:dyDescent="0.25">
      <c r="A47" s="3">
        <v>41</v>
      </c>
      <c r="B47" s="12" t="s">
        <v>68</v>
      </c>
      <c r="C47" s="46"/>
      <c r="D47" s="48"/>
    </row>
    <row r="48" spans="1:4" x14ac:dyDescent="0.25">
      <c r="A48" s="3">
        <v>42</v>
      </c>
      <c r="B48" s="12" t="s">
        <v>69</v>
      </c>
      <c r="C48" s="20"/>
      <c r="D48" s="27"/>
    </row>
    <row r="49" spans="1:4" x14ac:dyDescent="0.25">
      <c r="A49" s="3">
        <v>43</v>
      </c>
      <c r="B49" s="12" t="s">
        <v>70</v>
      </c>
      <c r="C49" s="3">
        <v>147</v>
      </c>
      <c r="D49" s="24"/>
    </row>
    <row r="50" spans="1:4" x14ac:dyDescent="0.25">
      <c r="A50" s="3">
        <v>44</v>
      </c>
      <c r="B50" s="12" t="s">
        <v>71</v>
      </c>
      <c r="C50" s="3">
        <v>9</v>
      </c>
      <c r="D50" s="24"/>
    </row>
    <row r="51" spans="1:4" x14ac:dyDescent="0.25">
      <c r="A51" s="3">
        <v>45</v>
      </c>
      <c r="B51" s="12" t="s">
        <v>72</v>
      </c>
      <c r="C51" s="3">
        <v>11</v>
      </c>
      <c r="D51" s="24"/>
    </row>
    <row r="52" spans="1:4" x14ac:dyDescent="0.25">
      <c r="A52" s="3">
        <v>46</v>
      </c>
      <c r="B52" s="12" t="s">
        <v>73</v>
      </c>
      <c r="C52" s="20"/>
      <c r="D52" s="27"/>
    </row>
    <row r="53" spans="1:4" x14ac:dyDescent="0.25">
      <c r="A53" s="3">
        <v>47</v>
      </c>
      <c r="B53" s="12" t="s">
        <v>74</v>
      </c>
      <c r="C53" s="3">
        <v>159</v>
      </c>
      <c r="D53" s="24"/>
    </row>
    <row r="54" spans="1:4" x14ac:dyDescent="0.25">
      <c r="A54" s="3">
        <v>48</v>
      </c>
      <c r="B54" s="12" t="s">
        <v>75</v>
      </c>
      <c r="C54" s="3">
        <v>65</v>
      </c>
      <c r="D54" s="24"/>
    </row>
    <row r="55" spans="1:4" x14ac:dyDescent="0.25">
      <c r="A55" s="3">
        <v>49</v>
      </c>
      <c r="B55" s="12" t="s">
        <v>76</v>
      </c>
      <c r="C55" s="3">
        <v>16</v>
      </c>
      <c r="D55" s="24"/>
    </row>
    <row r="56" spans="1:4" x14ac:dyDescent="0.25">
      <c r="A56" s="3">
        <v>50</v>
      </c>
      <c r="B56" s="12" t="s">
        <v>77</v>
      </c>
      <c r="C56" s="3">
        <v>46</v>
      </c>
      <c r="D56" s="24"/>
    </row>
    <row r="57" spans="1:4" x14ac:dyDescent="0.25">
      <c r="A57" s="3">
        <v>51</v>
      </c>
      <c r="B57" s="12" t="s">
        <v>83</v>
      </c>
      <c r="C57" s="3">
        <v>504</v>
      </c>
      <c r="D57" s="24"/>
    </row>
    <row r="58" spans="1:4" x14ac:dyDescent="0.25">
      <c r="A58" s="3">
        <v>52</v>
      </c>
      <c r="B58" s="12" t="s">
        <v>79</v>
      </c>
      <c r="C58" s="3">
        <v>4</v>
      </c>
      <c r="D58" s="24"/>
    </row>
    <row r="59" spans="1:4" x14ac:dyDescent="0.25">
      <c r="A59" s="3">
        <v>53</v>
      </c>
      <c r="B59" s="12" t="s">
        <v>80</v>
      </c>
      <c r="C59" s="46"/>
      <c r="D59" s="48"/>
    </row>
    <row r="60" spans="1:4" ht="15.75" thickBot="1" x14ac:dyDescent="0.3">
      <c r="A60" s="6">
        <v>54</v>
      </c>
      <c r="B60" s="13" t="s">
        <v>81</v>
      </c>
      <c r="C60" s="47"/>
      <c r="D60" s="49"/>
    </row>
    <row r="61" spans="1:4" ht="16.5" thickTop="1" thickBot="1" x14ac:dyDescent="0.3">
      <c r="A61" s="15"/>
      <c r="B61" s="16" t="s">
        <v>62</v>
      </c>
      <c r="C61" s="14">
        <f>SUM(C6:C60)</f>
        <v>5901</v>
      </c>
      <c r="D61" s="31">
        <f>SUM(D6:D60)</f>
        <v>0</v>
      </c>
    </row>
    <row r="62" spans="1:4" ht="15.75" thickTop="1" x14ac:dyDescent="0.25"/>
  </sheetData>
  <mergeCells count="6">
    <mergeCell ref="A4:A5"/>
    <mergeCell ref="B4:B5"/>
    <mergeCell ref="C4:D4"/>
    <mergeCell ref="A1:D1"/>
    <mergeCell ref="A2:D2"/>
    <mergeCell ref="A3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127"/>
  <sheetViews>
    <sheetView tabSelected="1" topLeftCell="A20" zoomScale="84" zoomScaleNormal="84" workbookViewId="0">
      <selection activeCell="B58" sqref="B58"/>
    </sheetView>
  </sheetViews>
  <sheetFormatPr defaultRowHeight="15" x14ac:dyDescent="0.25"/>
  <cols>
    <col min="1" max="1" width="9.140625" style="1"/>
    <col min="2" max="2" width="37.5703125" style="1" bestFit="1" customWidth="1"/>
    <col min="3" max="3" width="24.140625" style="1" customWidth="1"/>
    <col min="4" max="4" width="28.28515625" style="1" customWidth="1"/>
    <col min="5" max="18" width="9.140625" style="1"/>
    <col min="19" max="19" width="37.5703125" style="1" bestFit="1" customWidth="1"/>
    <col min="20" max="20" width="20.5703125" style="1" bestFit="1" customWidth="1"/>
    <col min="21" max="21" width="14.140625" style="1" bestFit="1" customWidth="1"/>
    <col min="22" max="22" width="20.5703125" style="1" bestFit="1" customWidth="1"/>
    <col min="23" max="23" width="14.140625" style="1" bestFit="1" customWidth="1"/>
    <col min="24" max="24" width="9.140625" style="1"/>
    <col min="25" max="25" width="20.5703125" style="1" bestFit="1" customWidth="1"/>
    <col min="26" max="26" width="18.140625" style="1" customWidth="1"/>
    <col min="27" max="27" width="20.5703125" style="1" bestFit="1" customWidth="1"/>
    <col min="28" max="28" width="14.140625" style="1" bestFit="1" customWidth="1"/>
    <col min="29" max="16384" width="9.140625" style="1"/>
  </cols>
  <sheetData>
    <row r="1" spans="1:28" ht="18.75" x14ac:dyDescent="0.3">
      <c r="A1" s="54" t="s">
        <v>58</v>
      </c>
      <c r="B1" s="54"/>
      <c r="C1" s="54"/>
      <c r="D1" s="54"/>
    </row>
    <row r="2" spans="1:28" ht="19.5" thickBot="1" x14ac:dyDescent="0.35">
      <c r="A2" s="54" t="s">
        <v>59</v>
      </c>
      <c r="B2" s="54"/>
      <c r="C2" s="54"/>
      <c r="D2" s="54"/>
      <c r="R2" s="36"/>
      <c r="S2" s="36"/>
      <c r="T2" s="36"/>
      <c r="U2" s="36"/>
      <c r="V2" s="36"/>
      <c r="W2" s="36"/>
    </row>
    <row r="3" spans="1:28" ht="20.25" thickTop="1" thickBot="1" x14ac:dyDescent="0.35">
      <c r="A3" s="55" t="s">
        <v>88</v>
      </c>
      <c r="B3" s="56"/>
      <c r="C3" s="56"/>
      <c r="D3" s="56"/>
      <c r="R3" s="61" t="s">
        <v>0</v>
      </c>
      <c r="S3" s="61" t="s">
        <v>1</v>
      </c>
      <c r="T3" s="57" t="s">
        <v>113</v>
      </c>
      <c r="U3" s="57"/>
      <c r="V3" s="58"/>
      <c r="W3" s="58"/>
      <c r="X3" s="34"/>
      <c r="Y3" s="59" t="s">
        <v>121</v>
      </c>
      <c r="Z3" s="59"/>
      <c r="AA3" s="60"/>
      <c r="AB3" s="60"/>
    </row>
    <row r="4" spans="1:28" ht="20.25" thickTop="1" thickBot="1" x14ac:dyDescent="0.35">
      <c r="A4" s="52" t="s">
        <v>0</v>
      </c>
      <c r="B4" s="52" t="s">
        <v>1</v>
      </c>
      <c r="C4" s="50" t="s">
        <v>41</v>
      </c>
      <c r="D4" s="51"/>
      <c r="R4" s="62"/>
      <c r="S4" s="62"/>
      <c r="T4" s="57" t="s">
        <v>103</v>
      </c>
      <c r="U4" s="58"/>
      <c r="V4" s="57" t="s">
        <v>104</v>
      </c>
      <c r="W4" s="57"/>
      <c r="X4" s="35"/>
      <c r="Y4" s="57" t="s">
        <v>103</v>
      </c>
      <c r="Z4" s="58"/>
      <c r="AA4" s="57" t="s">
        <v>104</v>
      </c>
      <c r="AB4" s="57"/>
    </row>
    <row r="5" spans="1:28" ht="20.25" thickTop="1" thickBot="1" x14ac:dyDescent="0.35">
      <c r="A5" s="53"/>
      <c r="B5" s="53"/>
      <c r="C5" s="5" t="s">
        <v>40</v>
      </c>
      <c r="D5" s="5" t="s">
        <v>39</v>
      </c>
      <c r="R5" s="63"/>
      <c r="S5" s="63"/>
      <c r="T5" s="5" t="s">
        <v>40</v>
      </c>
      <c r="U5" s="5" t="s">
        <v>39</v>
      </c>
      <c r="V5" s="37" t="s">
        <v>40</v>
      </c>
      <c r="W5" s="37" t="s">
        <v>39</v>
      </c>
      <c r="X5" s="35"/>
      <c r="Y5" s="39" t="s">
        <v>40</v>
      </c>
      <c r="Z5" s="39" t="s">
        <v>39</v>
      </c>
      <c r="AA5" s="39" t="s">
        <v>40</v>
      </c>
      <c r="AB5" s="39" t="s">
        <v>39</v>
      </c>
    </row>
    <row r="6" spans="1:28" ht="15.75" thickTop="1" x14ac:dyDescent="0.25">
      <c r="A6" s="2">
        <v>1</v>
      </c>
      <c r="B6" s="8" t="s">
        <v>61</v>
      </c>
      <c r="C6" s="2">
        <v>760</v>
      </c>
      <c r="D6" s="30">
        <v>43127837</v>
      </c>
      <c r="R6" s="2">
        <v>1</v>
      </c>
      <c r="S6" s="8" t="s">
        <v>61</v>
      </c>
      <c r="T6" s="2">
        <f>Juni!C6-C6</f>
        <v>-372</v>
      </c>
      <c r="U6" s="30">
        <f>Juni!D6-D6</f>
        <v>-19098081</v>
      </c>
      <c r="V6" s="40">
        <f>T6/C6</f>
        <v>-0.48947368421052634</v>
      </c>
      <c r="W6" s="40">
        <f>U6/D6</f>
        <v>-0.44282492071188267</v>
      </c>
      <c r="Y6" s="3">
        <f>(Januari!C6+Februari!C6+Maret!C6+April!C6+Mei!C6+Juni!C6)-C6</f>
        <v>-291</v>
      </c>
      <c r="Z6" s="24">
        <f>(Januari!D6+Februari!D6+Maret!D6+April!D6+Mei!D6+Juni!D6)-D6</f>
        <v>-16053940</v>
      </c>
      <c r="AA6" s="40">
        <f>Y6/C6</f>
        <v>-0.38289473684210529</v>
      </c>
      <c r="AB6" s="40">
        <f>Z6/D6</f>
        <v>-0.37224078731330762</v>
      </c>
    </row>
    <row r="7" spans="1:28" x14ac:dyDescent="0.25">
      <c r="A7" s="3">
        <v>2</v>
      </c>
      <c r="B7" s="69" t="s">
        <v>2</v>
      </c>
      <c r="C7" s="3">
        <v>27</v>
      </c>
      <c r="D7" s="24">
        <v>1272627</v>
      </c>
      <c r="R7" s="3">
        <v>2</v>
      </c>
      <c r="S7" s="9" t="s">
        <v>2</v>
      </c>
      <c r="T7" s="2">
        <f>Juni!C7-C7</f>
        <v>-9</v>
      </c>
      <c r="U7" s="30">
        <f>Juni!D7-D7</f>
        <v>-816933</v>
      </c>
      <c r="V7" s="40">
        <f t="shared" ref="V7:W60" si="0">T7/C7</f>
        <v>-0.33333333333333331</v>
      </c>
      <c r="W7" s="40">
        <f t="shared" si="0"/>
        <v>-0.64192650320950284</v>
      </c>
      <c r="Y7" s="3">
        <f>(Januari!C7+Februari!C7+Maret!C7+April!C7+Mei!C7+Juni!C7)-C7</f>
        <v>-9</v>
      </c>
      <c r="Z7" s="24">
        <f>(Januari!D7+Februari!D7+Maret!D7+April!D7+Mei!D7+Juni!D7)-D7</f>
        <v>-816933</v>
      </c>
      <c r="AA7" s="40">
        <f t="shared" ref="AA7:AB60" si="1">Y7/C7</f>
        <v>-0.33333333333333331</v>
      </c>
      <c r="AB7" s="40">
        <f t="shared" si="1"/>
        <v>-0.64192650320950284</v>
      </c>
    </row>
    <row r="8" spans="1:28" x14ac:dyDescent="0.25">
      <c r="A8" s="3">
        <v>3</v>
      </c>
      <c r="B8" s="9" t="s">
        <v>3</v>
      </c>
      <c r="C8" s="3">
        <v>2</v>
      </c>
      <c r="D8" s="24">
        <v>108911</v>
      </c>
      <c r="R8" s="3">
        <v>3</v>
      </c>
      <c r="S8" s="9" t="s">
        <v>3</v>
      </c>
      <c r="T8" s="2">
        <f>Juni!C8-C8</f>
        <v>1</v>
      </c>
      <c r="U8" s="30">
        <f>Juni!D8-D8</f>
        <v>-71287</v>
      </c>
      <c r="V8" s="40">
        <f t="shared" si="0"/>
        <v>0.5</v>
      </c>
      <c r="W8" s="40">
        <f t="shared" si="0"/>
        <v>-0.65454361818365459</v>
      </c>
      <c r="Y8" s="3">
        <f>(Januari!C8+Februari!C8+Maret!C8+April!C8+Mei!C8+Juni!C8)-C8</f>
        <v>1</v>
      </c>
      <c r="Z8" s="24">
        <f>(Januari!D8+Februari!D8+Maret!D8+April!D8+Mei!D8+Juni!D8)-D8</f>
        <v>-71287</v>
      </c>
      <c r="AA8" s="40">
        <f t="shared" si="1"/>
        <v>0.5</v>
      </c>
      <c r="AB8" s="40">
        <f t="shared" si="1"/>
        <v>-0.65454361818365459</v>
      </c>
    </row>
    <row r="9" spans="1:28" x14ac:dyDescent="0.25">
      <c r="A9" s="3">
        <v>4</v>
      </c>
      <c r="B9" s="69" t="s">
        <v>4</v>
      </c>
      <c r="C9" s="3">
        <v>28</v>
      </c>
      <c r="D9" s="24">
        <v>520950</v>
      </c>
      <c r="R9" s="3">
        <v>4</v>
      </c>
      <c r="S9" s="9" t="s">
        <v>4</v>
      </c>
      <c r="T9" s="2">
        <f>Juni!C9-C9</f>
        <v>-22</v>
      </c>
      <c r="U9" s="30">
        <f>Juni!D9-D9</f>
        <v>-435370</v>
      </c>
      <c r="V9" s="40">
        <f t="shared" si="0"/>
        <v>-0.7857142857142857</v>
      </c>
      <c r="W9" s="40">
        <f t="shared" si="0"/>
        <v>-0.83572319800364714</v>
      </c>
      <c r="Y9" s="3">
        <f>(Januari!C9+Februari!C9+Maret!C9+April!C9+Mei!C9+Juni!C9)-C9</f>
        <v>-16</v>
      </c>
      <c r="Z9" s="24">
        <f>(Januari!D9+Februari!D9+Maret!D9+April!D9+Mei!D9+Juni!D9)-D9</f>
        <v>-310122</v>
      </c>
      <c r="AA9" s="40">
        <f t="shared" si="1"/>
        <v>-0.5714285714285714</v>
      </c>
      <c r="AB9" s="40">
        <f t="shared" si="1"/>
        <v>-0.59530089260005759</v>
      </c>
    </row>
    <row r="10" spans="1:28" x14ac:dyDescent="0.25">
      <c r="A10" s="3">
        <v>5</v>
      </c>
      <c r="B10" s="9" t="s">
        <v>5</v>
      </c>
      <c r="C10" s="3">
        <v>179</v>
      </c>
      <c r="D10" s="24">
        <v>5449331</v>
      </c>
      <c r="R10" s="3">
        <v>5</v>
      </c>
      <c r="S10" s="9" t="s">
        <v>5</v>
      </c>
      <c r="T10" s="2">
        <f>Juni!C10-C10</f>
        <v>-7</v>
      </c>
      <c r="U10" s="30">
        <f>Juni!D10-D10</f>
        <v>-1606115</v>
      </c>
      <c r="V10" s="40">
        <f t="shared" si="0"/>
        <v>-3.9106145251396648E-2</v>
      </c>
      <c r="W10" s="40">
        <f t="shared" si="0"/>
        <v>-0.29473617954203918</v>
      </c>
      <c r="Y10" s="3">
        <f>(Januari!C10+Februari!C10+Maret!C10+April!C10+Mei!C10+Juni!C10)-C10</f>
        <v>14</v>
      </c>
      <c r="Z10" s="24">
        <f>(Januari!D10+Februari!D10+Maret!D10+April!D10+Mei!D10+Juni!D10)-D10</f>
        <v>-1107569</v>
      </c>
      <c r="AA10" s="40">
        <f t="shared" si="1"/>
        <v>7.8212290502793297E-2</v>
      </c>
      <c r="AB10" s="40">
        <f t="shared" si="1"/>
        <v>-0.20324861895891441</v>
      </c>
    </row>
    <row r="11" spans="1:28" x14ac:dyDescent="0.25">
      <c r="A11" s="3">
        <v>6</v>
      </c>
      <c r="B11" s="9" t="s">
        <v>6</v>
      </c>
      <c r="C11" s="3">
        <v>52</v>
      </c>
      <c r="D11" s="24">
        <v>1722346</v>
      </c>
      <c r="R11" s="3">
        <v>6</v>
      </c>
      <c r="S11" s="9" t="s">
        <v>6</v>
      </c>
      <c r="T11" s="2">
        <f>Juni!C11-C11</f>
        <v>-28</v>
      </c>
      <c r="U11" s="30">
        <f>Juni!D11-D11</f>
        <v>126159</v>
      </c>
      <c r="V11" s="40">
        <f t="shared" si="0"/>
        <v>-0.53846153846153844</v>
      </c>
      <c r="W11" s="40">
        <f t="shared" si="0"/>
        <v>7.3248348473535521E-2</v>
      </c>
      <c r="Y11" s="3">
        <f>(Januari!C11+Februari!C11+Maret!C11+April!C11+Mei!C11+Juni!C11)-C11</f>
        <v>-25</v>
      </c>
      <c r="Z11" s="24">
        <f>(Januari!D11+Februari!D11+Maret!D11+April!D11+Mei!D11+Juni!D11)-D11</f>
        <v>377659</v>
      </c>
      <c r="AA11" s="40">
        <f t="shared" si="1"/>
        <v>-0.48076923076923078</v>
      </c>
      <c r="AB11" s="40">
        <f t="shared" si="1"/>
        <v>0.21927011181260908</v>
      </c>
    </row>
    <row r="12" spans="1:28" x14ac:dyDescent="0.25">
      <c r="A12" s="3">
        <v>7</v>
      </c>
      <c r="B12" s="69" t="s">
        <v>7</v>
      </c>
      <c r="C12" s="20"/>
      <c r="D12" s="27"/>
      <c r="R12" s="3">
        <v>7</v>
      </c>
      <c r="S12" s="9" t="s">
        <v>7</v>
      </c>
      <c r="T12" s="2">
        <f>Juni!C12-C12</f>
        <v>0</v>
      </c>
      <c r="U12" s="30">
        <f>Juni!D12-D12</f>
        <v>0</v>
      </c>
      <c r="V12" s="40" t="e">
        <f t="shared" si="0"/>
        <v>#DIV/0!</v>
      </c>
      <c r="W12" s="40" t="e">
        <f t="shared" si="0"/>
        <v>#DIV/0!</v>
      </c>
      <c r="Y12" s="3">
        <f>(Januari!C12+Februari!C12+Maret!C12+April!C12+Mei!C12+Juni!C12)-C12</f>
        <v>0</v>
      </c>
      <c r="Z12" s="24">
        <f>(Januari!D12+Februari!D12+Maret!D12+April!D12+Mei!D12+Juni!D12)-D12</f>
        <v>0</v>
      </c>
      <c r="AA12" s="40" t="e">
        <f t="shared" si="1"/>
        <v>#DIV/0!</v>
      </c>
      <c r="AB12" s="40" t="e">
        <f t="shared" si="1"/>
        <v>#DIV/0!</v>
      </c>
    </row>
    <row r="13" spans="1:28" x14ac:dyDescent="0.25">
      <c r="A13" s="3">
        <v>8</v>
      </c>
      <c r="B13" s="9" t="s">
        <v>8</v>
      </c>
      <c r="C13" s="20"/>
      <c r="D13" s="27"/>
      <c r="R13" s="3">
        <v>8</v>
      </c>
      <c r="S13" s="9" t="s">
        <v>8</v>
      </c>
      <c r="T13" s="2">
        <f>Juni!C13-C13</f>
        <v>0</v>
      </c>
      <c r="U13" s="30">
        <f>Juni!D13-D13</f>
        <v>0</v>
      </c>
      <c r="V13" s="40" t="e">
        <f t="shared" si="0"/>
        <v>#DIV/0!</v>
      </c>
      <c r="W13" s="40" t="e">
        <f t="shared" si="0"/>
        <v>#DIV/0!</v>
      </c>
      <c r="Y13" s="3">
        <f>(Januari!C13+Februari!C13+Maret!C13+April!C13+Mei!C13+Juni!C13)-C13</f>
        <v>0</v>
      </c>
      <c r="Z13" s="24">
        <f>(Januari!D13+Februari!D13+Maret!D13+April!D13+Mei!D13+Juni!D13)-D13</f>
        <v>0</v>
      </c>
      <c r="AA13" s="40" t="e">
        <f t="shared" si="1"/>
        <v>#DIV/0!</v>
      </c>
      <c r="AB13" s="40" t="e">
        <f t="shared" si="1"/>
        <v>#DIV/0!</v>
      </c>
    </row>
    <row r="14" spans="1:28" x14ac:dyDescent="0.25">
      <c r="A14" s="3">
        <v>9</v>
      </c>
      <c r="B14" s="9" t="s">
        <v>9</v>
      </c>
      <c r="C14" s="3">
        <v>83</v>
      </c>
      <c r="D14" s="24">
        <v>3374184</v>
      </c>
      <c r="R14" s="3">
        <v>9</v>
      </c>
      <c r="S14" s="9" t="s">
        <v>9</v>
      </c>
      <c r="T14" s="2">
        <f>Juni!C14-C14</f>
        <v>58</v>
      </c>
      <c r="U14" s="30">
        <f>Juni!D14-D14</f>
        <v>2433713</v>
      </c>
      <c r="V14" s="40">
        <f t="shared" si="0"/>
        <v>0.6987951807228916</v>
      </c>
      <c r="W14" s="40">
        <f t="shared" si="0"/>
        <v>0.72127453630270311</v>
      </c>
      <c r="Y14" s="3">
        <f>(Januari!C14+Februari!C14+Maret!C14+April!C14+Mei!C14+Juni!C14)-C14</f>
        <v>59</v>
      </c>
      <c r="Z14" s="24">
        <f>(Januari!D14+Februari!D14+Maret!D14+April!D14+Mei!D14+Juni!D14)-D14</f>
        <v>2442129</v>
      </c>
      <c r="AA14" s="40">
        <f t="shared" si="1"/>
        <v>0.71084337349397586</v>
      </c>
      <c r="AB14" s="40">
        <f t="shared" si="1"/>
        <v>0.72376876898236731</v>
      </c>
    </row>
    <row r="15" spans="1:28" ht="16.5" customHeight="1" x14ac:dyDescent="0.25">
      <c r="A15" s="3">
        <v>10</v>
      </c>
      <c r="B15" s="10" t="s">
        <v>10</v>
      </c>
      <c r="C15" s="3">
        <v>497</v>
      </c>
      <c r="D15" s="24">
        <v>22183988</v>
      </c>
      <c r="R15" s="3">
        <v>10</v>
      </c>
      <c r="S15" s="10" t="s">
        <v>10</v>
      </c>
      <c r="T15" s="2">
        <f>Juni!C15-C15</f>
        <v>-23</v>
      </c>
      <c r="U15" s="30">
        <f>Juni!D15-D15</f>
        <v>-1626401</v>
      </c>
      <c r="V15" s="40">
        <f t="shared" si="0"/>
        <v>-4.6277665995975853E-2</v>
      </c>
      <c r="W15" s="40">
        <f t="shared" si="0"/>
        <v>-7.3314184987838982E-2</v>
      </c>
      <c r="Y15" s="3">
        <f>(Januari!C15+Februari!C15+Maret!C15+April!C15+Mei!C15+Juni!C15)-C15</f>
        <v>62</v>
      </c>
      <c r="Z15" s="24">
        <f>(Januari!D15+Februari!D15+Maret!D15+April!D15+Mei!D15+Juni!D15)-D15</f>
        <v>2585519</v>
      </c>
      <c r="AA15" s="40">
        <f t="shared" si="1"/>
        <v>0.12474849094567404</v>
      </c>
      <c r="AB15" s="40">
        <f t="shared" si="1"/>
        <v>0.11654888201345943</v>
      </c>
    </row>
    <row r="16" spans="1:28" x14ac:dyDescent="0.25">
      <c r="A16" s="3">
        <v>11</v>
      </c>
      <c r="B16" s="9" t="s">
        <v>11</v>
      </c>
      <c r="C16" s="3">
        <v>69</v>
      </c>
      <c r="D16" s="24">
        <v>2758248</v>
      </c>
      <c r="R16" s="3">
        <v>11</v>
      </c>
      <c r="S16" s="9" t="s">
        <v>11</v>
      </c>
      <c r="T16" s="2">
        <f>Juni!C16-C16</f>
        <v>27</v>
      </c>
      <c r="U16" s="30">
        <f>Juni!D16-D16</f>
        <v>143257</v>
      </c>
      <c r="V16" s="40">
        <f t="shared" si="0"/>
        <v>0.39130434782608697</v>
      </c>
      <c r="W16" s="40">
        <f t="shared" si="0"/>
        <v>5.1937679280470793E-2</v>
      </c>
      <c r="Y16" s="3">
        <f>(Januari!C16+Februari!C16+Maret!C16+April!C16+Mei!C16+Juni!C16)-C16</f>
        <v>32</v>
      </c>
      <c r="Z16" s="24">
        <f>(Januari!D16+Februari!D16+Maret!D16+April!D16+Mei!D16+Juni!D16)-D16</f>
        <v>344248</v>
      </c>
      <c r="AA16" s="40">
        <f t="shared" si="1"/>
        <v>0.46376811594202899</v>
      </c>
      <c r="AB16" s="40">
        <f t="shared" si="1"/>
        <v>0.12480676139346426</v>
      </c>
    </row>
    <row r="17" spans="1:28" x14ac:dyDescent="0.25">
      <c r="A17" s="3">
        <v>12</v>
      </c>
      <c r="B17" s="9" t="s">
        <v>12</v>
      </c>
      <c r="C17" s="3">
        <v>27</v>
      </c>
      <c r="D17" s="24">
        <v>773641</v>
      </c>
      <c r="R17" s="3">
        <v>12</v>
      </c>
      <c r="S17" s="9" t="s">
        <v>12</v>
      </c>
      <c r="T17" s="2">
        <f>Juni!C17-C17</f>
        <v>-22</v>
      </c>
      <c r="U17" s="30">
        <f>Juni!D17-D17</f>
        <v>50210</v>
      </c>
      <c r="V17" s="40">
        <f t="shared" si="0"/>
        <v>-0.81481481481481477</v>
      </c>
      <c r="W17" s="40">
        <f t="shared" si="0"/>
        <v>6.4900903649108568E-2</v>
      </c>
      <c r="Y17" s="3">
        <f>(Januari!C17+Februari!C17+Maret!C17+April!C17+Mei!C17+Juni!C17)-C17</f>
        <v>-22</v>
      </c>
      <c r="Z17" s="24">
        <f>(Januari!D17+Februari!D17+Maret!D17+April!D17+Mei!D17+Juni!D17)-D17</f>
        <v>50210</v>
      </c>
      <c r="AA17" s="40">
        <f t="shared" si="1"/>
        <v>-0.81481481481481477</v>
      </c>
      <c r="AB17" s="40">
        <f t="shared" si="1"/>
        <v>6.4900903649108568E-2</v>
      </c>
    </row>
    <row r="18" spans="1:28" x14ac:dyDescent="0.25">
      <c r="A18" s="3">
        <v>13</v>
      </c>
      <c r="B18" s="9" t="s">
        <v>13</v>
      </c>
      <c r="C18" s="3">
        <v>257</v>
      </c>
      <c r="D18" s="24">
        <v>7353860</v>
      </c>
      <c r="R18" s="3">
        <v>13</v>
      </c>
      <c r="S18" s="9" t="s">
        <v>13</v>
      </c>
      <c r="T18" s="2">
        <f>Juni!C18-C18</f>
        <v>-157</v>
      </c>
      <c r="U18" s="30">
        <f>Juni!D18-D18</f>
        <v>-4184258</v>
      </c>
      <c r="V18" s="40">
        <f t="shared" si="0"/>
        <v>-0.6108949416342413</v>
      </c>
      <c r="W18" s="40">
        <f t="shared" si="0"/>
        <v>-0.56898798726111188</v>
      </c>
      <c r="Y18" s="3">
        <f>(Januari!C18+Februari!C18+Maret!C18+April!C18+Mei!C18+Juni!C18)-C18</f>
        <v>-132</v>
      </c>
      <c r="Z18" s="24">
        <f>(Januari!D18+Februari!D18+Maret!D18+April!D18+Mei!D18+Juni!D18)-D18</f>
        <v>-3640589</v>
      </c>
      <c r="AA18" s="40">
        <f t="shared" si="1"/>
        <v>-0.51361867704280151</v>
      </c>
      <c r="AB18" s="40">
        <f t="shared" si="1"/>
        <v>-0.4950582415221394</v>
      </c>
    </row>
    <row r="19" spans="1:28" x14ac:dyDescent="0.25">
      <c r="A19" s="3">
        <v>14</v>
      </c>
      <c r="B19" s="9" t="s">
        <v>14</v>
      </c>
      <c r="C19" s="3">
        <v>15</v>
      </c>
      <c r="D19" s="24">
        <v>393068</v>
      </c>
      <c r="R19" s="3">
        <v>14</v>
      </c>
      <c r="S19" s="9" t="s">
        <v>14</v>
      </c>
      <c r="T19" s="2">
        <f>Juni!C19-C19</f>
        <v>97</v>
      </c>
      <c r="U19" s="30">
        <f>Juni!D19-D19</f>
        <v>3220262</v>
      </c>
      <c r="V19" s="40">
        <f t="shared" si="0"/>
        <v>6.4666666666666668</v>
      </c>
      <c r="W19" s="40">
        <f t="shared" si="0"/>
        <v>8.192633335707816</v>
      </c>
      <c r="Y19" s="3">
        <f>(Januari!C19+Februari!C19+Maret!C19+April!C19+Mei!C19+Juni!C19)-C19</f>
        <v>104</v>
      </c>
      <c r="Z19" s="24">
        <f>(Januari!D19+Februari!D19+Maret!D19+April!D19+Mei!D19+Juni!D19)-D19</f>
        <v>3487589</v>
      </c>
      <c r="AA19" s="40">
        <f t="shared" si="1"/>
        <v>6.9333333333333336</v>
      </c>
      <c r="AB19" s="40">
        <f t="shared" si="1"/>
        <v>8.8727370327780442</v>
      </c>
    </row>
    <row r="20" spans="1:28" x14ac:dyDescent="0.25">
      <c r="A20" s="3">
        <v>15</v>
      </c>
      <c r="B20" s="69" t="s">
        <v>15</v>
      </c>
      <c r="C20" s="3">
        <v>111</v>
      </c>
      <c r="D20" s="24">
        <v>3585334</v>
      </c>
      <c r="R20" s="3">
        <v>15</v>
      </c>
      <c r="S20" s="9" t="s">
        <v>15</v>
      </c>
      <c r="T20" s="2">
        <f>Juni!C20-C20</f>
        <v>6</v>
      </c>
      <c r="U20" s="30">
        <f>Juni!D20-D20</f>
        <v>1544166</v>
      </c>
      <c r="V20" s="40">
        <f t="shared" si="0"/>
        <v>5.4054054054054057E-2</v>
      </c>
      <c r="W20" s="40">
        <f t="shared" si="0"/>
        <v>0.43068958150063563</v>
      </c>
      <c r="Y20" s="3">
        <f>(Januari!C20+Februari!C20+Maret!C20+April!C20+Mei!C20+Juni!C20)-C20</f>
        <v>126</v>
      </c>
      <c r="Z20" s="24">
        <f>(Januari!D20+Februari!D20+Maret!D20+April!D20+Mei!D20+Juni!D20)-D20</f>
        <v>5567948</v>
      </c>
      <c r="AA20" s="40">
        <f t="shared" si="1"/>
        <v>1.1351351351351351</v>
      </c>
      <c r="AB20" s="40">
        <f t="shared" si="1"/>
        <v>1.5529788856491473</v>
      </c>
    </row>
    <row r="21" spans="1:28" x14ac:dyDescent="0.25">
      <c r="A21" s="3">
        <v>16</v>
      </c>
      <c r="B21" s="9" t="s">
        <v>16</v>
      </c>
      <c r="C21" s="20"/>
      <c r="D21" s="27"/>
      <c r="R21" s="3">
        <v>16</v>
      </c>
      <c r="S21" s="9" t="s">
        <v>16</v>
      </c>
      <c r="T21" s="2">
        <f>Juni!C21-C21</f>
        <v>0</v>
      </c>
      <c r="U21" s="30">
        <f>Juni!D21-D21</f>
        <v>0</v>
      </c>
      <c r="V21" s="40" t="e">
        <f t="shared" si="0"/>
        <v>#DIV/0!</v>
      </c>
      <c r="W21" s="40" t="e">
        <f t="shared" si="0"/>
        <v>#DIV/0!</v>
      </c>
      <c r="Y21" s="3">
        <f>(Januari!C21+Februari!C21+Maret!C21+April!C21+Mei!C21+Juni!C21)-C21</f>
        <v>0</v>
      </c>
      <c r="Z21" s="24">
        <f>(Januari!D21+Februari!D21+Maret!D21+April!D21+Mei!D21+Juni!D21)-D21</f>
        <v>0</v>
      </c>
      <c r="AA21" s="40" t="e">
        <f t="shared" si="1"/>
        <v>#DIV/0!</v>
      </c>
      <c r="AB21" s="40" t="e">
        <f t="shared" si="1"/>
        <v>#DIV/0!</v>
      </c>
    </row>
    <row r="22" spans="1:28" x14ac:dyDescent="0.25">
      <c r="A22" s="3">
        <v>17</v>
      </c>
      <c r="B22" s="9" t="s">
        <v>17</v>
      </c>
      <c r="C22" s="3">
        <v>316</v>
      </c>
      <c r="D22" s="24">
        <v>14661869</v>
      </c>
      <c r="R22" s="3">
        <v>17</v>
      </c>
      <c r="S22" s="9" t="s">
        <v>17</v>
      </c>
      <c r="T22" s="2">
        <f>Juni!C22-C22</f>
        <v>-197</v>
      </c>
      <c r="U22" s="30">
        <f>Juni!D22-D22</f>
        <v>-9942177</v>
      </c>
      <c r="V22" s="40">
        <f t="shared" si="0"/>
        <v>-0.62341772151898733</v>
      </c>
      <c r="W22" s="40">
        <f t="shared" si="0"/>
        <v>-0.67809751949086439</v>
      </c>
      <c r="Y22" s="3">
        <f>(Januari!C22+Februari!C22+Maret!C22+April!C22+Mei!C22+Juni!C22)-C22</f>
        <v>-169</v>
      </c>
      <c r="Z22" s="24">
        <f>(Januari!D22+Februari!D22+Maret!D22+April!D22+Mei!D22+Juni!D22)-D22</f>
        <v>-9289259</v>
      </c>
      <c r="AA22" s="40">
        <f t="shared" si="1"/>
        <v>-0.53481012658227844</v>
      </c>
      <c r="AB22" s="40">
        <f t="shared" si="1"/>
        <v>-0.63356581619983099</v>
      </c>
    </row>
    <row r="23" spans="1:28" x14ac:dyDescent="0.25">
      <c r="A23" s="3">
        <v>18</v>
      </c>
      <c r="B23" s="9" t="s">
        <v>18</v>
      </c>
      <c r="C23" s="3">
        <v>49</v>
      </c>
      <c r="D23" s="24">
        <v>1771860</v>
      </c>
      <c r="R23" s="3">
        <v>18</v>
      </c>
      <c r="S23" s="9" t="s">
        <v>18</v>
      </c>
      <c r="T23" s="2">
        <f>Juni!C23-C23</f>
        <v>-10</v>
      </c>
      <c r="U23" s="30">
        <f>Juni!D23-D23</f>
        <v>-401625</v>
      </c>
      <c r="V23" s="40">
        <f t="shared" si="0"/>
        <v>-0.20408163265306123</v>
      </c>
      <c r="W23" s="40">
        <f t="shared" si="0"/>
        <v>-0.22666858555416342</v>
      </c>
      <c r="Y23" s="3">
        <f>(Januari!C23+Februari!C23+Maret!C23+April!C23+Mei!C23+Juni!C23)-C23</f>
        <v>-2</v>
      </c>
      <c r="Z23" s="24">
        <f>(Januari!D23+Februari!D23+Maret!D23+April!D23+Mei!D23+Juni!D23)-D23</f>
        <v>-118712</v>
      </c>
      <c r="AA23" s="40">
        <f t="shared" si="1"/>
        <v>-4.0816326530612242E-2</v>
      </c>
      <c r="AB23" s="40">
        <f t="shared" si="1"/>
        <v>-6.6998521327870153E-2</v>
      </c>
    </row>
    <row r="24" spans="1:28" x14ac:dyDescent="0.25">
      <c r="A24" s="3">
        <v>19</v>
      </c>
      <c r="B24" s="9" t="s">
        <v>19</v>
      </c>
      <c r="C24" s="3">
        <v>61</v>
      </c>
      <c r="D24" s="24">
        <v>2289537</v>
      </c>
      <c r="R24" s="3">
        <v>19</v>
      </c>
      <c r="S24" s="9" t="s">
        <v>19</v>
      </c>
      <c r="T24" s="2">
        <f>Juni!C24-C24</f>
        <v>2</v>
      </c>
      <c r="U24" s="30">
        <f>Juni!D24-D24</f>
        <v>-521790</v>
      </c>
      <c r="V24" s="40">
        <f t="shared" si="0"/>
        <v>3.2786885245901641E-2</v>
      </c>
      <c r="W24" s="40">
        <f t="shared" si="0"/>
        <v>-0.22790197319370684</v>
      </c>
      <c r="Y24" s="3">
        <f>(Januari!C24+Februari!C24+Maret!C24+April!C24+Mei!C24+Juni!C24)-C24</f>
        <v>19</v>
      </c>
      <c r="Z24" s="24">
        <f>(Januari!D24+Februari!D24+Maret!D24+April!D24+Mei!D24+Juni!D24)-D24</f>
        <v>-18216</v>
      </c>
      <c r="AA24" s="40">
        <f t="shared" si="1"/>
        <v>0.31147540983606559</v>
      </c>
      <c r="AB24" s="40">
        <f t="shared" si="1"/>
        <v>-7.9561937631931704E-3</v>
      </c>
    </row>
    <row r="25" spans="1:28" x14ac:dyDescent="0.25">
      <c r="A25" s="3">
        <v>20</v>
      </c>
      <c r="B25" s="9" t="s">
        <v>20</v>
      </c>
      <c r="C25" s="3">
        <v>100</v>
      </c>
      <c r="D25" s="24">
        <v>3882992</v>
      </c>
      <c r="R25" s="3">
        <v>20</v>
      </c>
      <c r="S25" s="9" t="s">
        <v>20</v>
      </c>
      <c r="T25" s="2">
        <f>Juni!C25-C25</f>
        <v>-6</v>
      </c>
      <c r="U25" s="30">
        <f>Juni!D25-D25</f>
        <v>-234159</v>
      </c>
      <c r="V25" s="40">
        <f t="shared" si="0"/>
        <v>-0.06</v>
      </c>
      <c r="W25" s="40">
        <f t="shared" si="0"/>
        <v>-6.0303755454556691E-2</v>
      </c>
      <c r="Y25" s="3">
        <f>(Januari!C25+Februari!C25+Maret!C25+April!C25+Mei!C25+Juni!C25)-C25</f>
        <v>10</v>
      </c>
      <c r="Z25" s="24">
        <f>(Januari!D25+Februari!D25+Maret!D25+April!D25+Mei!D25+Juni!D25)-D25</f>
        <v>365847</v>
      </c>
      <c r="AA25" s="40">
        <f t="shared" si="1"/>
        <v>0.1</v>
      </c>
      <c r="AB25" s="40">
        <f t="shared" si="1"/>
        <v>9.4217809359380608E-2</v>
      </c>
    </row>
    <row r="26" spans="1:28" x14ac:dyDescent="0.25">
      <c r="A26" s="3">
        <v>21</v>
      </c>
      <c r="B26" s="9" t="s">
        <v>21</v>
      </c>
      <c r="C26" s="3">
        <v>53</v>
      </c>
      <c r="D26" s="24">
        <v>2122033</v>
      </c>
      <c r="R26" s="3">
        <v>21</v>
      </c>
      <c r="S26" s="9" t="s">
        <v>21</v>
      </c>
      <c r="T26" s="2">
        <f>Juni!C26-C26</f>
        <v>-53</v>
      </c>
      <c r="U26" s="30">
        <f>Juni!D26-D26</f>
        <v>-2122033</v>
      </c>
      <c r="V26" s="40">
        <f t="shared" si="0"/>
        <v>-1</v>
      </c>
      <c r="W26" s="40">
        <f t="shared" si="0"/>
        <v>-1</v>
      </c>
      <c r="Y26" s="3">
        <f>(Januari!C26+Februari!C26+Maret!C26+April!C26+Mei!C26+Juni!C26)-C26</f>
        <v>-51</v>
      </c>
      <c r="Z26" s="24">
        <f>(Januari!D26+Februari!D26+Maret!D26+April!D26+Mei!D26+Juni!D26)-D26</f>
        <v>-2049711</v>
      </c>
      <c r="AA26" s="40">
        <f t="shared" si="1"/>
        <v>-0.96226415094339623</v>
      </c>
      <c r="AB26" s="40">
        <f t="shared" si="1"/>
        <v>-0.96591853189842003</v>
      </c>
    </row>
    <row r="27" spans="1:28" x14ac:dyDescent="0.25">
      <c r="A27" s="3">
        <v>22</v>
      </c>
      <c r="B27" s="9" t="s">
        <v>22</v>
      </c>
      <c r="C27" s="3">
        <v>15</v>
      </c>
      <c r="D27" s="24">
        <v>404227</v>
      </c>
      <c r="R27" s="3">
        <v>22</v>
      </c>
      <c r="S27" s="9" t="s">
        <v>22</v>
      </c>
      <c r="T27" s="2">
        <f>Juni!C27-C27</f>
        <v>52</v>
      </c>
      <c r="U27" s="30">
        <f>Juni!D27-D27</f>
        <v>1732278</v>
      </c>
      <c r="V27" s="40">
        <f t="shared" si="0"/>
        <v>3.4666666666666668</v>
      </c>
      <c r="W27" s="40">
        <f t="shared" si="0"/>
        <v>4.2854089410158149</v>
      </c>
      <c r="Y27" s="3">
        <f>(Januari!C27+Februari!C27+Maret!C27+April!C27+Mei!C27+Juni!C27)-C27</f>
        <v>66</v>
      </c>
      <c r="Z27" s="24">
        <f>(Januari!D27+Februari!D27+Maret!D27+April!D27+Mei!D27+Juni!D27)-D27</f>
        <v>2066930</v>
      </c>
      <c r="AA27" s="40">
        <f t="shared" si="1"/>
        <v>4.4000000000000004</v>
      </c>
      <c r="AB27" s="40">
        <f t="shared" si="1"/>
        <v>5.1132903047050293</v>
      </c>
    </row>
    <row r="28" spans="1:28" x14ac:dyDescent="0.25">
      <c r="A28" s="3">
        <v>23</v>
      </c>
      <c r="B28" s="9" t="s">
        <v>23</v>
      </c>
      <c r="C28" s="3">
        <v>239</v>
      </c>
      <c r="D28" s="24">
        <v>11675805</v>
      </c>
      <c r="R28" s="3">
        <v>23</v>
      </c>
      <c r="S28" s="9" t="s">
        <v>23</v>
      </c>
      <c r="T28" s="2">
        <f>Juni!C28-C28</f>
        <v>-103</v>
      </c>
      <c r="U28" s="30">
        <f>Juni!D28-D28</f>
        <v>-5659822</v>
      </c>
      <c r="V28" s="40">
        <f t="shared" si="0"/>
        <v>-0.43096234309623432</v>
      </c>
      <c r="W28" s="40">
        <f t="shared" si="0"/>
        <v>-0.48474790389185157</v>
      </c>
      <c r="Y28" s="3">
        <f>(Januari!C28+Februari!C28+Maret!C28+April!C28+Mei!C28+Juni!C28)-C28</f>
        <v>-97</v>
      </c>
      <c r="Z28" s="24">
        <f>(Januari!D28+Februari!D28+Maret!D28+April!D28+Mei!D28+Juni!D28)-D28</f>
        <v>-5586970</v>
      </c>
      <c r="AA28" s="40">
        <f t="shared" si="1"/>
        <v>-0.40585774058577406</v>
      </c>
      <c r="AB28" s="40">
        <f t="shared" si="1"/>
        <v>-0.47850833411486404</v>
      </c>
    </row>
    <row r="29" spans="1:28" x14ac:dyDescent="0.25">
      <c r="A29" s="3">
        <v>24</v>
      </c>
      <c r="B29" s="69" t="s">
        <v>24</v>
      </c>
      <c r="C29" s="3">
        <v>6</v>
      </c>
      <c r="D29" s="24">
        <v>232500</v>
      </c>
      <c r="R29" s="3">
        <v>24</v>
      </c>
      <c r="S29" s="9" t="s">
        <v>24</v>
      </c>
      <c r="T29" s="2">
        <f>Juni!C29-C29</f>
        <v>4</v>
      </c>
      <c r="U29" s="30">
        <f>Juni!D29-D29</f>
        <v>112500</v>
      </c>
      <c r="V29" s="40">
        <f t="shared" si="0"/>
        <v>0.66666666666666663</v>
      </c>
      <c r="W29" s="40">
        <f t="shared" si="0"/>
        <v>0.4838709677419355</v>
      </c>
      <c r="Y29" s="3">
        <f>(Januari!C29+Februari!C29+Maret!C29+April!C29+Mei!C29+Juni!C29)-C29</f>
        <v>4</v>
      </c>
      <c r="Z29" s="24">
        <f>(Januari!D29+Februari!D29+Maret!D29+April!D29+Mei!D29+Juni!D29)-D29</f>
        <v>112500</v>
      </c>
      <c r="AA29" s="40">
        <f t="shared" si="1"/>
        <v>0.66666666666666663</v>
      </c>
      <c r="AB29" s="40">
        <f t="shared" si="1"/>
        <v>0.4838709677419355</v>
      </c>
    </row>
    <row r="30" spans="1:28" x14ac:dyDescent="0.25">
      <c r="A30" s="3">
        <v>25</v>
      </c>
      <c r="B30" s="9" t="s">
        <v>25</v>
      </c>
      <c r="C30" s="3">
        <v>291</v>
      </c>
      <c r="D30" s="24">
        <v>8912482</v>
      </c>
      <c r="R30" s="3">
        <v>25</v>
      </c>
      <c r="S30" s="9" t="s">
        <v>25</v>
      </c>
      <c r="T30" s="2">
        <f>Juni!C30-C30</f>
        <v>-103</v>
      </c>
      <c r="U30" s="30">
        <f>Juni!D30-D30</f>
        <v>-3407441</v>
      </c>
      <c r="V30" s="40">
        <f t="shared" si="0"/>
        <v>-0.35395189003436428</v>
      </c>
      <c r="W30" s="40">
        <f t="shared" si="0"/>
        <v>-0.38232234297920603</v>
      </c>
      <c r="Y30" s="3">
        <f>(Januari!C30+Februari!C30+Maret!C30+April!C30+Mei!C30+Juni!C30)-C30</f>
        <v>-95</v>
      </c>
      <c r="Z30" s="24">
        <f>(Januari!D30+Februari!D30+Maret!D30+April!D30+Mei!D30+Juni!D30)-D30</f>
        <v>-3188630</v>
      </c>
      <c r="AA30" s="40">
        <f t="shared" si="1"/>
        <v>-0.32646048109965636</v>
      </c>
      <c r="AB30" s="40">
        <f t="shared" si="1"/>
        <v>-0.35777126955207317</v>
      </c>
    </row>
    <row r="31" spans="1:28" x14ac:dyDescent="0.25">
      <c r="A31" s="3">
        <v>26</v>
      </c>
      <c r="B31" s="9" t="s">
        <v>26</v>
      </c>
      <c r="C31" s="3">
        <v>24</v>
      </c>
      <c r="D31" s="24">
        <v>627753</v>
      </c>
      <c r="R31" s="3">
        <v>26</v>
      </c>
      <c r="S31" s="9" t="s">
        <v>26</v>
      </c>
      <c r="T31" s="2">
        <f>Juni!C31-C31</f>
        <v>-23</v>
      </c>
      <c r="U31" s="30">
        <f>Juni!D31-D31</f>
        <v>-598050</v>
      </c>
      <c r="V31" s="40">
        <f t="shared" si="0"/>
        <v>-0.95833333333333337</v>
      </c>
      <c r="W31" s="40">
        <f t="shared" si="0"/>
        <v>-0.95268361919417355</v>
      </c>
      <c r="Y31" s="3">
        <f>(Januari!C31+Februari!C31+Maret!C31+April!C31+Mei!C31+Juni!C31)-C31</f>
        <v>-23</v>
      </c>
      <c r="Z31" s="24">
        <f>(Januari!D31+Februari!D31+Maret!D31+April!D31+Mei!D31+Juni!D31)-D31</f>
        <v>-598050</v>
      </c>
      <c r="AA31" s="40">
        <f t="shared" si="1"/>
        <v>-0.95833333333333337</v>
      </c>
      <c r="AB31" s="40">
        <f t="shared" si="1"/>
        <v>-0.95268361919417355</v>
      </c>
    </row>
    <row r="32" spans="1:28" x14ac:dyDescent="0.25">
      <c r="A32" s="3">
        <v>27</v>
      </c>
      <c r="B32" s="9" t="s">
        <v>27</v>
      </c>
      <c r="C32" s="3">
        <v>40</v>
      </c>
      <c r="D32" s="24">
        <v>1716986</v>
      </c>
      <c r="R32" s="3">
        <v>27</v>
      </c>
      <c r="S32" s="9" t="s">
        <v>27</v>
      </c>
      <c r="T32" s="2">
        <f>Juni!C32-C32</f>
        <v>-40</v>
      </c>
      <c r="U32" s="30">
        <f>Juni!D32-D32</f>
        <v>-1716986</v>
      </c>
      <c r="V32" s="40">
        <f t="shared" si="0"/>
        <v>-1</v>
      </c>
      <c r="W32" s="40">
        <f t="shared" si="0"/>
        <v>-1</v>
      </c>
      <c r="Y32" s="3">
        <f>(Januari!C32+Februari!C32+Maret!C32+April!C32+Mei!C32+Juni!C32)-C32</f>
        <v>-40</v>
      </c>
      <c r="Z32" s="24">
        <f>(Januari!D32+Februari!D32+Maret!D32+April!D32+Mei!D32+Juni!D32)-D32</f>
        <v>-1716986</v>
      </c>
      <c r="AA32" s="40">
        <f t="shared" si="1"/>
        <v>-1</v>
      </c>
      <c r="AB32" s="40">
        <f t="shared" si="1"/>
        <v>-1</v>
      </c>
    </row>
    <row r="33" spans="1:28" x14ac:dyDescent="0.25">
      <c r="A33" s="3"/>
      <c r="B33" s="9" t="s">
        <v>82</v>
      </c>
      <c r="C33" s="3">
        <v>147</v>
      </c>
      <c r="D33" s="24">
        <v>4127000</v>
      </c>
      <c r="R33" s="3"/>
      <c r="S33" s="9" t="s">
        <v>82</v>
      </c>
      <c r="T33" s="2">
        <f>Juni!C33-C33</f>
        <v>89</v>
      </c>
      <c r="U33" s="30">
        <f>Juni!D33-D33</f>
        <v>2439302</v>
      </c>
      <c r="V33" s="40">
        <f t="shared" si="0"/>
        <v>0.60544217687074831</v>
      </c>
      <c r="W33" s="40">
        <f t="shared" si="0"/>
        <v>0.59105936515628787</v>
      </c>
      <c r="Y33" s="3">
        <f>(Januari!C33+Februari!C33+Maret!C33+April!C33+Mei!C33+Juni!C33)-C33</f>
        <v>97</v>
      </c>
      <c r="Z33" s="24">
        <f>(Januari!D33+Februari!D33+Maret!D33+April!D33+Mei!D33+Juni!D33)-D33</f>
        <v>2665302</v>
      </c>
      <c r="AA33" s="40">
        <f t="shared" si="1"/>
        <v>0.65986394557823125</v>
      </c>
      <c r="AB33" s="40">
        <f t="shared" si="1"/>
        <v>0.64582069299733458</v>
      </c>
    </row>
    <row r="34" spans="1:28" x14ac:dyDescent="0.25">
      <c r="A34" s="3">
        <v>28</v>
      </c>
      <c r="B34" s="9" t="s">
        <v>28</v>
      </c>
      <c r="C34" s="3">
        <v>55</v>
      </c>
      <c r="D34" s="24">
        <v>1465974</v>
      </c>
      <c r="R34" s="3">
        <v>28</v>
      </c>
      <c r="S34" s="9" t="s">
        <v>28</v>
      </c>
      <c r="T34" s="2">
        <f>Juni!C34-C34</f>
        <v>66</v>
      </c>
      <c r="U34" s="30">
        <f>Juni!D34-D34</f>
        <v>974539</v>
      </c>
      <c r="V34" s="40">
        <f t="shared" si="0"/>
        <v>1.2</v>
      </c>
      <c r="W34" s="40">
        <f t="shared" si="0"/>
        <v>0.66477236294777398</v>
      </c>
      <c r="Y34" s="3">
        <f>(Januari!C34+Februari!C34+Maret!C34+April!C34+Mei!C34+Juni!C34)-C34</f>
        <v>98</v>
      </c>
      <c r="Z34" s="24">
        <f>(Januari!D34+Februari!D34+Maret!D34+April!D34+Mei!D34+Juni!D34)-D34</f>
        <v>1502760</v>
      </c>
      <c r="AA34" s="40">
        <f t="shared" si="1"/>
        <v>1.7818181818181817</v>
      </c>
      <c r="AB34" s="40">
        <f t="shared" si="1"/>
        <v>1.0250932144772009</v>
      </c>
    </row>
    <row r="35" spans="1:28" x14ac:dyDescent="0.25">
      <c r="A35" s="3">
        <v>29</v>
      </c>
      <c r="B35" s="9" t="s">
        <v>29</v>
      </c>
      <c r="C35" s="3">
        <v>159</v>
      </c>
      <c r="D35" s="24">
        <v>7258601</v>
      </c>
      <c r="R35" s="3">
        <v>29</v>
      </c>
      <c r="S35" s="9" t="s">
        <v>29</v>
      </c>
      <c r="T35" s="2">
        <f>Juni!C35-C35</f>
        <v>-13</v>
      </c>
      <c r="U35" s="30">
        <f>Juni!D35-D35</f>
        <v>-1549521</v>
      </c>
      <c r="V35" s="40">
        <f t="shared" si="0"/>
        <v>-8.1761006289308172E-2</v>
      </c>
      <c r="W35" s="40">
        <f t="shared" si="0"/>
        <v>-0.2134737809668833</v>
      </c>
      <c r="Y35" s="3">
        <f>(Januari!C35+Februari!C35+Maret!C35+April!C35+Mei!C35+Juni!C35)-C35</f>
        <v>0</v>
      </c>
      <c r="Z35" s="24">
        <f>(Januari!D35+Februari!D35+Maret!D35+April!D35+Mei!D35+Juni!D35)-D35</f>
        <v>-1269816</v>
      </c>
      <c r="AA35" s="40">
        <f t="shared" si="1"/>
        <v>0</v>
      </c>
      <c r="AB35" s="40">
        <f t="shared" si="1"/>
        <v>-0.17493949591663738</v>
      </c>
    </row>
    <row r="36" spans="1:28" x14ac:dyDescent="0.25">
      <c r="A36" s="3">
        <v>30</v>
      </c>
      <c r="B36" s="11" t="s">
        <v>30</v>
      </c>
      <c r="C36" s="3">
        <v>25</v>
      </c>
      <c r="D36" s="24">
        <v>730070</v>
      </c>
      <c r="R36" s="3">
        <v>30</v>
      </c>
      <c r="S36" s="11" t="s">
        <v>30</v>
      </c>
      <c r="T36" s="2">
        <f>Juni!C36-C36</f>
        <v>27</v>
      </c>
      <c r="U36" s="30">
        <f>Juni!D36-D36</f>
        <v>1022361</v>
      </c>
      <c r="V36" s="40">
        <f t="shared" si="0"/>
        <v>1.08</v>
      </c>
      <c r="W36" s="40">
        <f t="shared" si="0"/>
        <v>1.4003602394290959</v>
      </c>
      <c r="Y36" s="3">
        <f>(Januari!C36+Februari!C36+Maret!C36+April!C36+Mei!C36+Juni!C36)-C36</f>
        <v>44</v>
      </c>
      <c r="Z36" s="24">
        <f>(Januari!D36+Februari!D36+Maret!D36+April!D36+Mei!D36+Juni!D36)-D36</f>
        <v>1532861</v>
      </c>
      <c r="AA36" s="40">
        <f t="shared" si="1"/>
        <v>1.76</v>
      </c>
      <c r="AB36" s="40">
        <f t="shared" si="1"/>
        <v>2.0996082567425041</v>
      </c>
    </row>
    <row r="37" spans="1:28" x14ac:dyDescent="0.25">
      <c r="A37" s="3">
        <v>31</v>
      </c>
      <c r="B37" s="70" t="s">
        <v>31</v>
      </c>
      <c r="C37" s="20"/>
      <c r="D37" s="27"/>
      <c r="R37" s="3">
        <v>31</v>
      </c>
      <c r="S37" s="7" t="s">
        <v>31</v>
      </c>
      <c r="T37" s="2">
        <f>Juni!C37-C37</f>
        <v>0</v>
      </c>
      <c r="U37" s="30">
        <f>Juni!D37-D37</f>
        <v>0</v>
      </c>
      <c r="V37" s="40" t="e">
        <f t="shared" si="0"/>
        <v>#DIV/0!</v>
      </c>
      <c r="W37" s="40" t="e">
        <f t="shared" si="0"/>
        <v>#DIV/0!</v>
      </c>
      <c r="Y37" s="3">
        <f>(Januari!C37+Februari!C37+Maret!C37+April!C37+Mei!C37+Juni!C37)-C37</f>
        <v>0</v>
      </c>
      <c r="Z37" s="24">
        <f>(Januari!D37+Februari!D37+Maret!D37+April!D37+Mei!D37+Juni!D37)-D37</f>
        <v>0</v>
      </c>
      <c r="AA37" s="40" t="e">
        <f t="shared" si="1"/>
        <v>#DIV/0!</v>
      </c>
      <c r="AB37" s="40" t="e">
        <f t="shared" si="1"/>
        <v>#DIV/0!</v>
      </c>
    </row>
    <row r="38" spans="1:28" x14ac:dyDescent="0.25">
      <c r="A38" s="3">
        <v>32</v>
      </c>
      <c r="B38" s="9" t="s">
        <v>32</v>
      </c>
      <c r="C38" s="4">
        <v>121</v>
      </c>
      <c r="D38" s="24">
        <v>3970000</v>
      </c>
      <c r="R38" s="3">
        <v>32</v>
      </c>
      <c r="S38" s="9" t="s">
        <v>32</v>
      </c>
      <c r="T38" s="2">
        <f>Juni!C38-C38</f>
        <v>-70</v>
      </c>
      <c r="U38" s="30">
        <f>Juni!D38-D38</f>
        <v>-2541000</v>
      </c>
      <c r="V38" s="40">
        <f t="shared" si="0"/>
        <v>-0.57851239669421484</v>
      </c>
      <c r="W38" s="40">
        <f t="shared" si="0"/>
        <v>-0.64005037783375318</v>
      </c>
      <c r="Y38" s="3">
        <f>(Januari!C38+Februari!C38+Maret!C38+April!C38+Mei!C38+Juni!C38)-C38</f>
        <v>-70</v>
      </c>
      <c r="Z38" s="24">
        <f>(Januari!D38+Februari!D38+Maret!D38+April!D38+Mei!D38+Juni!D38)-D38</f>
        <v>-2541000</v>
      </c>
      <c r="AA38" s="40">
        <f t="shared" si="1"/>
        <v>-0.57851239669421484</v>
      </c>
      <c r="AB38" s="40">
        <f t="shared" si="1"/>
        <v>-0.64005037783375318</v>
      </c>
    </row>
    <row r="39" spans="1:28" x14ac:dyDescent="0.25">
      <c r="A39" s="3">
        <v>33</v>
      </c>
      <c r="B39" s="69" t="s">
        <v>33</v>
      </c>
      <c r="C39" s="3">
        <v>18</v>
      </c>
      <c r="D39" s="24">
        <v>796075</v>
      </c>
      <c r="R39" s="3">
        <v>33</v>
      </c>
      <c r="S39" s="9" t="s">
        <v>33</v>
      </c>
      <c r="T39" s="2">
        <f>Juni!C39-C39</f>
        <v>-6</v>
      </c>
      <c r="U39" s="30">
        <f>Juni!D39-D39</f>
        <v>-416224</v>
      </c>
      <c r="V39" s="40">
        <f t="shared" si="0"/>
        <v>-0.33333333333333331</v>
      </c>
      <c r="W39" s="40">
        <f t="shared" si="0"/>
        <v>-0.52284520930816825</v>
      </c>
      <c r="Y39" s="3">
        <f>(Januari!C39+Februari!C39+Maret!C39+April!C39+Mei!C39+Juni!C39)-C39</f>
        <v>-6</v>
      </c>
      <c r="Z39" s="24">
        <f>(Januari!D39+Februari!D39+Maret!D39+April!D39+Mei!D39+Juni!D39)-D39</f>
        <v>-416224</v>
      </c>
      <c r="AA39" s="40">
        <f t="shared" si="1"/>
        <v>-0.33333333333333331</v>
      </c>
      <c r="AB39" s="40">
        <f t="shared" si="1"/>
        <v>-0.52284520930816825</v>
      </c>
    </row>
    <row r="40" spans="1:28" x14ac:dyDescent="0.25">
      <c r="A40" s="3">
        <v>34</v>
      </c>
      <c r="B40" s="9" t="s">
        <v>34</v>
      </c>
      <c r="C40" s="3">
        <v>121</v>
      </c>
      <c r="D40" s="24">
        <v>4707220</v>
      </c>
      <c r="R40" s="3">
        <v>34</v>
      </c>
      <c r="S40" s="9" t="s">
        <v>34</v>
      </c>
      <c r="T40" s="2">
        <f>Juni!C40-C40</f>
        <v>-121</v>
      </c>
      <c r="U40" s="30">
        <f>Juni!D40-D40</f>
        <v>-4707220</v>
      </c>
      <c r="V40" s="40">
        <f t="shared" si="0"/>
        <v>-1</v>
      </c>
      <c r="W40" s="40">
        <f t="shared" si="0"/>
        <v>-1</v>
      </c>
      <c r="Y40" s="3">
        <f>(Januari!C40+Februari!C40+Maret!C40+April!C40+Mei!C40+Juni!C40)-C40</f>
        <v>-121</v>
      </c>
      <c r="Z40" s="24">
        <f>(Januari!D40+Februari!D40+Maret!D40+April!D40+Mei!D40+Juni!D40)-D40</f>
        <v>-4707220</v>
      </c>
      <c r="AA40" s="40">
        <f t="shared" si="1"/>
        <v>-1</v>
      </c>
      <c r="AB40" s="40">
        <f t="shared" si="1"/>
        <v>-1</v>
      </c>
    </row>
    <row r="41" spans="1:28" x14ac:dyDescent="0.25">
      <c r="A41" s="3">
        <v>35</v>
      </c>
      <c r="B41" s="7" t="s">
        <v>35</v>
      </c>
      <c r="C41" s="3">
        <v>61</v>
      </c>
      <c r="D41" s="24">
        <v>1657762</v>
      </c>
      <c r="R41" s="3">
        <v>35</v>
      </c>
      <c r="S41" s="7" t="s">
        <v>35</v>
      </c>
      <c r="T41" s="2">
        <f>Juni!C41-C41</f>
        <v>-34</v>
      </c>
      <c r="U41" s="30">
        <f>Juni!D41-D41</f>
        <v>-356225</v>
      </c>
      <c r="V41" s="40">
        <f t="shared" si="0"/>
        <v>-0.55737704918032782</v>
      </c>
      <c r="W41" s="40">
        <f t="shared" si="0"/>
        <v>-0.21488307730542744</v>
      </c>
      <c r="Y41" s="3">
        <f>(Januari!C41+Februari!C41+Maret!C41+April!C41+Mei!C41+Juni!C41)-C41</f>
        <v>-34</v>
      </c>
      <c r="Z41" s="24">
        <f>(Januari!D41+Februari!D41+Maret!D41+April!D41+Mei!D41+Juni!D41)-D41</f>
        <v>-356225</v>
      </c>
      <c r="AA41" s="40">
        <f t="shared" si="1"/>
        <v>-0.55737704918032782</v>
      </c>
      <c r="AB41" s="40">
        <f t="shared" si="1"/>
        <v>-0.21488307730542744</v>
      </c>
    </row>
    <row r="42" spans="1:28" x14ac:dyDescent="0.25">
      <c r="A42" s="3">
        <v>36</v>
      </c>
      <c r="B42" s="12" t="s">
        <v>63</v>
      </c>
      <c r="C42" s="3">
        <v>428</v>
      </c>
      <c r="D42" s="24">
        <v>11345383</v>
      </c>
      <c r="R42" s="3">
        <v>36</v>
      </c>
      <c r="S42" s="12" t="s">
        <v>63</v>
      </c>
      <c r="T42" s="2">
        <f>Juni!C42-C42</f>
        <v>-16</v>
      </c>
      <c r="U42" s="30">
        <f>Juni!D42-D42</f>
        <v>-473454</v>
      </c>
      <c r="V42" s="40">
        <f t="shared" si="0"/>
        <v>-3.7383177570093455E-2</v>
      </c>
      <c r="W42" s="40">
        <f t="shared" si="0"/>
        <v>-4.1730984313178322E-2</v>
      </c>
      <c r="Y42" s="3">
        <f>(Januari!C42+Februari!C42+Maret!C42+April!C42+Mei!C42+Juni!C42)-C42</f>
        <v>40</v>
      </c>
      <c r="Z42" s="24">
        <f>(Januari!D42+Februari!D42+Maret!D42+April!D42+Mei!D42+Juni!D42)-D42</f>
        <v>578246</v>
      </c>
      <c r="AA42" s="40">
        <f t="shared" si="1"/>
        <v>9.3457943925233641E-2</v>
      </c>
      <c r="AB42" s="40">
        <f t="shared" si="1"/>
        <v>5.0967516918556208E-2</v>
      </c>
    </row>
    <row r="43" spans="1:28" x14ac:dyDescent="0.25">
      <c r="A43" s="3">
        <v>37</v>
      </c>
      <c r="B43" s="67" t="s">
        <v>64</v>
      </c>
      <c r="C43" s="3">
        <v>50</v>
      </c>
      <c r="D43" s="24">
        <v>1263047</v>
      </c>
      <c r="R43" s="3">
        <v>37</v>
      </c>
      <c r="S43" s="12" t="s">
        <v>64</v>
      </c>
      <c r="T43" s="2">
        <f>Juni!C43-C43</f>
        <v>-10</v>
      </c>
      <c r="U43" s="30">
        <f>Juni!D43-D43</f>
        <v>352325</v>
      </c>
      <c r="V43" s="40">
        <f t="shared" si="0"/>
        <v>-0.2</v>
      </c>
      <c r="W43" s="40">
        <f t="shared" si="0"/>
        <v>0.27894844768246946</v>
      </c>
      <c r="Y43" s="3">
        <f>(Januari!C43+Februari!C43+Maret!C43+April!C43+Mei!C43+Juni!C43)-C43</f>
        <v>25</v>
      </c>
      <c r="Z43" s="24">
        <f>(Januari!D43+Februari!D43+Maret!D43+April!D43+Mei!D43+Juni!D43)-D43</f>
        <v>1434855</v>
      </c>
      <c r="AA43" s="40">
        <f t="shared" si="1"/>
        <v>0.5</v>
      </c>
      <c r="AB43" s="40">
        <f t="shared" si="1"/>
        <v>1.1360266086693527</v>
      </c>
    </row>
    <row r="44" spans="1:28" x14ac:dyDescent="0.25">
      <c r="A44" s="3">
        <v>38</v>
      </c>
      <c r="B44" s="12" t="s">
        <v>65</v>
      </c>
      <c r="C44" s="3">
        <v>83</v>
      </c>
      <c r="D44" s="24">
        <v>4100500</v>
      </c>
      <c r="R44" s="3">
        <v>38</v>
      </c>
      <c r="S44" s="12" t="s">
        <v>65</v>
      </c>
      <c r="T44" s="2">
        <f>Juni!C44-C44</f>
        <v>-40</v>
      </c>
      <c r="U44" s="30">
        <f>Juni!D44-D44</f>
        <v>-1641500</v>
      </c>
      <c r="V44" s="40">
        <f t="shared" si="0"/>
        <v>-0.48192771084337349</v>
      </c>
      <c r="W44" s="40">
        <f t="shared" si="0"/>
        <v>-0.40031703450798684</v>
      </c>
      <c r="Y44" s="3">
        <f>(Januari!C44+Februari!C44+Maret!C44+April!C44+Mei!C44+Juni!C44)-C44</f>
        <v>-33</v>
      </c>
      <c r="Z44" s="24">
        <f>(Januari!D44+Februari!D44+Maret!D44+April!D44+Mei!D44+Juni!D44)-D44</f>
        <v>-1438000</v>
      </c>
      <c r="AA44" s="40">
        <f t="shared" si="1"/>
        <v>-0.39759036144578314</v>
      </c>
      <c r="AB44" s="40">
        <f t="shared" si="1"/>
        <v>-0.3506889403731252</v>
      </c>
    </row>
    <row r="45" spans="1:28" x14ac:dyDescent="0.25">
      <c r="A45" s="3">
        <v>39</v>
      </c>
      <c r="B45" s="67" t="s">
        <v>66</v>
      </c>
      <c r="C45" s="3">
        <v>151</v>
      </c>
      <c r="D45" s="24">
        <v>5375228</v>
      </c>
      <c r="R45" s="3">
        <v>39</v>
      </c>
      <c r="S45" s="12" t="s">
        <v>66</v>
      </c>
      <c r="T45" s="2">
        <f>Juni!C45-C45</f>
        <v>-56</v>
      </c>
      <c r="U45" s="30">
        <f>Juni!D45-D45</f>
        <v>-1647309</v>
      </c>
      <c r="V45" s="40">
        <f t="shared" si="0"/>
        <v>-0.37086092715231789</v>
      </c>
      <c r="W45" s="40">
        <f t="shared" si="0"/>
        <v>-0.30646309328646154</v>
      </c>
      <c r="Y45" s="3">
        <f>(Januari!C45+Februari!C45+Maret!C45+April!C45+Mei!C45+Juni!C45)-C45</f>
        <v>-46</v>
      </c>
      <c r="Z45" s="24">
        <f>(Januari!D45+Februari!D45+Maret!D45+April!D45+Mei!D45+Juni!D45)-D45</f>
        <v>-1390243</v>
      </c>
      <c r="AA45" s="40">
        <f t="shared" si="1"/>
        <v>-0.30463576158940397</v>
      </c>
      <c r="AB45" s="40">
        <f t="shared" si="1"/>
        <v>-0.25863888936432095</v>
      </c>
    </row>
    <row r="46" spans="1:28" x14ac:dyDescent="0.25">
      <c r="A46" s="3">
        <v>40</v>
      </c>
      <c r="B46" s="12" t="s">
        <v>67</v>
      </c>
      <c r="C46" s="3">
        <v>220</v>
      </c>
      <c r="D46" s="24">
        <v>15216056</v>
      </c>
      <c r="R46" s="3">
        <v>40</v>
      </c>
      <c r="S46" s="12" t="s">
        <v>67</v>
      </c>
      <c r="T46" s="2">
        <f>Juni!C46-C46</f>
        <v>-77</v>
      </c>
      <c r="U46" s="30">
        <f>Juni!D46-D46</f>
        <v>-6012201</v>
      </c>
      <c r="V46" s="40">
        <f t="shared" si="0"/>
        <v>-0.35</v>
      </c>
      <c r="W46" s="40">
        <f t="shared" si="0"/>
        <v>-0.39512216569129344</v>
      </c>
      <c r="Y46" s="3">
        <f>(Januari!C46+Februari!C46+Maret!C46+April!C46+Mei!C46+Juni!C46)-C46</f>
        <v>-77</v>
      </c>
      <c r="Z46" s="24">
        <f>(Januari!D46+Februari!D46+Maret!D46+April!D46+Mei!D46+Juni!D46)-D46</f>
        <v>-6012201</v>
      </c>
      <c r="AA46" s="40">
        <f t="shared" si="1"/>
        <v>-0.35</v>
      </c>
      <c r="AB46" s="40">
        <f t="shared" si="1"/>
        <v>-0.39512216569129344</v>
      </c>
    </row>
    <row r="47" spans="1:28" x14ac:dyDescent="0.25">
      <c r="A47" s="3">
        <v>41</v>
      </c>
      <c r="B47" s="12" t="s">
        <v>68</v>
      </c>
      <c r="C47" s="46"/>
      <c r="D47" s="48"/>
      <c r="R47" s="3">
        <v>41</v>
      </c>
      <c r="S47" s="12" t="s">
        <v>68</v>
      </c>
      <c r="T47" s="2">
        <f>Juni!C47-C47</f>
        <v>0</v>
      </c>
      <c r="U47" s="30">
        <f>Juni!D47-D47</f>
        <v>0</v>
      </c>
      <c r="V47" s="40" t="e">
        <f t="shared" si="0"/>
        <v>#DIV/0!</v>
      </c>
      <c r="W47" s="40" t="e">
        <f t="shared" si="0"/>
        <v>#DIV/0!</v>
      </c>
      <c r="Y47" s="3">
        <f>(Januari!C47+Februari!C47+Maret!C47+April!C47+Mei!C47+Juni!C47)-C47</f>
        <v>0</v>
      </c>
      <c r="Z47" s="24">
        <f>(Januari!D47+Februari!D47+Maret!D47+April!D47+Mei!D47+Juni!D47)-D47</f>
        <v>0</v>
      </c>
      <c r="AA47" s="40" t="e">
        <f t="shared" si="1"/>
        <v>#DIV/0!</v>
      </c>
      <c r="AB47" s="40" t="e">
        <f t="shared" si="1"/>
        <v>#DIV/0!</v>
      </c>
    </row>
    <row r="48" spans="1:28" x14ac:dyDescent="0.25">
      <c r="A48" s="3">
        <v>42</v>
      </c>
      <c r="B48" s="12" t="s">
        <v>69</v>
      </c>
      <c r="C48" s="20"/>
      <c r="D48" s="27"/>
      <c r="R48" s="3">
        <v>42</v>
      </c>
      <c r="S48" s="12" t="s">
        <v>69</v>
      </c>
      <c r="T48" s="2">
        <f>Juni!C48-C48</f>
        <v>0</v>
      </c>
      <c r="U48" s="30">
        <f>Juni!D48-D48</f>
        <v>0</v>
      </c>
      <c r="V48" s="40" t="e">
        <f t="shared" si="0"/>
        <v>#DIV/0!</v>
      </c>
      <c r="W48" s="40" t="e">
        <f t="shared" si="0"/>
        <v>#DIV/0!</v>
      </c>
      <c r="Y48" s="3">
        <f>(Januari!C48+Februari!C48+Maret!C48+April!C48+Mei!C48+Juni!C48)-C48</f>
        <v>0</v>
      </c>
      <c r="Z48" s="24">
        <f>(Januari!D48+Februari!D48+Maret!D48+April!D48+Mei!D48+Juni!D48)-D48</f>
        <v>0</v>
      </c>
      <c r="AA48" s="40" t="e">
        <f t="shared" si="1"/>
        <v>#DIV/0!</v>
      </c>
      <c r="AB48" s="40" t="e">
        <f t="shared" si="1"/>
        <v>#DIV/0!</v>
      </c>
    </row>
    <row r="49" spans="1:28" x14ac:dyDescent="0.25">
      <c r="A49" s="3">
        <v>43</v>
      </c>
      <c r="B49" s="12" t="s">
        <v>70</v>
      </c>
      <c r="C49" s="3">
        <v>147</v>
      </c>
      <c r="D49" s="24">
        <v>2712799</v>
      </c>
      <c r="R49" s="3">
        <v>43</v>
      </c>
      <c r="S49" s="12" t="s">
        <v>70</v>
      </c>
      <c r="T49" s="2">
        <f>Juni!C49-C49</f>
        <v>-1</v>
      </c>
      <c r="U49" s="30">
        <f>Juni!D49-D49</f>
        <v>-12450</v>
      </c>
      <c r="V49" s="40">
        <f t="shared" si="0"/>
        <v>-6.8027210884353739E-3</v>
      </c>
      <c r="W49" s="40">
        <f t="shared" si="0"/>
        <v>-4.5893558645517044E-3</v>
      </c>
      <c r="Y49" s="3">
        <f>(Januari!C49+Februari!C49+Maret!C49+April!C49+Mei!C49+Juni!C49)-C49</f>
        <v>13</v>
      </c>
      <c r="Z49" s="24">
        <f>(Januari!D49+Februari!D49+Maret!D49+April!D49+Mei!D49+Juni!D49)-D49</f>
        <v>181612</v>
      </c>
      <c r="AA49" s="40">
        <f t="shared" si="1"/>
        <v>8.8435374149659865E-2</v>
      </c>
      <c r="AB49" s="40">
        <f t="shared" si="1"/>
        <v>6.6946353194615602E-2</v>
      </c>
    </row>
    <row r="50" spans="1:28" x14ac:dyDescent="0.25">
      <c r="A50" s="3">
        <v>44</v>
      </c>
      <c r="B50" s="12" t="s">
        <v>71</v>
      </c>
      <c r="C50" s="3">
        <v>9</v>
      </c>
      <c r="D50" s="24">
        <v>372000</v>
      </c>
      <c r="R50" s="3">
        <v>44</v>
      </c>
      <c r="S50" s="12" t="s">
        <v>71</v>
      </c>
      <c r="T50" s="2">
        <f>Juni!C50-C50</f>
        <v>16</v>
      </c>
      <c r="U50" s="30">
        <f>Juni!D50-D50</f>
        <v>756916</v>
      </c>
      <c r="V50" s="40">
        <f t="shared" si="0"/>
        <v>1.7777777777777777</v>
      </c>
      <c r="W50" s="40">
        <f t="shared" si="0"/>
        <v>2.034720430107527</v>
      </c>
      <c r="Y50" s="3">
        <f>(Januari!C50+Februari!C50+Maret!C50+April!C50+Mei!C50+Juni!C50)-C50</f>
        <v>24</v>
      </c>
      <c r="Z50" s="24">
        <f>(Januari!D50+Februari!D50+Maret!D50+April!D50+Mei!D50+Juni!D50)-D50</f>
        <v>1236777</v>
      </c>
      <c r="AA50" s="40">
        <f t="shared" si="1"/>
        <v>2.6666666666666665</v>
      </c>
      <c r="AB50" s="40">
        <f t="shared" si="1"/>
        <v>3.3246693548387096</v>
      </c>
    </row>
    <row r="51" spans="1:28" x14ac:dyDescent="0.25">
      <c r="A51" s="3">
        <v>45</v>
      </c>
      <c r="B51" s="12" t="s">
        <v>96</v>
      </c>
      <c r="C51" s="3">
        <v>11</v>
      </c>
      <c r="D51" s="24">
        <v>326614</v>
      </c>
      <c r="R51" s="3">
        <v>45</v>
      </c>
      <c r="S51" s="12" t="s">
        <v>72</v>
      </c>
      <c r="T51" s="2">
        <f>Juni!C51-C51</f>
        <v>18</v>
      </c>
      <c r="U51" s="30">
        <f>Juni!D51-D51</f>
        <v>993799</v>
      </c>
      <c r="V51" s="40">
        <f t="shared" si="0"/>
        <v>1.6363636363636365</v>
      </c>
      <c r="W51" s="40">
        <f t="shared" si="0"/>
        <v>3.0427323997134232</v>
      </c>
      <c r="Y51" s="3">
        <f>(Januari!C51+Februari!C51+Maret!C51+April!C51+Mei!C51+Juni!C51)-C51</f>
        <v>18</v>
      </c>
      <c r="Z51" s="24">
        <f>(Januari!D51+Februari!D51+Maret!D51+April!D51+Mei!D51+Juni!D51)-D51</f>
        <v>993799</v>
      </c>
      <c r="AA51" s="40">
        <f t="shared" si="1"/>
        <v>1.6363636363636365</v>
      </c>
      <c r="AB51" s="40">
        <f t="shared" si="1"/>
        <v>3.0427323997134232</v>
      </c>
    </row>
    <row r="52" spans="1:28" x14ac:dyDescent="0.25">
      <c r="A52" s="3">
        <v>46</v>
      </c>
      <c r="B52" s="12" t="s">
        <v>73</v>
      </c>
      <c r="C52" s="20"/>
      <c r="D52" s="27"/>
      <c r="R52" s="3">
        <v>46</v>
      </c>
      <c r="S52" s="12" t="s">
        <v>73</v>
      </c>
      <c r="T52" s="2">
        <f>Juni!C52-C52</f>
        <v>4</v>
      </c>
      <c r="U52" s="30">
        <f>Juni!D52-D52</f>
        <v>76733</v>
      </c>
      <c r="V52" s="40" t="e">
        <f t="shared" si="0"/>
        <v>#DIV/0!</v>
      </c>
      <c r="W52" s="40" t="e">
        <f t="shared" si="0"/>
        <v>#DIV/0!</v>
      </c>
      <c r="Y52" s="3">
        <f>(Januari!C52+Februari!C52+Maret!C52+April!C52+Mei!C52+Juni!C52)-C52</f>
        <v>4</v>
      </c>
      <c r="Z52" s="24">
        <f>(Januari!D52+Februari!D52+Maret!D52+April!D52+Mei!D52+Juni!D52)-D52</f>
        <v>76733</v>
      </c>
      <c r="AA52" s="40" t="e">
        <f t="shared" si="1"/>
        <v>#DIV/0!</v>
      </c>
      <c r="AB52" s="40" t="e">
        <f t="shared" si="1"/>
        <v>#DIV/0!</v>
      </c>
    </row>
    <row r="53" spans="1:28" x14ac:dyDescent="0.25">
      <c r="A53" s="3">
        <v>47</v>
      </c>
      <c r="B53" s="12" t="s">
        <v>74</v>
      </c>
      <c r="C53" s="3">
        <v>159</v>
      </c>
      <c r="D53" s="24">
        <v>4524604</v>
      </c>
      <c r="R53" s="3">
        <v>47</v>
      </c>
      <c r="S53" s="12" t="s">
        <v>74</v>
      </c>
      <c r="T53" s="2">
        <f>Juni!C53-C53</f>
        <v>-49</v>
      </c>
      <c r="U53" s="30">
        <f>Juni!D53-D53</f>
        <v>-1014079</v>
      </c>
      <c r="V53" s="40">
        <f t="shared" si="0"/>
        <v>-0.3081761006289308</v>
      </c>
      <c r="W53" s="40">
        <f t="shared" si="0"/>
        <v>-0.22412547042790928</v>
      </c>
      <c r="Y53" s="3">
        <f>(Januari!C53+Februari!C53+Maret!C53+April!C53+Mei!C53+Juni!C53)-C53</f>
        <v>-25</v>
      </c>
      <c r="Z53" s="24">
        <f>(Januari!D53+Februari!D53+Maret!D53+April!D53+Mei!D53+Juni!D53)-D53</f>
        <v>-203079</v>
      </c>
      <c r="AA53" s="40">
        <f t="shared" si="1"/>
        <v>-0.15723270440251572</v>
      </c>
      <c r="AB53" s="40">
        <f t="shared" si="1"/>
        <v>-4.4883264922189872E-2</v>
      </c>
    </row>
    <row r="54" spans="1:28" x14ac:dyDescent="0.25">
      <c r="A54" s="3">
        <v>48</v>
      </c>
      <c r="B54" s="12" t="s">
        <v>75</v>
      </c>
      <c r="C54" s="3">
        <v>65</v>
      </c>
      <c r="D54" s="24">
        <v>3122372</v>
      </c>
      <c r="R54" s="3">
        <v>48</v>
      </c>
      <c r="S54" s="12" t="s">
        <v>75</v>
      </c>
      <c r="T54" s="2">
        <f>Juni!C54-C54</f>
        <v>19</v>
      </c>
      <c r="U54" s="30">
        <f>Juni!D54-D54</f>
        <v>-380836</v>
      </c>
      <c r="V54" s="40">
        <f t="shared" si="0"/>
        <v>0.29230769230769232</v>
      </c>
      <c r="W54" s="40">
        <f t="shared" si="0"/>
        <v>-0.12197009196854186</v>
      </c>
      <c r="Y54" s="3">
        <f>(Januari!C54+Februari!C54+Maret!C54+April!C54+Mei!C54+Juni!C54)-C54</f>
        <v>25</v>
      </c>
      <c r="Z54" s="24">
        <f>(Januari!D54+Februari!D54+Maret!D54+April!D54+Mei!D54+Juni!D54)-D54</f>
        <v>-240290</v>
      </c>
      <c r="AA54" s="40">
        <f t="shared" si="1"/>
        <v>0.38461538461538464</v>
      </c>
      <c r="AB54" s="40">
        <f t="shared" si="1"/>
        <v>-7.6957518194500849E-2</v>
      </c>
    </row>
    <row r="55" spans="1:28" x14ac:dyDescent="0.25">
      <c r="A55" s="3">
        <v>49</v>
      </c>
      <c r="B55" s="12" t="s">
        <v>76</v>
      </c>
      <c r="C55" s="3">
        <v>16</v>
      </c>
      <c r="D55" s="24">
        <v>711500</v>
      </c>
      <c r="R55" s="3">
        <v>49</v>
      </c>
      <c r="S55" s="12" t="s">
        <v>76</v>
      </c>
      <c r="T55" s="2">
        <f>Juni!C55-C55</f>
        <v>15</v>
      </c>
      <c r="U55" s="30">
        <f>Juni!D55-D55</f>
        <v>471500</v>
      </c>
      <c r="V55" s="40">
        <f t="shared" si="0"/>
        <v>0.9375</v>
      </c>
      <c r="W55" s="40">
        <f t="shared" si="0"/>
        <v>0.66268446943078008</v>
      </c>
      <c r="Y55" s="3">
        <f>(Januari!C55+Februari!C55+Maret!C55+April!C55+Mei!C55+Juni!C55)-C55</f>
        <v>18</v>
      </c>
      <c r="Z55" s="24">
        <f>(Januari!D55+Februari!D55+Maret!D55+April!D55+Mei!D55+Juni!D55)-D55</f>
        <v>592000</v>
      </c>
      <c r="AA55" s="40">
        <f t="shared" si="1"/>
        <v>1.125</v>
      </c>
      <c r="AB55" s="40">
        <f t="shared" si="1"/>
        <v>0.83204497540407585</v>
      </c>
    </row>
    <row r="56" spans="1:28" x14ac:dyDescent="0.25">
      <c r="A56" s="3">
        <v>50</v>
      </c>
      <c r="B56" s="12" t="s">
        <v>77</v>
      </c>
      <c r="C56" s="3">
        <v>46</v>
      </c>
      <c r="D56" s="24">
        <v>1501990</v>
      </c>
      <c r="R56" s="3">
        <v>50</v>
      </c>
      <c r="S56" s="12" t="s">
        <v>77</v>
      </c>
      <c r="T56" s="2">
        <f>Juni!C56-C56</f>
        <v>61</v>
      </c>
      <c r="U56" s="30">
        <f>Juni!D56-D56</f>
        <v>2188312</v>
      </c>
      <c r="V56" s="40">
        <f t="shared" si="0"/>
        <v>1.326086956521739</v>
      </c>
      <c r="W56" s="40">
        <f t="shared" si="0"/>
        <v>1.4569417905578599</v>
      </c>
      <c r="Y56" s="3">
        <f>(Januari!C56+Februari!C56+Maret!C56+April!C56+Mei!C56+Juni!C56)-C56</f>
        <v>71</v>
      </c>
      <c r="Z56" s="24">
        <f>(Januari!D56+Februari!D56+Maret!D56+April!D56+Mei!D56+Juni!D56)-D56</f>
        <v>2633193</v>
      </c>
      <c r="AA56" s="40">
        <f t="shared" si="1"/>
        <v>1.5434782608695652</v>
      </c>
      <c r="AB56" s="40">
        <f t="shared" si="1"/>
        <v>1.7531361726775812</v>
      </c>
    </row>
    <row r="57" spans="1:28" x14ac:dyDescent="0.25">
      <c r="A57" s="3">
        <v>51</v>
      </c>
      <c r="B57" s="67" t="s">
        <v>127</v>
      </c>
      <c r="C57" s="3">
        <v>504</v>
      </c>
      <c r="D57" s="24">
        <v>18434905</v>
      </c>
      <c r="R57" s="3">
        <v>51</v>
      </c>
      <c r="S57" s="12" t="s">
        <v>78</v>
      </c>
      <c r="T57" s="2">
        <f>Juni!C57-C57</f>
        <v>-134</v>
      </c>
      <c r="U57" s="30">
        <f>Juni!D57-D57</f>
        <v>-5309380</v>
      </c>
      <c r="V57" s="40">
        <f t="shared" si="0"/>
        <v>-0.26587301587301587</v>
      </c>
      <c r="W57" s="40">
        <f t="shared" si="0"/>
        <v>-0.2880069086333778</v>
      </c>
      <c r="Y57" s="3">
        <f>(Januari!C57+Februari!C57+Maret!C57+April!C57+Mei!C57+Juni!C57)-C57</f>
        <v>-114</v>
      </c>
      <c r="Z57" s="24">
        <f>(Januari!D57+Februari!D57+Maret!D57+April!D57+Mei!D57+Juni!D57)-D57</f>
        <v>-4549119</v>
      </c>
      <c r="AA57" s="40">
        <f t="shared" si="1"/>
        <v>-0.22619047619047619</v>
      </c>
      <c r="AB57" s="40">
        <f t="shared" si="1"/>
        <v>-0.24676660932074237</v>
      </c>
    </row>
    <row r="58" spans="1:28" x14ac:dyDescent="0.25">
      <c r="A58" s="3">
        <v>52</v>
      </c>
      <c r="B58" s="67" t="s">
        <v>79</v>
      </c>
      <c r="C58" s="3">
        <v>4</v>
      </c>
      <c r="D58" s="24">
        <v>185663</v>
      </c>
      <c r="R58" s="3">
        <v>52</v>
      </c>
      <c r="S58" s="12" t="s">
        <v>79</v>
      </c>
      <c r="T58" s="2">
        <f>Juni!C58-C58</f>
        <v>-4</v>
      </c>
      <c r="U58" s="30">
        <f>Juni!D58-D58</f>
        <v>-185663</v>
      </c>
      <c r="V58" s="40">
        <f t="shared" si="0"/>
        <v>-1</v>
      </c>
      <c r="W58" s="40">
        <f t="shared" si="0"/>
        <v>-1</v>
      </c>
      <c r="Y58" s="3">
        <f>(Januari!C58+Februari!C58+Maret!C58+April!C58+Mei!C58+Juni!C58)-C58</f>
        <v>-4</v>
      </c>
      <c r="Z58" s="24">
        <f>(Januari!D58+Februari!D58+Maret!D58+April!D58+Mei!D58+Juni!D58)-D58</f>
        <v>-185663</v>
      </c>
      <c r="AA58" s="40">
        <f t="shared" si="1"/>
        <v>-1</v>
      </c>
      <c r="AB58" s="40">
        <f t="shared" si="1"/>
        <v>-1</v>
      </c>
    </row>
    <row r="59" spans="1:28" x14ac:dyDescent="0.25">
      <c r="A59" s="3">
        <v>53</v>
      </c>
      <c r="B59" s="67" t="s">
        <v>80</v>
      </c>
      <c r="C59" s="46"/>
      <c r="D59" s="48"/>
      <c r="R59" s="3">
        <v>53</v>
      </c>
      <c r="S59" s="12" t="s">
        <v>80</v>
      </c>
      <c r="T59" s="2">
        <f>Juni!C59-C59</f>
        <v>0</v>
      </c>
      <c r="U59" s="30">
        <f>Juni!D59-D59</f>
        <v>0</v>
      </c>
      <c r="V59" s="40" t="e">
        <f t="shared" si="0"/>
        <v>#DIV/0!</v>
      </c>
      <c r="W59" s="40" t="e">
        <f t="shared" si="0"/>
        <v>#DIV/0!</v>
      </c>
      <c r="Y59" s="3">
        <f>(Januari!C59+Februari!C59+Maret!C59+April!C59+Mei!C59+Juni!C59)-C59</f>
        <v>0</v>
      </c>
      <c r="Z59" s="24">
        <f>(Januari!D59+Februari!D59+Maret!D59+April!D59+Mei!D59+Juni!D59)-D59</f>
        <v>0</v>
      </c>
      <c r="AA59" s="40" t="e">
        <f t="shared" si="1"/>
        <v>#DIV/0!</v>
      </c>
      <c r="AB59" s="40" t="e">
        <f t="shared" si="1"/>
        <v>#DIV/0!</v>
      </c>
    </row>
    <row r="60" spans="1:28" ht="15.75" thickBot="1" x14ac:dyDescent="0.3">
      <c r="A60" s="6">
        <v>54</v>
      </c>
      <c r="B60" s="68" t="s">
        <v>81</v>
      </c>
      <c r="C60" s="47"/>
      <c r="D60" s="49"/>
      <c r="R60" s="6">
        <v>54</v>
      </c>
      <c r="S60" s="13" t="s">
        <v>81</v>
      </c>
      <c r="T60" s="2">
        <f>Juni!C60-C60</f>
        <v>0</v>
      </c>
      <c r="U60" s="30">
        <f>Juni!D60-D60</f>
        <v>0</v>
      </c>
      <c r="V60" s="40" t="e">
        <f t="shared" si="0"/>
        <v>#DIV/0!</v>
      </c>
      <c r="W60" s="40" t="e">
        <f t="shared" si="0"/>
        <v>#DIV/0!</v>
      </c>
      <c r="Y60" s="3">
        <f>(Januari!C60+Februari!C60+Maret!C60+April!C60+Mei!C60+Juni!C60)-C60</f>
        <v>0</v>
      </c>
      <c r="Z60" s="24">
        <f>(Januari!D60+Februari!D60+Maret!D60+April!D60+Mei!D60+Juni!D60)-D60</f>
        <v>0</v>
      </c>
      <c r="AA60" s="40" t="e">
        <f t="shared" si="1"/>
        <v>#DIV/0!</v>
      </c>
      <c r="AB60" s="40" t="e">
        <f t="shared" si="1"/>
        <v>#DIV/0!</v>
      </c>
    </row>
    <row r="61" spans="1:28" ht="16.5" thickTop="1" thickBot="1" x14ac:dyDescent="0.3">
      <c r="A61" s="15"/>
      <c r="B61" s="16" t="s">
        <v>62</v>
      </c>
      <c r="C61" s="14">
        <f>SUM(C6:C60)</f>
        <v>5901</v>
      </c>
      <c r="D61" s="31">
        <f>SUM(D6:D60)</f>
        <v>234827732</v>
      </c>
      <c r="R61" s="15"/>
      <c r="S61" s="16" t="s">
        <v>62</v>
      </c>
      <c r="T61" s="38">
        <f>SUM(T6:T60)</f>
        <v>-1244</v>
      </c>
      <c r="U61" s="43">
        <f t="shared" ref="U61:W61" si="2">SUM(U6:U60)</f>
        <v>-60051258</v>
      </c>
      <c r="V61" s="38" t="e">
        <f t="shared" si="2"/>
        <v>#DIV/0!</v>
      </c>
      <c r="W61" s="38" t="e">
        <f t="shared" si="2"/>
        <v>#DIV/0!</v>
      </c>
      <c r="Y61" s="38">
        <f>SUM(Y6:Y60)</f>
        <v>-528</v>
      </c>
      <c r="Z61" s="43">
        <f t="shared" ref="Z61:AB61" si="3">SUM(Z6:Z60)</f>
        <v>-37047337</v>
      </c>
      <c r="AA61" s="38" t="e">
        <f t="shared" si="3"/>
        <v>#DIV/0!</v>
      </c>
      <c r="AB61" s="38" t="e">
        <f t="shared" si="3"/>
        <v>#DIV/0!</v>
      </c>
    </row>
    <row r="62" spans="1:28" ht="15.75" thickTop="1" x14ac:dyDescent="0.25"/>
    <row r="66" spans="1:4" ht="18.75" x14ac:dyDescent="0.3">
      <c r="A66" s="54" t="s">
        <v>126</v>
      </c>
      <c r="B66" s="54"/>
      <c r="C66" s="54"/>
      <c r="D66" s="54"/>
    </row>
    <row r="67" spans="1:4" ht="18.75" x14ac:dyDescent="0.3">
      <c r="A67" s="54" t="s">
        <v>59</v>
      </c>
      <c r="B67" s="54"/>
      <c r="C67" s="54"/>
      <c r="D67" s="54"/>
    </row>
    <row r="68" spans="1:4" ht="19.5" thickBot="1" x14ac:dyDescent="0.35">
      <c r="A68" s="55" t="s">
        <v>88</v>
      </c>
      <c r="B68" s="56"/>
      <c r="C68" s="56"/>
      <c r="D68" s="56"/>
    </row>
    <row r="69" spans="1:4" ht="20.25" thickTop="1" thickBot="1" x14ac:dyDescent="0.35">
      <c r="A69" s="52" t="s">
        <v>0</v>
      </c>
      <c r="B69" s="52" t="s">
        <v>1</v>
      </c>
      <c r="C69" s="50" t="s">
        <v>41</v>
      </c>
      <c r="D69" s="51"/>
    </row>
    <row r="70" spans="1:4" ht="20.25" thickTop="1" thickBot="1" x14ac:dyDescent="0.35">
      <c r="A70" s="53"/>
      <c r="B70" s="53"/>
      <c r="C70" s="45" t="s">
        <v>40</v>
      </c>
      <c r="D70" s="45" t="s">
        <v>39</v>
      </c>
    </row>
    <row r="71" spans="1:4" ht="15.75" thickTop="1" x14ac:dyDescent="0.25">
      <c r="A71" s="2">
        <v>1</v>
      </c>
      <c r="B71" s="8" t="s">
        <v>61</v>
      </c>
      <c r="C71" s="2">
        <v>760</v>
      </c>
      <c r="D71" s="30">
        <v>43127837</v>
      </c>
    </row>
    <row r="72" spans="1:4" x14ac:dyDescent="0.25">
      <c r="A72" s="3">
        <v>2</v>
      </c>
      <c r="B72" s="12" t="s">
        <v>78</v>
      </c>
      <c r="C72" s="3">
        <v>504</v>
      </c>
      <c r="D72" s="24">
        <v>18434905</v>
      </c>
    </row>
    <row r="73" spans="1:4" x14ac:dyDescent="0.25">
      <c r="A73" s="3">
        <v>3</v>
      </c>
      <c r="B73" s="10" t="s">
        <v>10</v>
      </c>
      <c r="C73" s="3">
        <v>497</v>
      </c>
      <c r="D73" s="24">
        <v>22183988</v>
      </c>
    </row>
    <row r="74" spans="1:4" x14ac:dyDescent="0.25">
      <c r="A74" s="3">
        <v>4</v>
      </c>
      <c r="B74" s="12" t="s">
        <v>63</v>
      </c>
      <c r="C74" s="3">
        <v>428</v>
      </c>
      <c r="D74" s="24">
        <v>11345383</v>
      </c>
    </row>
    <row r="75" spans="1:4" x14ac:dyDescent="0.25">
      <c r="A75" s="3">
        <v>5</v>
      </c>
      <c r="B75" s="9" t="s">
        <v>17</v>
      </c>
      <c r="C75" s="3">
        <v>316</v>
      </c>
      <c r="D75" s="24">
        <v>14661869</v>
      </c>
    </row>
    <row r="76" spans="1:4" x14ac:dyDescent="0.25">
      <c r="A76" s="3">
        <v>6</v>
      </c>
      <c r="B76" s="9" t="s">
        <v>25</v>
      </c>
      <c r="C76" s="3">
        <v>291</v>
      </c>
      <c r="D76" s="24">
        <v>8912482</v>
      </c>
    </row>
    <row r="77" spans="1:4" x14ac:dyDescent="0.25">
      <c r="A77" s="3">
        <v>7</v>
      </c>
      <c r="B77" s="9" t="s">
        <v>13</v>
      </c>
      <c r="C77" s="3">
        <v>257</v>
      </c>
      <c r="D77" s="24">
        <v>7353860</v>
      </c>
    </row>
    <row r="78" spans="1:4" x14ac:dyDescent="0.25">
      <c r="A78" s="3">
        <v>8</v>
      </c>
      <c r="B78" s="9" t="s">
        <v>23</v>
      </c>
      <c r="C78" s="3">
        <v>239</v>
      </c>
      <c r="D78" s="24">
        <v>11675805</v>
      </c>
    </row>
    <row r="79" spans="1:4" x14ac:dyDescent="0.25">
      <c r="A79" s="3">
        <v>9</v>
      </c>
      <c r="B79" s="12" t="s">
        <v>67</v>
      </c>
      <c r="C79" s="3">
        <v>220</v>
      </c>
      <c r="D79" s="24">
        <v>15216056</v>
      </c>
    </row>
    <row r="80" spans="1:4" x14ac:dyDescent="0.25">
      <c r="A80" s="3">
        <v>10</v>
      </c>
      <c r="B80" s="9" t="s">
        <v>5</v>
      </c>
      <c r="C80" s="3">
        <v>179</v>
      </c>
      <c r="D80" s="24">
        <v>5449331</v>
      </c>
    </row>
    <row r="81" spans="1:4" x14ac:dyDescent="0.25">
      <c r="A81" s="3">
        <v>11</v>
      </c>
      <c r="B81" s="9" t="s">
        <v>29</v>
      </c>
      <c r="C81" s="3">
        <v>159</v>
      </c>
      <c r="D81" s="24">
        <v>7258601</v>
      </c>
    </row>
    <row r="82" spans="1:4" x14ac:dyDescent="0.25">
      <c r="A82" s="3">
        <v>12</v>
      </c>
      <c r="B82" s="12" t="s">
        <v>74</v>
      </c>
      <c r="C82" s="3">
        <v>159</v>
      </c>
      <c r="D82" s="24">
        <v>4524604</v>
      </c>
    </row>
    <row r="83" spans="1:4" x14ac:dyDescent="0.25">
      <c r="A83" s="3">
        <v>13</v>
      </c>
      <c r="B83" s="12" t="s">
        <v>66</v>
      </c>
      <c r="C83" s="3">
        <v>151</v>
      </c>
      <c r="D83" s="24">
        <v>5375228</v>
      </c>
    </row>
    <row r="84" spans="1:4" x14ac:dyDescent="0.25">
      <c r="A84" s="3">
        <v>14</v>
      </c>
      <c r="B84" s="9" t="s">
        <v>82</v>
      </c>
      <c r="C84" s="3">
        <v>147</v>
      </c>
      <c r="D84" s="24">
        <v>4127000</v>
      </c>
    </row>
    <row r="85" spans="1:4" x14ac:dyDescent="0.25">
      <c r="A85" s="3">
        <v>15</v>
      </c>
      <c r="B85" s="12" t="s">
        <v>70</v>
      </c>
      <c r="C85" s="3">
        <v>147</v>
      </c>
      <c r="D85" s="24">
        <v>2712799</v>
      </c>
    </row>
    <row r="86" spans="1:4" x14ac:dyDescent="0.25">
      <c r="A86" s="3">
        <v>16</v>
      </c>
      <c r="B86" s="9" t="s">
        <v>32</v>
      </c>
      <c r="C86" s="4">
        <v>121</v>
      </c>
      <c r="D86" s="24">
        <v>3970000</v>
      </c>
    </row>
    <row r="87" spans="1:4" x14ac:dyDescent="0.25">
      <c r="A87" s="3">
        <v>17</v>
      </c>
      <c r="B87" s="9" t="s">
        <v>34</v>
      </c>
      <c r="C87" s="3">
        <v>121</v>
      </c>
      <c r="D87" s="24">
        <v>4707220</v>
      </c>
    </row>
    <row r="88" spans="1:4" x14ac:dyDescent="0.25">
      <c r="A88" s="3">
        <v>18</v>
      </c>
      <c r="B88" s="9" t="s">
        <v>15</v>
      </c>
      <c r="C88" s="3">
        <v>111</v>
      </c>
      <c r="D88" s="24">
        <v>3585334</v>
      </c>
    </row>
    <row r="89" spans="1:4" x14ac:dyDescent="0.25">
      <c r="A89" s="3">
        <v>19</v>
      </c>
      <c r="B89" s="9" t="s">
        <v>20</v>
      </c>
      <c r="C89" s="3">
        <v>100</v>
      </c>
      <c r="D89" s="24">
        <v>3882992</v>
      </c>
    </row>
    <row r="90" spans="1:4" x14ac:dyDescent="0.25">
      <c r="A90" s="3">
        <v>20</v>
      </c>
      <c r="B90" s="9" t="s">
        <v>9</v>
      </c>
      <c r="C90" s="3">
        <v>83</v>
      </c>
      <c r="D90" s="24">
        <v>3374184</v>
      </c>
    </row>
    <row r="91" spans="1:4" x14ac:dyDescent="0.25">
      <c r="A91" s="3">
        <v>21</v>
      </c>
      <c r="B91" s="12" t="s">
        <v>65</v>
      </c>
      <c r="C91" s="3">
        <v>83</v>
      </c>
      <c r="D91" s="24">
        <v>4100500</v>
      </c>
    </row>
    <row r="92" spans="1:4" x14ac:dyDescent="0.25">
      <c r="A92" s="3">
        <v>22</v>
      </c>
      <c r="B92" s="9" t="s">
        <v>11</v>
      </c>
      <c r="C92" s="3">
        <v>69</v>
      </c>
      <c r="D92" s="24">
        <v>2758248</v>
      </c>
    </row>
    <row r="93" spans="1:4" x14ac:dyDescent="0.25">
      <c r="A93" s="3">
        <v>23</v>
      </c>
      <c r="B93" s="12" t="s">
        <v>75</v>
      </c>
      <c r="C93" s="3">
        <v>65</v>
      </c>
      <c r="D93" s="24">
        <v>3122372</v>
      </c>
    </row>
    <row r="94" spans="1:4" x14ac:dyDescent="0.25">
      <c r="A94" s="3">
        <v>24</v>
      </c>
      <c r="B94" s="9" t="s">
        <v>19</v>
      </c>
      <c r="C94" s="3">
        <v>61</v>
      </c>
      <c r="D94" s="24">
        <v>2289537</v>
      </c>
    </row>
    <row r="95" spans="1:4" x14ac:dyDescent="0.25">
      <c r="A95" s="3">
        <v>25</v>
      </c>
      <c r="B95" s="7" t="s">
        <v>35</v>
      </c>
      <c r="C95" s="3">
        <v>61</v>
      </c>
      <c r="D95" s="24">
        <v>1657762</v>
      </c>
    </row>
    <row r="96" spans="1:4" x14ac:dyDescent="0.25">
      <c r="A96" s="3">
        <v>26</v>
      </c>
      <c r="B96" s="9" t="s">
        <v>28</v>
      </c>
      <c r="C96" s="3">
        <v>55</v>
      </c>
      <c r="D96" s="24">
        <v>1465974</v>
      </c>
    </row>
    <row r="97" spans="1:4" x14ac:dyDescent="0.25">
      <c r="A97" s="3">
        <v>27</v>
      </c>
      <c r="B97" s="9" t="s">
        <v>21</v>
      </c>
      <c r="C97" s="3">
        <v>53</v>
      </c>
      <c r="D97" s="24">
        <v>2122033</v>
      </c>
    </row>
    <row r="98" spans="1:4" x14ac:dyDescent="0.25">
      <c r="A98" s="3"/>
      <c r="B98" s="9" t="s">
        <v>6</v>
      </c>
      <c r="C98" s="3">
        <v>52</v>
      </c>
      <c r="D98" s="24">
        <v>1722346</v>
      </c>
    </row>
    <row r="99" spans="1:4" x14ac:dyDescent="0.25">
      <c r="A99" s="3">
        <v>28</v>
      </c>
      <c r="B99" s="12" t="s">
        <v>64</v>
      </c>
      <c r="C99" s="3">
        <v>50</v>
      </c>
      <c r="D99" s="24">
        <v>1263047</v>
      </c>
    </row>
    <row r="100" spans="1:4" x14ac:dyDescent="0.25">
      <c r="A100" s="3">
        <v>29</v>
      </c>
      <c r="B100" s="9" t="s">
        <v>18</v>
      </c>
      <c r="C100" s="3">
        <v>49</v>
      </c>
      <c r="D100" s="24">
        <v>1771860</v>
      </c>
    </row>
    <row r="101" spans="1:4" x14ac:dyDescent="0.25">
      <c r="A101" s="3">
        <v>30</v>
      </c>
      <c r="B101" s="12" t="s">
        <v>77</v>
      </c>
      <c r="C101" s="3">
        <v>46</v>
      </c>
      <c r="D101" s="24">
        <v>1501990</v>
      </c>
    </row>
    <row r="102" spans="1:4" x14ac:dyDescent="0.25">
      <c r="A102" s="3">
        <v>31</v>
      </c>
      <c r="B102" s="9" t="s">
        <v>27</v>
      </c>
      <c r="C102" s="3">
        <v>40</v>
      </c>
      <c r="D102" s="24">
        <v>1716986</v>
      </c>
    </row>
    <row r="103" spans="1:4" x14ac:dyDescent="0.25">
      <c r="A103" s="3">
        <v>32</v>
      </c>
      <c r="B103" s="9" t="s">
        <v>4</v>
      </c>
      <c r="C103" s="3">
        <v>28</v>
      </c>
      <c r="D103" s="24">
        <v>520950</v>
      </c>
    </row>
    <row r="104" spans="1:4" x14ac:dyDescent="0.25">
      <c r="A104" s="3">
        <v>33</v>
      </c>
      <c r="B104" s="9" t="s">
        <v>2</v>
      </c>
      <c r="C104" s="3">
        <v>27</v>
      </c>
      <c r="D104" s="24">
        <v>1272627</v>
      </c>
    </row>
    <row r="105" spans="1:4" x14ac:dyDescent="0.25">
      <c r="A105" s="3">
        <v>34</v>
      </c>
      <c r="B105" s="9" t="s">
        <v>12</v>
      </c>
      <c r="C105" s="3">
        <v>27</v>
      </c>
      <c r="D105" s="24">
        <v>773641</v>
      </c>
    </row>
    <row r="106" spans="1:4" x14ac:dyDescent="0.25">
      <c r="A106" s="3">
        <v>35</v>
      </c>
      <c r="B106" s="11" t="s">
        <v>30</v>
      </c>
      <c r="C106" s="3">
        <v>25</v>
      </c>
      <c r="D106" s="24">
        <v>730070</v>
      </c>
    </row>
    <row r="107" spans="1:4" x14ac:dyDescent="0.25">
      <c r="A107" s="3">
        <v>36</v>
      </c>
      <c r="B107" s="9" t="s">
        <v>26</v>
      </c>
      <c r="C107" s="3">
        <v>24</v>
      </c>
      <c r="D107" s="24">
        <v>627753</v>
      </c>
    </row>
    <row r="108" spans="1:4" x14ac:dyDescent="0.25">
      <c r="A108" s="3">
        <v>37</v>
      </c>
      <c r="B108" s="9" t="s">
        <v>33</v>
      </c>
      <c r="C108" s="3">
        <v>18</v>
      </c>
      <c r="D108" s="24">
        <v>796075</v>
      </c>
    </row>
    <row r="109" spans="1:4" x14ac:dyDescent="0.25">
      <c r="A109" s="3">
        <v>38</v>
      </c>
      <c r="B109" s="12" t="s">
        <v>76</v>
      </c>
      <c r="C109" s="3">
        <v>16</v>
      </c>
      <c r="D109" s="24">
        <v>711500</v>
      </c>
    </row>
    <row r="110" spans="1:4" x14ac:dyDescent="0.25">
      <c r="A110" s="3">
        <v>39</v>
      </c>
      <c r="B110" s="9" t="s">
        <v>14</v>
      </c>
      <c r="C110" s="3">
        <v>15</v>
      </c>
      <c r="D110" s="24">
        <v>393068</v>
      </c>
    </row>
    <row r="111" spans="1:4" x14ac:dyDescent="0.25">
      <c r="A111" s="3">
        <v>40</v>
      </c>
      <c r="B111" s="9" t="s">
        <v>22</v>
      </c>
      <c r="C111" s="3">
        <v>15</v>
      </c>
      <c r="D111" s="24">
        <v>404227</v>
      </c>
    </row>
    <row r="112" spans="1:4" x14ac:dyDescent="0.25">
      <c r="A112" s="3">
        <v>41</v>
      </c>
      <c r="B112" s="12" t="s">
        <v>96</v>
      </c>
      <c r="C112" s="3">
        <v>11</v>
      </c>
      <c r="D112" s="24">
        <v>326614</v>
      </c>
    </row>
    <row r="113" spans="1:4" x14ac:dyDescent="0.25">
      <c r="A113" s="3">
        <v>42</v>
      </c>
      <c r="B113" s="12" t="s">
        <v>71</v>
      </c>
      <c r="C113" s="3">
        <v>9</v>
      </c>
      <c r="D113" s="24">
        <v>372000</v>
      </c>
    </row>
    <row r="114" spans="1:4" x14ac:dyDescent="0.25">
      <c r="A114" s="3">
        <v>43</v>
      </c>
      <c r="B114" s="9" t="s">
        <v>24</v>
      </c>
      <c r="C114" s="3">
        <v>6</v>
      </c>
      <c r="D114" s="24">
        <v>232500</v>
      </c>
    </row>
    <row r="115" spans="1:4" x14ac:dyDescent="0.25">
      <c r="A115" s="3">
        <v>44</v>
      </c>
      <c r="B115" s="12" t="s">
        <v>79</v>
      </c>
      <c r="C115" s="3">
        <v>4</v>
      </c>
      <c r="D115" s="24">
        <v>185663</v>
      </c>
    </row>
    <row r="116" spans="1:4" x14ac:dyDescent="0.25">
      <c r="A116" s="3">
        <v>45</v>
      </c>
      <c r="B116" s="9" t="s">
        <v>3</v>
      </c>
      <c r="C116" s="3">
        <v>2</v>
      </c>
      <c r="D116" s="24">
        <v>108911</v>
      </c>
    </row>
    <row r="117" spans="1:4" x14ac:dyDescent="0.25">
      <c r="A117" s="3">
        <v>46</v>
      </c>
      <c r="B117" s="9" t="s">
        <v>7</v>
      </c>
      <c r="C117" s="20"/>
      <c r="D117" s="27"/>
    </row>
    <row r="118" spans="1:4" x14ac:dyDescent="0.25">
      <c r="A118" s="3">
        <v>47</v>
      </c>
      <c r="B118" s="9" t="s">
        <v>8</v>
      </c>
      <c r="C118" s="20"/>
      <c r="D118" s="27"/>
    </row>
    <row r="119" spans="1:4" x14ac:dyDescent="0.25">
      <c r="A119" s="3">
        <v>48</v>
      </c>
      <c r="B119" s="9" t="s">
        <v>16</v>
      </c>
      <c r="C119" s="20"/>
      <c r="D119" s="27"/>
    </row>
    <row r="120" spans="1:4" x14ac:dyDescent="0.25">
      <c r="A120" s="3">
        <v>49</v>
      </c>
      <c r="B120" s="7" t="s">
        <v>31</v>
      </c>
      <c r="C120" s="20"/>
      <c r="D120" s="27"/>
    </row>
    <row r="121" spans="1:4" x14ac:dyDescent="0.25">
      <c r="A121" s="3">
        <v>50</v>
      </c>
      <c r="B121" s="12" t="s">
        <v>68</v>
      </c>
      <c r="C121" s="46"/>
      <c r="D121" s="48"/>
    </row>
    <row r="122" spans="1:4" x14ac:dyDescent="0.25">
      <c r="A122" s="3">
        <v>51</v>
      </c>
      <c r="B122" s="12" t="s">
        <v>69</v>
      </c>
      <c r="C122" s="20"/>
      <c r="D122" s="27"/>
    </row>
    <row r="123" spans="1:4" x14ac:dyDescent="0.25">
      <c r="A123" s="3">
        <v>52</v>
      </c>
      <c r="B123" s="12" t="s">
        <v>73</v>
      </c>
      <c r="C123" s="20"/>
      <c r="D123" s="27"/>
    </row>
    <row r="124" spans="1:4" x14ac:dyDescent="0.25">
      <c r="A124" s="3">
        <v>53</v>
      </c>
      <c r="B124" s="12" t="s">
        <v>80</v>
      </c>
      <c r="C124" s="46"/>
      <c r="D124" s="48"/>
    </row>
    <row r="125" spans="1:4" ht="15.75" thickBot="1" x14ac:dyDescent="0.3">
      <c r="A125" s="6">
        <v>54</v>
      </c>
      <c r="B125" s="13" t="s">
        <v>81</v>
      </c>
      <c r="C125" s="47"/>
      <c r="D125" s="49"/>
    </row>
    <row r="126" spans="1:4" ht="16.5" thickTop="1" thickBot="1" x14ac:dyDescent="0.3">
      <c r="A126" s="15"/>
      <c r="B126" s="16" t="s">
        <v>62</v>
      </c>
      <c r="C126" s="14">
        <f>SUM(C71:C125)</f>
        <v>5901</v>
      </c>
      <c r="D126" s="31">
        <f>SUM(D71:D125)</f>
        <v>234827732</v>
      </c>
    </row>
    <row r="127" spans="1:4" ht="15.75" thickTop="1" x14ac:dyDescent="0.25"/>
  </sheetData>
  <mergeCells count="20">
    <mergeCell ref="A66:D66"/>
    <mergeCell ref="A67:D67"/>
    <mergeCell ref="A68:D68"/>
    <mergeCell ref="A69:A70"/>
    <mergeCell ref="B69:B70"/>
    <mergeCell ref="C69:D69"/>
    <mergeCell ref="A1:D1"/>
    <mergeCell ref="A2:D2"/>
    <mergeCell ref="A3:D3"/>
    <mergeCell ref="A4:A5"/>
    <mergeCell ref="B4:B5"/>
    <mergeCell ref="C4:D4"/>
    <mergeCell ref="R3:R5"/>
    <mergeCell ref="S3:S5"/>
    <mergeCell ref="T3:W3"/>
    <mergeCell ref="Y3:AB3"/>
    <mergeCell ref="T4:U4"/>
    <mergeCell ref="V4:W4"/>
    <mergeCell ref="Y4:Z4"/>
    <mergeCell ref="AA4:A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Januari</vt:lpstr>
      <vt:lpstr>Februari</vt:lpstr>
      <vt:lpstr>Maret</vt:lpstr>
      <vt:lpstr>April</vt:lpstr>
      <vt:lpstr>Mei</vt:lpstr>
      <vt:lpstr>Juni sd 15</vt:lpstr>
      <vt:lpstr>Juni</vt:lpstr>
      <vt:lpstr>Juli sd 15</vt:lpstr>
      <vt:lpstr>Juli</vt:lpstr>
      <vt:lpstr>Agustus sd 15</vt:lpstr>
      <vt:lpstr>Agustus</vt:lpstr>
      <vt:lpstr>September sd 15</vt:lpstr>
      <vt:lpstr>September</vt:lpstr>
      <vt:lpstr>Oktober sd 15</vt:lpstr>
      <vt:lpstr>Oktober</vt:lpstr>
      <vt:lpstr>Nopember sd 15</vt:lpstr>
      <vt:lpstr>Nopember</vt:lpstr>
      <vt:lpstr>Desember sd 15</vt:lpstr>
      <vt:lpstr>Desember</vt:lpstr>
      <vt:lpstr>Rekapitulasi</vt:lpstr>
      <vt:lpstr>Mei!Print_Area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wahono</dc:creator>
  <cp:lastModifiedBy>Ferry Nurdin</cp:lastModifiedBy>
  <cp:lastPrinted>2017-06-06T01:34:08Z</cp:lastPrinted>
  <dcterms:created xsi:type="dcterms:W3CDTF">2017-05-27T13:57:41Z</dcterms:created>
  <dcterms:modified xsi:type="dcterms:W3CDTF">2017-08-29T05:52:38Z</dcterms:modified>
</cp:coreProperties>
</file>