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ferryto\Documents\GitHub\DAT222x\"/>
    </mc:Choice>
  </mc:AlternateContent>
  <bookViews>
    <workbookView xWindow="0" yWindow="0" windowWidth="7470" windowHeight="6090" tabRatio="699" firstSheet="9" activeTab="13" xr2:uid="{00000000-000D-0000-FFFF-FFFF00000000}"/>
  </bookViews>
  <sheets>
    <sheet name="Probability Intro" sheetId="1" r:id="rId1"/>
    <sheet name="Complementstemp" sheetId="2" r:id="rId2"/>
    <sheet name="Complements final" sheetId="3" r:id="rId3"/>
    <sheet name="Mutually Exclusivetemp" sheetId="4" r:id="rId4"/>
    <sheet name="Mutually Exclusive final" sheetId="5" r:id="rId5"/>
    <sheet name="Independenttemp" sheetId="7" r:id="rId6"/>
    <sheet name="Independentfinal" sheetId="6" r:id="rId7"/>
    <sheet name="Condprobtemp" sheetId="9" r:id="rId8"/>
    <sheet name="CondProbfinal" sheetId="8" r:id="rId9"/>
    <sheet name="TotaProbtemp" sheetId="11" r:id="rId10"/>
    <sheet name="TotaProbfinal" sheetId="10" r:id="rId11"/>
    <sheet name="BAYESTEMP" sheetId="13" r:id="rId12"/>
    <sheet name="BAYESFINAL" sheetId="12" r:id="rId13"/>
    <sheet name="Review Problems" sheetId="14" r:id="rId1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4" l="1"/>
  <c r="J20" i="12" l="1"/>
  <c r="J21" i="12"/>
  <c r="I23" i="12"/>
  <c r="B24" i="12"/>
  <c r="B21" i="12"/>
  <c r="C21" i="12" s="1"/>
  <c r="B20" i="12"/>
  <c r="C20" i="12" s="1"/>
  <c r="E14" i="10"/>
  <c r="F14" i="10" s="1"/>
  <c r="E13" i="10"/>
  <c r="J11" i="10"/>
  <c r="K20" i="12"/>
  <c r="C24" i="12"/>
  <c r="K21" i="12"/>
  <c r="J23" i="12"/>
  <c r="F43" i="6" l="1"/>
  <c r="C41" i="6"/>
  <c r="G43" i="6"/>
</calcChain>
</file>

<file path=xl/sharedStrings.xml><?xml version="1.0" encoding="utf-8"?>
<sst xmlns="http://schemas.openxmlformats.org/spreadsheetml/2006/main" count="608" uniqueCount="374">
  <si>
    <t>Introduction to Probability</t>
  </si>
  <si>
    <t>Experiment</t>
  </si>
  <si>
    <t>Situation with uncertainty that can be repeated</t>
  </si>
  <si>
    <t>1. Toss two dice</t>
  </si>
  <si>
    <t>2. Draw a Poker Hand</t>
  </si>
  <si>
    <t>3. Toss a coin 3 times</t>
  </si>
  <si>
    <t>Sample Space</t>
  </si>
  <si>
    <t>set of all possible outcomes for an experiment</t>
  </si>
  <si>
    <t>we like all points in sample space to have same probability</t>
  </si>
  <si>
    <t>Toss two coins</t>
  </si>
  <si>
    <t>HH HT TH TT</t>
  </si>
  <si>
    <t>Probabilities add to 1 so each point has 1/4 chance</t>
  </si>
  <si>
    <t>Toss two dice</t>
  </si>
  <si>
    <t>(1,1), (1,2), …(1,6), (2,1)….,(2,6),….(6,1), …(6,6)</t>
  </si>
  <si>
    <t>36 outcomes</t>
  </si>
  <si>
    <t>Probabilities of all possible outcomes must add to 1</t>
  </si>
  <si>
    <t>Probabilities must satisfy</t>
  </si>
  <si>
    <t>Event</t>
  </si>
  <si>
    <t>to which a probability is assigned</t>
  </si>
  <si>
    <t xml:space="preserve">a subset of the sample space </t>
  </si>
  <si>
    <t>Probability of any event &gt;=0</t>
  </si>
  <si>
    <t>Event=All points in sample space</t>
  </si>
  <si>
    <t>has probability 1</t>
  </si>
  <si>
    <t>Each point has chance 1/36</t>
  </si>
  <si>
    <t>Toss 2 dice probability total is 8</t>
  </si>
  <si>
    <t>(2,6) (3,5) (4,4) (5,3) (6,2)</t>
  </si>
  <si>
    <t>Family with 3 children</t>
  </si>
  <si>
    <t>BBB BBG BGB BGG</t>
  </si>
  <si>
    <t>GBB GBG GGB GGG</t>
  </si>
  <si>
    <t>BBG BGB</t>
  </si>
  <si>
    <t>GBB</t>
  </si>
  <si>
    <t>3/8</t>
  </si>
  <si>
    <t>5/36</t>
  </si>
  <si>
    <t>Axioms of Probability</t>
  </si>
  <si>
    <t>13/52=1/4</t>
  </si>
  <si>
    <t>Law of Complements</t>
  </si>
  <si>
    <t>Prob(A) + Prob(Not A) = 1</t>
  </si>
  <si>
    <t>A=YELLOW</t>
  </si>
  <si>
    <t>Prob(Not A) = 1- Prob(A)</t>
  </si>
  <si>
    <t>B=Not A BLUE</t>
  </si>
  <si>
    <t>Probability  you do not throw a total of 2 with 2 dice</t>
  </si>
  <si>
    <t>A=total of 2</t>
  </si>
  <si>
    <t>Not A= Not 2</t>
  </si>
  <si>
    <t>3 Children</t>
  </si>
  <si>
    <t>Probability at least 1 child is a girl</t>
  </si>
  <si>
    <t>A and Not A</t>
  </si>
  <si>
    <t>B=Not A</t>
  </si>
  <si>
    <t>P(A) = 5/16</t>
  </si>
  <si>
    <t>P(Not A)= 11/16</t>
  </si>
  <si>
    <t>P(2) = 1/36</t>
  </si>
  <si>
    <t>Prob(Not 2) = 1 - (1/36) =35/36</t>
  </si>
  <si>
    <t>Prob(&gt;=1 child girl)= 1-Prob(0 children are girls)</t>
  </si>
  <si>
    <t>Prob(&gt;=1 child girl)= 1- (1/8) = 7/8</t>
  </si>
  <si>
    <t>Mutually  Exclusive events</t>
  </si>
  <si>
    <t>Two events</t>
  </si>
  <si>
    <t>Mutually Exclusive</t>
  </si>
  <si>
    <t xml:space="preserve">Addition Rules </t>
  </si>
  <si>
    <t>are mutually exclusive if</t>
  </si>
  <si>
    <t>A=2020 Texans win Super Bowl</t>
  </si>
  <si>
    <t>the occurrence of one event</t>
  </si>
  <si>
    <t>B=Browns win 2020 Super Bowl</t>
  </si>
  <si>
    <t>Event C Blue</t>
  </si>
  <si>
    <t>Not Mutually Exclusive</t>
  </si>
  <si>
    <t>Event B orange</t>
  </si>
  <si>
    <t>A=DOW JONES GOES UP &gt;=20% IN 2020</t>
  </si>
  <si>
    <t>Event A x</t>
  </si>
  <si>
    <t>B=MICROSOFT STOCK GOES UP AT</t>
  </si>
  <si>
    <t>LEAST 15% IN 2020</t>
  </si>
  <si>
    <t>x</t>
  </si>
  <si>
    <t>Prob(A or B)</t>
  </si>
  <si>
    <t>=Prob(A) + Prob(B)-Prob( A and B)</t>
  </si>
  <si>
    <t>Prob(A or B)=</t>
  </si>
  <si>
    <t>3/12 + 3/12-(1/12)=5/12</t>
  </si>
  <si>
    <t>50%  Chance rains on Sat 50% chance rains on Sunday</t>
  </si>
  <si>
    <t>Is it sure to rain on the weekend?</t>
  </si>
  <si>
    <t>Events A and C are mutually exclusive</t>
  </si>
  <si>
    <t>Prob(A or B)=P(A) + P(B)-Prob(rain on Sat and Sun)</t>
  </si>
  <si>
    <t>.5 +.5-something greater than 0&lt;1</t>
  </si>
  <si>
    <t>Not sure to rain on the weekend</t>
  </si>
  <si>
    <t>Throw two dice</t>
  </si>
  <si>
    <t>what is chance you get at least one 4</t>
  </si>
  <si>
    <t>P(4 on first die or 2nd die)= (1/6) +(1/6)-(1/36)=11/36</t>
  </si>
  <si>
    <t xml:space="preserve">P(A or C)= </t>
  </si>
  <si>
    <t xml:space="preserve">P(4 on first die or 2nd die)= </t>
  </si>
  <si>
    <t>Independent Events</t>
  </si>
  <si>
    <t>Events A and B are independent if knowledge that A has happened</t>
  </si>
  <si>
    <t>does not change your estimate of Prob(B) or knowledge that B</t>
  </si>
  <si>
    <t>has happened does not change your estimate of Prob(A).</t>
  </si>
  <si>
    <t>Events Dow up &gt;=10% and Microsoft down &gt;=30% are not independent</t>
  </si>
  <si>
    <t>Events Dow up &gt;=10% and  event Manchester United wins Premier League are independent</t>
  </si>
  <si>
    <t>Two events A and B are independent if and only if</t>
  </si>
  <si>
    <t>A and B not independent</t>
  </si>
  <si>
    <t>Prob(A and B) = Prob(A)*Prob(B)</t>
  </si>
  <si>
    <t>A</t>
  </si>
  <si>
    <t>B</t>
  </si>
  <si>
    <t>Prob(A)=1/2</t>
  </si>
  <si>
    <t>P(B)= 6/10</t>
  </si>
  <si>
    <t>Prob(A and B) = 1/10</t>
  </si>
  <si>
    <t>1/10= (3/5)*(1/2)</t>
  </si>
  <si>
    <t>A ,B</t>
  </si>
  <si>
    <t>Not true so A and B are independent</t>
  </si>
  <si>
    <t>A and B independent</t>
  </si>
  <si>
    <t>P(A)=5/20=1/4</t>
  </si>
  <si>
    <t>13 diamonds</t>
  </si>
  <si>
    <t>P(B)=4/20=1/5</t>
  </si>
  <si>
    <t>13 spades</t>
  </si>
  <si>
    <t>A,B</t>
  </si>
  <si>
    <t>P(A and B)=1/20</t>
  </si>
  <si>
    <t>13 aces</t>
  </si>
  <si>
    <t>13 clubs</t>
  </si>
  <si>
    <t xml:space="preserve">1/20=(1/4)*(1/5) </t>
  </si>
  <si>
    <t>Draw card from deck of cards</t>
  </si>
  <si>
    <t>Yes so A and B are independent</t>
  </si>
  <si>
    <t>A=card is spade</t>
  </si>
  <si>
    <t>B=card is an ace</t>
  </si>
  <si>
    <t>IF A, B C, D, ETC ARE INDEPENDENT</t>
  </si>
  <si>
    <t>A and B are independent</t>
  </si>
  <si>
    <t>P(A)=1/4 P(B)=1/13 P(A and B) =1/52</t>
  </si>
  <si>
    <t>PROB(A and B and C and D)=PROB(A)*PROB(B)*PROB(Event C)*PROB(D)</t>
  </si>
  <si>
    <t>1/52=(1/4)*(1/13) True so A and B are independent</t>
  </si>
  <si>
    <t>A= card is spade</t>
  </si>
  <si>
    <t>Two independent systems each have 90% chance of working.</t>
  </si>
  <si>
    <t>B= card is ace of spades</t>
  </si>
  <si>
    <t>What is chance at least one system works?</t>
  </si>
  <si>
    <t>A and B are not independent</t>
  </si>
  <si>
    <t>1-Prob(0 systems work)</t>
  </si>
  <si>
    <t>Machines A B and C</t>
  </si>
  <si>
    <t>P(A) =1/4</t>
  </si>
  <si>
    <t>work the following fraction of the time</t>
  </si>
  <si>
    <t>Prob (0 systems work)=P(both fail) =.1*.1=.01</t>
  </si>
  <si>
    <t>P(B) = 1/52</t>
  </si>
  <si>
    <t>machine failures independent</t>
  </si>
  <si>
    <t>Prob &gt;=1 system works) = 1-.01 =.99</t>
  </si>
  <si>
    <t>P(A and B) =1/52</t>
  </si>
  <si>
    <t>P(System A works or System B works)=P(A works) + P(B works) -P(A and B work)</t>
  </si>
  <si>
    <t>1/52=(1/4)*(1/52)</t>
  </si>
  <si>
    <t>.9+.9-(.9)*(.9)=.99</t>
  </si>
  <si>
    <t>C</t>
  </si>
  <si>
    <t>What fraction of the time is at least one machine working?</t>
  </si>
  <si>
    <t>P(&gt;=1 machine working) = 1- P(0 are working)</t>
  </si>
  <si>
    <t>1-.0004</t>
  </si>
  <si>
    <t>= .9996</t>
  </si>
  <si>
    <t>P(0 working) = P(all 3 fail) =(.05)*(.10)*(.08)</t>
  </si>
  <si>
    <t>final</t>
  </si>
  <si>
    <t>Conditional Probability</t>
  </si>
  <si>
    <t>P(A and B)</t>
  </si>
  <si>
    <t>P(A|B)=</t>
  </si>
  <si>
    <t>__________</t>
  </si>
  <si>
    <t>P(B)</t>
  </si>
  <si>
    <t>CONDITIONAL PROBABILITY: P(A|B) =P(A and B)/P(B)</t>
  </si>
  <si>
    <t>P(A) = 8/20</t>
  </si>
  <si>
    <t>P(B) = 4/20</t>
  </si>
  <si>
    <t>P(A|B)= 1/20/(4/20) = 1/4</t>
  </si>
  <si>
    <t>P(A and B) = P(B)*P(A|B)</t>
  </si>
  <si>
    <t>A AND B NOT INDEPENDENT</t>
  </si>
  <si>
    <t>P(B)=4/20</t>
  </si>
  <si>
    <t>P(A and B) = P(A)*P(B|A)</t>
  </si>
  <si>
    <t>1/20</t>
  </si>
  <si>
    <t>A B</t>
  </si>
  <si>
    <t>-------</t>
  </si>
  <si>
    <t>=1/4</t>
  </si>
  <si>
    <t>A and B are independent iff</t>
  </si>
  <si>
    <t>4/20</t>
  </si>
  <si>
    <t>P(A|B) = P(A)</t>
  </si>
  <si>
    <t>P(A|B)= 1/4</t>
  </si>
  <si>
    <t>P(B|A) = P(B)</t>
  </si>
  <si>
    <t>P(A) = 8/20 = 2/5</t>
  </si>
  <si>
    <t>A= &gt;=one 6</t>
  </si>
  <si>
    <t>P(A|B) = 2/5 SO A AND B ARE NOW INDEPENDENT</t>
  </si>
  <si>
    <t>P(A and B)=2/20</t>
  </si>
  <si>
    <t>B=Total 10</t>
  </si>
  <si>
    <t>P(B)=5/20</t>
  </si>
  <si>
    <t>P(B|A)</t>
  </si>
  <si>
    <t>AB</t>
  </si>
  <si>
    <t>P(A|B)= 2/20/(5/20) = 2/5</t>
  </si>
  <si>
    <t>Draw two cards without replacement</t>
  </si>
  <si>
    <t>DICE</t>
  </si>
  <si>
    <t>A=first card is ace</t>
  </si>
  <si>
    <t>B=Second card is an ace</t>
  </si>
  <si>
    <t>P(A and B)=2/36</t>
  </si>
  <si>
    <t>P(A)=11/36</t>
  </si>
  <si>
    <t>2/36</t>
  </si>
  <si>
    <t>----------</t>
  </si>
  <si>
    <t>11/36</t>
  </si>
  <si>
    <t>3/51</t>
  </si>
  <si>
    <t>2/11</t>
  </si>
  <si>
    <t>=1/17</t>
  </si>
  <si>
    <t>P(B)=4/52</t>
  </si>
  <si>
    <t>P(B)=3/36</t>
  </si>
  <si>
    <t>A and B not Independent</t>
  </si>
  <si>
    <t>A AND B INDEPENDENT</t>
  </si>
  <si>
    <t>LAW OF TOTAL PROBABILITY</t>
  </si>
  <si>
    <t>P(FL)=.05</t>
  </si>
  <si>
    <t>P(FAIL|FL)=.8</t>
  </si>
  <si>
    <t>P(N FL)=.95</t>
  </si>
  <si>
    <t>P(FAIL|N FL) = .10</t>
  </si>
  <si>
    <t>5% cars flood damage 80% of them have engine fail</t>
  </si>
  <si>
    <t>95% no flood damage only 10% have engine fail</t>
  </si>
  <si>
    <t>P(FAIL)=P(FAIL WITH FL) +P(FAIL N FL)</t>
  </si>
  <si>
    <t>What fraction of cars have engine fail?</t>
  </si>
  <si>
    <t>P(FL)*P(FAIL|FL)+P(N FL)*P(FAIL|N FL)</t>
  </si>
  <si>
    <t>.05*.8+.95*.10</t>
  </si>
  <si>
    <t>Fail</t>
  </si>
  <si>
    <t>Not Fail</t>
  </si>
  <si>
    <t>13.5% CHANCE CAR FAILS</t>
  </si>
  <si>
    <t>Flood</t>
  </si>
  <si>
    <t>No Flood</t>
  </si>
  <si>
    <t>FIND CHANCE OF AN EVENT</t>
  </si>
  <si>
    <t>BY ADDING UP ALL THE MUTUALLY EXCLUSIVE WAYS</t>
  </si>
  <si>
    <t>EVENT CAN HAPPEN</t>
  </si>
  <si>
    <t>Bayes Theorem</t>
  </si>
  <si>
    <t>Gilbert Welch</t>
  </si>
  <si>
    <t>States of the World</t>
  </si>
  <si>
    <t>Overdiagnosed</t>
  </si>
  <si>
    <t>Cancer No Cancer</t>
  </si>
  <si>
    <t>Receive a signal</t>
  </si>
  <si>
    <t>+Mammogram</t>
  </si>
  <si>
    <t>Prior Prob*Likelihoods</t>
  </si>
  <si>
    <t>- Mammogram</t>
  </si>
  <si>
    <t>Prior Probabilities</t>
  </si>
  <si>
    <t xml:space="preserve">of States of the World </t>
  </si>
  <si>
    <t>Want posterior Probability</t>
  </si>
  <si>
    <t>P(Cancer and +)</t>
  </si>
  <si>
    <t>before receiving a "signal"</t>
  </si>
  <si>
    <t>P(Cancer|+ test result)=</t>
  </si>
  <si>
    <t>----------------</t>
  </si>
  <si>
    <t>P(+ test result)</t>
  </si>
  <si>
    <t>P(Cancer) =.004</t>
  </si>
  <si>
    <t>Likelihoods</t>
  </si>
  <si>
    <t>P(No  Cencer)= .996</t>
  </si>
  <si>
    <t>P(+|Cancer)=.8</t>
  </si>
  <si>
    <t>P(Cancer)*P(+|Cancer)</t>
  </si>
  <si>
    <t>P(+|No Cancer) = .10</t>
  </si>
  <si>
    <t>-----------------------------</t>
  </si>
  <si>
    <t>P(+ with Cancer)+P(+ with no cancer)</t>
  </si>
  <si>
    <t>----------------------------</t>
  </si>
  <si>
    <t>LOOK AT 10,000  PEOPLE</t>
  </si>
  <si>
    <t>P(Cancer)*P(+|Cancer)+P(No cancer)*P(+|No Cancer)</t>
  </si>
  <si>
    <t>+</t>
  </si>
  <si>
    <t>-</t>
  </si>
  <si>
    <t>CANCER</t>
  </si>
  <si>
    <t>Numerator</t>
  </si>
  <si>
    <t>NO CANCER</t>
  </si>
  <si>
    <t>DenominATOR</t>
  </si>
  <si>
    <t>P(CANCER|+ TEST RESULT)</t>
  </si>
  <si>
    <t>P(Cancer|+)=</t>
  </si>
  <si>
    <t>HOW WE USE INFORMATION TO UPDATE OUR VIEW OF THE WORLD</t>
  </si>
  <si>
    <t>probability exactly one daughter</t>
  </si>
  <si>
    <t>Probability Draw a diamond from a deck of cards</t>
  </si>
  <si>
    <t>Events a and Not A are complements</t>
  </si>
  <si>
    <t>A and C mutually exclusive</t>
  </si>
  <si>
    <t>A and B not mututally exclusive</t>
  </si>
  <si>
    <t>precludes occurrence of the other event</t>
  </si>
  <si>
    <t>P(A or C)= 3/12 + 2/12 = 5/12</t>
  </si>
  <si>
    <t>P(No  Cancer)= .996</t>
  </si>
  <si>
    <t>Three Interpretations of Probability</t>
  </si>
  <si>
    <t>Classical Definition: Using Sample Space and experiment approach</t>
  </si>
  <si>
    <t xml:space="preserve">Relative frequency approach: Use empirical data to estimate a </t>
  </si>
  <si>
    <t>Probability is the likelihood that an outcome occurs</t>
  </si>
  <si>
    <t>probability</t>
  </si>
  <si>
    <t>A player makes 80 of 100 free throws: estimate chance of making</t>
  </si>
  <si>
    <t>FT is 80%</t>
  </si>
  <si>
    <t>With more data relative frequency estimates of probability change.</t>
  </si>
  <si>
    <t>Subjective Probability:  use  judgement to estimate a probability</t>
  </si>
  <si>
    <t>What is chance Dow is &gt;=20,000 at end of 2020/</t>
  </si>
  <si>
    <t>Wisdom of crowds often helps here</t>
  </si>
  <si>
    <t>40% of students get an A in marketing</t>
  </si>
  <si>
    <t>30% of students get an A in statistics</t>
  </si>
  <si>
    <t>10% get an A in Both</t>
  </si>
  <si>
    <t>What fraction of students</t>
  </si>
  <si>
    <t>do not get an A in either course?</t>
  </si>
  <si>
    <t>P(No A's) = 1- .6 = .4</t>
  </si>
  <si>
    <t>A in Marketing</t>
  </si>
  <si>
    <t>No A in Marketing</t>
  </si>
  <si>
    <t>A in Stats</t>
  </si>
  <si>
    <t>No A in Stats</t>
  </si>
  <si>
    <t>Problem 1</t>
  </si>
  <si>
    <t>Problem 2</t>
  </si>
  <si>
    <t>We toss two dice</t>
  </si>
  <si>
    <t>A= Event first die is 3</t>
  </si>
  <si>
    <t>B = Event Total is 6</t>
  </si>
  <si>
    <t>Are these events independent?</t>
  </si>
  <si>
    <t>P( A and B) = 1/36</t>
  </si>
  <si>
    <t>P(A) = 1/6</t>
  </si>
  <si>
    <t>P(B) = 5/36</t>
  </si>
  <si>
    <t>P(A)*P(B) = 5/216</t>
  </si>
  <si>
    <t>No A and B are not independent</t>
  </si>
  <si>
    <t>Let C = Event Total is 7</t>
  </si>
  <si>
    <t>A and C are independent</t>
  </si>
  <si>
    <t>P(Event C) = 1/6</t>
  </si>
  <si>
    <t xml:space="preserve">Problem 3 </t>
  </si>
  <si>
    <t>A bowl has 3 Red and 5 Blue balls</t>
  </si>
  <si>
    <t>We draw 2 balls without replacement</t>
  </si>
  <si>
    <t>What is the chance that we get &gt;=1 Blue Ball</t>
  </si>
  <si>
    <t>P(&gt;=1 blue ball) = 1- P( 0 blue balls)</t>
  </si>
  <si>
    <t>P(0 Blue Balls)  =(3/8)*(2/7) = 6/56</t>
  </si>
  <si>
    <t>P(&gt;=1 blue ball) = 1 - 6/56 = 50/56</t>
  </si>
  <si>
    <t>or add up</t>
  </si>
  <si>
    <t>P(BB)</t>
  </si>
  <si>
    <t>P(RB)</t>
  </si>
  <si>
    <t>P(BR)</t>
  </si>
  <si>
    <t>(5/8)*(4/7) = 20/56</t>
  </si>
  <si>
    <t>(3/8)*(5/7) = 15/56</t>
  </si>
  <si>
    <t>(5/8)*(3/7) = 15/56</t>
  </si>
  <si>
    <t>Total</t>
  </si>
  <si>
    <t>50/56</t>
  </si>
  <si>
    <t>Problem 4</t>
  </si>
  <si>
    <t>10 coins</t>
  </si>
  <si>
    <t>5 Two Headed</t>
  </si>
  <si>
    <t>3 Two tailed</t>
  </si>
  <si>
    <t>2 Fair</t>
  </si>
  <si>
    <t>What is chance of head?</t>
  </si>
  <si>
    <t>Prior Probablities</t>
  </si>
  <si>
    <t>P(H|2H)=1 P(H|2T) = 0 P(H|F) .5</t>
  </si>
  <si>
    <t>P(H) = P(2H)*P(H|2H) + P(2T)*P(H|2T) + P(F)*P(H|F)</t>
  </si>
  <si>
    <t>.5*1+.3*0+.2*.5= .6</t>
  </si>
  <si>
    <t>P(F|H)=</t>
  </si>
  <si>
    <t>----------------------------------------</t>
  </si>
  <si>
    <t>P(H)</t>
  </si>
  <si>
    <t>.2*.5</t>
  </si>
  <si>
    <t>=</t>
  </si>
  <si>
    <t>--------------</t>
  </si>
  <si>
    <t>Problem 5</t>
  </si>
  <si>
    <t>P(A)=.1 P(B) =.2 (Event C) = .3</t>
  </si>
  <si>
    <t>What is P(A or B or C)</t>
  </si>
  <si>
    <t>If  events are Mutually Exclusive?</t>
  </si>
  <si>
    <t>If events  are independent?</t>
  </si>
  <si>
    <t>P(A) + P(B) + P(Event C) = 0.6</t>
  </si>
  <si>
    <t>Independent</t>
  </si>
  <si>
    <t>P(A or B or C) = 1- P(None of A B  and C)</t>
  </si>
  <si>
    <t>P(None of A B and C) = (1-.1)*(1-.2)*(1-.3)</t>
  </si>
  <si>
    <t>=.9*.8*.7 = .504</t>
  </si>
  <si>
    <t>P(A or B or C) = 1-.504 = .496</t>
  </si>
  <si>
    <t>Prob(A or B)??</t>
  </si>
  <si>
    <t>Then</t>
  </si>
  <si>
    <t>If events X and Y  are mutually exclusive</t>
  </si>
  <si>
    <t>P(X and Y)=0</t>
  </si>
  <si>
    <t>Prob( X or Y) = Prob(X) + Prob (Y)</t>
  </si>
  <si>
    <t>In general</t>
  </si>
  <si>
    <t>so</t>
  </si>
  <si>
    <t>FIRST</t>
  </si>
  <si>
    <t>SECOND</t>
  </si>
  <si>
    <t>P(2H) = 1/2 P(2T) = 3/10 P(1H) = 2/10</t>
  </si>
  <si>
    <t>A and B not</t>
  </si>
  <si>
    <t>A and C Mutually Exclusive</t>
  </si>
  <si>
    <t>B and C Mutually Exclusive</t>
  </si>
  <si>
    <t>A= Rain on Saturday B = Rain on Sunday</t>
  </si>
  <si>
    <t>Probability</t>
  </si>
  <si>
    <t>2/12</t>
  </si>
  <si>
    <t>3/12</t>
  </si>
  <si>
    <t>P(No A's ) = 1- P(&gt;=1 A)</t>
  </si>
  <si>
    <t>P(&gt;=1 A)= P(A in Marketing) +P(A in Stats)- P(A in both) = .4 +.3 -1.</t>
  </si>
  <si>
    <t>(1,5) (2,4) (3,3) (4,2) (5,1)</t>
  </si>
  <si>
    <t>(1,6) (2,5) (3,4) (4,3) (5,2) (6,1)</t>
  </si>
  <si>
    <t>P(A and C) =1/36=P(A)*P(Event C)</t>
  </si>
  <si>
    <t>.6 denominator of Bayes</t>
  </si>
  <si>
    <t>Given coin toss comes up heads what is chance coin was fair?</t>
  </si>
  <si>
    <t>---------</t>
  </si>
  <si>
    <t>Addition Rule</t>
  </si>
  <si>
    <t xml:space="preserve"> P(F)*P(H|F)</t>
  </si>
  <si>
    <t>A in op</t>
  </si>
  <si>
    <t>!A in op</t>
  </si>
  <si>
    <t>A in stats</t>
  </si>
  <si>
    <t>!A in stats</t>
  </si>
  <si>
    <t>At least 1 A</t>
  </si>
  <si>
    <t>(0.85-0.2)</t>
  </si>
  <si>
    <t>No A</t>
  </si>
  <si>
    <t>1- At least 1A</t>
  </si>
  <si>
    <t>P(face)</t>
  </si>
  <si>
    <t>12/52</t>
  </si>
  <si>
    <t>P(red)</t>
  </si>
  <si>
    <t>26/52</t>
  </si>
  <si>
    <t>P(red|face)</t>
  </si>
  <si>
    <t>p(red)*p(face|red) / p(face)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</si>
</sst>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164" fontId="1" fillId="0" borderId="0" xfId="0" quotePrefix="1" applyNumberFormat="1" applyFont="1"/>
    <xf numFmtId="17" fontId="1" fillId="0" borderId="0" xfId="0" quotePrefix="1" applyNumberFormat="1" applyFont="1"/>
    <xf numFmtId="0" fontId="1" fillId="4" borderId="0" xfId="0" applyFont="1" applyFill="1"/>
    <xf numFmtId="0" fontId="3" fillId="0" borderId="0" xfId="0" applyFont="1"/>
    <xf numFmtId="0" fontId="3" fillId="2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2" borderId="4" xfId="0" applyFont="1" applyFill="1" applyBorder="1"/>
    <xf numFmtId="0" fontId="3" fillId="5" borderId="0" xfId="0" applyFont="1" applyFill="1" applyBorder="1"/>
    <xf numFmtId="0" fontId="3" fillId="2" borderId="0" xfId="0" applyFont="1" applyFill="1" applyBorder="1"/>
    <xf numFmtId="0" fontId="3" fillId="5" borderId="5" xfId="0" applyFont="1" applyFill="1" applyBorder="1"/>
    <xf numFmtId="0" fontId="3" fillId="5" borderId="4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2" borderId="7" xfId="0" applyFont="1" applyFill="1" applyBorder="1"/>
    <xf numFmtId="0" fontId="3" fillId="5" borderId="8" xfId="0" applyFont="1" applyFill="1" applyBorder="1"/>
    <xf numFmtId="0" fontId="3" fillId="2" borderId="0" xfId="0" applyFont="1" applyFill="1"/>
    <xf numFmtId="0" fontId="0" fillId="2" borderId="0" xfId="0" applyFill="1"/>
    <xf numFmtId="0" fontId="3" fillId="5" borderId="0" xfId="0" applyFont="1" applyFill="1"/>
    <xf numFmtId="0" fontId="4" fillId="0" borderId="0" xfId="0" applyFont="1"/>
    <xf numFmtId="0" fontId="5" fillId="0" borderId="0" xfId="0" applyFont="1"/>
    <xf numFmtId="0" fontId="4" fillId="6" borderId="0" xfId="0" applyFont="1" applyFill="1"/>
    <xf numFmtId="0" fontId="6" fillId="0" borderId="0" xfId="0" applyFont="1"/>
    <xf numFmtId="0" fontId="4" fillId="3" borderId="0" xfId="0" applyFont="1" applyFill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1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0" borderId="0" xfId="0" quotePrefix="1" applyFont="1"/>
    <xf numFmtId="0" fontId="3" fillId="3" borderId="0" xfId="0" applyFont="1" applyFill="1"/>
    <xf numFmtId="0" fontId="3" fillId="0" borderId="0" xfId="0" quotePrefix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" fontId="3" fillId="0" borderId="0" xfId="0" quotePrefix="1" applyNumberFormat="1" applyFont="1"/>
    <xf numFmtId="0" fontId="3" fillId="0" borderId="4" xfId="0" applyFont="1" applyBorder="1"/>
    <xf numFmtId="0" fontId="7" fillId="0" borderId="0" xfId="0" applyFont="1" applyBorder="1"/>
    <xf numFmtId="0" fontId="7" fillId="2" borderId="0" xfId="0" applyFont="1" applyFill="1" applyBorder="1"/>
    <xf numFmtId="0" fontId="7" fillId="0" borderId="5" xfId="0" applyFont="1" applyBorder="1"/>
    <xf numFmtId="0" fontId="7" fillId="2" borderId="5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7" fillId="3" borderId="0" xfId="0" applyFont="1" applyFill="1" applyBorder="1"/>
    <xf numFmtId="0" fontId="7" fillId="3" borderId="5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3" fillId="2" borderId="5" xfId="0" applyFont="1" applyFill="1" applyBorder="1"/>
    <xf numFmtId="17" fontId="3" fillId="2" borderId="0" xfId="0" quotePrefix="1" applyNumberFormat="1" applyFont="1" applyFill="1"/>
    <xf numFmtId="0" fontId="3" fillId="2" borderId="0" xfId="0" quotePrefix="1" applyFont="1" applyFill="1"/>
    <xf numFmtId="0" fontId="3" fillId="3" borderId="0" xfId="0" quotePrefix="1" applyFont="1" applyFill="1"/>
    <xf numFmtId="16" fontId="3" fillId="2" borderId="0" xfId="0" quotePrefix="1" applyNumberFormat="1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8" fillId="0" borderId="0" xfId="0" applyFont="1"/>
    <xf numFmtId="10" fontId="3" fillId="0" borderId="0" xfId="0" applyNumberFormat="1" applyFont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8" fillId="0" borderId="0" xfId="0" quotePrefix="1" applyFont="1"/>
    <xf numFmtId="0" fontId="4" fillId="12" borderId="0" xfId="0" applyFont="1" applyFill="1"/>
    <xf numFmtId="0" fontId="4" fillId="10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quotePrefix="1" applyFont="1" applyFill="1"/>
    <xf numFmtId="0" fontId="4" fillId="11" borderId="0" xfId="0" applyFont="1" applyFill="1"/>
    <xf numFmtId="16" fontId="4" fillId="0" borderId="0" xfId="0" quotePrefix="1" applyNumberFormat="1" applyFont="1"/>
    <xf numFmtId="0" fontId="3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5" fillId="6" borderId="0" xfId="0" applyFont="1" applyFill="1"/>
    <xf numFmtId="0" fontId="8" fillId="2" borderId="0" xfId="0" applyFont="1" applyFill="1"/>
    <xf numFmtId="17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44"/>
  <sheetViews>
    <sheetView topLeftCell="A24" workbookViewId="0">
      <selection activeCell="E26" sqref="E26"/>
    </sheetView>
  </sheetViews>
  <sheetFormatPr defaultColWidth="9.1796875" defaultRowHeight="18.5" x14ac:dyDescent="0.45"/>
  <cols>
    <col min="1" max="2" width="9.1796875" style="1"/>
    <col min="3" max="3" width="39.1796875" style="1" customWidth="1"/>
    <col min="4" max="6" width="9.1796875" style="1"/>
    <col min="7" max="7" width="15" style="1" bestFit="1" customWidth="1"/>
    <col min="8" max="16384" width="9.1796875" style="1"/>
  </cols>
  <sheetData>
    <row r="1" spans="3:10" x14ac:dyDescent="0.45">
      <c r="C1" s="1" t="s">
        <v>0</v>
      </c>
    </row>
    <row r="2" spans="3:10" x14ac:dyDescent="0.45">
      <c r="C2" s="1" t="s">
        <v>258</v>
      </c>
    </row>
    <row r="3" spans="3:10" x14ac:dyDescent="0.45">
      <c r="C3" s="2" t="s">
        <v>1</v>
      </c>
      <c r="D3" s="2"/>
      <c r="E3" s="2"/>
      <c r="F3" s="2"/>
      <c r="G3" s="2"/>
    </row>
    <row r="4" spans="3:10" x14ac:dyDescent="0.45">
      <c r="C4" s="2" t="s">
        <v>2</v>
      </c>
      <c r="D4" s="2"/>
      <c r="E4" s="2"/>
      <c r="F4" s="2"/>
      <c r="G4" s="2"/>
    </row>
    <row r="5" spans="3:10" x14ac:dyDescent="0.45">
      <c r="C5" s="2" t="s">
        <v>3</v>
      </c>
      <c r="D5" s="2"/>
      <c r="E5" s="2"/>
      <c r="F5" s="2"/>
      <c r="G5" s="2"/>
    </row>
    <row r="6" spans="3:10" x14ac:dyDescent="0.45">
      <c r="C6" s="2" t="s">
        <v>4</v>
      </c>
      <c r="D6" s="2"/>
      <c r="E6" s="2"/>
      <c r="F6" s="2"/>
      <c r="G6" s="2"/>
    </row>
    <row r="7" spans="3:10" x14ac:dyDescent="0.45">
      <c r="C7" s="2" t="s">
        <v>5</v>
      </c>
      <c r="D7" s="2"/>
      <c r="E7" s="2"/>
      <c r="F7" s="2"/>
      <c r="G7" s="2"/>
    </row>
    <row r="8" spans="3:10" x14ac:dyDescent="0.45">
      <c r="C8" s="2"/>
      <c r="D8" s="2"/>
      <c r="E8" s="2"/>
      <c r="F8" s="2"/>
      <c r="G8" s="2"/>
    </row>
    <row r="9" spans="3:10" x14ac:dyDescent="0.45">
      <c r="C9" s="4" t="s">
        <v>6</v>
      </c>
      <c r="D9" s="4"/>
      <c r="E9" s="4"/>
      <c r="F9" s="4"/>
    </row>
    <row r="10" spans="3:10" x14ac:dyDescent="0.45">
      <c r="C10" s="4" t="s">
        <v>7</v>
      </c>
      <c r="D10" s="4"/>
      <c r="E10" s="4"/>
      <c r="F10" s="4"/>
    </row>
    <row r="11" spans="3:10" x14ac:dyDescent="0.45">
      <c r="C11" s="4" t="s">
        <v>8</v>
      </c>
      <c r="D11" s="4"/>
      <c r="E11" s="4"/>
      <c r="F11" s="4"/>
    </row>
    <row r="12" spans="3:10" x14ac:dyDescent="0.45">
      <c r="C12" s="4" t="s">
        <v>15</v>
      </c>
      <c r="D12" s="4"/>
      <c r="E12" s="4"/>
      <c r="F12" s="4"/>
    </row>
    <row r="13" spans="3:10" x14ac:dyDescent="0.45">
      <c r="C13" s="4" t="s">
        <v>9</v>
      </c>
      <c r="D13" s="4"/>
      <c r="E13" s="4"/>
      <c r="F13" s="4"/>
    </row>
    <row r="14" spans="3:10" x14ac:dyDescent="0.45">
      <c r="C14" s="4" t="s">
        <v>10</v>
      </c>
      <c r="D14" s="4"/>
      <c r="E14" s="4"/>
      <c r="F14" s="4"/>
    </row>
    <row r="15" spans="3:10" x14ac:dyDescent="0.45">
      <c r="C15" s="4" t="s">
        <v>11</v>
      </c>
      <c r="D15" s="4"/>
      <c r="E15" s="4"/>
      <c r="F15" s="4"/>
    </row>
    <row r="16" spans="3:10" x14ac:dyDescent="0.45">
      <c r="C16" s="4" t="s">
        <v>12</v>
      </c>
      <c r="D16" s="4"/>
      <c r="E16" s="4"/>
      <c r="F16" s="4"/>
      <c r="G16" s="3" t="s">
        <v>24</v>
      </c>
      <c r="H16" s="3"/>
      <c r="I16" s="3"/>
      <c r="J16" s="3"/>
    </row>
    <row r="17" spans="3:12" x14ac:dyDescent="0.45">
      <c r="C17" s="4"/>
      <c r="D17" s="4"/>
      <c r="E17" s="4"/>
      <c r="F17" s="4"/>
      <c r="G17" s="1" t="s">
        <v>25</v>
      </c>
    </row>
    <row r="18" spans="3:12" x14ac:dyDescent="0.45">
      <c r="C18" s="4" t="s">
        <v>13</v>
      </c>
      <c r="D18" s="4"/>
      <c r="E18" s="4"/>
      <c r="F18" s="4"/>
      <c r="G18" s="6" t="s">
        <v>32</v>
      </c>
    </row>
    <row r="19" spans="3:12" x14ac:dyDescent="0.45">
      <c r="C19" s="4" t="s">
        <v>14</v>
      </c>
      <c r="D19" s="4"/>
      <c r="E19" s="4"/>
      <c r="F19" s="4"/>
      <c r="G19" s="3" t="s">
        <v>26</v>
      </c>
      <c r="H19" s="3"/>
      <c r="I19" s="3"/>
    </row>
    <row r="20" spans="3:12" x14ac:dyDescent="0.45">
      <c r="C20" s="4" t="s">
        <v>23</v>
      </c>
      <c r="D20" s="4"/>
      <c r="E20" s="4"/>
      <c r="F20" s="4"/>
      <c r="G20" s="3" t="s">
        <v>247</v>
      </c>
      <c r="H20" s="3"/>
      <c r="I20" s="3"/>
      <c r="J20" s="3"/>
    </row>
    <row r="21" spans="3:12" x14ac:dyDescent="0.45">
      <c r="C21" s="3"/>
      <c r="D21" s="3"/>
      <c r="G21" s="1" t="s">
        <v>27</v>
      </c>
    </row>
    <row r="22" spans="3:12" x14ac:dyDescent="0.45">
      <c r="C22" s="3" t="s">
        <v>17</v>
      </c>
      <c r="D22" s="3"/>
      <c r="G22" s="1" t="s">
        <v>28</v>
      </c>
    </row>
    <row r="23" spans="3:12" x14ac:dyDescent="0.45">
      <c r="C23" s="3" t="s">
        <v>19</v>
      </c>
      <c r="D23" s="3"/>
    </row>
    <row r="24" spans="3:12" x14ac:dyDescent="0.45">
      <c r="C24" s="3" t="s">
        <v>18</v>
      </c>
      <c r="D24" s="3"/>
      <c r="G24" s="1" t="s">
        <v>29</v>
      </c>
    </row>
    <row r="25" spans="3:12" x14ac:dyDescent="0.45">
      <c r="G25" s="1" t="s">
        <v>30</v>
      </c>
    </row>
    <row r="26" spans="3:12" x14ac:dyDescent="0.45">
      <c r="G26" s="5" t="s">
        <v>31</v>
      </c>
    </row>
    <row r="27" spans="3:12" x14ac:dyDescent="0.45">
      <c r="C27" s="7" t="s">
        <v>33</v>
      </c>
      <c r="D27"/>
    </row>
    <row r="28" spans="3:12" x14ac:dyDescent="0.45">
      <c r="C28" s="7" t="s">
        <v>16</v>
      </c>
      <c r="D28"/>
      <c r="G28" s="3" t="s">
        <v>248</v>
      </c>
      <c r="H28" s="3"/>
      <c r="I28" s="3"/>
      <c r="J28" s="3"/>
      <c r="K28" s="3"/>
      <c r="L28" s="3"/>
    </row>
    <row r="29" spans="3:12" x14ac:dyDescent="0.45">
      <c r="C29" s="7" t="s">
        <v>20</v>
      </c>
      <c r="D29"/>
      <c r="G29" s="1" t="s">
        <v>34</v>
      </c>
    </row>
    <row r="30" spans="3:12" x14ac:dyDescent="0.45">
      <c r="C30" s="7" t="s">
        <v>21</v>
      </c>
      <c r="D30"/>
    </row>
    <row r="31" spans="3:12" x14ac:dyDescent="0.45">
      <c r="C31" s="7" t="s">
        <v>22</v>
      </c>
      <c r="D31"/>
    </row>
    <row r="34" spans="3:8" x14ac:dyDescent="0.45">
      <c r="C34" s="2" t="s">
        <v>255</v>
      </c>
      <c r="D34" s="2"/>
      <c r="E34" s="2"/>
      <c r="F34" s="2"/>
      <c r="G34" s="2"/>
      <c r="H34" s="2"/>
    </row>
    <row r="35" spans="3:8" x14ac:dyDescent="0.45">
      <c r="C35" s="2" t="s">
        <v>256</v>
      </c>
      <c r="D35" s="2"/>
      <c r="E35" s="2"/>
      <c r="F35" s="2"/>
      <c r="G35" s="2"/>
      <c r="H35" s="2"/>
    </row>
    <row r="36" spans="3:8" x14ac:dyDescent="0.45">
      <c r="C36" s="2" t="s">
        <v>257</v>
      </c>
      <c r="D36" s="2"/>
      <c r="E36" s="2"/>
      <c r="F36" s="2"/>
      <c r="G36" s="2"/>
      <c r="H36" s="2"/>
    </row>
    <row r="37" spans="3:8" x14ac:dyDescent="0.45">
      <c r="C37" s="2" t="s">
        <v>259</v>
      </c>
      <c r="D37" s="2"/>
      <c r="E37" s="2"/>
      <c r="F37" s="2"/>
      <c r="G37" s="2"/>
      <c r="H37" s="2"/>
    </row>
    <row r="38" spans="3:8" x14ac:dyDescent="0.45">
      <c r="C38" s="2" t="s">
        <v>260</v>
      </c>
      <c r="D38" s="2"/>
      <c r="E38" s="2"/>
      <c r="F38" s="2"/>
      <c r="G38" s="2"/>
      <c r="H38" s="2"/>
    </row>
    <row r="39" spans="3:8" x14ac:dyDescent="0.45">
      <c r="C39" s="2" t="s">
        <v>261</v>
      </c>
      <c r="D39" s="2"/>
      <c r="E39" s="2"/>
      <c r="F39" s="2"/>
      <c r="G39" s="2"/>
      <c r="H39" s="2"/>
    </row>
    <row r="40" spans="3:8" x14ac:dyDescent="0.45">
      <c r="C40" s="2" t="s">
        <v>262</v>
      </c>
      <c r="D40" s="2"/>
      <c r="E40" s="2"/>
      <c r="F40" s="2"/>
      <c r="G40" s="2"/>
      <c r="H40" s="2"/>
    </row>
    <row r="41" spans="3:8" x14ac:dyDescent="0.45">
      <c r="C41" s="2" t="s">
        <v>263</v>
      </c>
      <c r="D41" s="2"/>
      <c r="E41" s="2"/>
      <c r="F41" s="2"/>
      <c r="G41" s="2"/>
      <c r="H41" s="2"/>
    </row>
    <row r="42" spans="3:8" x14ac:dyDescent="0.45">
      <c r="C42" s="2" t="s">
        <v>264</v>
      </c>
      <c r="D42" s="2"/>
      <c r="E42" s="2"/>
      <c r="F42" s="2"/>
      <c r="G42" s="2"/>
      <c r="H42" s="2"/>
    </row>
    <row r="43" spans="3:8" x14ac:dyDescent="0.45">
      <c r="C43" s="2" t="s">
        <v>265</v>
      </c>
      <c r="D43" s="2"/>
      <c r="E43" s="2"/>
      <c r="F43" s="2"/>
      <c r="G43" s="2"/>
      <c r="H43" s="2"/>
    </row>
    <row r="44" spans="3:8" x14ac:dyDescent="0.45">
      <c r="C44" s="2"/>
      <c r="D44" s="2"/>
      <c r="E44" s="2"/>
      <c r="F44" s="2"/>
      <c r="G44" s="2"/>
      <c r="H44" s="2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4"/>
  <sheetViews>
    <sheetView zoomScale="120" zoomScaleNormal="120" workbookViewId="0">
      <selection activeCell="E13" sqref="E13"/>
    </sheetView>
  </sheetViews>
  <sheetFormatPr defaultColWidth="9.1796875" defaultRowHeight="14.5" x14ac:dyDescent="0.35"/>
  <cols>
    <col min="1" max="16384" width="9.1796875" style="8"/>
  </cols>
  <sheetData>
    <row r="1" spans="2:9" x14ac:dyDescent="0.35">
      <c r="B1" s="36"/>
      <c r="C1" s="36"/>
      <c r="D1" s="36"/>
      <c r="E1" s="36"/>
    </row>
    <row r="2" spans="2:9" x14ac:dyDescent="0.35">
      <c r="B2" s="36" t="s">
        <v>191</v>
      </c>
      <c r="C2" s="36"/>
      <c r="D2" s="36"/>
      <c r="E2" s="36"/>
      <c r="G2" s="8" t="s">
        <v>192</v>
      </c>
      <c r="I2" s="8" t="s">
        <v>193</v>
      </c>
    </row>
    <row r="3" spans="2:9" x14ac:dyDescent="0.35">
      <c r="B3" s="36" t="s">
        <v>207</v>
      </c>
      <c r="C3" s="36"/>
      <c r="D3" s="36"/>
      <c r="E3" s="36"/>
      <c r="G3" s="8" t="s">
        <v>194</v>
      </c>
      <c r="I3" s="8" t="s">
        <v>195</v>
      </c>
    </row>
    <row r="4" spans="2:9" x14ac:dyDescent="0.35">
      <c r="B4" s="36" t="s">
        <v>208</v>
      </c>
      <c r="C4" s="36"/>
      <c r="D4" s="36"/>
      <c r="E4" s="36"/>
      <c r="F4" s="36"/>
      <c r="G4" s="36"/>
    </row>
    <row r="5" spans="2:9" x14ac:dyDescent="0.35">
      <c r="B5" s="36" t="s">
        <v>209</v>
      </c>
      <c r="C5" s="36"/>
      <c r="D5" s="36"/>
    </row>
    <row r="6" spans="2:9" x14ac:dyDescent="0.35">
      <c r="D6" s="8" t="s">
        <v>196</v>
      </c>
    </row>
    <row r="7" spans="2:9" x14ac:dyDescent="0.35">
      <c r="D7" s="8" t="s">
        <v>197</v>
      </c>
    </row>
    <row r="9" spans="2:9" x14ac:dyDescent="0.35">
      <c r="D9" s="8" t="s">
        <v>199</v>
      </c>
    </row>
    <row r="12" spans="2:9" x14ac:dyDescent="0.35">
      <c r="E12" s="8" t="s">
        <v>202</v>
      </c>
      <c r="F12" s="8" t="s">
        <v>203</v>
      </c>
    </row>
    <row r="13" spans="2:9" x14ac:dyDescent="0.35">
      <c r="D13" s="8" t="s">
        <v>205</v>
      </c>
    </row>
    <row r="14" spans="2:9" x14ac:dyDescent="0.35">
      <c r="D14" s="8" t="s">
        <v>206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4"/>
  <sheetViews>
    <sheetView zoomScale="120" zoomScaleNormal="120" workbookViewId="0">
      <selection activeCell="G30" sqref="G30"/>
    </sheetView>
  </sheetViews>
  <sheetFormatPr defaultColWidth="9.1796875" defaultRowHeight="14.5" x14ac:dyDescent="0.35"/>
  <cols>
    <col min="1" max="16384" width="9.1796875" style="8"/>
  </cols>
  <sheetData>
    <row r="1" spans="2:10" x14ac:dyDescent="0.35">
      <c r="B1" s="36"/>
      <c r="C1" s="36"/>
      <c r="D1" s="36"/>
      <c r="E1" s="36"/>
    </row>
    <row r="2" spans="2:10" x14ac:dyDescent="0.35">
      <c r="B2" s="36" t="s">
        <v>191</v>
      </c>
      <c r="C2" s="36"/>
      <c r="D2" s="36"/>
      <c r="E2" s="36"/>
      <c r="G2" s="8" t="s">
        <v>192</v>
      </c>
      <c r="I2" s="8" t="s">
        <v>193</v>
      </c>
    </row>
    <row r="3" spans="2:10" x14ac:dyDescent="0.35">
      <c r="B3" s="36"/>
      <c r="C3" s="36"/>
      <c r="D3" s="36"/>
      <c r="E3" s="36"/>
      <c r="G3" s="8" t="s">
        <v>194</v>
      </c>
      <c r="I3" s="8" t="s">
        <v>195</v>
      </c>
    </row>
    <row r="4" spans="2:10" x14ac:dyDescent="0.35">
      <c r="B4" s="36"/>
      <c r="C4" s="36"/>
      <c r="D4" s="36"/>
      <c r="E4" s="36"/>
    </row>
    <row r="6" spans="2:10" x14ac:dyDescent="0.35">
      <c r="D6" s="8" t="s">
        <v>196</v>
      </c>
    </row>
    <row r="7" spans="2:10" x14ac:dyDescent="0.35">
      <c r="D7" s="8" t="s">
        <v>197</v>
      </c>
    </row>
    <row r="8" spans="2:10" x14ac:dyDescent="0.35">
      <c r="I8" s="8" t="s">
        <v>198</v>
      </c>
    </row>
    <row r="9" spans="2:10" x14ac:dyDescent="0.35">
      <c r="D9" s="8" t="s">
        <v>199</v>
      </c>
      <c r="J9" s="8" t="s">
        <v>200</v>
      </c>
    </row>
    <row r="10" spans="2:10" x14ac:dyDescent="0.35">
      <c r="J10" s="8" t="s">
        <v>201</v>
      </c>
    </row>
    <row r="11" spans="2:10" x14ac:dyDescent="0.35">
      <c r="J11" s="8">
        <f>0.05*0.8+0.95*0.1</f>
        <v>0.13500000000000001</v>
      </c>
    </row>
    <row r="12" spans="2:10" x14ac:dyDescent="0.35">
      <c r="E12" s="8" t="s">
        <v>202</v>
      </c>
      <c r="F12" s="8" t="s">
        <v>203</v>
      </c>
      <c r="J12" s="8" t="s">
        <v>204</v>
      </c>
    </row>
    <row r="13" spans="2:10" x14ac:dyDescent="0.35">
      <c r="D13" s="8" t="s">
        <v>205</v>
      </c>
      <c r="E13" s="8">
        <f>0.05*0.8</f>
        <v>4.0000000000000008E-2</v>
      </c>
      <c r="F13" s="8">
        <v>0.01</v>
      </c>
    </row>
    <row r="14" spans="2:10" x14ac:dyDescent="0.35">
      <c r="D14" s="8" t="s">
        <v>206</v>
      </c>
      <c r="E14" s="8">
        <f>0.95*0.1</f>
        <v>9.5000000000000001E-2</v>
      </c>
      <c r="F14" s="8">
        <f>0.95-E14</f>
        <v>0.85499999999999998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topLeftCell="A10" zoomScale="130" zoomScaleNormal="130" workbookViewId="0">
      <selection activeCell="B13" sqref="B13"/>
    </sheetView>
  </sheetViews>
  <sheetFormatPr defaultColWidth="9.1796875" defaultRowHeight="14.5" x14ac:dyDescent="0.35"/>
  <cols>
    <col min="1" max="1" width="12.26953125" style="8" customWidth="1"/>
    <col min="2" max="2" width="10.26953125" style="8" customWidth="1"/>
    <col min="3" max="3" width="13.1796875" style="8" customWidth="1"/>
    <col min="4" max="6" width="9.1796875" style="8"/>
    <col min="7" max="7" width="16" style="8" customWidth="1"/>
    <col min="8" max="8" width="9.1796875" style="8"/>
    <col min="9" max="9" width="13.54296875" style="8" customWidth="1"/>
    <col min="10" max="16384" width="9.1796875" style="8"/>
  </cols>
  <sheetData>
    <row r="1" spans="2:9" x14ac:dyDescent="0.35">
      <c r="B1" s="76" t="s">
        <v>210</v>
      </c>
      <c r="C1" s="76"/>
      <c r="D1" s="76"/>
    </row>
    <row r="2" spans="2:9" x14ac:dyDescent="0.35">
      <c r="B2" s="76" t="s">
        <v>246</v>
      </c>
      <c r="C2" s="76"/>
      <c r="D2" s="76"/>
      <c r="E2" s="76"/>
      <c r="F2" s="76"/>
      <c r="G2" s="76"/>
      <c r="H2" s="8" t="s">
        <v>211</v>
      </c>
    </row>
    <row r="3" spans="2:9" x14ac:dyDescent="0.35">
      <c r="B3" s="8" t="s">
        <v>212</v>
      </c>
      <c r="H3" s="8" t="s">
        <v>213</v>
      </c>
    </row>
    <row r="4" spans="2:9" x14ac:dyDescent="0.35">
      <c r="B4" s="21" t="s">
        <v>214</v>
      </c>
      <c r="C4" s="21"/>
      <c r="D4" s="21"/>
      <c r="E4" s="21"/>
      <c r="G4" s="21" t="s">
        <v>215</v>
      </c>
    </row>
    <row r="5" spans="2:9" x14ac:dyDescent="0.35">
      <c r="B5"/>
      <c r="C5"/>
      <c r="D5"/>
      <c r="G5" s="60" t="s">
        <v>216</v>
      </c>
      <c r="I5" s="8" t="s">
        <v>217</v>
      </c>
    </row>
    <row r="6" spans="2:9" x14ac:dyDescent="0.35">
      <c r="B6"/>
      <c r="C6"/>
      <c r="D6"/>
      <c r="G6" s="60" t="s">
        <v>218</v>
      </c>
    </row>
    <row r="7" spans="2:9" x14ac:dyDescent="0.35">
      <c r="B7" s="8" t="s">
        <v>219</v>
      </c>
    </row>
    <row r="8" spans="2:9" x14ac:dyDescent="0.35">
      <c r="B8" s="8" t="s">
        <v>220</v>
      </c>
    </row>
    <row r="9" spans="2:9" x14ac:dyDescent="0.35">
      <c r="B9" s="8" t="s">
        <v>223</v>
      </c>
    </row>
    <row r="11" spans="2:9" x14ac:dyDescent="0.35">
      <c r="B11" s="21" t="s">
        <v>227</v>
      </c>
      <c r="C11" s="21"/>
      <c r="D11" s="21"/>
      <c r="E11" s="21"/>
      <c r="G11" s="21" t="s">
        <v>228</v>
      </c>
      <c r="H11" s="21"/>
    </row>
    <row r="12" spans="2:9" x14ac:dyDescent="0.35">
      <c r="B12" s="21" t="s">
        <v>254</v>
      </c>
      <c r="C12" s="21"/>
      <c r="D12" s="21"/>
      <c r="E12" s="21"/>
      <c r="G12" s="21" t="s">
        <v>230</v>
      </c>
      <c r="H12" s="21"/>
    </row>
    <row r="13" spans="2:9" x14ac:dyDescent="0.35">
      <c r="B13"/>
      <c r="C13"/>
      <c r="D13"/>
      <c r="E13"/>
      <c r="G13" s="21" t="s">
        <v>232</v>
      </c>
      <c r="H13" s="21"/>
      <c r="I13" s="37"/>
    </row>
    <row r="14" spans="2:9" x14ac:dyDescent="0.35">
      <c r="B14"/>
      <c r="C14"/>
      <c r="D14"/>
      <c r="E14"/>
    </row>
    <row r="15" spans="2:9" x14ac:dyDescent="0.35">
      <c r="B15"/>
      <c r="C15"/>
      <c r="D15"/>
      <c r="E15"/>
    </row>
    <row r="17" spans="1:9" x14ac:dyDescent="0.35">
      <c r="G17" s="8" t="s">
        <v>221</v>
      </c>
      <c r="I17" s="8" t="s">
        <v>222</v>
      </c>
    </row>
    <row r="18" spans="1:9" x14ac:dyDescent="0.35">
      <c r="B18" s="8" t="s">
        <v>236</v>
      </c>
      <c r="G18" s="8" t="s">
        <v>224</v>
      </c>
      <c r="I18" s="37" t="s">
        <v>225</v>
      </c>
    </row>
    <row r="19" spans="1:9" x14ac:dyDescent="0.35">
      <c r="B19" s="37" t="s">
        <v>238</v>
      </c>
      <c r="C19" s="37" t="s">
        <v>239</v>
      </c>
      <c r="I19" s="8" t="s">
        <v>226</v>
      </c>
    </row>
    <row r="20" spans="1:9" x14ac:dyDescent="0.35">
      <c r="A20" s="8" t="s">
        <v>240</v>
      </c>
      <c r="B20" s="76"/>
    </row>
    <row r="21" spans="1:9" x14ac:dyDescent="0.35">
      <c r="A21" s="8" t="s">
        <v>242</v>
      </c>
      <c r="B21" s="76"/>
    </row>
    <row r="24" spans="1:9" x14ac:dyDescent="0.35">
      <c r="A24" s="8" t="s">
        <v>245</v>
      </c>
      <c r="G24" s="77"/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4"/>
  <sheetViews>
    <sheetView zoomScale="130" zoomScaleNormal="130" workbookViewId="0">
      <selection activeCell="C28" sqref="C28"/>
    </sheetView>
  </sheetViews>
  <sheetFormatPr defaultColWidth="9.1796875" defaultRowHeight="14.5" x14ac:dyDescent="0.35"/>
  <cols>
    <col min="1" max="1" width="12.26953125" style="8" customWidth="1"/>
    <col min="2" max="6" width="9.1796875" style="8"/>
    <col min="7" max="7" width="16" style="8" customWidth="1"/>
    <col min="8" max="8" width="9.1796875" style="8"/>
    <col min="9" max="9" width="13.54296875" style="8" customWidth="1"/>
    <col min="10" max="16384" width="9.1796875" style="8"/>
  </cols>
  <sheetData>
    <row r="1" spans="2:9" x14ac:dyDescent="0.35">
      <c r="B1" s="76" t="s">
        <v>210</v>
      </c>
      <c r="C1" s="76"/>
      <c r="D1" s="76"/>
    </row>
    <row r="2" spans="2:9" x14ac:dyDescent="0.35">
      <c r="H2" s="8" t="s">
        <v>211</v>
      </c>
    </row>
    <row r="3" spans="2:9" x14ac:dyDescent="0.35">
      <c r="B3" s="8" t="s">
        <v>212</v>
      </c>
      <c r="H3" s="8" t="s">
        <v>213</v>
      </c>
    </row>
    <row r="4" spans="2:9" x14ac:dyDescent="0.35">
      <c r="B4" s="21" t="s">
        <v>214</v>
      </c>
      <c r="C4" s="21"/>
      <c r="D4" s="21"/>
      <c r="E4" s="21"/>
      <c r="G4" s="21" t="s">
        <v>215</v>
      </c>
    </row>
    <row r="5" spans="2:9" x14ac:dyDescent="0.35">
      <c r="B5"/>
      <c r="C5"/>
      <c r="D5"/>
      <c r="G5" s="60" t="s">
        <v>216</v>
      </c>
      <c r="I5" s="8" t="s">
        <v>217</v>
      </c>
    </row>
    <row r="6" spans="2:9" x14ac:dyDescent="0.35">
      <c r="B6"/>
      <c r="C6"/>
      <c r="D6"/>
      <c r="G6" s="60" t="s">
        <v>218</v>
      </c>
    </row>
    <row r="7" spans="2:9" x14ac:dyDescent="0.35">
      <c r="B7" s="8" t="s">
        <v>219</v>
      </c>
    </row>
    <row r="8" spans="2:9" x14ac:dyDescent="0.35">
      <c r="B8" s="8" t="s">
        <v>220</v>
      </c>
      <c r="G8" s="8" t="s">
        <v>221</v>
      </c>
      <c r="I8" s="8" t="s">
        <v>222</v>
      </c>
    </row>
    <row r="9" spans="2:9" x14ac:dyDescent="0.35">
      <c r="B9" s="8" t="s">
        <v>223</v>
      </c>
      <c r="G9" s="8" t="s">
        <v>224</v>
      </c>
      <c r="I9" s="37" t="s">
        <v>225</v>
      </c>
    </row>
    <row r="10" spans="2:9" x14ac:dyDescent="0.35">
      <c r="I10" s="8" t="s">
        <v>226</v>
      </c>
    </row>
    <row r="11" spans="2:9" x14ac:dyDescent="0.35">
      <c r="B11" s="21" t="s">
        <v>227</v>
      </c>
      <c r="C11" s="21"/>
      <c r="D11" s="21"/>
      <c r="E11" s="21"/>
      <c r="G11" s="8" t="s">
        <v>228</v>
      </c>
    </row>
    <row r="12" spans="2:9" x14ac:dyDescent="0.35">
      <c r="B12" s="21" t="s">
        <v>229</v>
      </c>
      <c r="C12" s="21"/>
      <c r="D12" s="21"/>
      <c r="E12" s="21"/>
      <c r="G12" s="8" t="s">
        <v>230</v>
      </c>
      <c r="I12" s="8" t="s">
        <v>231</v>
      </c>
    </row>
    <row r="13" spans="2:9" x14ac:dyDescent="0.35">
      <c r="B13"/>
      <c r="C13"/>
      <c r="D13"/>
      <c r="E13"/>
      <c r="G13" s="8" t="s">
        <v>232</v>
      </c>
      <c r="I13" s="37" t="s">
        <v>233</v>
      </c>
    </row>
    <row r="14" spans="2:9" x14ac:dyDescent="0.35">
      <c r="B14"/>
      <c r="C14"/>
      <c r="D14"/>
      <c r="E14"/>
      <c r="I14" s="8" t="s">
        <v>234</v>
      </c>
    </row>
    <row r="15" spans="2:9" x14ac:dyDescent="0.35">
      <c r="B15"/>
      <c r="C15"/>
      <c r="D15"/>
      <c r="E15"/>
    </row>
    <row r="16" spans="2:9" x14ac:dyDescent="0.35">
      <c r="I16" s="8" t="s">
        <v>231</v>
      </c>
    </row>
    <row r="17" spans="1:11" x14ac:dyDescent="0.35">
      <c r="I17" s="37" t="s">
        <v>235</v>
      </c>
    </row>
    <row r="18" spans="1:11" x14ac:dyDescent="0.35">
      <c r="B18" s="8" t="s">
        <v>236</v>
      </c>
      <c r="I18" s="8" t="s">
        <v>237</v>
      </c>
    </row>
    <row r="19" spans="1:11" x14ac:dyDescent="0.35">
      <c r="B19" s="37" t="s">
        <v>238</v>
      </c>
      <c r="C19" s="37" t="s">
        <v>239</v>
      </c>
    </row>
    <row r="20" spans="1:11" x14ac:dyDescent="0.35">
      <c r="A20" s="8" t="s">
        <v>240</v>
      </c>
      <c r="B20" s="76">
        <f>10000*0.004*0.8</f>
        <v>32</v>
      </c>
      <c r="C20" s="8">
        <f>10000*0.004-B20</f>
        <v>8</v>
      </c>
      <c r="I20" s="8" t="s">
        <v>241</v>
      </c>
      <c r="J20" s="8">
        <f>0.004*0.8</f>
        <v>3.2000000000000002E-3</v>
      </c>
      <c r="K20" s="8" t="str">
        <f ca="1">_xlfn.FORMULATEXT(J20)</f>
        <v>=0.004*0.8</v>
      </c>
    </row>
    <row r="21" spans="1:11" x14ac:dyDescent="0.35">
      <c r="A21" s="8" t="s">
        <v>242</v>
      </c>
      <c r="B21" s="76">
        <f>10000*0.996*0.1</f>
        <v>996</v>
      </c>
      <c r="C21" s="8">
        <f>10000*0.996-B21</f>
        <v>8964</v>
      </c>
      <c r="I21" s="8" t="s">
        <v>243</v>
      </c>
      <c r="J21" s="8">
        <f>0.004*0.8+0.996*0.1</f>
        <v>0.1028</v>
      </c>
      <c r="K21" s="8" t="str">
        <f ca="1">_xlfn.FORMULATEXT(J21)</f>
        <v>=0.004*0.8+0.996*0.1</v>
      </c>
    </row>
    <row r="23" spans="1:11" x14ac:dyDescent="0.35">
      <c r="G23" s="8" t="s">
        <v>244</v>
      </c>
      <c r="I23" s="8">
        <f>J20/J21</f>
        <v>3.1128404669260701E-2</v>
      </c>
      <c r="J23" s="8" t="str">
        <f ca="1">_xlfn.FORMULATEXT(I23)</f>
        <v>=J20/J21</v>
      </c>
    </row>
    <row r="24" spans="1:11" x14ac:dyDescent="0.35">
      <c r="A24" s="8" t="s">
        <v>245</v>
      </c>
      <c r="B24" s="8">
        <f>32/(996+32)</f>
        <v>3.1128404669260701E-2</v>
      </c>
      <c r="C24" s="8" t="str">
        <f ca="1">_xlfn.FORMULATEXT(B24)</f>
        <v>=32/(996+32)</v>
      </c>
      <c r="G24" s="77">
        <v>3.1E-2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M63"/>
  <sheetViews>
    <sheetView tabSelected="1" topLeftCell="A13" zoomScale="120" zoomScaleNormal="120" workbookViewId="0">
      <selection activeCell="C39" sqref="C39"/>
    </sheetView>
  </sheetViews>
  <sheetFormatPr defaultRowHeight="14.5" x14ac:dyDescent="0.35"/>
  <cols>
    <col min="1" max="1" width="8.7265625" style="8"/>
    <col min="2" max="2" width="21.54296875" style="8" customWidth="1"/>
    <col min="3" max="16384" width="8.7265625" style="8"/>
  </cols>
  <sheetData>
    <row r="2" spans="2:11" x14ac:dyDescent="0.35">
      <c r="B2" s="78" t="s">
        <v>276</v>
      </c>
      <c r="C2" s="78"/>
      <c r="D2" s="78"/>
      <c r="E2" s="78"/>
      <c r="H2" s="78" t="s">
        <v>277</v>
      </c>
      <c r="I2" s="78"/>
      <c r="J2" s="78"/>
    </row>
    <row r="3" spans="2:11" x14ac:dyDescent="0.35">
      <c r="B3" s="78" t="s">
        <v>266</v>
      </c>
      <c r="C3" s="78"/>
      <c r="D3" s="78"/>
      <c r="E3" s="78"/>
      <c r="H3" s="78" t="s">
        <v>278</v>
      </c>
      <c r="I3" s="78"/>
      <c r="J3" s="78"/>
    </row>
    <row r="4" spans="2:11" x14ac:dyDescent="0.35">
      <c r="B4" s="78" t="s">
        <v>267</v>
      </c>
      <c r="C4" s="78"/>
      <c r="D4" s="78"/>
      <c r="E4" s="78"/>
      <c r="H4" s="78" t="s">
        <v>279</v>
      </c>
      <c r="I4" s="78"/>
      <c r="J4" s="78"/>
    </row>
    <row r="5" spans="2:11" x14ac:dyDescent="0.35">
      <c r="B5" s="78" t="s">
        <v>268</v>
      </c>
      <c r="C5" s="78"/>
      <c r="D5" s="78"/>
      <c r="E5" s="78"/>
      <c r="H5" s="78" t="s">
        <v>280</v>
      </c>
      <c r="I5" s="78"/>
      <c r="J5" s="78"/>
    </row>
    <row r="6" spans="2:11" x14ac:dyDescent="0.35">
      <c r="B6" s="78" t="s">
        <v>269</v>
      </c>
      <c r="C6" s="78"/>
      <c r="D6" s="78"/>
      <c r="E6" s="78"/>
    </row>
    <row r="7" spans="2:11" x14ac:dyDescent="0.35">
      <c r="B7" s="78" t="s">
        <v>270</v>
      </c>
      <c r="C7" s="78"/>
      <c r="D7" s="78"/>
      <c r="E7" s="78"/>
      <c r="H7" s="8" t="s">
        <v>281</v>
      </c>
    </row>
    <row r="8" spans="2:11" x14ac:dyDescent="0.35">
      <c r="B8" s="76" t="s">
        <v>350</v>
      </c>
      <c r="C8" s="76"/>
      <c r="D8" s="76"/>
      <c r="E8" s="76"/>
      <c r="F8" s="76"/>
    </row>
    <row r="9" spans="2:11" x14ac:dyDescent="0.35">
      <c r="B9" s="76"/>
      <c r="C9" s="76"/>
      <c r="D9" s="76"/>
      <c r="E9" s="76"/>
      <c r="F9" s="76"/>
      <c r="H9" s="76" t="s">
        <v>282</v>
      </c>
      <c r="I9" s="76"/>
      <c r="J9" s="76"/>
      <c r="K9" s="76"/>
    </row>
    <row r="10" spans="2:11" x14ac:dyDescent="0.35">
      <c r="B10" s="76" t="s">
        <v>351</v>
      </c>
      <c r="C10" s="76"/>
      <c r="D10" s="76"/>
      <c r="E10" s="76"/>
      <c r="F10" s="76"/>
      <c r="H10" s="76" t="s">
        <v>283</v>
      </c>
      <c r="I10" s="76"/>
      <c r="J10" s="76"/>
      <c r="K10" s="76"/>
    </row>
    <row r="11" spans="2:11" x14ac:dyDescent="0.35">
      <c r="B11" s="76"/>
      <c r="C11" s="76"/>
      <c r="D11" s="76"/>
      <c r="E11" s="76"/>
      <c r="F11" s="76"/>
      <c r="H11" s="76" t="s">
        <v>284</v>
      </c>
      <c r="I11" s="76"/>
      <c r="J11" s="76" t="s">
        <v>352</v>
      </c>
      <c r="K11" s="76"/>
    </row>
    <row r="12" spans="2:11" x14ac:dyDescent="0.35">
      <c r="B12" s="76" t="s">
        <v>271</v>
      </c>
      <c r="C12" s="76"/>
      <c r="D12" s="76"/>
      <c r="E12" s="76"/>
      <c r="F12" s="76"/>
      <c r="H12" s="76" t="s">
        <v>285</v>
      </c>
      <c r="I12" s="76"/>
      <c r="J12" s="76"/>
      <c r="K12" s="76"/>
    </row>
    <row r="13" spans="2:11" x14ac:dyDescent="0.35">
      <c r="B13" s="21"/>
      <c r="C13" s="21"/>
      <c r="D13" s="21"/>
      <c r="E13" s="21"/>
      <c r="H13" s="76" t="s">
        <v>286</v>
      </c>
      <c r="I13" s="76"/>
      <c r="J13" s="76"/>
      <c r="K13" s="76"/>
    </row>
    <row r="14" spans="2:11" x14ac:dyDescent="0.35">
      <c r="B14" s="21"/>
      <c r="C14" s="21" t="s">
        <v>274</v>
      </c>
      <c r="D14" s="21" t="s">
        <v>275</v>
      </c>
      <c r="E14" s="21"/>
    </row>
    <row r="15" spans="2:11" x14ac:dyDescent="0.35">
      <c r="B15" s="21" t="s">
        <v>272</v>
      </c>
      <c r="C15" s="21">
        <v>0.1</v>
      </c>
      <c r="D15" s="21">
        <v>0.3</v>
      </c>
      <c r="E15" s="21"/>
      <c r="H15" s="21" t="s">
        <v>287</v>
      </c>
      <c r="I15" s="21"/>
      <c r="J15" s="21"/>
    </row>
    <row r="16" spans="2:11" x14ac:dyDescent="0.35">
      <c r="B16" s="21" t="s">
        <v>273</v>
      </c>
      <c r="C16" s="21">
        <v>0.2</v>
      </c>
      <c r="D16" s="92">
        <v>0.4</v>
      </c>
      <c r="E16" s="21"/>
      <c r="H16" s="21"/>
      <c r="I16" s="21"/>
      <c r="J16" s="21"/>
    </row>
    <row r="17" spans="2:13" x14ac:dyDescent="0.35">
      <c r="C17" s="8" t="s">
        <v>362</v>
      </c>
      <c r="D17" s="8" t="s">
        <v>363</v>
      </c>
      <c r="H17" s="21" t="s">
        <v>288</v>
      </c>
      <c r="I17" s="21"/>
      <c r="J17" s="21"/>
      <c r="K17" s="8" t="s">
        <v>353</v>
      </c>
    </row>
    <row r="18" spans="2:13" x14ac:dyDescent="0.35">
      <c r="B18" s="8" t="s">
        <v>360</v>
      </c>
      <c r="C18" s="8">
        <v>0.2</v>
      </c>
      <c r="D18" s="8">
        <v>0.4</v>
      </c>
      <c r="H18" s="21" t="s">
        <v>289</v>
      </c>
      <c r="I18" s="21"/>
      <c r="J18" s="21"/>
    </row>
    <row r="19" spans="2:13" x14ac:dyDescent="0.35">
      <c r="B19" s="8" t="s">
        <v>361</v>
      </c>
      <c r="C19" s="8">
        <v>0.45</v>
      </c>
      <c r="H19" s="21" t="s">
        <v>354</v>
      </c>
      <c r="I19" s="21"/>
      <c r="J19" s="21"/>
    </row>
    <row r="20" spans="2:13" x14ac:dyDescent="0.35">
      <c r="B20" s="8" t="s">
        <v>364</v>
      </c>
      <c r="C20" s="8" t="s">
        <v>365</v>
      </c>
      <c r="D20" s="8" t="s">
        <v>366</v>
      </c>
      <c r="E20" s="8" t="s">
        <v>367</v>
      </c>
      <c r="F20" s="8">
        <v>0.35</v>
      </c>
    </row>
    <row r="21" spans="2:13" x14ac:dyDescent="0.35">
      <c r="B21" s="79" t="s">
        <v>290</v>
      </c>
      <c r="C21" s="79"/>
      <c r="D21" s="79"/>
      <c r="E21" s="79"/>
    </row>
    <row r="22" spans="2:13" x14ac:dyDescent="0.35">
      <c r="B22" s="79" t="s">
        <v>291</v>
      </c>
      <c r="C22" s="79"/>
      <c r="D22" s="79"/>
      <c r="E22" s="79"/>
      <c r="H22" s="80" t="s">
        <v>306</v>
      </c>
      <c r="I22" s="80"/>
      <c r="J22" s="80"/>
      <c r="K22" s="80"/>
      <c r="L22" s="80"/>
      <c r="M22" s="80"/>
    </row>
    <row r="23" spans="2:13" x14ac:dyDescent="0.35">
      <c r="B23" s="79" t="s">
        <v>292</v>
      </c>
      <c r="C23" s="79"/>
      <c r="D23" s="79"/>
      <c r="E23" s="79"/>
      <c r="H23" s="80" t="s">
        <v>307</v>
      </c>
      <c r="I23" s="80"/>
      <c r="J23" s="80"/>
      <c r="K23" s="80"/>
      <c r="L23" s="80"/>
      <c r="M23" s="80"/>
    </row>
    <row r="24" spans="2:13" x14ac:dyDescent="0.35">
      <c r="B24" s="79" t="s">
        <v>293</v>
      </c>
      <c r="C24" s="79"/>
      <c r="D24" s="79"/>
      <c r="E24" s="79"/>
      <c r="H24" s="80" t="s">
        <v>308</v>
      </c>
      <c r="I24" s="80"/>
      <c r="J24" s="80"/>
      <c r="K24" s="80"/>
      <c r="L24" s="80"/>
      <c r="M24" s="80"/>
    </row>
    <row r="25" spans="2:13" x14ac:dyDescent="0.35">
      <c r="H25" s="80" t="s">
        <v>309</v>
      </c>
      <c r="I25" s="80"/>
      <c r="J25" s="80"/>
      <c r="K25" s="80"/>
      <c r="L25" s="80"/>
      <c r="M25" s="80"/>
    </row>
    <row r="26" spans="2:13" x14ac:dyDescent="0.35">
      <c r="B26" s="76" t="s">
        <v>294</v>
      </c>
      <c r="C26" s="76"/>
      <c r="D26" s="76"/>
      <c r="H26" s="80" t="s">
        <v>310</v>
      </c>
      <c r="I26" s="80"/>
      <c r="J26" s="80"/>
      <c r="K26" s="80"/>
      <c r="L26" s="80"/>
      <c r="M26" s="80"/>
    </row>
    <row r="27" spans="2:13" x14ac:dyDescent="0.35">
      <c r="B27" s="76" t="s">
        <v>295</v>
      </c>
      <c r="C27" s="76"/>
      <c r="D27" s="76"/>
      <c r="H27" s="80" t="s">
        <v>311</v>
      </c>
      <c r="I27" s="80"/>
      <c r="J27" s="80"/>
      <c r="K27" s="80" t="s">
        <v>355</v>
      </c>
      <c r="L27" s="80"/>
      <c r="M27" s="80"/>
    </row>
    <row r="28" spans="2:13" x14ac:dyDescent="0.35">
      <c r="B28" s="76" t="s">
        <v>296</v>
      </c>
      <c r="C28" s="76"/>
      <c r="D28" s="76"/>
      <c r="H28" s="80" t="s">
        <v>356</v>
      </c>
      <c r="I28" s="80"/>
      <c r="J28" s="80"/>
      <c r="K28" s="80"/>
      <c r="L28" s="80"/>
      <c r="M28" s="80"/>
    </row>
    <row r="29" spans="2:13" x14ac:dyDescent="0.35">
      <c r="H29" s="80"/>
      <c r="I29" s="80"/>
      <c r="J29" s="80"/>
      <c r="K29" s="80"/>
      <c r="L29" s="80"/>
      <c r="M29" s="80"/>
    </row>
    <row r="30" spans="2:13" x14ac:dyDescent="0.35">
      <c r="B30" s="21" t="s">
        <v>297</v>
      </c>
      <c r="C30" s="21"/>
      <c r="D30" s="21"/>
      <c r="E30" s="21"/>
      <c r="H30" s="76" t="s">
        <v>312</v>
      </c>
      <c r="I30" s="76"/>
      <c r="J30" s="76"/>
      <c r="K30" s="76"/>
    </row>
    <row r="31" spans="2:13" x14ac:dyDescent="0.35">
      <c r="B31" s="21" t="s">
        <v>298</v>
      </c>
      <c r="C31" s="21" t="s">
        <v>301</v>
      </c>
      <c r="D31" s="21"/>
      <c r="E31" s="21"/>
      <c r="H31" s="76" t="s">
        <v>342</v>
      </c>
      <c r="I31" s="76"/>
      <c r="J31" s="76"/>
      <c r="K31" s="76"/>
    </row>
    <row r="32" spans="2:13" x14ac:dyDescent="0.35">
      <c r="B32" s="21" t="s">
        <v>299</v>
      </c>
      <c r="C32" s="21" t="s">
        <v>302</v>
      </c>
      <c r="D32" s="21"/>
      <c r="E32" s="21"/>
      <c r="H32" s="76"/>
      <c r="I32" s="76"/>
      <c r="J32" s="76"/>
      <c r="K32" s="76"/>
    </row>
    <row r="33" spans="2:12" x14ac:dyDescent="0.35">
      <c r="B33" s="21" t="s">
        <v>300</v>
      </c>
      <c r="C33" s="21" t="s">
        <v>303</v>
      </c>
      <c r="D33" s="21"/>
      <c r="E33" s="21"/>
      <c r="H33" s="76" t="s">
        <v>228</v>
      </c>
      <c r="I33" s="76"/>
      <c r="J33" s="76"/>
      <c r="K33" s="76"/>
    </row>
    <row r="34" spans="2:12" x14ac:dyDescent="0.35">
      <c r="B34" s="21" t="s">
        <v>304</v>
      </c>
      <c r="C34" s="21"/>
      <c r="D34" s="21" t="s">
        <v>305</v>
      </c>
      <c r="E34" s="21"/>
      <c r="H34" s="76" t="s">
        <v>313</v>
      </c>
      <c r="I34" s="76"/>
      <c r="J34" s="76"/>
      <c r="K34" s="76"/>
    </row>
    <row r="36" spans="2:12" x14ac:dyDescent="0.35">
      <c r="B36" s="8">
        <f>9/12*8/11*7/10</f>
        <v>0.38181818181818178</v>
      </c>
      <c r="G36" s="21" t="s">
        <v>314</v>
      </c>
      <c r="H36" s="21"/>
      <c r="I36" s="21"/>
      <c r="J36" s="21"/>
      <c r="K36" s="21"/>
      <c r="L36" s="21"/>
    </row>
    <row r="37" spans="2:12" x14ac:dyDescent="0.35">
      <c r="B37" s="8" t="s">
        <v>368</v>
      </c>
      <c r="C37" s="93" t="s">
        <v>369</v>
      </c>
      <c r="G37" s="21" t="s">
        <v>315</v>
      </c>
      <c r="H37" s="21"/>
      <c r="I37" s="21"/>
      <c r="J37" s="21"/>
      <c r="K37" s="21"/>
      <c r="L37" s="21"/>
    </row>
    <row r="38" spans="2:12" x14ac:dyDescent="0.35">
      <c r="B38" s="8" t="s">
        <v>370</v>
      </c>
      <c r="C38" s="8" t="s">
        <v>371</v>
      </c>
      <c r="G38" s="21"/>
      <c r="H38" s="21"/>
      <c r="I38" s="21" t="s">
        <v>359</v>
      </c>
      <c r="J38" s="21"/>
      <c r="K38" s="21"/>
      <c r="L38" s="21"/>
    </row>
    <row r="39" spans="2:12" x14ac:dyDescent="0.35">
      <c r="B39" s="8" t="s">
        <v>372</v>
      </c>
      <c r="G39" s="21" t="s">
        <v>316</v>
      </c>
      <c r="H39" s="21"/>
      <c r="I39" s="60" t="s">
        <v>317</v>
      </c>
      <c r="J39" s="21"/>
      <c r="K39" s="21"/>
      <c r="L39" s="21"/>
    </row>
    <row r="40" spans="2:12" x14ac:dyDescent="0.35">
      <c r="B40" s="8" t="s">
        <v>373</v>
      </c>
      <c r="G40" s="21"/>
      <c r="H40" s="21"/>
      <c r="I40" s="21" t="s">
        <v>318</v>
      </c>
      <c r="J40" s="21"/>
      <c r="K40" s="21"/>
      <c r="L40" s="21"/>
    </row>
    <row r="41" spans="2:12" x14ac:dyDescent="0.35">
      <c r="B41" s="8">
        <v>26</v>
      </c>
      <c r="C41" s="8">
        <v>6</v>
      </c>
      <c r="D41" s="8">
        <v>52</v>
      </c>
      <c r="G41" s="21"/>
      <c r="H41" s="21"/>
      <c r="I41" s="21"/>
      <c r="J41" s="21"/>
      <c r="K41" s="21"/>
      <c r="L41" s="21"/>
    </row>
    <row r="42" spans="2:12" x14ac:dyDescent="0.35">
      <c r="B42" s="8">
        <v>52</v>
      </c>
      <c r="C42" s="8">
        <v>26</v>
      </c>
      <c r="D42" s="8">
        <v>12</v>
      </c>
      <c r="G42" s="21"/>
      <c r="H42" s="21"/>
      <c r="I42" s="89" t="s">
        <v>319</v>
      </c>
      <c r="J42" s="21"/>
      <c r="K42" s="21"/>
      <c r="L42" s="89">
        <v>1</v>
      </c>
    </row>
    <row r="43" spans="2:12" x14ac:dyDescent="0.35">
      <c r="G43" s="21"/>
      <c r="H43" s="21"/>
      <c r="I43" s="60" t="s">
        <v>321</v>
      </c>
      <c r="J43" s="21"/>
      <c r="K43" s="60" t="s">
        <v>320</v>
      </c>
      <c r="L43" s="90" t="s">
        <v>357</v>
      </c>
    </row>
    <row r="44" spans="2:12" x14ac:dyDescent="0.35">
      <c r="B44" s="8">
        <v>12</v>
      </c>
      <c r="G44" s="21"/>
      <c r="H44" s="21"/>
      <c r="I44" s="89">
        <v>0.6</v>
      </c>
      <c r="J44" s="21"/>
      <c r="K44" s="21"/>
      <c r="L44" s="89">
        <v>6</v>
      </c>
    </row>
    <row r="45" spans="2:12" x14ac:dyDescent="0.35">
      <c r="B45" s="8">
        <v>52</v>
      </c>
    </row>
    <row r="47" spans="2:12" x14ac:dyDescent="0.35">
      <c r="B47" s="79" t="s">
        <v>322</v>
      </c>
      <c r="C47" s="79"/>
    </row>
    <row r="48" spans="2:12" x14ac:dyDescent="0.35">
      <c r="B48" s="79" t="s">
        <v>323</v>
      </c>
      <c r="C48" s="79"/>
    </row>
    <row r="49" spans="2:6" x14ac:dyDescent="0.35">
      <c r="B49" s="79"/>
      <c r="C49" s="79"/>
    </row>
    <row r="50" spans="2:6" x14ac:dyDescent="0.35">
      <c r="B50" s="79" t="s">
        <v>324</v>
      </c>
      <c r="C50" s="79"/>
    </row>
    <row r="51" spans="2:6" x14ac:dyDescent="0.35">
      <c r="B51" s="79" t="s">
        <v>325</v>
      </c>
      <c r="C51" s="79"/>
    </row>
    <row r="52" spans="2:6" x14ac:dyDescent="0.35">
      <c r="B52" s="79" t="s">
        <v>326</v>
      </c>
      <c r="C52" s="79"/>
    </row>
    <row r="54" spans="2:6" x14ac:dyDescent="0.35">
      <c r="B54" s="21" t="s">
        <v>55</v>
      </c>
      <c r="C54" s="21"/>
      <c r="D54" s="21"/>
      <c r="E54" s="21"/>
    </row>
    <row r="55" spans="2:6" x14ac:dyDescent="0.35">
      <c r="B55" s="21" t="s">
        <v>327</v>
      </c>
      <c r="C55" s="21"/>
      <c r="D55" s="21"/>
      <c r="E55" s="21"/>
    </row>
    <row r="57" spans="2:6" x14ac:dyDescent="0.35">
      <c r="B57" s="76" t="s">
        <v>328</v>
      </c>
      <c r="C57" s="76"/>
      <c r="D57" s="76"/>
      <c r="E57" s="76"/>
      <c r="F57" s="76"/>
    </row>
    <row r="58" spans="2:6" x14ac:dyDescent="0.35">
      <c r="B58" s="76" t="s">
        <v>329</v>
      </c>
      <c r="C58" s="76"/>
      <c r="D58" s="76"/>
      <c r="E58" s="76"/>
      <c r="F58" s="76"/>
    </row>
    <row r="59" spans="2:6" x14ac:dyDescent="0.35">
      <c r="B59" s="76"/>
      <c r="C59" s="76"/>
      <c r="D59" s="76"/>
      <c r="E59" s="76"/>
      <c r="F59" s="76"/>
    </row>
    <row r="60" spans="2:6" x14ac:dyDescent="0.35">
      <c r="B60" s="76" t="s">
        <v>330</v>
      </c>
      <c r="C60" s="76"/>
      <c r="D60" s="76"/>
      <c r="E60" s="81" t="s">
        <v>331</v>
      </c>
      <c r="F60" s="76"/>
    </row>
    <row r="61" spans="2:6" x14ac:dyDescent="0.35">
      <c r="B61" s="76"/>
      <c r="C61" s="76"/>
      <c r="D61" s="76"/>
      <c r="E61" s="76"/>
      <c r="F61" s="76"/>
    </row>
    <row r="62" spans="2:6" x14ac:dyDescent="0.35">
      <c r="B62" s="76" t="s">
        <v>332</v>
      </c>
      <c r="C62" s="76"/>
      <c r="D62" s="76"/>
      <c r="E62" s="76"/>
      <c r="F62" s="76"/>
    </row>
    <row r="63" spans="2:6" x14ac:dyDescent="0.35">
      <c r="B63" s="76"/>
      <c r="C63" s="76"/>
      <c r="D63" s="76"/>
      <c r="E63" s="76"/>
      <c r="F63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"/>
  <sheetViews>
    <sheetView topLeftCell="A4" zoomScale="120" zoomScaleNormal="120" workbookViewId="0">
      <selection activeCell="K7" sqref="K7"/>
    </sheetView>
  </sheetViews>
  <sheetFormatPr defaultColWidth="9.1796875" defaultRowHeight="14.5" x14ac:dyDescent="0.35"/>
  <cols>
    <col min="1" max="16384" width="9.1796875" style="8"/>
  </cols>
  <sheetData>
    <row r="1" spans="3:12" ht="15" thickTop="1" x14ac:dyDescent="0.35">
      <c r="H1" s="8">
        <v>1</v>
      </c>
      <c r="I1" s="9"/>
      <c r="J1" s="10"/>
      <c r="K1" s="10"/>
      <c r="L1" s="11"/>
    </row>
    <row r="2" spans="3:12" x14ac:dyDescent="0.35">
      <c r="C2" s="8" t="s">
        <v>35</v>
      </c>
      <c r="H2" s="8">
        <v>2</v>
      </c>
      <c r="I2" s="12"/>
      <c r="J2" s="13"/>
      <c r="K2" s="14"/>
      <c r="L2" s="15"/>
    </row>
    <row r="3" spans="3:12" x14ac:dyDescent="0.35">
      <c r="C3" s="8" t="s">
        <v>249</v>
      </c>
      <c r="H3" s="8">
        <v>3</v>
      </c>
      <c r="I3" s="16"/>
      <c r="J3" s="13"/>
      <c r="K3" s="14"/>
      <c r="L3" s="15"/>
    </row>
    <row r="4" spans="3:12" ht="15" thickBot="1" x14ac:dyDescent="0.4">
      <c r="C4" s="8" t="s">
        <v>36</v>
      </c>
      <c r="H4" s="8">
        <v>4</v>
      </c>
      <c r="I4" s="17"/>
      <c r="J4" s="18"/>
      <c r="K4" s="19"/>
      <c r="L4" s="20"/>
    </row>
    <row r="5" spans="3:12" ht="15" thickTop="1" x14ac:dyDescent="0.35">
      <c r="H5" s="8" t="s">
        <v>37</v>
      </c>
      <c r="I5" s="8">
        <v>1</v>
      </c>
      <c r="J5" s="8">
        <v>2</v>
      </c>
      <c r="K5" s="8">
        <v>3</v>
      </c>
      <c r="L5" s="8">
        <v>4</v>
      </c>
    </row>
    <row r="6" spans="3:12" x14ac:dyDescent="0.35">
      <c r="C6" s="8" t="s">
        <v>38</v>
      </c>
      <c r="H6" s="8" t="s">
        <v>39</v>
      </c>
    </row>
    <row r="8" spans="3:12" x14ac:dyDescent="0.35">
      <c r="C8" s="8" t="s">
        <v>40</v>
      </c>
    </row>
    <row r="9" spans="3:12" x14ac:dyDescent="0.35">
      <c r="C9" s="8" t="s">
        <v>41</v>
      </c>
    </row>
    <row r="10" spans="3:12" x14ac:dyDescent="0.35">
      <c r="C10" s="8" t="s">
        <v>42</v>
      </c>
      <c r="G10" s="8">
        <v>1</v>
      </c>
      <c r="H10" s="8">
        <v>2</v>
      </c>
      <c r="I10" s="8">
        <v>3</v>
      </c>
      <c r="J10" s="8">
        <v>4</v>
      </c>
      <c r="K10" s="8">
        <v>5</v>
      </c>
      <c r="L10" s="8">
        <v>6</v>
      </c>
    </row>
    <row r="11" spans="3:12" x14ac:dyDescent="0.35">
      <c r="F11" s="8">
        <v>1</v>
      </c>
      <c r="G11" s="21"/>
      <c r="H11" s="21"/>
      <c r="I11" s="21"/>
      <c r="J11" s="21"/>
      <c r="K11" s="21"/>
      <c r="L11" s="21"/>
    </row>
    <row r="12" spans="3:12" x14ac:dyDescent="0.35">
      <c r="F12" s="8">
        <v>2</v>
      </c>
      <c r="G12" s="21"/>
      <c r="H12" s="21"/>
      <c r="I12" s="21"/>
      <c r="J12" s="21"/>
      <c r="K12" s="21"/>
      <c r="L12" s="21"/>
    </row>
    <row r="13" spans="3:12" x14ac:dyDescent="0.35">
      <c r="F13" s="8">
        <v>3</v>
      </c>
      <c r="G13" s="21"/>
      <c r="H13" s="21"/>
      <c r="I13" s="21"/>
      <c r="J13" s="21"/>
      <c r="K13" s="21"/>
      <c r="L13" s="21"/>
    </row>
    <row r="14" spans="3:12" x14ac:dyDescent="0.35">
      <c r="F14" s="8">
        <v>4</v>
      </c>
      <c r="G14" s="21"/>
      <c r="H14" s="21"/>
      <c r="I14" s="21"/>
      <c r="J14" s="21"/>
      <c r="K14" s="21"/>
      <c r="L14" s="21"/>
    </row>
    <row r="15" spans="3:12" x14ac:dyDescent="0.35">
      <c r="F15" s="8">
        <v>5</v>
      </c>
      <c r="G15" s="21"/>
      <c r="H15" s="21"/>
      <c r="I15" s="21"/>
      <c r="J15" s="21"/>
      <c r="K15" s="21"/>
      <c r="L15" s="21"/>
    </row>
    <row r="16" spans="3:12" x14ac:dyDescent="0.35">
      <c r="F16" s="8">
        <v>6</v>
      </c>
      <c r="G16" s="21"/>
      <c r="H16" s="21"/>
      <c r="I16" s="21"/>
      <c r="J16" s="21"/>
      <c r="K16" s="21"/>
      <c r="L16" s="22"/>
    </row>
    <row r="17" spans="2:3" x14ac:dyDescent="0.35">
      <c r="B17" s="8" t="s">
        <v>43</v>
      </c>
    </row>
    <row r="18" spans="2:3" x14ac:dyDescent="0.35">
      <c r="B18" s="8" t="s">
        <v>44</v>
      </c>
    </row>
    <row r="19" spans="2:3" x14ac:dyDescent="0.35">
      <c r="C19" s="8" t="s">
        <v>27</v>
      </c>
    </row>
    <row r="20" spans="2:3" x14ac:dyDescent="0.35">
      <c r="C20" s="8" t="s">
        <v>28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"/>
  <sheetViews>
    <sheetView zoomScale="120" zoomScaleNormal="120" workbookViewId="0">
      <selection activeCell="F22" sqref="F22"/>
    </sheetView>
  </sheetViews>
  <sheetFormatPr defaultColWidth="9.1796875" defaultRowHeight="14.5" x14ac:dyDescent="0.35"/>
  <cols>
    <col min="1" max="16384" width="9.1796875" style="8"/>
  </cols>
  <sheetData>
    <row r="1" spans="2:12" ht="15" thickBot="1" x14ac:dyDescent="0.4">
      <c r="C1" s="8" t="s">
        <v>45</v>
      </c>
    </row>
    <row r="2" spans="2:12" ht="15" thickTop="1" x14ac:dyDescent="0.35">
      <c r="C2" s="8" t="s">
        <v>35</v>
      </c>
      <c r="H2" s="9"/>
      <c r="I2" s="10"/>
      <c r="J2" s="10"/>
      <c r="K2" s="11"/>
    </row>
    <row r="3" spans="2:12" x14ac:dyDescent="0.35">
      <c r="H3" s="12"/>
      <c r="I3" s="13"/>
      <c r="J3" s="14"/>
      <c r="K3" s="15"/>
    </row>
    <row r="4" spans="2:12" x14ac:dyDescent="0.35">
      <c r="C4" s="8" t="s">
        <v>36</v>
      </c>
      <c r="H4" s="16"/>
      <c r="I4" s="13"/>
      <c r="J4" s="14"/>
      <c r="K4" s="15"/>
    </row>
    <row r="5" spans="2:12" ht="15" thickBot="1" x14ac:dyDescent="0.4">
      <c r="H5" s="17"/>
      <c r="I5" s="18"/>
      <c r="J5" s="19"/>
      <c r="K5" s="20"/>
    </row>
    <row r="6" spans="2:12" ht="15" thickTop="1" x14ac:dyDescent="0.35">
      <c r="C6" s="8" t="s">
        <v>38</v>
      </c>
      <c r="G6" s="8" t="s">
        <v>37</v>
      </c>
    </row>
    <row r="7" spans="2:12" x14ac:dyDescent="0.35">
      <c r="G7" s="8" t="s">
        <v>46</v>
      </c>
      <c r="I7" s="8" t="s">
        <v>47</v>
      </c>
    </row>
    <row r="8" spans="2:12" x14ac:dyDescent="0.35">
      <c r="C8" s="8" t="s">
        <v>40</v>
      </c>
      <c r="I8" s="8" t="s">
        <v>48</v>
      </c>
    </row>
    <row r="9" spans="2:12" x14ac:dyDescent="0.35">
      <c r="C9" s="8" t="s">
        <v>41</v>
      </c>
    </row>
    <row r="10" spans="2:12" x14ac:dyDescent="0.35">
      <c r="C10" s="8" t="s">
        <v>42</v>
      </c>
      <c r="G10" s="8">
        <v>1</v>
      </c>
      <c r="H10" s="8">
        <v>2</v>
      </c>
      <c r="I10" s="8">
        <v>3</v>
      </c>
      <c r="J10" s="8">
        <v>4</v>
      </c>
      <c r="K10" s="8">
        <v>5</v>
      </c>
      <c r="L10" s="8">
        <v>6</v>
      </c>
    </row>
    <row r="11" spans="2:12" x14ac:dyDescent="0.35">
      <c r="F11" s="8">
        <v>1</v>
      </c>
      <c r="G11" s="23"/>
      <c r="H11" s="21"/>
      <c r="I11" s="21"/>
      <c r="J11" s="21"/>
      <c r="K11" s="21"/>
      <c r="L11" s="21"/>
    </row>
    <row r="12" spans="2:12" x14ac:dyDescent="0.35">
      <c r="C12" s="8" t="s">
        <v>49</v>
      </c>
      <c r="F12" s="8">
        <v>2</v>
      </c>
      <c r="G12" s="21"/>
      <c r="H12" s="21"/>
      <c r="I12" s="21"/>
      <c r="J12" s="21"/>
      <c r="K12" s="21"/>
      <c r="L12" s="21"/>
    </row>
    <row r="13" spans="2:12" x14ac:dyDescent="0.35">
      <c r="B13" s="8" t="s">
        <v>50</v>
      </c>
      <c r="F13" s="8">
        <v>3</v>
      </c>
      <c r="G13" s="21"/>
      <c r="H13" s="21"/>
      <c r="I13" s="21"/>
      <c r="J13" s="21"/>
      <c r="K13" s="21"/>
      <c r="L13" s="21"/>
    </row>
    <row r="14" spans="2:12" x14ac:dyDescent="0.35">
      <c r="F14" s="8">
        <v>4</v>
      </c>
      <c r="G14" s="21"/>
      <c r="H14" s="21"/>
      <c r="I14" s="21"/>
      <c r="J14" s="21"/>
      <c r="K14" s="21"/>
      <c r="L14" s="21"/>
    </row>
    <row r="15" spans="2:12" x14ac:dyDescent="0.35">
      <c r="F15" s="8">
        <v>5</v>
      </c>
      <c r="G15" s="21"/>
      <c r="H15" s="21"/>
      <c r="I15" s="21"/>
      <c r="J15" s="21"/>
      <c r="K15" s="21"/>
      <c r="L15" s="21"/>
    </row>
    <row r="16" spans="2:12" x14ac:dyDescent="0.35">
      <c r="F16" s="8">
        <v>6</v>
      </c>
      <c r="G16" s="21"/>
      <c r="H16" s="21"/>
      <c r="I16" s="21"/>
      <c r="J16" s="21"/>
      <c r="K16" s="21"/>
      <c r="L16" s="22"/>
    </row>
    <row r="17" spans="2:6" x14ac:dyDescent="0.35">
      <c r="B17" s="8" t="s">
        <v>43</v>
      </c>
    </row>
    <row r="18" spans="2:6" x14ac:dyDescent="0.35">
      <c r="B18" s="8" t="s">
        <v>44</v>
      </c>
    </row>
    <row r="19" spans="2:6" x14ac:dyDescent="0.35">
      <c r="C19" s="8" t="s">
        <v>27</v>
      </c>
      <c r="F19" s="8" t="s">
        <v>51</v>
      </c>
    </row>
    <row r="20" spans="2:6" x14ac:dyDescent="0.35">
      <c r="C20" s="8" t="s">
        <v>28</v>
      </c>
      <c r="F20" s="8" t="s">
        <v>52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7"/>
  <sheetViews>
    <sheetView topLeftCell="A4" workbookViewId="0">
      <selection activeCell="B19" sqref="B19"/>
    </sheetView>
  </sheetViews>
  <sheetFormatPr defaultColWidth="9.1796875" defaultRowHeight="18.5" x14ac:dyDescent="0.45"/>
  <cols>
    <col min="1" max="16384" width="9.1796875" style="24"/>
  </cols>
  <sheetData>
    <row r="1" spans="1:18" x14ac:dyDescent="0.45">
      <c r="B1" s="25" t="s">
        <v>53</v>
      </c>
      <c r="C1" s="25"/>
      <c r="D1" s="25"/>
      <c r="I1" s="30" t="s">
        <v>54</v>
      </c>
      <c r="J1" s="30"/>
      <c r="K1" s="30"/>
      <c r="L1" s="30"/>
      <c r="M1" s="30"/>
      <c r="N1" s="26" t="s">
        <v>55</v>
      </c>
      <c r="O1" s="26"/>
      <c r="P1" s="26"/>
      <c r="Q1" s="26"/>
    </row>
    <row r="2" spans="1:18" x14ac:dyDescent="0.45">
      <c r="B2" s="25" t="s">
        <v>56</v>
      </c>
      <c r="C2" s="25"/>
      <c r="D2" s="25"/>
      <c r="I2" s="30" t="s">
        <v>57</v>
      </c>
      <c r="J2" s="30"/>
      <c r="K2" s="30"/>
      <c r="L2" s="30"/>
      <c r="M2" s="30"/>
      <c r="N2" s="26" t="s">
        <v>58</v>
      </c>
      <c r="O2" s="26"/>
      <c r="P2" s="26"/>
      <c r="Q2" s="26"/>
    </row>
    <row r="3" spans="1:18" x14ac:dyDescent="0.45">
      <c r="B3" s="25"/>
      <c r="C3" s="25"/>
      <c r="D3" s="25"/>
      <c r="I3" s="30" t="s">
        <v>59</v>
      </c>
      <c r="J3" s="30"/>
      <c r="K3" s="30"/>
      <c r="L3" s="30"/>
      <c r="M3" s="30"/>
      <c r="N3" s="26" t="s">
        <v>60</v>
      </c>
      <c r="O3" s="26"/>
      <c r="P3" s="26"/>
      <c r="Q3" s="26"/>
    </row>
    <row r="4" spans="1:18" x14ac:dyDescent="0.45">
      <c r="B4" s="25"/>
      <c r="C4" s="25"/>
      <c r="D4" s="27" t="s">
        <v>61</v>
      </c>
      <c r="E4" s="27"/>
      <c r="I4" s="30" t="s">
        <v>252</v>
      </c>
      <c r="J4" s="30"/>
      <c r="K4" s="30"/>
      <c r="L4" s="30"/>
      <c r="M4" s="30"/>
      <c r="N4" s="28" t="s">
        <v>62</v>
      </c>
      <c r="O4" s="28"/>
      <c r="P4" s="28"/>
      <c r="Q4" s="28"/>
      <c r="R4" s="28"/>
    </row>
    <row r="5" spans="1:18" x14ac:dyDescent="0.45">
      <c r="D5" s="24" t="s">
        <v>63</v>
      </c>
      <c r="N5" s="28" t="s">
        <v>64</v>
      </c>
      <c r="O5" s="28"/>
      <c r="P5" s="28"/>
      <c r="Q5" s="28"/>
      <c r="R5" s="28"/>
    </row>
    <row r="6" spans="1:18" x14ac:dyDescent="0.45">
      <c r="D6" s="24" t="s">
        <v>65</v>
      </c>
      <c r="I6" s="1"/>
      <c r="J6" s="1"/>
      <c r="N6" s="28" t="s">
        <v>66</v>
      </c>
      <c r="O6" s="28"/>
      <c r="P6" s="28"/>
      <c r="Q6" s="28"/>
      <c r="R6" s="28"/>
    </row>
    <row r="7" spans="1:18" x14ac:dyDescent="0.45">
      <c r="D7" s="24">
        <v>1</v>
      </c>
      <c r="E7" s="24">
        <v>2</v>
      </c>
      <c r="F7" s="24">
        <v>3</v>
      </c>
      <c r="I7" s="1"/>
      <c r="J7" s="1"/>
      <c r="N7" s="28" t="s">
        <v>67</v>
      </c>
      <c r="O7" s="28"/>
      <c r="P7" s="28"/>
      <c r="Q7" s="28"/>
      <c r="R7" s="28"/>
    </row>
    <row r="8" spans="1:18" x14ac:dyDescent="0.45">
      <c r="C8" s="24">
        <v>1</v>
      </c>
      <c r="D8" s="29" t="s">
        <v>68</v>
      </c>
      <c r="E8" s="30"/>
      <c r="F8" s="30"/>
    </row>
    <row r="9" spans="1:18" x14ac:dyDescent="0.45">
      <c r="C9" s="24">
        <v>2</v>
      </c>
      <c r="D9" s="31" t="s">
        <v>68</v>
      </c>
      <c r="E9" s="28"/>
      <c r="F9" s="28"/>
      <c r="J9" s="1">
        <v>1</v>
      </c>
      <c r="K9" s="1">
        <v>2</v>
      </c>
      <c r="L9" s="1">
        <v>3</v>
      </c>
      <c r="M9" s="1">
        <v>4</v>
      </c>
      <c r="N9" s="1">
        <v>5</v>
      </c>
      <c r="O9" s="1">
        <v>6</v>
      </c>
    </row>
    <row r="10" spans="1:18" x14ac:dyDescent="0.45">
      <c r="C10" s="24">
        <v>3</v>
      </c>
      <c r="D10" s="29" t="s">
        <v>68</v>
      </c>
      <c r="E10" s="30"/>
      <c r="F10" s="30"/>
      <c r="I10" s="1">
        <v>1</v>
      </c>
      <c r="J10" s="32"/>
      <c r="K10" s="26"/>
      <c r="L10" s="26"/>
      <c r="M10" s="33"/>
      <c r="N10" s="26"/>
      <c r="O10" s="26"/>
    </row>
    <row r="11" spans="1:18" x14ac:dyDescent="0.45">
      <c r="C11" s="24">
        <v>4</v>
      </c>
      <c r="D11" s="30"/>
      <c r="E11" s="34"/>
      <c r="F11" s="34"/>
      <c r="I11" s="1">
        <v>2</v>
      </c>
      <c r="J11" s="32"/>
      <c r="K11" s="26"/>
      <c r="L11" s="26"/>
      <c r="M11" s="33"/>
      <c r="N11" s="26"/>
      <c r="O11" s="26"/>
    </row>
    <row r="12" spans="1:18" x14ac:dyDescent="0.45">
      <c r="B12" s="24" t="s">
        <v>251</v>
      </c>
      <c r="I12" s="1">
        <v>3</v>
      </c>
      <c r="J12" s="26"/>
      <c r="K12" s="26"/>
      <c r="L12" s="26"/>
      <c r="M12" s="33"/>
      <c r="N12" s="26"/>
      <c r="O12" s="26"/>
    </row>
    <row r="13" spans="1:18" x14ac:dyDescent="0.45">
      <c r="B13" s="24" t="s">
        <v>250</v>
      </c>
      <c r="I13" s="1">
        <v>4</v>
      </c>
      <c r="J13" s="30"/>
      <c r="K13" s="30"/>
      <c r="L13" s="30"/>
      <c r="M13" s="33"/>
      <c r="N13" s="30"/>
      <c r="O13" s="30"/>
    </row>
    <row r="14" spans="1:18" x14ac:dyDescent="0.45">
      <c r="A14" s="24" t="s">
        <v>69</v>
      </c>
      <c r="I14" s="1">
        <v>5</v>
      </c>
      <c r="J14" s="26"/>
      <c r="K14" s="26"/>
      <c r="L14" s="26"/>
      <c r="M14" s="33"/>
      <c r="N14" s="26"/>
      <c r="O14" s="26"/>
    </row>
    <row r="15" spans="1:18" x14ac:dyDescent="0.45">
      <c r="A15" s="35" t="s">
        <v>70</v>
      </c>
      <c r="I15" s="1">
        <v>6</v>
      </c>
      <c r="J15" s="26"/>
      <c r="K15" s="26"/>
      <c r="L15" s="26"/>
      <c r="M15" s="33"/>
      <c r="N15" s="26"/>
      <c r="O15" s="26"/>
    </row>
    <row r="16" spans="1:18" x14ac:dyDescent="0.45">
      <c r="D16" s="24" t="s">
        <v>71</v>
      </c>
      <c r="J16"/>
      <c r="K16"/>
      <c r="L16"/>
      <c r="M16"/>
      <c r="N16"/>
      <c r="O16"/>
    </row>
    <row r="19" spans="2:9" x14ac:dyDescent="0.45">
      <c r="I19" s="24" t="s">
        <v>73</v>
      </c>
    </row>
    <row r="20" spans="2:9" x14ac:dyDescent="0.45">
      <c r="I20" s="24" t="s">
        <v>74</v>
      </c>
    </row>
    <row r="21" spans="2:9" x14ac:dyDescent="0.45">
      <c r="B21" s="24" t="s">
        <v>75</v>
      </c>
    </row>
    <row r="22" spans="2:9" x14ac:dyDescent="0.45">
      <c r="B22" s="24" t="s">
        <v>82</v>
      </c>
    </row>
    <row r="24" spans="2:9" x14ac:dyDescent="0.45">
      <c r="F24" s="24" t="s">
        <v>79</v>
      </c>
    </row>
    <row r="25" spans="2:9" x14ac:dyDescent="0.45">
      <c r="F25" s="24" t="s">
        <v>80</v>
      </c>
    </row>
    <row r="27" spans="2:9" x14ac:dyDescent="0.45">
      <c r="F27" s="24" t="s">
        <v>83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topLeftCell="A10" workbookViewId="0">
      <selection activeCell="K28" sqref="K28"/>
    </sheetView>
  </sheetViews>
  <sheetFormatPr defaultColWidth="9.1796875" defaultRowHeight="18.5" x14ac:dyDescent="0.45"/>
  <cols>
    <col min="1" max="1" width="9.1796875" style="24"/>
    <col min="2" max="2" width="21.81640625" style="24" customWidth="1"/>
    <col min="3" max="16384" width="9.1796875" style="24"/>
  </cols>
  <sheetData>
    <row r="1" spans="1:18" x14ac:dyDescent="0.45">
      <c r="B1" s="29" t="s">
        <v>53</v>
      </c>
      <c r="C1" s="29"/>
      <c r="D1" s="25"/>
      <c r="I1" s="30" t="s">
        <v>54</v>
      </c>
      <c r="J1" s="30"/>
      <c r="K1" s="30"/>
      <c r="L1" s="30"/>
      <c r="M1" s="30"/>
      <c r="N1" s="26" t="s">
        <v>55</v>
      </c>
      <c r="O1" s="26"/>
      <c r="P1" s="26"/>
      <c r="Q1" s="26"/>
    </row>
    <row r="2" spans="1:18" x14ac:dyDescent="0.45">
      <c r="B2" s="91" t="s">
        <v>358</v>
      </c>
      <c r="C2" s="25"/>
      <c r="D2" s="25"/>
      <c r="I2" s="30" t="s">
        <v>57</v>
      </c>
      <c r="J2" s="30"/>
      <c r="K2" s="30"/>
      <c r="L2" s="30"/>
      <c r="M2" s="30"/>
      <c r="N2" s="26" t="s">
        <v>58</v>
      </c>
      <c r="O2" s="26"/>
      <c r="P2" s="26"/>
      <c r="Q2" s="26"/>
    </row>
    <row r="3" spans="1:18" x14ac:dyDescent="0.45">
      <c r="B3" s="91" t="s">
        <v>333</v>
      </c>
      <c r="C3" s="25"/>
      <c r="D3" s="25"/>
      <c r="F3" s="24" t="s">
        <v>347</v>
      </c>
      <c r="I3" s="30" t="s">
        <v>59</v>
      </c>
      <c r="J3" s="30"/>
      <c r="K3" s="30"/>
      <c r="L3" s="30"/>
      <c r="M3" s="30"/>
      <c r="N3" s="26" t="s">
        <v>60</v>
      </c>
      <c r="O3" s="26"/>
      <c r="P3" s="26"/>
      <c r="Q3" s="26"/>
    </row>
    <row r="4" spans="1:18" x14ac:dyDescent="0.45">
      <c r="B4" s="25"/>
      <c r="C4" s="25"/>
      <c r="D4" s="27" t="s">
        <v>61</v>
      </c>
      <c r="E4" s="27"/>
      <c r="F4" s="88" t="s">
        <v>348</v>
      </c>
      <c r="I4" s="30" t="s">
        <v>252</v>
      </c>
      <c r="J4" s="30"/>
      <c r="K4" s="30"/>
      <c r="L4" s="30"/>
      <c r="M4" s="30"/>
      <c r="N4" s="28" t="s">
        <v>62</v>
      </c>
      <c r="O4" s="28"/>
      <c r="P4" s="28"/>
      <c r="Q4" s="28"/>
      <c r="R4" s="28"/>
    </row>
    <row r="5" spans="1:18" x14ac:dyDescent="0.45">
      <c r="D5" s="24" t="s">
        <v>63</v>
      </c>
      <c r="F5" s="35" t="s">
        <v>349</v>
      </c>
      <c r="N5" s="28" t="s">
        <v>64</v>
      </c>
      <c r="O5" s="28"/>
      <c r="P5" s="28"/>
      <c r="Q5" s="28"/>
      <c r="R5" s="28"/>
    </row>
    <row r="6" spans="1:18" x14ac:dyDescent="0.45">
      <c r="A6" s="24" t="s">
        <v>343</v>
      </c>
      <c r="D6" s="24" t="s">
        <v>65</v>
      </c>
      <c r="F6" s="35" t="s">
        <v>349</v>
      </c>
      <c r="I6" s="1"/>
      <c r="J6" s="1"/>
      <c r="N6" s="28" t="s">
        <v>66</v>
      </c>
      <c r="O6" s="28"/>
      <c r="P6" s="28"/>
      <c r="Q6" s="28"/>
      <c r="R6" s="28"/>
    </row>
    <row r="7" spans="1:18" x14ac:dyDescent="0.45">
      <c r="A7" s="24" t="s">
        <v>55</v>
      </c>
      <c r="D7" s="24">
        <v>1</v>
      </c>
      <c r="E7" s="24">
        <v>2</v>
      </c>
      <c r="F7" s="24">
        <v>3</v>
      </c>
      <c r="I7" s="1"/>
      <c r="J7" s="1"/>
      <c r="N7" s="28" t="s">
        <v>67</v>
      </c>
      <c r="O7" s="28"/>
      <c r="P7" s="28"/>
      <c r="Q7" s="28"/>
      <c r="R7" s="28"/>
    </row>
    <row r="8" spans="1:18" x14ac:dyDescent="0.45">
      <c r="A8" s="24" t="s">
        <v>344</v>
      </c>
      <c r="C8" s="24">
        <v>1</v>
      </c>
      <c r="D8" s="29" t="s">
        <v>68</v>
      </c>
      <c r="E8" s="30"/>
      <c r="F8" s="30"/>
      <c r="J8" s="24" t="s">
        <v>341</v>
      </c>
    </row>
    <row r="9" spans="1:18" x14ac:dyDescent="0.45">
      <c r="A9" s="24" t="s">
        <v>345</v>
      </c>
      <c r="C9" s="24">
        <v>2</v>
      </c>
      <c r="D9" s="31" t="s">
        <v>68</v>
      </c>
      <c r="E9" s="28"/>
      <c r="F9" s="28"/>
      <c r="J9" s="1">
        <v>1</v>
      </c>
      <c r="K9" s="1">
        <v>2</v>
      </c>
      <c r="L9" s="1">
        <v>3</v>
      </c>
      <c r="M9" s="1">
        <v>4</v>
      </c>
      <c r="N9" s="1">
        <v>5</v>
      </c>
      <c r="O9" s="1">
        <v>6</v>
      </c>
    </row>
    <row r="10" spans="1:18" x14ac:dyDescent="0.45">
      <c r="C10" s="24">
        <v>3</v>
      </c>
      <c r="D10" s="29" t="s">
        <v>68</v>
      </c>
      <c r="E10" s="30"/>
      <c r="F10" s="30"/>
      <c r="I10" s="1">
        <v>1</v>
      </c>
      <c r="J10" s="32"/>
      <c r="K10" s="26"/>
      <c r="L10" s="26"/>
      <c r="M10" s="33"/>
      <c r="N10" s="26"/>
      <c r="O10" s="26"/>
    </row>
    <row r="11" spans="1:18" x14ac:dyDescent="0.45">
      <c r="C11" s="24">
        <v>4</v>
      </c>
      <c r="D11" s="30"/>
      <c r="E11" s="34"/>
      <c r="F11" s="34"/>
      <c r="I11" s="1">
        <v>2</v>
      </c>
      <c r="J11" s="32"/>
      <c r="K11" s="26"/>
      <c r="L11" s="26"/>
      <c r="M11" s="33"/>
      <c r="N11" s="26"/>
      <c r="O11" s="26"/>
    </row>
    <row r="12" spans="1:18" x14ac:dyDescent="0.45">
      <c r="A12" s="85"/>
      <c r="B12" s="85"/>
      <c r="C12" s="85"/>
      <c r="D12" s="85"/>
      <c r="E12" s="85"/>
      <c r="I12" s="1">
        <v>3</v>
      </c>
      <c r="J12" s="26"/>
      <c r="K12" s="26"/>
      <c r="L12" s="26"/>
      <c r="M12" s="33"/>
      <c r="N12" s="26"/>
      <c r="O12" s="26"/>
    </row>
    <row r="13" spans="1:18" x14ac:dyDescent="0.45">
      <c r="A13" s="85" t="s">
        <v>338</v>
      </c>
      <c r="B13" s="85"/>
      <c r="C13" s="85"/>
      <c r="D13" s="85"/>
      <c r="E13" s="85"/>
      <c r="H13" s="24" t="s">
        <v>340</v>
      </c>
      <c r="I13" s="1">
        <v>4</v>
      </c>
      <c r="J13" s="30"/>
      <c r="K13" s="30"/>
      <c r="L13" s="30"/>
      <c r="M13" s="33" t="s">
        <v>68</v>
      </c>
      <c r="N13" s="30"/>
      <c r="O13" s="30"/>
    </row>
    <row r="14" spans="1:18" x14ac:dyDescent="0.45">
      <c r="A14" s="85" t="s">
        <v>69</v>
      </c>
      <c r="B14" s="85"/>
      <c r="C14" s="85"/>
      <c r="D14" s="85"/>
      <c r="E14" s="85"/>
      <c r="I14" s="1">
        <v>5</v>
      </c>
      <c r="J14" s="26"/>
      <c r="K14" s="26"/>
      <c r="L14" s="26"/>
      <c r="M14" s="33"/>
      <c r="N14" s="26"/>
      <c r="O14" s="26"/>
    </row>
    <row r="15" spans="1:18" x14ac:dyDescent="0.45">
      <c r="A15" s="86" t="s">
        <v>70</v>
      </c>
      <c r="B15" s="85"/>
      <c r="C15" s="85"/>
      <c r="D15" s="85"/>
      <c r="E15" s="85"/>
      <c r="I15" s="1">
        <v>6</v>
      </c>
      <c r="J15" s="26"/>
      <c r="K15" s="26"/>
      <c r="L15" s="26"/>
      <c r="M15" s="33"/>
      <c r="N15" s="26"/>
      <c r="O15" s="26"/>
    </row>
    <row r="16" spans="1:18" x14ac:dyDescent="0.45">
      <c r="D16" s="84" t="s">
        <v>71</v>
      </c>
      <c r="E16" s="84"/>
      <c r="F16" s="84"/>
      <c r="G16" s="84"/>
      <c r="J16"/>
      <c r="K16"/>
      <c r="L16"/>
      <c r="M16"/>
      <c r="N16"/>
      <c r="O16"/>
    </row>
    <row r="17" spans="1:16" x14ac:dyDescent="0.45">
      <c r="D17" s="84" t="s">
        <v>72</v>
      </c>
      <c r="E17" s="84"/>
      <c r="F17" s="84"/>
      <c r="G17" s="84"/>
      <c r="J17" s="84" t="s">
        <v>79</v>
      </c>
      <c r="K17" s="84"/>
      <c r="L17" s="84"/>
      <c r="M17" s="84"/>
      <c r="N17" s="84"/>
      <c r="O17" s="84"/>
      <c r="P17" s="84"/>
    </row>
    <row r="18" spans="1:16" x14ac:dyDescent="0.45">
      <c r="A18" s="82"/>
      <c r="B18" s="82" t="s">
        <v>335</v>
      </c>
      <c r="C18" s="82"/>
      <c r="D18" s="82"/>
      <c r="E18" s="82"/>
      <c r="F18" s="82"/>
      <c r="G18" s="82"/>
      <c r="J18" s="84" t="s">
        <v>80</v>
      </c>
      <c r="K18" s="84"/>
      <c r="L18" s="84"/>
      <c r="M18" s="84"/>
      <c r="N18" s="84"/>
      <c r="O18" s="84"/>
      <c r="P18" s="84"/>
    </row>
    <row r="19" spans="1:16" x14ac:dyDescent="0.45">
      <c r="A19" s="82"/>
      <c r="B19" s="82" t="s">
        <v>336</v>
      </c>
      <c r="C19" s="82"/>
      <c r="D19" s="82"/>
      <c r="E19" s="82"/>
      <c r="F19" s="82"/>
      <c r="G19" s="82"/>
      <c r="J19" s="84"/>
      <c r="K19" s="84"/>
      <c r="L19" s="84"/>
      <c r="M19" s="84"/>
      <c r="N19" s="84"/>
      <c r="O19" s="84"/>
      <c r="P19" s="84"/>
    </row>
    <row r="20" spans="1:16" x14ac:dyDescent="0.45">
      <c r="A20" s="82" t="s">
        <v>334</v>
      </c>
      <c r="B20" s="82" t="s">
        <v>337</v>
      </c>
      <c r="C20" s="82"/>
      <c r="D20" s="82"/>
      <c r="E20" s="82"/>
      <c r="F20" s="82"/>
      <c r="G20" s="82"/>
      <c r="J20" s="84" t="s">
        <v>81</v>
      </c>
      <c r="K20" s="84"/>
      <c r="L20" s="84"/>
      <c r="M20" s="84"/>
      <c r="N20" s="84"/>
      <c r="O20" s="84"/>
      <c r="P20" s="84"/>
    </row>
    <row r="21" spans="1:16" x14ac:dyDescent="0.45">
      <c r="A21" s="84"/>
      <c r="B21" s="84" t="s">
        <v>75</v>
      </c>
      <c r="C21" s="84"/>
      <c r="D21" s="84"/>
      <c r="E21" s="84"/>
      <c r="F21" s="84"/>
      <c r="G21" s="84"/>
    </row>
    <row r="22" spans="1:16" x14ac:dyDescent="0.45">
      <c r="A22" s="84" t="s">
        <v>339</v>
      </c>
      <c r="B22" s="84" t="s">
        <v>253</v>
      </c>
      <c r="C22" s="84"/>
      <c r="D22" s="84"/>
      <c r="E22" s="84"/>
      <c r="F22" s="84"/>
      <c r="G22" s="84"/>
      <c r="I22" s="87"/>
      <c r="J22" s="87"/>
      <c r="K22" s="87" t="s">
        <v>346</v>
      </c>
      <c r="L22" s="87"/>
      <c r="M22" s="87"/>
      <c r="N22" s="87"/>
      <c r="O22" s="87"/>
      <c r="P22" s="87"/>
    </row>
    <row r="23" spans="1:16" x14ac:dyDescent="0.45">
      <c r="I23" s="83" t="s">
        <v>73</v>
      </c>
      <c r="J23" s="83"/>
      <c r="K23" s="83"/>
      <c r="L23" s="83"/>
      <c r="M23" s="83"/>
      <c r="N23" s="83"/>
      <c r="O23" s="83"/>
      <c r="P23" s="83"/>
    </row>
    <row r="24" spans="1:16" x14ac:dyDescent="0.45">
      <c r="I24" s="83" t="s">
        <v>74</v>
      </c>
      <c r="J24" s="83"/>
      <c r="K24" s="83"/>
      <c r="L24" s="83"/>
      <c r="M24" s="83"/>
      <c r="N24" s="83"/>
      <c r="O24" s="83"/>
      <c r="P24" s="83"/>
    </row>
    <row r="25" spans="1:16" x14ac:dyDescent="0.45">
      <c r="I25" s="83" t="s">
        <v>76</v>
      </c>
      <c r="J25" s="83"/>
      <c r="K25" s="83"/>
      <c r="L25" s="83"/>
      <c r="M25" s="83"/>
      <c r="N25" s="83"/>
      <c r="O25" s="83"/>
      <c r="P25" s="83"/>
    </row>
    <row r="26" spans="1:16" x14ac:dyDescent="0.45">
      <c r="I26" s="83" t="s">
        <v>77</v>
      </c>
      <c r="J26" s="83"/>
      <c r="K26" s="83"/>
      <c r="L26" s="83"/>
      <c r="M26" s="83"/>
      <c r="N26" s="83"/>
      <c r="O26" s="83"/>
      <c r="P26" s="83"/>
    </row>
    <row r="27" spans="1:16" x14ac:dyDescent="0.45">
      <c r="I27" s="83" t="s">
        <v>78</v>
      </c>
      <c r="J27" s="83"/>
      <c r="K27" s="83"/>
      <c r="L27" s="83"/>
      <c r="M27" s="83"/>
      <c r="N27" s="83"/>
      <c r="O27" s="83"/>
      <c r="P27" s="83"/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0"/>
  <sheetViews>
    <sheetView topLeftCell="A16" workbookViewId="0">
      <selection activeCell="H8" sqref="H8"/>
    </sheetView>
  </sheetViews>
  <sheetFormatPr defaultColWidth="9.1796875" defaultRowHeight="14.5" x14ac:dyDescent="0.35"/>
  <cols>
    <col min="1" max="16384" width="9.1796875" style="8"/>
  </cols>
  <sheetData>
    <row r="1" spans="1:11" x14ac:dyDescent="0.35">
      <c r="A1" s="8" t="s">
        <v>84</v>
      </c>
    </row>
    <row r="3" spans="1:11" x14ac:dyDescent="0.35">
      <c r="B3" s="21" t="s">
        <v>85</v>
      </c>
      <c r="C3" s="21"/>
      <c r="D3" s="21"/>
      <c r="E3" s="21"/>
      <c r="F3" s="21"/>
      <c r="G3" s="21"/>
      <c r="H3" s="21"/>
      <c r="I3" s="21"/>
      <c r="J3" s="21"/>
    </row>
    <row r="4" spans="1:11" x14ac:dyDescent="0.35">
      <c r="B4" s="21" t="s">
        <v>86</v>
      </c>
      <c r="C4" s="21"/>
      <c r="D4" s="21"/>
      <c r="E4" s="21"/>
      <c r="F4" s="21"/>
      <c r="G4" s="21"/>
      <c r="H4" s="21"/>
      <c r="I4" s="21"/>
      <c r="J4" s="21"/>
    </row>
    <row r="5" spans="1:11" x14ac:dyDescent="0.35">
      <c r="B5" s="21" t="s">
        <v>87</v>
      </c>
      <c r="C5" s="21"/>
      <c r="D5" s="21"/>
      <c r="E5" s="21"/>
      <c r="F5" s="21"/>
      <c r="G5" s="21"/>
      <c r="H5" s="21"/>
      <c r="I5" s="21"/>
      <c r="J5" s="21"/>
    </row>
    <row r="6" spans="1:11" x14ac:dyDescent="0.35">
      <c r="B6" s="21" t="s">
        <v>88</v>
      </c>
      <c r="C6" s="21"/>
      <c r="D6" s="21"/>
      <c r="E6" s="21"/>
      <c r="F6" s="21"/>
      <c r="G6" s="21"/>
      <c r="H6" s="21"/>
      <c r="I6" s="21"/>
      <c r="J6" s="21"/>
    </row>
    <row r="7" spans="1:11" x14ac:dyDescent="0.35">
      <c r="B7" s="21" t="s">
        <v>89</v>
      </c>
      <c r="C7" s="21"/>
      <c r="D7" s="21"/>
      <c r="E7" s="21"/>
      <c r="F7" s="21"/>
      <c r="G7" s="21"/>
      <c r="H7" s="21"/>
      <c r="I7" s="21"/>
      <c r="J7" s="21"/>
    </row>
    <row r="8" spans="1:11" x14ac:dyDescent="0.35">
      <c r="H8" s="8">
        <v>1</v>
      </c>
      <c r="I8" s="8">
        <v>2</v>
      </c>
    </row>
    <row r="9" spans="1:11" x14ac:dyDescent="0.35">
      <c r="B9" s="8" t="s">
        <v>90</v>
      </c>
      <c r="H9" s="8" t="s">
        <v>91</v>
      </c>
    </row>
    <row r="10" spans="1:11" x14ac:dyDescent="0.35">
      <c r="B10" s="8" t="s">
        <v>92</v>
      </c>
      <c r="G10" s="8">
        <v>1</v>
      </c>
      <c r="H10" s="36" t="s">
        <v>93</v>
      </c>
      <c r="I10" s="36" t="s">
        <v>94</v>
      </c>
      <c r="J10"/>
      <c r="K10"/>
    </row>
    <row r="11" spans="1:11" x14ac:dyDescent="0.35">
      <c r="G11" s="8">
        <v>2</v>
      </c>
      <c r="H11" s="36" t="s">
        <v>93</v>
      </c>
      <c r="I11" s="36" t="s">
        <v>94</v>
      </c>
      <c r="J11"/>
      <c r="K11"/>
    </row>
    <row r="12" spans="1:11" x14ac:dyDescent="0.35">
      <c r="G12" s="8">
        <v>3</v>
      </c>
      <c r="H12" s="36" t="s">
        <v>93</v>
      </c>
      <c r="I12" s="36" t="s">
        <v>94</v>
      </c>
      <c r="J12"/>
      <c r="K12"/>
    </row>
    <row r="13" spans="1:11" x14ac:dyDescent="0.35">
      <c r="G13" s="8">
        <v>4</v>
      </c>
      <c r="H13" s="36" t="s">
        <v>93</v>
      </c>
      <c r="I13" s="36" t="s">
        <v>94</v>
      </c>
      <c r="J13"/>
      <c r="K13"/>
    </row>
    <row r="14" spans="1:11" x14ac:dyDescent="0.35">
      <c r="G14" s="8">
        <v>5</v>
      </c>
      <c r="H14" s="36" t="s">
        <v>99</v>
      </c>
      <c r="I14" s="36" t="s">
        <v>94</v>
      </c>
      <c r="J14"/>
      <c r="K14"/>
    </row>
    <row r="15" spans="1:11" x14ac:dyDescent="0.35">
      <c r="H15" s="8" t="s">
        <v>101</v>
      </c>
    </row>
    <row r="16" spans="1:11" x14ac:dyDescent="0.35">
      <c r="G16" s="8">
        <v>1</v>
      </c>
      <c r="H16" s="36" t="s">
        <v>93</v>
      </c>
      <c r="I16" s="36" t="s">
        <v>94</v>
      </c>
      <c r="J16" s="36"/>
      <c r="K16" s="36"/>
    </row>
    <row r="17" spans="2:15" x14ac:dyDescent="0.35">
      <c r="B17" s="8" t="s">
        <v>103</v>
      </c>
      <c r="G17" s="8">
        <v>2</v>
      </c>
      <c r="H17" s="36" t="s">
        <v>93</v>
      </c>
      <c r="I17" s="36" t="s">
        <v>94</v>
      </c>
      <c r="J17" s="36"/>
      <c r="K17" s="36"/>
    </row>
    <row r="18" spans="2:15" x14ac:dyDescent="0.35">
      <c r="B18" s="8" t="s">
        <v>105</v>
      </c>
      <c r="G18" s="8">
        <v>3</v>
      </c>
      <c r="H18" s="36" t="s">
        <v>106</v>
      </c>
      <c r="I18" s="36" t="s">
        <v>94</v>
      </c>
      <c r="J18" s="36"/>
      <c r="K18" s="36"/>
    </row>
    <row r="19" spans="2:15" x14ac:dyDescent="0.35">
      <c r="B19" s="8" t="s">
        <v>108</v>
      </c>
      <c r="G19" s="8">
        <v>4</v>
      </c>
      <c r="H19" s="36" t="s">
        <v>93</v>
      </c>
      <c r="I19" s="36"/>
      <c r="J19" s="36"/>
      <c r="K19" s="36"/>
    </row>
    <row r="20" spans="2:15" x14ac:dyDescent="0.35">
      <c r="B20" s="8" t="s">
        <v>109</v>
      </c>
      <c r="G20" s="8">
        <v>5</v>
      </c>
      <c r="H20" s="36" t="s">
        <v>93</v>
      </c>
      <c r="I20" s="36"/>
      <c r="J20" s="36"/>
      <c r="K20" s="36"/>
    </row>
    <row r="21" spans="2:15" x14ac:dyDescent="0.35">
      <c r="B21" s="8" t="s">
        <v>111</v>
      </c>
      <c r="H21" s="8">
        <v>1</v>
      </c>
      <c r="I21" s="8">
        <v>2</v>
      </c>
      <c r="J21" s="8">
        <v>3</v>
      </c>
      <c r="K21" s="8">
        <v>4</v>
      </c>
    </row>
    <row r="22" spans="2:15" x14ac:dyDescent="0.35">
      <c r="B22" s="8" t="s">
        <v>113</v>
      </c>
    </row>
    <row r="23" spans="2:15" x14ac:dyDescent="0.35">
      <c r="B23" s="8" t="s">
        <v>114</v>
      </c>
      <c r="I23" s="21" t="s">
        <v>115</v>
      </c>
      <c r="J23" s="21"/>
      <c r="K23" s="21"/>
      <c r="L23" s="21"/>
      <c r="M23" s="21"/>
      <c r="N23" s="21"/>
      <c r="O23" s="21"/>
    </row>
    <row r="24" spans="2:15" x14ac:dyDescent="0.35">
      <c r="B24" s="8" t="s">
        <v>116</v>
      </c>
      <c r="I24" s="21"/>
      <c r="J24" s="21"/>
      <c r="K24" s="21"/>
      <c r="L24" s="21"/>
      <c r="M24" s="21"/>
      <c r="N24" s="21"/>
      <c r="O24" s="21"/>
    </row>
    <row r="25" spans="2:15" x14ac:dyDescent="0.35">
      <c r="I25" s="21" t="s">
        <v>118</v>
      </c>
      <c r="J25" s="21"/>
      <c r="K25" s="21"/>
      <c r="L25" s="21"/>
      <c r="M25" s="21"/>
      <c r="N25" s="21"/>
      <c r="O25" s="21"/>
    </row>
    <row r="27" spans="2:15" x14ac:dyDescent="0.35">
      <c r="B27" s="8" t="s">
        <v>120</v>
      </c>
    </row>
    <row r="28" spans="2:15" x14ac:dyDescent="0.35">
      <c r="B28" s="8" t="s">
        <v>122</v>
      </c>
      <c r="O28" s="8" t="s">
        <v>121</v>
      </c>
    </row>
    <row r="29" spans="2:15" x14ac:dyDescent="0.35">
      <c r="B29" s="8" t="s">
        <v>124</v>
      </c>
      <c r="O29" s="8" t="s">
        <v>123</v>
      </c>
    </row>
    <row r="30" spans="2:15" x14ac:dyDescent="0.35">
      <c r="G30" s="8" t="s">
        <v>126</v>
      </c>
    </row>
    <row r="31" spans="2:15" x14ac:dyDescent="0.35">
      <c r="G31" s="8" t="s">
        <v>128</v>
      </c>
    </row>
    <row r="32" spans="2:15" x14ac:dyDescent="0.35">
      <c r="G32" s="8" t="s">
        <v>131</v>
      </c>
    </row>
    <row r="33" spans="7:10" x14ac:dyDescent="0.35">
      <c r="G33" s="8" t="s">
        <v>93</v>
      </c>
      <c r="H33" s="8">
        <v>0.95</v>
      </c>
    </row>
    <row r="34" spans="7:10" x14ac:dyDescent="0.35">
      <c r="G34" s="8" t="s">
        <v>94</v>
      </c>
      <c r="H34" s="8">
        <v>0.9</v>
      </c>
    </row>
    <row r="35" spans="7:10" x14ac:dyDescent="0.35">
      <c r="G35" s="8" t="s">
        <v>137</v>
      </c>
      <c r="H35" s="8">
        <v>0.92</v>
      </c>
    </row>
    <row r="37" spans="7:10" x14ac:dyDescent="0.35">
      <c r="G37" s="8" t="s">
        <v>138</v>
      </c>
    </row>
    <row r="40" spans="7:10" x14ac:dyDescent="0.35">
      <c r="J40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"/>
  <sheetViews>
    <sheetView topLeftCell="A16" workbookViewId="0">
      <selection activeCell="I30" sqref="I30"/>
    </sheetView>
  </sheetViews>
  <sheetFormatPr defaultColWidth="9.1796875" defaultRowHeight="14.5" x14ac:dyDescent="0.35"/>
  <cols>
    <col min="1" max="16384" width="9.1796875" style="8"/>
  </cols>
  <sheetData>
    <row r="1" spans="1:12" x14ac:dyDescent="0.35">
      <c r="A1" s="8" t="s">
        <v>84</v>
      </c>
    </row>
    <row r="3" spans="1:12" x14ac:dyDescent="0.35">
      <c r="B3" s="21" t="s">
        <v>85</v>
      </c>
      <c r="C3" s="21"/>
      <c r="D3" s="21"/>
      <c r="E3" s="21"/>
      <c r="F3" s="21"/>
      <c r="G3" s="21"/>
      <c r="H3" s="21"/>
      <c r="I3" s="21"/>
      <c r="J3" s="21"/>
    </row>
    <row r="4" spans="1:12" x14ac:dyDescent="0.35">
      <c r="B4" s="21" t="s">
        <v>86</v>
      </c>
      <c r="C4" s="21"/>
      <c r="D4" s="21"/>
      <c r="E4" s="21"/>
      <c r="F4" s="21"/>
      <c r="G4" s="21"/>
      <c r="H4" s="21"/>
      <c r="I4" s="21"/>
      <c r="J4" s="21"/>
    </row>
    <row r="5" spans="1:12" x14ac:dyDescent="0.35">
      <c r="B5" s="21" t="s">
        <v>87</v>
      </c>
      <c r="C5" s="21"/>
      <c r="D5" s="21"/>
      <c r="E5" s="21"/>
      <c r="F5" s="21"/>
      <c r="G5" s="21"/>
      <c r="H5" s="21"/>
      <c r="I5" s="21"/>
      <c r="J5" s="21"/>
    </row>
    <row r="6" spans="1:12" x14ac:dyDescent="0.35">
      <c r="B6" s="21" t="s">
        <v>88</v>
      </c>
      <c r="C6" s="21"/>
      <c r="D6" s="21"/>
      <c r="E6" s="21"/>
      <c r="F6" s="21"/>
      <c r="G6" s="21"/>
      <c r="H6" s="21"/>
      <c r="I6" s="21"/>
      <c r="J6" s="21"/>
    </row>
    <row r="7" spans="1:12" x14ac:dyDescent="0.35">
      <c r="B7" s="21" t="s">
        <v>89</v>
      </c>
      <c r="C7" s="21"/>
      <c r="D7" s="21"/>
      <c r="E7" s="21"/>
      <c r="F7" s="21"/>
      <c r="G7" s="21"/>
      <c r="H7" s="21"/>
      <c r="I7" s="21"/>
      <c r="J7" s="21"/>
    </row>
    <row r="9" spans="1:12" x14ac:dyDescent="0.35">
      <c r="B9" s="8" t="s">
        <v>90</v>
      </c>
      <c r="H9" s="8" t="s">
        <v>91</v>
      </c>
    </row>
    <row r="10" spans="1:12" x14ac:dyDescent="0.35">
      <c r="B10" s="8" t="s">
        <v>92</v>
      </c>
      <c r="H10" s="36" t="s">
        <v>93</v>
      </c>
      <c r="I10" s="36" t="s">
        <v>94</v>
      </c>
      <c r="J10"/>
      <c r="K10" t="s">
        <v>95</v>
      </c>
    </row>
    <row r="11" spans="1:12" x14ac:dyDescent="0.35">
      <c r="H11" s="36" t="s">
        <v>93</v>
      </c>
      <c r="I11" s="36" t="s">
        <v>94</v>
      </c>
      <c r="J11"/>
      <c r="K11" t="s">
        <v>96</v>
      </c>
    </row>
    <row r="12" spans="1:12" x14ac:dyDescent="0.35">
      <c r="H12" s="36" t="s">
        <v>93</v>
      </c>
      <c r="I12" s="36" t="s">
        <v>94</v>
      </c>
      <c r="J12"/>
      <c r="K12" t="s">
        <v>97</v>
      </c>
    </row>
    <row r="13" spans="1:12" x14ac:dyDescent="0.35">
      <c r="H13" s="36" t="s">
        <v>93</v>
      </c>
      <c r="I13" s="36" t="s">
        <v>94</v>
      </c>
      <c r="J13"/>
      <c r="K13" t="s">
        <v>98</v>
      </c>
    </row>
    <row r="14" spans="1:12" x14ac:dyDescent="0.35">
      <c r="H14" s="36" t="s">
        <v>99</v>
      </c>
      <c r="I14" s="36" t="s">
        <v>94</v>
      </c>
      <c r="J14"/>
      <c r="K14" t="s">
        <v>100</v>
      </c>
    </row>
    <row r="15" spans="1:12" x14ac:dyDescent="0.35">
      <c r="H15" s="8" t="s">
        <v>101</v>
      </c>
    </row>
    <row r="16" spans="1:12" x14ac:dyDescent="0.35">
      <c r="H16" s="36" t="s">
        <v>93</v>
      </c>
      <c r="I16" s="36" t="s">
        <v>94</v>
      </c>
      <c r="J16" s="36"/>
      <c r="K16" s="36"/>
      <c r="L16" s="8" t="s">
        <v>102</v>
      </c>
    </row>
    <row r="17" spans="1:15" x14ac:dyDescent="0.35">
      <c r="B17" s="8" t="s">
        <v>103</v>
      </c>
      <c r="H17" s="36" t="s">
        <v>93</v>
      </c>
      <c r="I17" s="36" t="s">
        <v>94</v>
      </c>
      <c r="J17" s="36"/>
      <c r="K17" s="36"/>
      <c r="L17" s="8" t="s">
        <v>104</v>
      </c>
    </row>
    <row r="18" spans="1:15" x14ac:dyDescent="0.35">
      <c r="B18" s="8" t="s">
        <v>105</v>
      </c>
      <c r="H18" s="36" t="s">
        <v>106</v>
      </c>
      <c r="I18" s="36" t="s">
        <v>94</v>
      </c>
      <c r="J18" s="36"/>
      <c r="K18" s="36"/>
      <c r="L18" s="8" t="s">
        <v>107</v>
      </c>
    </row>
    <row r="19" spans="1:15" x14ac:dyDescent="0.35">
      <c r="B19" s="8" t="s">
        <v>108</v>
      </c>
      <c r="H19" s="36" t="s">
        <v>93</v>
      </c>
      <c r="I19" s="36"/>
      <c r="J19" s="36"/>
      <c r="K19" s="36"/>
    </row>
    <row r="20" spans="1:15" x14ac:dyDescent="0.35">
      <c r="B20" s="8" t="s">
        <v>109</v>
      </c>
      <c r="H20" s="36" t="s">
        <v>93</v>
      </c>
      <c r="I20" s="36"/>
      <c r="J20" s="36"/>
      <c r="K20" s="36"/>
      <c r="L20" s="8" t="s">
        <v>110</v>
      </c>
    </row>
    <row r="21" spans="1:15" x14ac:dyDescent="0.35">
      <c r="B21" s="8" t="s">
        <v>111</v>
      </c>
      <c r="L21" s="8" t="s">
        <v>112</v>
      </c>
    </row>
    <row r="22" spans="1:15" x14ac:dyDescent="0.35">
      <c r="B22" s="8" t="s">
        <v>113</v>
      </c>
    </row>
    <row r="23" spans="1:15" x14ac:dyDescent="0.35">
      <c r="B23" s="8" t="s">
        <v>114</v>
      </c>
      <c r="H23" s="8" t="s">
        <v>143</v>
      </c>
      <c r="I23" s="21" t="s">
        <v>115</v>
      </c>
      <c r="J23" s="21"/>
      <c r="K23" s="21"/>
      <c r="L23" s="21"/>
      <c r="M23" s="21"/>
      <c r="N23" s="21"/>
      <c r="O23" s="21"/>
    </row>
    <row r="24" spans="1:15" x14ac:dyDescent="0.35">
      <c r="B24" s="8" t="s">
        <v>116</v>
      </c>
      <c r="I24" s="21"/>
      <c r="J24" s="21"/>
      <c r="K24" s="21"/>
      <c r="L24" s="21"/>
      <c r="M24" s="21"/>
      <c r="N24" s="21"/>
      <c r="O24" s="21"/>
    </row>
    <row r="25" spans="1:15" x14ac:dyDescent="0.35">
      <c r="A25" s="8" t="s">
        <v>117</v>
      </c>
      <c r="I25" s="21" t="s">
        <v>118</v>
      </c>
      <c r="J25" s="21"/>
      <c r="K25" s="21"/>
      <c r="L25" s="21"/>
      <c r="M25" s="21"/>
      <c r="N25" s="21"/>
      <c r="O25" s="21"/>
    </row>
    <row r="26" spans="1:15" x14ac:dyDescent="0.35">
      <c r="A26" s="8" t="s">
        <v>119</v>
      </c>
    </row>
    <row r="27" spans="1:15" x14ac:dyDescent="0.35">
      <c r="B27" s="8" t="s">
        <v>120</v>
      </c>
      <c r="H27" s="8" t="s">
        <v>121</v>
      </c>
    </row>
    <row r="28" spans="1:15" x14ac:dyDescent="0.35">
      <c r="B28" s="8" t="s">
        <v>122</v>
      </c>
      <c r="H28" s="8" t="s">
        <v>123</v>
      </c>
    </row>
    <row r="29" spans="1:15" x14ac:dyDescent="0.35">
      <c r="B29" s="8" t="s">
        <v>124</v>
      </c>
      <c r="M29" s="8" t="s">
        <v>125</v>
      </c>
    </row>
    <row r="30" spans="1:15" x14ac:dyDescent="0.35">
      <c r="G30" s="8" t="s">
        <v>126</v>
      </c>
    </row>
    <row r="31" spans="1:15" x14ac:dyDescent="0.35">
      <c r="B31" s="8" t="s">
        <v>127</v>
      </c>
      <c r="G31" s="8" t="s">
        <v>128</v>
      </c>
      <c r="M31" s="8" t="s">
        <v>129</v>
      </c>
    </row>
    <row r="32" spans="1:15" x14ac:dyDescent="0.35">
      <c r="B32" s="8" t="s">
        <v>130</v>
      </c>
      <c r="G32" s="8" t="s">
        <v>131</v>
      </c>
      <c r="M32" s="8" t="s">
        <v>132</v>
      </c>
    </row>
    <row r="33" spans="2:14" x14ac:dyDescent="0.35">
      <c r="B33" s="8" t="s">
        <v>133</v>
      </c>
      <c r="G33" s="8" t="s">
        <v>93</v>
      </c>
      <c r="H33" s="8">
        <v>0.95</v>
      </c>
      <c r="L33" s="8" t="s">
        <v>134</v>
      </c>
    </row>
    <row r="34" spans="2:14" x14ac:dyDescent="0.35">
      <c r="B34" s="8" t="s">
        <v>135</v>
      </c>
      <c r="G34" s="8" t="s">
        <v>94</v>
      </c>
      <c r="H34" s="8">
        <v>0.9</v>
      </c>
      <c r="N34" s="8" t="s">
        <v>136</v>
      </c>
    </row>
    <row r="35" spans="2:14" x14ac:dyDescent="0.35">
      <c r="G35" s="8" t="s">
        <v>137</v>
      </c>
      <c r="H35" s="8">
        <v>0.92</v>
      </c>
    </row>
    <row r="36" spans="2:14" x14ac:dyDescent="0.35">
      <c r="B36" s="8" t="s">
        <v>91</v>
      </c>
    </row>
    <row r="37" spans="2:14" x14ac:dyDescent="0.35">
      <c r="G37" s="8" t="s">
        <v>138</v>
      </c>
    </row>
    <row r="39" spans="2:14" x14ac:dyDescent="0.35">
      <c r="G39" s="8" t="s">
        <v>139</v>
      </c>
    </row>
    <row r="40" spans="2:14" x14ac:dyDescent="0.35">
      <c r="I40" s="8" t="s">
        <v>140</v>
      </c>
      <c r="J40" s="37" t="s">
        <v>141</v>
      </c>
    </row>
    <row r="41" spans="2:14" x14ac:dyDescent="0.35">
      <c r="C41" s="8">
        <f>1-0.0004</f>
        <v>0.99960000000000004</v>
      </c>
      <c r="F41" s="8" t="s">
        <v>142</v>
      </c>
    </row>
    <row r="43" spans="2:14" x14ac:dyDescent="0.35">
      <c r="F43" s="8">
        <f>0.05*0.1*0.08</f>
        <v>4.0000000000000007E-4</v>
      </c>
      <c r="G43" s="8" t="str">
        <f ca="1">_xlfn.FORMULATEXT(F43)</f>
        <v>=0.05*0.1*0.08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2"/>
  <sheetViews>
    <sheetView topLeftCell="A7" workbookViewId="0">
      <selection activeCell="C16" sqref="C16"/>
    </sheetView>
  </sheetViews>
  <sheetFormatPr defaultColWidth="8.81640625" defaultRowHeight="14.5" x14ac:dyDescent="0.35"/>
  <cols>
    <col min="1" max="8" width="8.81640625" style="8"/>
    <col min="9" max="9" width="5.7265625" style="8" customWidth="1"/>
    <col min="10" max="19" width="8.81640625" style="8"/>
    <col min="20" max="20" width="8.54296875" style="8" customWidth="1"/>
    <col min="21" max="16384" width="8.81640625" style="8"/>
  </cols>
  <sheetData>
    <row r="1" spans="1:12" x14ac:dyDescent="0.35">
      <c r="A1" s="8" t="s">
        <v>144</v>
      </c>
    </row>
    <row r="2" spans="1:12" x14ac:dyDescent="0.35">
      <c r="B2" s="8" t="s">
        <v>145</v>
      </c>
    </row>
    <row r="3" spans="1:12" x14ac:dyDescent="0.35">
      <c r="A3" s="8" t="s">
        <v>146</v>
      </c>
      <c r="B3" s="8" t="s">
        <v>147</v>
      </c>
    </row>
    <row r="4" spans="1:12" x14ac:dyDescent="0.35">
      <c r="B4" s="8" t="s">
        <v>148</v>
      </c>
      <c r="F4" s="8" t="s">
        <v>149</v>
      </c>
    </row>
    <row r="7" spans="1:12" ht="15" thickBot="1" x14ac:dyDescent="0.4">
      <c r="A7" s="8" t="s">
        <v>153</v>
      </c>
      <c r="F7" s="8" t="s">
        <v>154</v>
      </c>
    </row>
    <row r="8" spans="1:12" ht="15" thickTop="1" x14ac:dyDescent="0.35">
      <c r="A8" s="8" t="s">
        <v>156</v>
      </c>
      <c r="F8" s="72" t="s">
        <v>93</v>
      </c>
      <c r="G8" s="73" t="s">
        <v>93</v>
      </c>
      <c r="H8" s="73" t="s">
        <v>93</v>
      </c>
      <c r="I8" s="74" t="s">
        <v>93</v>
      </c>
      <c r="K8" s="41"/>
    </row>
    <row r="9" spans="1:12" x14ac:dyDescent="0.35">
      <c r="F9" s="75" t="s">
        <v>93</v>
      </c>
      <c r="G9" s="54" t="s">
        <v>93</v>
      </c>
      <c r="H9" s="44" t="s">
        <v>158</v>
      </c>
      <c r="I9" s="55" t="s">
        <v>93</v>
      </c>
      <c r="K9" s="37"/>
      <c r="L9" s="37"/>
    </row>
    <row r="10" spans="1:12" x14ac:dyDescent="0.35">
      <c r="A10" s="8" t="s">
        <v>161</v>
      </c>
      <c r="F10" s="42"/>
      <c r="G10" s="43"/>
      <c r="H10" s="44" t="s">
        <v>94</v>
      </c>
      <c r="I10" s="46" t="s">
        <v>94</v>
      </c>
      <c r="K10" s="37"/>
    </row>
    <row r="11" spans="1:12" x14ac:dyDescent="0.35">
      <c r="A11" s="8" t="s">
        <v>163</v>
      </c>
      <c r="F11" s="42"/>
      <c r="G11" s="47"/>
      <c r="H11" s="14" t="s">
        <v>94</v>
      </c>
      <c r="I11" s="48"/>
    </row>
    <row r="12" spans="1:12" ht="15" thickBot="1" x14ac:dyDescent="0.4">
      <c r="A12" s="8" t="s">
        <v>165</v>
      </c>
      <c r="F12" s="49"/>
      <c r="G12" s="50"/>
      <c r="H12" s="50"/>
      <c r="I12" s="51"/>
    </row>
    <row r="13" spans="1:12" ht="15" thickTop="1" x14ac:dyDescent="0.35"/>
    <row r="14" spans="1:12" x14ac:dyDescent="0.35">
      <c r="A14" s="21" t="s">
        <v>79</v>
      </c>
      <c r="B14" s="21"/>
      <c r="C14" s="21"/>
      <c r="F14" s="8" t="s">
        <v>190</v>
      </c>
    </row>
    <row r="15" spans="1:12" ht="15" thickBot="1" x14ac:dyDescent="0.4">
      <c r="A15" s="21" t="s">
        <v>167</v>
      </c>
      <c r="B15" s="21"/>
      <c r="C15" s="21"/>
    </row>
    <row r="16" spans="1:12" ht="15" thickTop="1" x14ac:dyDescent="0.35">
      <c r="A16" s="21" t="s">
        <v>170</v>
      </c>
      <c r="B16" s="21"/>
      <c r="C16" s="21"/>
      <c r="F16" s="9" t="s">
        <v>93</v>
      </c>
      <c r="G16" s="52" t="s">
        <v>93</v>
      </c>
      <c r="H16" s="52" t="s">
        <v>93</v>
      </c>
      <c r="I16" s="53" t="s">
        <v>93</v>
      </c>
    </row>
    <row r="17" spans="1:12" x14ac:dyDescent="0.35">
      <c r="A17" s="21" t="s">
        <v>172</v>
      </c>
      <c r="B17" s="21"/>
      <c r="C17" s="21"/>
      <c r="F17" s="12" t="s">
        <v>93</v>
      </c>
      <c r="G17" s="44" t="s">
        <v>93</v>
      </c>
      <c r="H17" s="54" t="s">
        <v>158</v>
      </c>
      <c r="I17" s="55" t="s">
        <v>173</v>
      </c>
    </row>
    <row r="18" spans="1:12" x14ac:dyDescent="0.35">
      <c r="A18" s="21"/>
      <c r="B18" s="21"/>
      <c r="C18" s="21"/>
      <c r="F18" s="42"/>
      <c r="G18" s="43"/>
      <c r="H18" s="54" t="s">
        <v>94</v>
      </c>
      <c r="I18" s="55" t="s">
        <v>94</v>
      </c>
    </row>
    <row r="19" spans="1:12" x14ac:dyDescent="0.35">
      <c r="F19" s="42"/>
      <c r="G19" s="47"/>
      <c r="H19" s="56" t="s">
        <v>94</v>
      </c>
      <c r="I19" s="57"/>
    </row>
    <row r="20" spans="1:12" ht="15" thickBot="1" x14ac:dyDescent="0.4">
      <c r="A20" s="36" t="s">
        <v>175</v>
      </c>
      <c r="B20" s="36"/>
      <c r="C20" s="36"/>
      <c r="D20" s="36"/>
      <c r="F20" s="49"/>
      <c r="G20" s="50"/>
      <c r="H20" s="50"/>
      <c r="I20" s="51"/>
      <c r="K20" s="8" t="s">
        <v>176</v>
      </c>
    </row>
    <row r="21" spans="1:12" ht="15.5" thickTop="1" thickBot="1" x14ac:dyDescent="0.4">
      <c r="A21" s="36" t="s">
        <v>177</v>
      </c>
      <c r="B21" s="36"/>
      <c r="C21" s="36"/>
      <c r="D21" s="36"/>
      <c r="G21" s="8">
        <v>1</v>
      </c>
      <c r="H21" s="8">
        <v>2</v>
      </c>
      <c r="I21" s="8">
        <v>3</v>
      </c>
      <c r="J21" s="8">
        <v>4</v>
      </c>
      <c r="K21" s="8">
        <v>5</v>
      </c>
      <c r="L21" s="8">
        <v>6</v>
      </c>
    </row>
    <row r="22" spans="1:12" x14ac:dyDescent="0.35">
      <c r="A22" s="36" t="s">
        <v>178</v>
      </c>
      <c r="B22" s="36"/>
      <c r="C22" s="36"/>
      <c r="D22" s="36"/>
      <c r="F22" s="8">
        <v>1</v>
      </c>
      <c r="G22" s="63"/>
      <c r="H22" s="64"/>
      <c r="I22" s="64"/>
      <c r="J22" s="64"/>
      <c r="K22" s="64"/>
      <c r="L22" s="65"/>
    </row>
    <row r="23" spans="1:12" x14ac:dyDescent="0.35">
      <c r="A23" s="36" t="s">
        <v>172</v>
      </c>
      <c r="B23" s="36"/>
      <c r="C23" s="36"/>
      <c r="D23" s="36"/>
      <c r="F23" s="8">
        <v>2</v>
      </c>
      <c r="G23" s="66"/>
      <c r="H23" s="67"/>
      <c r="I23" s="67"/>
      <c r="J23" s="67"/>
      <c r="K23" s="67"/>
      <c r="L23" s="68"/>
    </row>
    <row r="24" spans="1:12" x14ac:dyDescent="0.35">
      <c r="F24" s="8">
        <v>3</v>
      </c>
      <c r="G24" s="66"/>
      <c r="H24" s="67"/>
      <c r="I24" s="67"/>
      <c r="J24" s="67"/>
      <c r="K24" s="67"/>
      <c r="L24" s="68"/>
    </row>
    <row r="25" spans="1:12" x14ac:dyDescent="0.35">
      <c r="A25" s="21"/>
      <c r="B25" s="21"/>
      <c r="C25" s="21"/>
      <c r="F25" s="8">
        <v>4</v>
      </c>
      <c r="G25" s="66"/>
      <c r="H25" s="67"/>
      <c r="I25" s="67"/>
      <c r="J25" s="67"/>
      <c r="K25" s="67"/>
      <c r="L25" s="68"/>
    </row>
    <row r="26" spans="1:12" x14ac:dyDescent="0.35">
      <c r="A26" s="21"/>
      <c r="B26" s="21"/>
      <c r="C26" s="21"/>
      <c r="F26" s="8">
        <v>5</v>
      </c>
      <c r="G26" s="66"/>
      <c r="H26" s="67"/>
      <c r="I26" s="67"/>
      <c r="J26" s="67"/>
      <c r="K26" s="67"/>
      <c r="L26" s="68"/>
    </row>
    <row r="27" spans="1:12" ht="15" thickBot="1" x14ac:dyDescent="0.4">
      <c r="A27" s="21"/>
      <c r="B27" s="21"/>
      <c r="C27" s="59"/>
      <c r="F27" s="8">
        <v>6</v>
      </c>
      <c r="G27" s="69"/>
      <c r="H27" s="70"/>
      <c r="I27" s="70"/>
      <c r="J27" s="70"/>
      <c r="K27" s="70"/>
      <c r="L27" s="71"/>
    </row>
    <row r="28" spans="1:12" x14ac:dyDescent="0.35">
      <c r="A28" s="21"/>
      <c r="B28" s="21"/>
      <c r="C28" s="60"/>
      <c r="F28" s="36"/>
      <c r="G28" s="36"/>
      <c r="H28" s="36"/>
    </row>
    <row r="29" spans="1:12" x14ac:dyDescent="0.35">
      <c r="A29" s="21"/>
      <c r="B29" s="21"/>
      <c r="C29" s="60"/>
      <c r="F29" s="36"/>
      <c r="G29" s="61"/>
      <c r="H29" s="36"/>
    </row>
    <row r="30" spans="1:12" x14ac:dyDescent="0.35">
      <c r="A30" s="21"/>
      <c r="B30" s="21"/>
      <c r="C30" s="62"/>
      <c r="F30" s="36"/>
      <c r="G30" s="61"/>
      <c r="H30" s="36"/>
    </row>
    <row r="31" spans="1:12" x14ac:dyDescent="0.35">
      <c r="A31" s="21"/>
      <c r="B31" s="21"/>
      <c r="C31" s="21"/>
      <c r="F31" s="36"/>
      <c r="G31" s="36"/>
      <c r="H31" s="36"/>
    </row>
    <row r="32" spans="1:12" x14ac:dyDescent="0.35">
      <c r="F32" s="36"/>
      <c r="G32" s="36"/>
      <c r="H32" s="36"/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topLeftCell="A7" workbookViewId="0">
      <selection activeCell="D2" sqref="D2"/>
    </sheetView>
  </sheetViews>
  <sheetFormatPr defaultColWidth="8.81640625" defaultRowHeight="14.5" x14ac:dyDescent="0.35"/>
  <cols>
    <col min="1" max="8" width="8.81640625" style="8"/>
    <col min="9" max="9" width="5.7265625" style="8" customWidth="1"/>
    <col min="10" max="19" width="8.81640625" style="8"/>
    <col min="20" max="20" width="8.54296875" style="8" customWidth="1"/>
    <col min="21" max="16384" width="8.81640625" style="8"/>
  </cols>
  <sheetData>
    <row r="1" spans="1:12" x14ac:dyDescent="0.35">
      <c r="A1" s="8" t="s">
        <v>144</v>
      </c>
    </row>
    <row r="2" spans="1:12" x14ac:dyDescent="0.35">
      <c r="B2" s="8" t="s">
        <v>145</v>
      </c>
    </row>
    <row r="3" spans="1:12" x14ac:dyDescent="0.35">
      <c r="A3" s="8" t="s">
        <v>146</v>
      </c>
      <c r="B3" s="8" t="s">
        <v>147</v>
      </c>
    </row>
    <row r="4" spans="1:12" x14ac:dyDescent="0.35">
      <c r="B4" s="8" t="s">
        <v>148</v>
      </c>
      <c r="F4" s="8" t="s">
        <v>149</v>
      </c>
    </row>
    <row r="5" spans="1:12" x14ac:dyDescent="0.35">
      <c r="F5" s="8" t="s">
        <v>150</v>
      </c>
      <c r="H5" s="8" t="s">
        <v>151</v>
      </c>
    </row>
    <row r="6" spans="1:12" x14ac:dyDescent="0.35">
      <c r="F6" s="8" t="s">
        <v>152</v>
      </c>
      <c r="K6" s="8" t="s">
        <v>107</v>
      </c>
    </row>
    <row r="7" spans="1:12" ht="15" thickBot="1" x14ac:dyDescent="0.4">
      <c r="A7" s="8" t="s">
        <v>153</v>
      </c>
      <c r="F7" s="8" t="s">
        <v>154</v>
      </c>
      <c r="K7" s="8" t="s">
        <v>155</v>
      </c>
    </row>
    <row r="8" spans="1:12" ht="15" thickTop="1" x14ac:dyDescent="0.35">
      <c r="A8" s="8" t="s">
        <v>156</v>
      </c>
      <c r="F8" s="38" t="s">
        <v>93</v>
      </c>
      <c r="G8" s="39" t="s">
        <v>93</v>
      </c>
      <c r="H8" s="39" t="s">
        <v>93</v>
      </c>
      <c r="I8" s="40" t="s">
        <v>93</v>
      </c>
      <c r="K8" s="41" t="s">
        <v>157</v>
      </c>
    </row>
    <row r="9" spans="1:12" x14ac:dyDescent="0.35">
      <c r="F9" s="42" t="s">
        <v>93</v>
      </c>
      <c r="G9" s="43" t="s">
        <v>93</v>
      </c>
      <c r="H9" s="44" t="s">
        <v>158</v>
      </c>
      <c r="I9" s="45" t="s">
        <v>93</v>
      </c>
      <c r="K9" s="37" t="s">
        <v>159</v>
      </c>
      <c r="L9" s="37" t="s">
        <v>160</v>
      </c>
    </row>
    <row r="10" spans="1:12" x14ac:dyDescent="0.35">
      <c r="A10" s="8" t="s">
        <v>161</v>
      </c>
      <c r="F10" s="42"/>
      <c r="G10" s="43"/>
      <c r="H10" s="44" t="s">
        <v>94</v>
      </c>
      <c r="I10" s="46" t="s">
        <v>94</v>
      </c>
      <c r="K10" s="37" t="s">
        <v>162</v>
      </c>
    </row>
    <row r="11" spans="1:12" x14ac:dyDescent="0.35">
      <c r="A11" s="8" t="s">
        <v>163</v>
      </c>
      <c r="F11" s="42"/>
      <c r="G11" s="47"/>
      <c r="H11" s="14" t="s">
        <v>94</v>
      </c>
      <c r="I11" s="48"/>
      <c r="K11" s="8" t="s">
        <v>164</v>
      </c>
    </row>
    <row r="12" spans="1:12" ht="15" thickBot="1" x14ac:dyDescent="0.4">
      <c r="A12" s="8" t="s">
        <v>165</v>
      </c>
      <c r="F12" s="49"/>
      <c r="G12" s="50"/>
      <c r="H12" s="50"/>
      <c r="I12" s="51"/>
      <c r="K12" s="8" t="s">
        <v>166</v>
      </c>
    </row>
    <row r="13" spans="1:12" ht="15" thickTop="1" x14ac:dyDescent="0.35"/>
    <row r="14" spans="1:12" x14ac:dyDescent="0.35">
      <c r="A14" s="21" t="s">
        <v>79</v>
      </c>
      <c r="B14" s="21"/>
      <c r="C14" s="21"/>
      <c r="F14" s="8" t="s">
        <v>150</v>
      </c>
    </row>
    <row r="15" spans="1:12" ht="15" thickBot="1" x14ac:dyDescent="0.4">
      <c r="A15" s="21" t="s">
        <v>167</v>
      </c>
      <c r="B15" s="21"/>
      <c r="C15" s="21"/>
      <c r="F15" s="8" t="s">
        <v>168</v>
      </c>
      <c r="L15" s="8" t="s">
        <v>169</v>
      </c>
    </row>
    <row r="16" spans="1:12" ht="15" thickTop="1" x14ac:dyDescent="0.35">
      <c r="A16" s="21" t="s">
        <v>170</v>
      </c>
      <c r="B16" s="21"/>
      <c r="C16" s="21"/>
      <c r="F16" s="9" t="s">
        <v>93</v>
      </c>
      <c r="G16" s="52" t="s">
        <v>93</v>
      </c>
      <c r="H16" s="52" t="s">
        <v>93</v>
      </c>
      <c r="I16" s="53" t="s">
        <v>93</v>
      </c>
      <c r="L16" s="8" t="s">
        <v>171</v>
      </c>
    </row>
    <row r="17" spans="1:12" x14ac:dyDescent="0.35">
      <c r="A17" s="21" t="s">
        <v>172</v>
      </c>
      <c r="B17" s="21"/>
      <c r="C17" s="21"/>
      <c r="F17" s="12" t="s">
        <v>93</v>
      </c>
      <c r="G17" s="44" t="s">
        <v>93</v>
      </c>
      <c r="H17" s="54" t="s">
        <v>158</v>
      </c>
      <c r="I17" s="55" t="s">
        <v>173</v>
      </c>
    </row>
    <row r="18" spans="1:12" x14ac:dyDescent="0.35">
      <c r="A18" s="21"/>
      <c r="B18" s="21"/>
      <c r="C18" s="21"/>
      <c r="F18" s="42"/>
      <c r="G18" s="43"/>
      <c r="H18" s="54" t="s">
        <v>94</v>
      </c>
      <c r="I18" s="55" t="s">
        <v>94</v>
      </c>
      <c r="L18" s="8" t="s">
        <v>174</v>
      </c>
    </row>
    <row r="19" spans="1:12" x14ac:dyDescent="0.35">
      <c r="F19" s="42"/>
      <c r="G19" s="47"/>
      <c r="H19" s="56" t="s">
        <v>94</v>
      </c>
      <c r="I19" s="57"/>
      <c r="L19" s="8" t="s">
        <v>116</v>
      </c>
    </row>
    <row r="20" spans="1:12" ht="15" thickBot="1" x14ac:dyDescent="0.4">
      <c r="A20" s="36" t="s">
        <v>175</v>
      </c>
      <c r="B20" s="36"/>
      <c r="C20" s="36"/>
      <c r="D20" s="36"/>
      <c r="F20" s="49"/>
      <c r="G20" s="50"/>
      <c r="H20" s="50"/>
      <c r="I20" s="51"/>
      <c r="K20" s="8" t="s">
        <v>176</v>
      </c>
    </row>
    <row r="21" spans="1:12" ht="15.5" thickTop="1" thickBot="1" x14ac:dyDescent="0.4">
      <c r="A21" s="36" t="s">
        <v>177</v>
      </c>
      <c r="B21" s="36"/>
      <c r="C21" s="36"/>
      <c r="D21" s="36"/>
      <c r="G21" s="8">
        <v>1</v>
      </c>
      <c r="H21" s="8">
        <v>2</v>
      </c>
      <c r="I21" s="8">
        <v>3</v>
      </c>
      <c r="J21" s="8">
        <v>4</v>
      </c>
      <c r="K21" s="8">
        <v>5</v>
      </c>
      <c r="L21" s="8">
        <v>6</v>
      </c>
    </row>
    <row r="22" spans="1:12" ht="15" thickTop="1" x14ac:dyDescent="0.35">
      <c r="A22" s="36" t="s">
        <v>178</v>
      </c>
      <c r="B22" s="36"/>
      <c r="C22" s="36"/>
      <c r="D22" s="36"/>
      <c r="F22" s="8">
        <v>1</v>
      </c>
      <c r="G22" s="38"/>
      <c r="H22" s="39"/>
      <c r="I22" s="39"/>
      <c r="J22" s="39"/>
      <c r="K22" s="39"/>
      <c r="L22" s="40" t="s">
        <v>68</v>
      </c>
    </row>
    <row r="23" spans="1:12" x14ac:dyDescent="0.35">
      <c r="A23" s="36" t="s">
        <v>172</v>
      </c>
      <c r="B23" s="36"/>
      <c r="C23" s="36"/>
      <c r="D23" s="36"/>
      <c r="F23" s="8">
        <v>2</v>
      </c>
      <c r="G23" s="42"/>
      <c r="H23" s="47"/>
      <c r="I23" s="47"/>
      <c r="J23" s="47"/>
      <c r="K23" s="47"/>
      <c r="L23" s="48" t="s">
        <v>68</v>
      </c>
    </row>
    <row r="24" spans="1:12" x14ac:dyDescent="0.35">
      <c r="F24" s="8">
        <v>3</v>
      </c>
      <c r="G24" s="42"/>
      <c r="H24" s="47"/>
      <c r="I24" s="47"/>
      <c r="J24" s="47"/>
      <c r="K24" s="47"/>
      <c r="L24" s="48" t="s">
        <v>68</v>
      </c>
    </row>
    <row r="25" spans="1:12" x14ac:dyDescent="0.35">
      <c r="A25" s="21" t="s">
        <v>179</v>
      </c>
      <c r="B25" s="21"/>
      <c r="C25" s="21"/>
      <c r="F25" s="8">
        <v>4</v>
      </c>
      <c r="G25" s="42"/>
      <c r="H25" s="47"/>
      <c r="I25" s="47"/>
      <c r="J25" s="47"/>
      <c r="K25" s="47"/>
      <c r="L25" s="58" t="s">
        <v>68</v>
      </c>
    </row>
    <row r="26" spans="1:12" x14ac:dyDescent="0.35">
      <c r="A26" s="21" t="s">
        <v>180</v>
      </c>
      <c r="B26" s="21"/>
      <c r="C26" s="21"/>
      <c r="F26" s="8">
        <v>5</v>
      </c>
      <c r="G26" s="42"/>
      <c r="H26" s="47"/>
      <c r="I26" s="47"/>
      <c r="J26" s="47"/>
      <c r="K26" s="47"/>
      <c r="L26" s="48" t="s">
        <v>68</v>
      </c>
    </row>
    <row r="27" spans="1:12" ht="15" thickBot="1" x14ac:dyDescent="0.4">
      <c r="A27" s="21"/>
      <c r="B27" s="21"/>
      <c r="C27" s="59" t="s">
        <v>181</v>
      </c>
      <c r="F27" s="8">
        <v>6</v>
      </c>
      <c r="G27" s="49" t="s">
        <v>68</v>
      </c>
      <c r="H27" s="50" t="s">
        <v>68</v>
      </c>
      <c r="I27" s="50" t="s">
        <v>68</v>
      </c>
      <c r="J27" s="19" t="s">
        <v>68</v>
      </c>
      <c r="K27" s="50" t="s">
        <v>68</v>
      </c>
      <c r="L27" s="51" t="s">
        <v>68</v>
      </c>
    </row>
    <row r="28" spans="1:12" ht="15" thickTop="1" x14ac:dyDescent="0.35">
      <c r="A28" s="21"/>
      <c r="B28" s="21" t="s">
        <v>172</v>
      </c>
      <c r="C28" s="60" t="s">
        <v>182</v>
      </c>
      <c r="F28" s="36"/>
      <c r="G28" s="36"/>
      <c r="H28" s="36"/>
    </row>
    <row r="29" spans="1:12" x14ac:dyDescent="0.35">
      <c r="A29" s="21"/>
      <c r="B29" s="21"/>
      <c r="C29" s="60" t="s">
        <v>183</v>
      </c>
      <c r="F29" s="36" t="s">
        <v>172</v>
      </c>
      <c r="G29" s="61" t="s">
        <v>184</v>
      </c>
      <c r="H29" s="36"/>
    </row>
    <row r="30" spans="1:12" x14ac:dyDescent="0.35">
      <c r="A30" s="21"/>
      <c r="B30" s="21"/>
      <c r="C30" s="62" t="s">
        <v>185</v>
      </c>
      <c r="F30" s="36"/>
      <c r="G30" s="61" t="s">
        <v>186</v>
      </c>
      <c r="H30" s="36"/>
    </row>
    <row r="31" spans="1:12" x14ac:dyDescent="0.35">
      <c r="A31" s="21"/>
      <c r="B31" s="21"/>
      <c r="C31" s="21"/>
      <c r="F31" s="36" t="s">
        <v>187</v>
      </c>
      <c r="G31" s="36"/>
      <c r="H31" s="36"/>
    </row>
    <row r="32" spans="1:12" x14ac:dyDescent="0.35">
      <c r="A32" s="8" t="s">
        <v>188</v>
      </c>
      <c r="F32" s="36" t="s">
        <v>189</v>
      </c>
      <c r="G32" s="36"/>
      <c r="H32" s="36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Probability Intro</vt:lpstr>
      <vt:lpstr>Complementstemp</vt:lpstr>
      <vt:lpstr>Complements final</vt:lpstr>
      <vt:lpstr>Mutually Exclusivetemp</vt:lpstr>
      <vt:lpstr>Mutually Exclusive final</vt:lpstr>
      <vt:lpstr>Independenttemp</vt:lpstr>
      <vt:lpstr>Independentfinal</vt:lpstr>
      <vt:lpstr>Condprobtemp</vt:lpstr>
      <vt:lpstr>CondProbfinal</vt:lpstr>
      <vt:lpstr>TotaProbtemp</vt:lpstr>
      <vt:lpstr>TotaProbfinal</vt:lpstr>
      <vt:lpstr>BAYESTEMP</vt:lpstr>
      <vt:lpstr>BAYESFINAL</vt:lpstr>
      <vt:lpstr>Review Problems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Ferry To</cp:lastModifiedBy>
  <dcterms:created xsi:type="dcterms:W3CDTF">2016-10-25T10:50:59Z</dcterms:created>
  <dcterms:modified xsi:type="dcterms:W3CDTF">2017-09-18T09:42:07Z</dcterms:modified>
</cp:coreProperties>
</file>