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07341f0f2760e/Documentos/UFF/Análise de Eficiência Produtiva/"/>
    </mc:Choice>
  </mc:AlternateContent>
  <xr:revisionPtr revIDLastSave="4" documentId="8_{E7D0F992-02B8-43AD-A440-DF2341CA4E36}" xr6:coauthVersionLast="47" xr6:coauthVersionMax="47" xr10:uidLastSave="{60CD30B4-4F55-4711-90BA-FAB949D45707}"/>
  <bookViews>
    <workbookView xWindow="-120" yWindow="-120" windowWidth="20730" windowHeight="11760" activeTab="3" xr2:uid="{F8F573D1-D580-4BE3-B6A9-FDFA27959775}"/>
  </bookViews>
  <sheets>
    <sheet name="Dados" sheetId="2" r:id="rId1"/>
    <sheet name="DMU&quot;S" sheetId="3" r:id="rId2"/>
    <sheet name="Dados A" sheetId="6" r:id="rId3"/>
    <sheet name="DMU serie A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3" l="1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<sst xmlns="http://schemas.openxmlformats.org/spreadsheetml/2006/main" count="142" uniqueCount="75">
  <si>
    <t>Diego Souza</t>
  </si>
  <si>
    <t>ATACANTE</t>
  </si>
  <si>
    <t>Lucca</t>
  </si>
  <si>
    <t>Gabriel Poveda</t>
  </si>
  <si>
    <t>Anselmo Ramon</t>
  </si>
  <si>
    <t>Edu</t>
  </si>
  <si>
    <t>Ciel</t>
  </si>
  <si>
    <t>Fabinho</t>
  </si>
  <si>
    <t>Paulo Sérgio</t>
  </si>
  <si>
    <t>Everton Galdino</t>
  </si>
  <si>
    <t>MEIA CENTRAL</t>
  </si>
  <si>
    <t>Arthur Rezende</t>
  </si>
  <si>
    <t>Davó</t>
  </si>
  <si>
    <t>Rafael Elias</t>
  </si>
  <si>
    <t>Marquinhos Gabriel</t>
  </si>
  <si>
    <t>Nenê</t>
  </si>
  <si>
    <t>Raniel</t>
  </si>
  <si>
    <t>Grêmio</t>
  </si>
  <si>
    <t>Ponte Preta</t>
  </si>
  <si>
    <t>Sampaio Corrêa</t>
  </si>
  <si>
    <t>CRB</t>
  </si>
  <si>
    <t>Cruzeiro</t>
  </si>
  <si>
    <t>Tombense</t>
  </si>
  <si>
    <t>Operário-PR</t>
  </si>
  <si>
    <t>Vila Nova</t>
  </si>
  <si>
    <t>Bahia</t>
  </si>
  <si>
    <t>Ituano</t>
  </si>
  <si>
    <t>Criciúma</t>
  </si>
  <si>
    <t>Vasco</t>
  </si>
  <si>
    <t>Jogador</t>
  </si>
  <si>
    <t>Time</t>
  </si>
  <si>
    <t>Posição</t>
  </si>
  <si>
    <t>Partidas</t>
  </si>
  <si>
    <t>Gols</t>
  </si>
  <si>
    <t>Assistências</t>
  </si>
  <si>
    <t>Gols de Penalti</t>
  </si>
  <si>
    <t>Minutos por partida</t>
  </si>
  <si>
    <t>Finalizações</t>
  </si>
  <si>
    <t>Finalizações por partida</t>
  </si>
  <si>
    <t>Minutos jogados</t>
  </si>
  <si>
    <t>Input's</t>
  </si>
  <si>
    <t>Output's</t>
  </si>
  <si>
    <t>Gols de bola rolando</t>
  </si>
  <si>
    <t>DMU</t>
  </si>
  <si>
    <t>Cano</t>
  </si>
  <si>
    <t>Calleri</t>
  </si>
  <si>
    <t>Hulk</t>
  </si>
  <si>
    <t>Rony</t>
  </si>
  <si>
    <t>Bissoli</t>
  </si>
  <si>
    <t>Pedro Raul</t>
  </si>
  <si>
    <t>Mendoza</t>
  </si>
  <si>
    <t>Marcos Leonardo</t>
  </si>
  <si>
    <t>Erison</t>
  </si>
  <si>
    <t>Luciano</t>
  </si>
  <si>
    <t>Léo Gamalho</t>
  </si>
  <si>
    <t>Gabriel</t>
  </si>
  <si>
    <t>Róger Guedes</t>
  </si>
  <si>
    <t>Wanderson</t>
  </si>
  <si>
    <t>Muriqui</t>
  </si>
  <si>
    <t>Igor Paixão</t>
  </si>
  <si>
    <t>Fluminense</t>
  </si>
  <si>
    <t>São Paulo</t>
  </si>
  <si>
    <t>Atlético-MG</t>
  </si>
  <si>
    <t>Palmeiras</t>
  </si>
  <si>
    <t>Avaí</t>
  </si>
  <si>
    <t>Goiás</t>
  </si>
  <si>
    <t>Ceará</t>
  </si>
  <si>
    <t>Santos</t>
  </si>
  <si>
    <t>Botafogo</t>
  </si>
  <si>
    <t>Coritiba</t>
  </si>
  <si>
    <t>Flamengo</t>
  </si>
  <si>
    <t>Corinthians</t>
  </si>
  <si>
    <t>Internacional</t>
  </si>
  <si>
    <t xml:space="preserve">Léo Baptistão </t>
  </si>
  <si>
    <t>Salário (mil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</si>
</sst>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B777-BAE8-400F-87E1-C758D52C9F6F}">
  <dimension ref="A1:I16"/>
  <sheetViews>
    <sheetView workbookViewId="0">
      <selection activeCell="A7" sqref="A7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8.5703125" bestFit="1" customWidth="1"/>
    <col min="4" max="4" width="8.140625" bestFit="1" customWidth="1"/>
    <col min="5" max="5" width="18.7109375" bestFit="1" customWidth="1"/>
    <col min="6" max="6" width="22.28515625" bestFit="1" customWidth="1"/>
    <col min="7" max="7" width="20.85546875" bestFit="1" customWidth="1"/>
    <col min="8" max="8" width="14.42578125" bestFit="1" customWidth="1"/>
    <col min="9" max="9" width="11.7109375" bestFit="1" customWidth="1"/>
  </cols>
  <sheetData>
    <row r="1" spans="1:9" x14ac:dyDescent="0.25">
      <c r="A1" t="s">
        <v>29</v>
      </c>
      <c r="B1" t="s">
        <v>30</v>
      </c>
      <c r="C1" t="s">
        <v>31</v>
      </c>
      <c r="D1" t="s">
        <v>32</v>
      </c>
      <c r="E1" t="s">
        <v>36</v>
      </c>
      <c r="F1" t="s">
        <v>38</v>
      </c>
      <c r="G1" t="s">
        <v>33</v>
      </c>
      <c r="H1" t="s">
        <v>35</v>
      </c>
      <c r="I1" t="s">
        <v>34</v>
      </c>
    </row>
    <row r="2" spans="1:9" x14ac:dyDescent="0.25">
      <c r="A2" t="s">
        <v>0</v>
      </c>
      <c r="B2" t="s">
        <v>17</v>
      </c>
      <c r="C2" t="s">
        <v>1</v>
      </c>
      <c r="D2">
        <v>13</v>
      </c>
      <c r="E2">
        <v>78</v>
      </c>
      <c r="F2">
        <v>2.2000000000000002</v>
      </c>
      <c r="G2">
        <v>7</v>
      </c>
      <c r="H2">
        <v>2</v>
      </c>
      <c r="I2">
        <v>2</v>
      </c>
    </row>
    <row r="3" spans="1:9" x14ac:dyDescent="0.25">
      <c r="A3" t="s">
        <v>2</v>
      </c>
      <c r="B3" t="s">
        <v>18</v>
      </c>
      <c r="C3" t="s">
        <v>1</v>
      </c>
      <c r="D3">
        <v>12</v>
      </c>
      <c r="E3">
        <v>89</v>
      </c>
      <c r="F3">
        <v>2.8</v>
      </c>
      <c r="G3">
        <v>7</v>
      </c>
      <c r="H3">
        <v>2</v>
      </c>
      <c r="I3">
        <v>0</v>
      </c>
    </row>
    <row r="4" spans="1:9" x14ac:dyDescent="0.25">
      <c r="A4" t="s">
        <v>3</v>
      </c>
      <c r="B4" t="s">
        <v>19</v>
      </c>
      <c r="C4" t="s">
        <v>1</v>
      </c>
      <c r="D4">
        <v>15</v>
      </c>
      <c r="E4">
        <v>68</v>
      </c>
      <c r="F4">
        <v>2.5</v>
      </c>
      <c r="G4">
        <v>6</v>
      </c>
      <c r="H4">
        <v>2</v>
      </c>
      <c r="I4">
        <v>1</v>
      </c>
    </row>
    <row r="5" spans="1:9" x14ac:dyDescent="0.25">
      <c r="A5" t="s">
        <v>4</v>
      </c>
      <c r="B5" t="s">
        <v>20</v>
      </c>
      <c r="C5" t="s">
        <v>1</v>
      </c>
      <c r="D5">
        <v>14</v>
      </c>
      <c r="E5">
        <v>90</v>
      </c>
      <c r="F5">
        <v>2</v>
      </c>
      <c r="G5">
        <v>5</v>
      </c>
      <c r="H5">
        <v>2</v>
      </c>
      <c r="I5">
        <v>2</v>
      </c>
    </row>
    <row r="6" spans="1:9" x14ac:dyDescent="0.25">
      <c r="A6" t="s">
        <v>5</v>
      </c>
      <c r="B6" t="s">
        <v>21</v>
      </c>
      <c r="C6" t="s">
        <v>1</v>
      </c>
      <c r="D6">
        <v>14</v>
      </c>
      <c r="E6">
        <v>74</v>
      </c>
      <c r="F6">
        <v>2.4</v>
      </c>
      <c r="G6">
        <v>5</v>
      </c>
      <c r="H6">
        <v>0</v>
      </c>
      <c r="I6">
        <v>2</v>
      </c>
    </row>
    <row r="7" spans="1:9" x14ac:dyDescent="0.25">
      <c r="A7" t="s">
        <v>6</v>
      </c>
      <c r="B7" t="s">
        <v>22</v>
      </c>
      <c r="C7" t="s">
        <v>1</v>
      </c>
      <c r="D7">
        <v>10</v>
      </c>
      <c r="E7">
        <v>60</v>
      </c>
      <c r="F7">
        <v>2.2000000000000002</v>
      </c>
      <c r="G7">
        <v>5</v>
      </c>
      <c r="H7">
        <v>3</v>
      </c>
      <c r="I7">
        <v>0</v>
      </c>
    </row>
    <row r="8" spans="1:9" x14ac:dyDescent="0.25">
      <c r="A8" t="s">
        <v>7</v>
      </c>
      <c r="B8" t="s">
        <v>20</v>
      </c>
      <c r="C8" t="s">
        <v>1</v>
      </c>
      <c r="D8">
        <v>14</v>
      </c>
      <c r="E8">
        <v>76</v>
      </c>
      <c r="F8">
        <v>1.3</v>
      </c>
      <c r="G8">
        <v>5</v>
      </c>
      <c r="H8">
        <v>0</v>
      </c>
      <c r="I8">
        <v>0</v>
      </c>
    </row>
    <row r="9" spans="1:9" x14ac:dyDescent="0.25">
      <c r="A9" t="s">
        <v>8</v>
      </c>
      <c r="B9" t="s">
        <v>23</v>
      </c>
      <c r="C9" t="s">
        <v>1</v>
      </c>
      <c r="D9">
        <v>15</v>
      </c>
      <c r="E9">
        <v>80</v>
      </c>
      <c r="F9">
        <v>2.4</v>
      </c>
      <c r="G9">
        <v>4</v>
      </c>
      <c r="H9">
        <v>3</v>
      </c>
      <c r="I9">
        <v>0</v>
      </c>
    </row>
    <row r="10" spans="1:9" x14ac:dyDescent="0.25">
      <c r="A10" t="s">
        <v>9</v>
      </c>
      <c r="B10" t="s">
        <v>22</v>
      </c>
      <c r="C10" t="s">
        <v>10</v>
      </c>
      <c r="D10">
        <v>16</v>
      </c>
      <c r="E10">
        <v>66</v>
      </c>
      <c r="F10">
        <v>1.2</v>
      </c>
      <c r="G10">
        <v>4</v>
      </c>
      <c r="H10">
        <v>0</v>
      </c>
      <c r="I10">
        <v>0</v>
      </c>
    </row>
    <row r="11" spans="1:9" x14ac:dyDescent="0.25">
      <c r="A11" t="s">
        <v>11</v>
      </c>
      <c r="B11" t="s">
        <v>24</v>
      </c>
      <c r="C11" t="s">
        <v>10</v>
      </c>
      <c r="D11">
        <v>14</v>
      </c>
      <c r="E11">
        <v>89</v>
      </c>
      <c r="F11">
        <v>2.5</v>
      </c>
      <c r="G11">
        <v>4</v>
      </c>
      <c r="H11">
        <v>3</v>
      </c>
      <c r="I11">
        <v>1</v>
      </c>
    </row>
    <row r="12" spans="1:9" x14ac:dyDescent="0.25">
      <c r="A12" t="s">
        <v>12</v>
      </c>
      <c r="B12" t="s">
        <v>25</v>
      </c>
      <c r="C12" t="s">
        <v>1</v>
      </c>
      <c r="D12">
        <v>15</v>
      </c>
      <c r="E12">
        <v>63</v>
      </c>
      <c r="F12">
        <v>1.8</v>
      </c>
      <c r="G12">
        <v>4</v>
      </c>
      <c r="H12">
        <v>0</v>
      </c>
      <c r="I12">
        <v>3</v>
      </c>
    </row>
    <row r="13" spans="1:9" x14ac:dyDescent="0.25">
      <c r="A13" t="s">
        <v>13</v>
      </c>
      <c r="B13" t="s">
        <v>26</v>
      </c>
      <c r="C13" t="s">
        <v>1</v>
      </c>
      <c r="D13">
        <v>14</v>
      </c>
      <c r="E13">
        <v>78</v>
      </c>
      <c r="F13">
        <v>2.5</v>
      </c>
      <c r="G13">
        <v>4</v>
      </c>
      <c r="H13">
        <v>1</v>
      </c>
      <c r="I13">
        <v>0</v>
      </c>
    </row>
    <row r="14" spans="1:9" x14ac:dyDescent="0.25">
      <c r="A14" t="s">
        <v>14</v>
      </c>
      <c r="B14" t="s">
        <v>27</v>
      </c>
      <c r="C14" t="s">
        <v>10</v>
      </c>
      <c r="D14">
        <v>12</v>
      </c>
      <c r="E14">
        <v>79</v>
      </c>
      <c r="F14">
        <v>2.1</v>
      </c>
      <c r="G14">
        <v>4</v>
      </c>
      <c r="H14">
        <v>1</v>
      </c>
      <c r="I14">
        <v>1</v>
      </c>
    </row>
    <row r="15" spans="1:9" x14ac:dyDescent="0.25">
      <c r="A15" t="s">
        <v>15</v>
      </c>
      <c r="B15" t="s">
        <v>28</v>
      </c>
      <c r="C15" t="s">
        <v>10</v>
      </c>
      <c r="D15">
        <v>14</v>
      </c>
      <c r="E15">
        <v>80</v>
      </c>
      <c r="F15">
        <v>1.1000000000000001</v>
      </c>
      <c r="G15">
        <v>4</v>
      </c>
      <c r="H15">
        <v>1</v>
      </c>
      <c r="I15">
        <v>5</v>
      </c>
    </row>
    <row r="16" spans="1:9" x14ac:dyDescent="0.25">
      <c r="A16" t="s">
        <v>16</v>
      </c>
      <c r="B16" t="s">
        <v>28</v>
      </c>
      <c r="C16" t="s">
        <v>1</v>
      </c>
      <c r="D16">
        <v>15</v>
      </c>
      <c r="E16">
        <v>61</v>
      </c>
      <c r="F16">
        <v>1.9</v>
      </c>
      <c r="G16">
        <v>4</v>
      </c>
      <c r="H16">
        <v>0</v>
      </c>
      <c r="I1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DDB2-B327-46FC-BE55-0C5776514AB7}">
  <dimension ref="A1:F17"/>
  <sheetViews>
    <sheetView workbookViewId="0">
      <selection sqref="A1:F1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1.7109375" bestFit="1" customWidth="1"/>
    <col min="4" max="4" width="19.42578125" bestFit="1" customWidth="1"/>
    <col min="5" max="5" width="14.42578125" bestFit="1" customWidth="1"/>
    <col min="6" max="6" width="11.7109375" bestFit="1" customWidth="1"/>
  </cols>
  <sheetData>
    <row r="1" spans="1:6" x14ac:dyDescent="0.25">
      <c r="A1" t="s">
        <v>43</v>
      </c>
      <c r="B1" s="2" t="s">
        <v>40</v>
      </c>
      <c r="C1" s="2"/>
      <c r="D1" s="2" t="s">
        <v>41</v>
      </c>
      <c r="E1" s="2"/>
      <c r="F1" s="2"/>
    </row>
    <row r="2" spans="1:6" x14ac:dyDescent="0.25">
      <c r="A2" t="s">
        <v>29</v>
      </c>
      <c r="B2" t="s">
        <v>39</v>
      </c>
      <c r="C2" t="s">
        <v>37</v>
      </c>
      <c r="D2" t="s">
        <v>42</v>
      </c>
      <c r="E2" t="s">
        <v>35</v>
      </c>
      <c r="F2" t="s">
        <v>34</v>
      </c>
    </row>
    <row r="3" spans="1:6" x14ac:dyDescent="0.25">
      <c r="A3" t="s">
        <v>0</v>
      </c>
      <c r="B3">
        <f>VLOOKUP(A3,Dados!$A$2:$I$16,4,0)*VLOOKUP(A3,Dados!$A$2:$I$16,5,0)</f>
        <v>1014</v>
      </c>
      <c r="C3">
        <f>ROUND(VLOOKUP(A3,Dados!$A$2:$I$16,4,0)*VLOOKUP(A3,Dados!$A$2:$I$16,6,0),0)</f>
        <v>29</v>
      </c>
      <c r="D3">
        <f>VLOOKUP(A3,Dados!$A$2:$I$16,7,0) - VLOOKUP(A3,Dados!$A$2:$I$16,8,0)</f>
        <v>5</v>
      </c>
      <c r="E3">
        <f>VLOOKUP(A3,Dados!$A$2:$I$16,8,0)</f>
        <v>2</v>
      </c>
      <c r="F3">
        <f>VLOOKUP(A3,Dados!$A$2:$I$16,9,0)</f>
        <v>2</v>
      </c>
    </row>
    <row r="4" spans="1:6" x14ac:dyDescent="0.25">
      <c r="A4" t="s">
        <v>2</v>
      </c>
      <c r="B4">
        <f>VLOOKUP(A4,Dados!$A$2:$I$16,4,0)*VLOOKUP(A4,Dados!$A$2:$I$16,5,0)</f>
        <v>1068</v>
      </c>
      <c r="C4">
        <f>ROUND(VLOOKUP(A4,Dados!$A$2:$I$16,4,0)*VLOOKUP(A4,Dados!$A$2:$I$16,6,0),0)</f>
        <v>34</v>
      </c>
      <c r="D4">
        <f>VLOOKUP(A4,Dados!$A$2:$I$16,7,0) - VLOOKUP(A4,Dados!$A$2:$I$16,8,0)</f>
        <v>5</v>
      </c>
      <c r="E4">
        <f>VLOOKUP(A4,Dados!$A$2:$I$16,8,0)</f>
        <v>2</v>
      </c>
      <c r="F4">
        <f>VLOOKUP(A4,Dados!$A$2:$I$16,9,0)</f>
        <v>0</v>
      </c>
    </row>
    <row r="5" spans="1:6" x14ac:dyDescent="0.25">
      <c r="A5" t="s">
        <v>3</v>
      </c>
      <c r="B5">
        <f>VLOOKUP(A5,Dados!$A$2:$I$16,4,0)*VLOOKUP(A5,Dados!$A$2:$I$16,5,0)</f>
        <v>1020</v>
      </c>
      <c r="C5">
        <f>ROUND(VLOOKUP(A5,Dados!$A$2:$I$16,4,0)*VLOOKUP(A5,Dados!$A$2:$I$16,6,0),0)</f>
        <v>38</v>
      </c>
      <c r="D5">
        <f>VLOOKUP(A5,Dados!$A$2:$I$16,7,0) - VLOOKUP(A5,Dados!$A$2:$I$16,8,0)</f>
        <v>4</v>
      </c>
      <c r="E5">
        <f>VLOOKUP(A5,Dados!$A$2:$I$16,8,0)</f>
        <v>2</v>
      </c>
      <c r="F5">
        <f>VLOOKUP(A5,Dados!$A$2:$I$16,9,0)</f>
        <v>1</v>
      </c>
    </row>
    <row r="6" spans="1:6" x14ac:dyDescent="0.25">
      <c r="A6" t="s">
        <v>4</v>
      </c>
      <c r="B6">
        <f>VLOOKUP(A6,Dados!$A$2:$I$16,4,0)*VLOOKUP(A6,Dados!$A$2:$I$16,5,0)</f>
        <v>1260</v>
      </c>
      <c r="C6">
        <f>ROUND(VLOOKUP(A6,Dados!$A$2:$I$16,4,0)*VLOOKUP(A6,Dados!$A$2:$I$16,6,0),0)</f>
        <v>28</v>
      </c>
      <c r="D6">
        <f>VLOOKUP(A6,Dados!$A$2:$I$16,7,0) - VLOOKUP(A6,Dados!$A$2:$I$16,8,0)</f>
        <v>3</v>
      </c>
      <c r="E6">
        <f>VLOOKUP(A6,Dados!$A$2:$I$16,8,0)</f>
        <v>2</v>
      </c>
      <c r="F6">
        <f>VLOOKUP(A6,Dados!$A$2:$I$16,9,0)</f>
        <v>2</v>
      </c>
    </row>
    <row r="7" spans="1:6" x14ac:dyDescent="0.25">
      <c r="A7" t="s">
        <v>5</v>
      </c>
      <c r="B7">
        <f>VLOOKUP(A7,Dados!$A$2:$I$16,4,0)*VLOOKUP(A7,Dados!$A$2:$I$16,5,0)</f>
        <v>1036</v>
      </c>
      <c r="C7">
        <f>ROUND(VLOOKUP(A7,Dados!$A$2:$I$16,4,0)*VLOOKUP(A7,Dados!$A$2:$I$16,6,0),0)</f>
        <v>34</v>
      </c>
      <c r="D7">
        <f>VLOOKUP(A7,Dados!$A$2:$I$16,7,0) - VLOOKUP(A7,Dados!$A$2:$I$16,8,0)</f>
        <v>5</v>
      </c>
      <c r="E7">
        <f>VLOOKUP(A7,Dados!$A$2:$I$16,8,0)</f>
        <v>0</v>
      </c>
      <c r="F7">
        <f>VLOOKUP(A7,Dados!$A$2:$I$16,9,0)</f>
        <v>2</v>
      </c>
    </row>
    <row r="8" spans="1:6" x14ac:dyDescent="0.25">
      <c r="A8" t="s">
        <v>6</v>
      </c>
      <c r="B8">
        <f>VLOOKUP(A8,Dados!$A$2:$I$16,4,0)*VLOOKUP(A8,Dados!$A$2:$I$16,5,0)</f>
        <v>600</v>
      </c>
      <c r="C8">
        <f>ROUND(VLOOKUP(A8,Dados!$A$2:$I$16,4,0)*VLOOKUP(A8,Dados!$A$2:$I$16,6,0),0)</f>
        <v>22</v>
      </c>
      <c r="D8">
        <f>VLOOKUP(A8,Dados!$A$2:$I$16,7,0) - VLOOKUP(A8,Dados!$A$2:$I$16,8,0)</f>
        <v>2</v>
      </c>
      <c r="E8">
        <f>VLOOKUP(A8,Dados!$A$2:$I$16,8,0)</f>
        <v>3</v>
      </c>
      <c r="F8">
        <f>VLOOKUP(A8,Dados!$A$2:$I$16,9,0)</f>
        <v>0</v>
      </c>
    </row>
    <row r="9" spans="1:6" x14ac:dyDescent="0.25">
      <c r="A9" t="s">
        <v>7</v>
      </c>
      <c r="B9">
        <f>VLOOKUP(A9,Dados!$A$2:$I$16,4,0)*VLOOKUP(A9,Dados!$A$2:$I$16,5,0)</f>
        <v>1064</v>
      </c>
      <c r="C9">
        <f>ROUND(VLOOKUP(A9,Dados!$A$2:$I$16,4,0)*VLOOKUP(A9,Dados!$A$2:$I$16,6,0),0)</f>
        <v>18</v>
      </c>
      <c r="D9">
        <f>VLOOKUP(A9,Dados!$A$2:$I$16,7,0) - VLOOKUP(A9,Dados!$A$2:$I$16,8,0)</f>
        <v>5</v>
      </c>
      <c r="E9">
        <f>VLOOKUP(A9,Dados!$A$2:$I$16,8,0)</f>
        <v>0</v>
      </c>
      <c r="F9">
        <f>VLOOKUP(A9,Dados!$A$2:$I$16,9,0)</f>
        <v>0</v>
      </c>
    </row>
    <row r="10" spans="1:6" x14ac:dyDescent="0.25">
      <c r="A10" t="s">
        <v>8</v>
      </c>
      <c r="B10">
        <f>VLOOKUP(A10,Dados!$A$2:$I$16,4,0)*VLOOKUP(A10,Dados!$A$2:$I$16,5,0)</f>
        <v>1200</v>
      </c>
      <c r="C10">
        <f>ROUND(VLOOKUP(A10,Dados!$A$2:$I$16,4,0)*VLOOKUP(A10,Dados!$A$2:$I$16,6,0),0)</f>
        <v>36</v>
      </c>
      <c r="D10">
        <f>VLOOKUP(A10,Dados!$A$2:$I$16,7,0) - VLOOKUP(A10,Dados!$A$2:$I$16,8,0)</f>
        <v>1</v>
      </c>
      <c r="E10">
        <f>VLOOKUP(A10,Dados!$A$2:$I$16,8,0)</f>
        <v>3</v>
      </c>
      <c r="F10">
        <f>VLOOKUP(A10,Dados!$A$2:$I$16,9,0)</f>
        <v>0</v>
      </c>
    </row>
    <row r="11" spans="1:6" x14ac:dyDescent="0.25">
      <c r="A11" t="s">
        <v>9</v>
      </c>
      <c r="B11">
        <f>VLOOKUP(A11,Dados!$A$2:$I$16,4,0)*VLOOKUP(A11,Dados!$A$2:$I$16,5,0)</f>
        <v>1056</v>
      </c>
      <c r="C11">
        <f>ROUND(VLOOKUP(A11,Dados!$A$2:$I$16,4,0)*VLOOKUP(A11,Dados!$A$2:$I$16,6,0),0)</f>
        <v>19</v>
      </c>
      <c r="D11">
        <f>VLOOKUP(A11,Dados!$A$2:$I$16,7,0) - VLOOKUP(A11,Dados!$A$2:$I$16,8,0)</f>
        <v>4</v>
      </c>
      <c r="E11">
        <f>VLOOKUP(A11,Dados!$A$2:$I$16,8,0)</f>
        <v>0</v>
      </c>
      <c r="F11">
        <f>VLOOKUP(A11,Dados!$A$2:$I$16,9,0)</f>
        <v>0</v>
      </c>
    </row>
    <row r="12" spans="1:6" x14ac:dyDescent="0.25">
      <c r="A12" t="s">
        <v>11</v>
      </c>
      <c r="B12">
        <f>VLOOKUP(A12,Dados!$A$2:$I$16,4,0)*VLOOKUP(A12,Dados!$A$2:$I$16,5,0)</f>
        <v>1246</v>
      </c>
      <c r="C12">
        <f>ROUND(VLOOKUP(A12,Dados!$A$2:$I$16,4,0)*VLOOKUP(A12,Dados!$A$2:$I$16,6,0),0)</f>
        <v>35</v>
      </c>
      <c r="D12">
        <f>VLOOKUP(A12,Dados!$A$2:$I$16,7,0) - VLOOKUP(A12,Dados!$A$2:$I$16,8,0)</f>
        <v>1</v>
      </c>
      <c r="E12">
        <f>VLOOKUP(A12,Dados!$A$2:$I$16,8,0)</f>
        <v>3</v>
      </c>
      <c r="F12">
        <f>VLOOKUP(A12,Dados!$A$2:$I$16,9,0)</f>
        <v>1</v>
      </c>
    </row>
    <row r="13" spans="1:6" x14ac:dyDescent="0.25">
      <c r="A13" t="s">
        <v>12</v>
      </c>
      <c r="B13">
        <f>VLOOKUP(A13,Dados!$A$2:$I$16,4,0)*VLOOKUP(A13,Dados!$A$2:$I$16,5,0)</f>
        <v>945</v>
      </c>
      <c r="C13">
        <f>ROUND(VLOOKUP(A13,Dados!$A$2:$I$16,4,0)*VLOOKUP(A13,Dados!$A$2:$I$16,6,0),0)</f>
        <v>27</v>
      </c>
      <c r="D13">
        <f>VLOOKUP(A13,Dados!$A$2:$I$16,7,0) - VLOOKUP(A13,Dados!$A$2:$I$16,8,0)</f>
        <v>4</v>
      </c>
      <c r="E13">
        <f>VLOOKUP(A13,Dados!$A$2:$I$16,8,0)</f>
        <v>0</v>
      </c>
      <c r="F13">
        <f>VLOOKUP(A13,Dados!$A$2:$I$16,9,0)</f>
        <v>3</v>
      </c>
    </row>
    <row r="14" spans="1:6" x14ac:dyDescent="0.25">
      <c r="A14" t="s">
        <v>13</v>
      </c>
      <c r="B14">
        <f>VLOOKUP(A14,Dados!$A$2:$I$16,4,0)*VLOOKUP(A14,Dados!$A$2:$I$16,5,0)</f>
        <v>1092</v>
      </c>
      <c r="C14">
        <f>ROUND(VLOOKUP(A14,Dados!$A$2:$I$16,4,0)*VLOOKUP(A14,Dados!$A$2:$I$16,6,0),0)</f>
        <v>35</v>
      </c>
      <c r="D14">
        <f>VLOOKUP(A14,Dados!$A$2:$I$16,7,0) - VLOOKUP(A14,Dados!$A$2:$I$16,8,0)</f>
        <v>3</v>
      </c>
      <c r="E14">
        <f>VLOOKUP(A14,Dados!$A$2:$I$16,8,0)</f>
        <v>1</v>
      </c>
      <c r="F14">
        <f>VLOOKUP(A14,Dados!$A$2:$I$16,9,0)</f>
        <v>0</v>
      </c>
    </row>
    <row r="15" spans="1:6" x14ac:dyDescent="0.25">
      <c r="A15" t="s">
        <v>14</v>
      </c>
      <c r="B15">
        <f>VLOOKUP(A15,Dados!$A$2:$I$16,4,0)*VLOOKUP(A15,Dados!$A$2:$I$16,5,0)</f>
        <v>948</v>
      </c>
      <c r="C15">
        <f>ROUND(VLOOKUP(A15,Dados!$A$2:$I$16,4,0)*VLOOKUP(A15,Dados!$A$2:$I$16,6,0),0)</f>
        <v>25</v>
      </c>
      <c r="D15">
        <f>VLOOKUP(A15,Dados!$A$2:$I$16,7,0) - VLOOKUP(A15,Dados!$A$2:$I$16,8,0)</f>
        <v>3</v>
      </c>
      <c r="E15">
        <f>VLOOKUP(A15,Dados!$A$2:$I$16,8,0)</f>
        <v>1</v>
      </c>
      <c r="F15">
        <f>VLOOKUP(A15,Dados!$A$2:$I$16,9,0)</f>
        <v>1</v>
      </c>
    </row>
    <row r="16" spans="1:6" x14ac:dyDescent="0.25">
      <c r="A16" t="s">
        <v>15</v>
      </c>
      <c r="B16">
        <f>VLOOKUP(A16,Dados!$A$2:$I$16,4,0)*VLOOKUP(A16,Dados!$A$2:$I$16,5,0)</f>
        <v>1120</v>
      </c>
      <c r="C16">
        <f>ROUND(VLOOKUP(A16,Dados!$A$2:$I$16,4,0)*VLOOKUP(A16,Dados!$A$2:$I$16,6,0),0)</f>
        <v>15</v>
      </c>
      <c r="D16">
        <f>VLOOKUP(A16,Dados!$A$2:$I$16,7,0) - VLOOKUP(A16,Dados!$A$2:$I$16,8,0)</f>
        <v>3</v>
      </c>
      <c r="E16">
        <f>VLOOKUP(A16,Dados!$A$2:$I$16,8,0)</f>
        <v>1</v>
      </c>
      <c r="F16">
        <f>VLOOKUP(A16,Dados!$A$2:$I$16,9,0)</f>
        <v>5</v>
      </c>
    </row>
    <row r="17" spans="1:6" x14ac:dyDescent="0.25">
      <c r="A17" t="s">
        <v>16</v>
      </c>
      <c r="B17">
        <f>VLOOKUP(A17,Dados!$A$2:$I$16,4,0)*VLOOKUP(A17,Dados!$A$2:$I$16,5,0)</f>
        <v>915</v>
      </c>
      <c r="C17">
        <f>ROUND(VLOOKUP(A17,Dados!$A$2:$I$16,4,0)*VLOOKUP(A17,Dados!$A$2:$I$16,6,0),0)</f>
        <v>29</v>
      </c>
      <c r="D17">
        <f>VLOOKUP(A17,Dados!$A$2:$I$16,7,0) - VLOOKUP(A17,Dados!$A$2:$I$16,8,0)</f>
        <v>4</v>
      </c>
      <c r="E17">
        <f>VLOOKUP(A17,Dados!$A$2:$I$16,8,0)</f>
        <v>0</v>
      </c>
      <c r="F17">
        <f>VLOOKUP(A17,Dados!$A$2:$I$16,9,0)</f>
        <v>0</v>
      </c>
    </row>
  </sheetData>
  <mergeCells count="2">
    <mergeCell ref="D1:F1"/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2F72-F9AD-4D94-99BB-E71E3CFFF63C}">
  <dimension ref="A1:I18"/>
  <sheetViews>
    <sheetView workbookViewId="0">
      <selection activeCell="A14" sqref="A14:J19"/>
    </sheetView>
  </sheetViews>
  <sheetFormatPr defaultColWidth="9.140625" defaultRowHeight="15" x14ac:dyDescent="0.25"/>
  <cols>
    <col min="1" max="1" width="16.140625" customWidth="1"/>
    <col min="2" max="2" width="12.7109375" customWidth="1"/>
    <col min="3" max="3" width="17.7109375" customWidth="1"/>
    <col min="4" max="4" width="8" customWidth="1"/>
    <col min="5" max="5" width="18.7109375" customWidth="1"/>
    <col min="6" max="6" width="22.28515625" customWidth="1"/>
    <col min="7" max="7" width="20.85546875" customWidth="1"/>
    <col min="8" max="8" width="14.42578125" customWidth="1"/>
    <col min="9" max="9" width="11.7109375" customWidth="1"/>
    <col min="10" max="16382" width="9.140625" customWidth="1"/>
  </cols>
  <sheetData>
    <row r="1" spans="1:9" x14ac:dyDescent="0.25">
      <c r="A1" s="1" t="s">
        <v>29</v>
      </c>
      <c r="B1" s="1" t="s">
        <v>30</v>
      </c>
      <c r="C1" s="1" t="s">
        <v>74</v>
      </c>
      <c r="D1" s="1" t="s">
        <v>32</v>
      </c>
      <c r="E1" s="1" t="s">
        <v>36</v>
      </c>
      <c r="F1" s="1" t="s">
        <v>38</v>
      </c>
      <c r="G1" s="1" t="s">
        <v>33</v>
      </c>
      <c r="H1" s="1" t="s">
        <v>35</v>
      </c>
      <c r="I1" s="1" t="s">
        <v>34</v>
      </c>
    </row>
    <row r="2" spans="1:9" x14ac:dyDescent="0.25">
      <c r="A2" s="1" t="s">
        <v>44</v>
      </c>
      <c r="B2" s="1" t="s">
        <v>60</v>
      </c>
      <c r="C2" s="1">
        <v>500</v>
      </c>
      <c r="D2" s="1">
        <v>15</v>
      </c>
      <c r="E2" s="1">
        <v>78</v>
      </c>
      <c r="F2" s="1">
        <v>3.1</v>
      </c>
      <c r="G2" s="1">
        <v>9</v>
      </c>
      <c r="H2" s="1">
        <v>0</v>
      </c>
      <c r="I2" s="1">
        <v>0</v>
      </c>
    </row>
    <row r="3" spans="1:9" x14ac:dyDescent="0.25">
      <c r="A3" s="1" t="s">
        <v>45</v>
      </c>
      <c r="B3" s="1" t="s">
        <v>61</v>
      </c>
      <c r="C3" s="1">
        <v>520</v>
      </c>
      <c r="D3" s="1">
        <v>15</v>
      </c>
      <c r="E3" s="1">
        <v>85</v>
      </c>
      <c r="F3" s="1">
        <v>3.2</v>
      </c>
      <c r="G3" s="1">
        <v>9</v>
      </c>
      <c r="H3" s="1">
        <v>1</v>
      </c>
      <c r="I3" s="1">
        <v>1</v>
      </c>
    </row>
    <row r="4" spans="1:9" x14ac:dyDescent="0.25">
      <c r="A4" s="1" t="s">
        <v>46</v>
      </c>
      <c r="B4" s="1" t="s">
        <v>62</v>
      </c>
      <c r="C4" s="1">
        <v>1500</v>
      </c>
      <c r="D4" s="1">
        <v>12</v>
      </c>
      <c r="E4" s="1">
        <v>90</v>
      </c>
      <c r="F4" s="1">
        <v>3.5</v>
      </c>
      <c r="G4" s="1">
        <v>7</v>
      </c>
      <c r="H4" s="1">
        <v>1</v>
      </c>
      <c r="I4" s="1">
        <v>2</v>
      </c>
    </row>
    <row r="5" spans="1:9" x14ac:dyDescent="0.25">
      <c r="A5" s="1" t="s">
        <v>47</v>
      </c>
      <c r="B5" s="1" t="s">
        <v>63</v>
      </c>
      <c r="C5" s="1">
        <v>490</v>
      </c>
      <c r="D5" s="1">
        <v>15</v>
      </c>
      <c r="E5" s="1">
        <v>73</v>
      </c>
      <c r="F5" s="1">
        <v>2.4</v>
      </c>
      <c r="G5" s="1">
        <v>7</v>
      </c>
      <c r="H5" s="1">
        <v>0</v>
      </c>
      <c r="I5" s="1">
        <v>0</v>
      </c>
    </row>
    <row r="6" spans="1:9" x14ac:dyDescent="0.25">
      <c r="A6" s="1" t="s">
        <v>48</v>
      </c>
      <c r="B6" s="1" t="s">
        <v>64</v>
      </c>
      <c r="C6" s="1">
        <v>80</v>
      </c>
      <c r="D6" s="1">
        <v>14</v>
      </c>
      <c r="E6" s="1">
        <v>75</v>
      </c>
      <c r="F6" s="1">
        <v>2.4</v>
      </c>
      <c r="G6" s="1">
        <v>7</v>
      </c>
      <c r="H6" s="1">
        <v>4</v>
      </c>
      <c r="I6" s="1">
        <v>0</v>
      </c>
    </row>
    <row r="7" spans="1:9" x14ac:dyDescent="0.25">
      <c r="A7" s="1" t="s">
        <v>49</v>
      </c>
      <c r="B7" s="1" t="s">
        <v>65</v>
      </c>
      <c r="C7" s="1">
        <v>220</v>
      </c>
      <c r="D7" s="1">
        <v>13</v>
      </c>
      <c r="E7" s="1">
        <v>76</v>
      </c>
      <c r="F7" s="1">
        <v>2.2000000000000002</v>
      </c>
      <c r="G7" s="1">
        <v>7</v>
      </c>
      <c r="H7" s="1">
        <v>1</v>
      </c>
      <c r="I7" s="1">
        <v>0</v>
      </c>
    </row>
    <row r="8" spans="1:9" x14ac:dyDescent="0.25">
      <c r="A8" s="1" t="s">
        <v>50</v>
      </c>
      <c r="B8" s="1" t="s">
        <v>66</v>
      </c>
      <c r="C8" s="1">
        <v>200</v>
      </c>
      <c r="D8" s="1">
        <v>11</v>
      </c>
      <c r="E8" s="1">
        <v>78</v>
      </c>
      <c r="F8" s="1">
        <v>3.1</v>
      </c>
      <c r="G8" s="1">
        <v>7</v>
      </c>
      <c r="H8" s="1">
        <v>0</v>
      </c>
      <c r="I8" s="1">
        <v>0</v>
      </c>
    </row>
    <row r="9" spans="1:9" x14ac:dyDescent="0.25">
      <c r="A9" s="1" t="s">
        <v>51</v>
      </c>
      <c r="B9" s="1" t="s">
        <v>67</v>
      </c>
      <c r="C9" s="1">
        <v>150</v>
      </c>
      <c r="D9" s="1">
        <v>13</v>
      </c>
      <c r="E9" s="1">
        <v>76</v>
      </c>
      <c r="F9" s="1">
        <v>2.7</v>
      </c>
      <c r="G9" s="1">
        <v>6</v>
      </c>
      <c r="H9" s="1">
        <v>0</v>
      </c>
      <c r="I9" s="1">
        <v>1</v>
      </c>
    </row>
    <row r="10" spans="1:9" x14ac:dyDescent="0.25">
      <c r="A10" s="1" t="s">
        <v>52</v>
      </c>
      <c r="B10" s="1" t="s">
        <v>68</v>
      </c>
      <c r="C10" s="1">
        <v>60</v>
      </c>
      <c r="D10" s="1">
        <v>13</v>
      </c>
      <c r="E10" s="1">
        <v>80</v>
      </c>
      <c r="F10" s="1">
        <v>2.9</v>
      </c>
      <c r="G10" s="1">
        <v>6</v>
      </c>
      <c r="H10" s="1">
        <v>1</v>
      </c>
      <c r="I10" s="1">
        <v>1</v>
      </c>
    </row>
    <row r="11" spans="1:9" x14ac:dyDescent="0.25">
      <c r="A11" s="1" t="s">
        <v>53</v>
      </c>
      <c r="B11" s="1" t="s">
        <v>61</v>
      </c>
      <c r="C11" s="1">
        <v>400</v>
      </c>
      <c r="D11" s="1">
        <v>12</v>
      </c>
      <c r="E11" s="1">
        <v>60</v>
      </c>
      <c r="F11" s="1">
        <v>2.2999999999999998</v>
      </c>
      <c r="G11" s="1">
        <v>5</v>
      </c>
      <c r="H11" s="1">
        <v>2</v>
      </c>
      <c r="I11" s="1">
        <v>0</v>
      </c>
    </row>
    <row r="12" spans="1:9" x14ac:dyDescent="0.25">
      <c r="A12" s="1" t="s">
        <v>54</v>
      </c>
      <c r="B12" s="1" t="s">
        <v>69</v>
      </c>
      <c r="C12" s="1">
        <v>140</v>
      </c>
      <c r="D12" s="1">
        <v>10</v>
      </c>
      <c r="E12" s="1">
        <v>75</v>
      </c>
      <c r="F12" s="1">
        <v>2.1</v>
      </c>
      <c r="G12" s="1">
        <v>5</v>
      </c>
      <c r="H12" s="1">
        <v>2</v>
      </c>
      <c r="I12" s="1">
        <v>0</v>
      </c>
    </row>
    <row r="13" spans="1:9" x14ac:dyDescent="0.25">
      <c r="A13" s="1" t="s">
        <v>55</v>
      </c>
      <c r="B13" s="1" t="s">
        <v>70</v>
      </c>
      <c r="C13" s="1">
        <v>1600</v>
      </c>
      <c r="D13" s="1">
        <v>14</v>
      </c>
      <c r="E13" s="1">
        <v>77</v>
      </c>
      <c r="F13" s="1">
        <v>2.2999999999999998</v>
      </c>
      <c r="G13" s="1">
        <v>5</v>
      </c>
      <c r="H13" s="1">
        <v>0</v>
      </c>
      <c r="I13" s="1">
        <v>0</v>
      </c>
    </row>
    <row r="14" spans="1:9" x14ac:dyDescent="0.25">
      <c r="A14" s="1" t="s">
        <v>56</v>
      </c>
      <c r="B14" s="1" t="s">
        <v>71</v>
      </c>
      <c r="C14" s="1">
        <v>1000</v>
      </c>
      <c r="D14" s="1">
        <v>13</v>
      </c>
      <c r="E14" s="1">
        <v>71</v>
      </c>
      <c r="F14" s="1">
        <v>1.8</v>
      </c>
      <c r="G14" s="1">
        <v>4</v>
      </c>
      <c r="H14" s="1">
        <v>0</v>
      </c>
      <c r="I14" s="1">
        <v>1</v>
      </c>
    </row>
    <row r="15" spans="1:9" x14ac:dyDescent="0.25">
      <c r="A15" s="1" t="s">
        <v>57</v>
      </c>
      <c r="B15" s="1" t="s">
        <v>72</v>
      </c>
      <c r="C15" s="1">
        <v>600</v>
      </c>
      <c r="D15" s="1">
        <v>10</v>
      </c>
      <c r="E15" s="1">
        <v>73</v>
      </c>
      <c r="F15" s="1">
        <v>1.6</v>
      </c>
      <c r="G15" s="1">
        <v>4</v>
      </c>
      <c r="H15" s="1">
        <v>0</v>
      </c>
      <c r="I15" s="1">
        <v>0</v>
      </c>
    </row>
    <row r="16" spans="1:9" x14ac:dyDescent="0.25">
      <c r="A16" s="1" t="s">
        <v>58</v>
      </c>
      <c r="B16" s="1" t="s">
        <v>64</v>
      </c>
      <c r="C16" s="1">
        <v>80</v>
      </c>
      <c r="D16" s="1">
        <v>13</v>
      </c>
      <c r="E16" s="1">
        <v>59</v>
      </c>
      <c r="F16" s="1">
        <v>1</v>
      </c>
      <c r="G16" s="1">
        <v>4</v>
      </c>
      <c r="H16" s="1">
        <v>2</v>
      </c>
      <c r="I16" s="1">
        <v>0</v>
      </c>
    </row>
    <row r="17" spans="1:9" x14ac:dyDescent="0.25">
      <c r="A17" s="1" t="s">
        <v>73</v>
      </c>
      <c r="B17" s="1" t="s">
        <v>67</v>
      </c>
      <c r="C17" s="1">
        <v>450</v>
      </c>
      <c r="D17" s="1">
        <v>12</v>
      </c>
      <c r="E17" s="1">
        <v>73</v>
      </c>
      <c r="F17" s="1">
        <v>2.7</v>
      </c>
      <c r="G17" s="1">
        <v>4</v>
      </c>
      <c r="H17" s="1">
        <v>0</v>
      </c>
      <c r="I17" s="1">
        <v>1</v>
      </c>
    </row>
    <row r="18" spans="1:9" x14ac:dyDescent="0.25">
      <c r="A18" s="1" t="s">
        <v>59</v>
      </c>
      <c r="B18" s="1" t="s">
        <v>69</v>
      </c>
      <c r="C18" s="1">
        <v>100</v>
      </c>
      <c r="D18" s="1">
        <v>13</v>
      </c>
      <c r="E18" s="1">
        <v>85</v>
      </c>
      <c r="F18" s="1">
        <v>2.8</v>
      </c>
      <c r="G18" s="1">
        <v>4</v>
      </c>
      <c r="H18" s="1">
        <v>0</v>
      </c>
      <c r="I18" s="1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DBE0-D3A7-4134-90F9-D39F3CC7ABEB}">
  <dimension ref="A1:F19"/>
  <sheetViews>
    <sheetView tabSelected="1" workbookViewId="0">
      <selection activeCell="D4" sqref="D4"/>
    </sheetView>
  </sheetViews>
  <sheetFormatPr defaultRowHeight="15" x14ac:dyDescent="0.25"/>
  <cols>
    <col min="1" max="1" width="16.140625" bestFit="1" customWidth="1"/>
    <col min="2" max="2" width="18.7109375" bestFit="1" customWidth="1"/>
    <col min="3" max="3" width="22.28515625" bestFit="1" customWidth="1"/>
    <col min="4" max="4" width="19.42578125" bestFit="1" customWidth="1"/>
    <col min="5" max="5" width="14.42578125" bestFit="1" customWidth="1"/>
    <col min="6" max="6" width="11.7109375" bestFit="1" customWidth="1"/>
  </cols>
  <sheetData>
    <row r="1" spans="1:6" x14ac:dyDescent="0.25">
      <c r="A1" s="1" t="s">
        <v>43</v>
      </c>
      <c r="B1" s="2" t="s">
        <v>40</v>
      </c>
      <c r="C1" s="2"/>
      <c r="D1" s="2" t="s">
        <v>41</v>
      </c>
      <c r="E1" s="2"/>
      <c r="F1" s="2"/>
    </row>
    <row r="2" spans="1:6" x14ac:dyDescent="0.25">
      <c r="A2" s="1" t="s">
        <v>29</v>
      </c>
      <c r="B2" s="1" t="s">
        <v>39</v>
      </c>
      <c r="C2" s="1" t="s">
        <v>37</v>
      </c>
      <c r="D2" s="1" t="s">
        <v>42</v>
      </c>
      <c r="E2" s="1" t="s">
        <v>35</v>
      </c>
      <c r="F2" s="1" t="s">
        <v>34</v>
      </c>
    </row>
    <row r="3" spans="1:6" x14ac:dyDescent="0.25">
      <c r="A3" s="1" t="s">
        <v>44</v>
      </c>
      <c r="B3" s="1">
        <v>1170</v>
      </c>
      <c r="C3" s="1">
        <v>47</v>
      </c>
      <c r="D3" s="1">
        <v>9</v>
      </c>
      <c r="E3" s="1">
        <v>0</v>
      </c>
      <c r="F3" s="1">
        <v>0</v>
      </c>
    </row>
    <row r="4" spans="1:6" x14ac:dyDescent="0.25">
      <c r="A4" s="1" t="s">
        <v>45</v>
      </c>
      <c r="B4" s="1">
        <v>1275</v>
      </c>
      <c r="C4" s="1">
        <v>48</v>
      </c>
      <c r="D4" s="1">
        <v>8</v>
      </c>
      <c r="E4" s="1">
        <v>1</v>
      </c>
      <c r="F4" s="1">
        <v>1</v>
      </c>
    </row>
    <row r="5" spans="1:6" x14ac:dyDescent="0.25">
      <c r="A5" s="1" t="s">
        <v>46</v>
      </c>
      <c r="B5" s="1">
        <v>1080</v>
      </c>
      <c r="C5" s="1">
        <v>42</v>
      </c>
      <c r="D5" s="1">
        <v>6</v>
      </c>
      <c r="E5" s="1">
        <v>1</v>
      </c>
      <c r="F5" s="1">
        <v>2</v>
      </c>
    </row>
    <row r="6" spans="1:6" x14ac:dyDescent="0.25">
      <c r="A6" s="1" t="s">
        <v>47</v>
      </c>
      <c r="B6" s="1">
        <v>1095</v>
      </c>
      <c r="C6" s="1">
        <v>36</v>
      </c>
      <c r="D6" s="1">
        <v>7</v>
      </c>
      <c r="E6" s="1">
        <v>0</v>
      </c>
      <c r="F6" s="1">
        <v>0</v>
      </c>
    </row>
    <row r="7" spans="1:6" x14ac:dyDescent="0.25">
      <c r="A7" s="1" t="s">
        <v>48</v>
      </c>
      <c r="B7" s="1">
        <v>1050</v>
      </c>
      <c r="C7" s="1">
        <v>34</v>
      </c>
      <c r="D7" s="1">
        <v>3</v>
      </c>
      <c r="E7" s="1">
        <v>4</v>
      </c>
      <c r="F7" s="1">
        <v>0</v>
      </c>
    </row>
    <row r="8" spans="1:6" x14ac:dyDescent="0.25">
      <c r="A8" s="1" t="s">
        <v>49</v>
      </c>
      <c r="B8" s="1">
        <v>988</v>
      </c>
      <c r="C8" s="1">
        <v>29</v>
      </c>
      <c r="D8" s="1">
        <v>6</v>
      </c>
      <c r="E8" s="1">
        <v>1</v>
      </c>
      <c r="F8" s="1">
        <v>0</v>
      </c>
    </row>
    <row r="9" spans="1:6" x14ac:dyDescent="0.25">
      <c r="A9" s="1" t="s">
        <v>50</v>
      </c>
      <c r="B9" s="1">
        <v>858</v>
      </c>
      <c r="C9" s="1">
        <v>34</v>
      </c>
      <c r="D9" s="1">
        <v>7</v>
      </c>
      <c r="E9" s="1">
        <v>0</v>
      </c>
      <c r="F9" s="1">
        <v>0</v>
      </c>
    </row>
    <row r="10" spans="1:6" x14ac:dyDescent="0.25">
      <c r="A10" s="1" t="s">
        <v>51</v>
      </c>
      <c r="B10" s="1">
        <v>988</v>
      </c>
      <c r="C10" s="1">
        <v>35</v>
      </c>
      <c r="D10" s="1">
        <v>6</v>
      </c>
      <c r="E10" s="1">
        <v>0</v>
      </c>
      <c r="F10" s="1">
        <v>1</v>
      </c>
    </row>
    <row r="11" spans="1:6" x14ac:dyDescent="0.25">
      <c r="A11" s="1" t="s">
        <v>52</v>
      </c>
      <c r="B11" s="1">
        <v>1040</v>
      </c>
      <c r="C11" s="1">
        <v>38</v>
      </c>
      <c r="D11" s="1">
        <v>5</v>
      </c>
      <c r="E11" s="1">
        <v>1</v>
      </c>
      <c r="F11" s="1">
        <v>1</v>
      </c>
    </row>
    <row r="12" spans="1:6" x14ac:dyDescent="0.25">
      <c r="A12" s="1" t="s">
        <v>53</v>
      </c>
      <c r="B12" s="1">
        <v>720</v>
      </c>
      <c r="C12" s="1">
        <v>28</v>
      </c>
      <c r="D12" s="1">
        <v>3</v>
      </c>
      <c r="E12" s="1">
        <v>2</v>
      </c>
      <c r="F12" s="1">
        <v>0</v>
      </c>
    </row>
    <row r="13" spans="1:6" x14ac:dyDescent="0.25">
      <c r="A13" s="1" t="s">
        <v>54</v>
      </c>
      <c r="B13" s="1">
        <v>750</v>
      </c>
      <c r="C13" s="1">
        <v>21</v>
      </c>
      <c r="D13" s="1">
        <v>3</v>
      </c>
      <c r="E13" s="1">
        <v>2</v>
      </c>
      <c r="F13" s="1">
        <v>0</v>
      </c>
    </row>
    <row r="14" spans="1:6" x14ac:dyDescent="0.25">
      <c r="A14" s="1" t="s">
        <v>55</v>
      </c>
      <c r="B14" s="1">
        <v>1078</v>
      </c>
      <c r="C14" s="1">
        <v>32</v>
      </c>
      <c r="D14" s="1">
        <v>5</v>
      </c>
      <c r="E14" s="1">
        <v>0</v>
      </c>
      <c r="F14" s="1">
        <v>0</v>
      </c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mergeCells count="2">
    <mergeCell ref="D1:F1"/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DMU"S</vt:lpstr>
      <vt:lpstr>Dados A</vt:lpstr>
      <vt:lpstr>DMU serie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Brito</dc:creator>
  <cp:lastModifiedBy>Fernando Brito</cp:lastModifiedBy>
  <dcterms:created xsi:type="dcterms:W3CDTF">2022-07-06T18:45:05Z</dcterms:created>
  <dcterms:modified xsi:type="dcterms:W3CDTF">2022-07-06T23:44:52Z</dcterms:modified>
</cp:coreProperties>
</file>