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307341f0f2760e/Documentos/UFF/Análise de Eficiência Produtiva/"/>
    </mc:Choice>
  </mc:AlternateContent>
  <xr:revisionPtr revIDLastSave="0" documentId="8_{E7D0F992-02B8-43AD-A440-DF2341CA4E36}" xr6:coauthVersionLast="47" xr6:coauthVersionMax="47" xr10:uidLastSave="{00000000-0000-0000-0000-000000000000}"/>
  <bookViews>
    <workbookView xWindow="-120" yWindow="-120" windowWidth="20730" windowHeight="11760" xr2:uid="{F8F573D1-D580-4BE3-B6A9-FDFA27959775}"/>
  </bookViews>
  <sheets>
    <sheet name="DMU&quot;S" sheetId="3" r:id="rId1"/>
    <sheet name="Dad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3" l="1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F3" i="3"/>
  <c r="E3" i="3"/>
  <c r="D3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<sst xmlns="http://schemas.openxmlformats.org/spreadsheetml/2006/main" count="78" uniqueCount="44">
  <si>
    <t>Diego Souza</t>
  </si>
  <si>
    <t>ATACANTE</t>
  </si>
  <si>
    <t>Lucca</t>
  </si>
  <si>
    <t>Gabriel Poveda</t>
  </si>
  <si>
    <t>Anselmo Ramon</t>
  </si>
  <si>
    <t>Edu</t>
  </si>
  <si>
    <t>Ciel</t>
  </si>
  <si>
    <t>Fabinho</t>
  </si>
  <si>
    <t>Paulo Sérgio</t>
  </si>
  <si>
    <t>Everton Galdino</t>
  </si>
  <si>
    <t>MEIA CENTRAL</t>
  </si>
  <si>
    <t>Arthur Rezende</t>
  </si>
  <si>
    <t>Davó</t>
  </si>
  <si>
    <t>Rafael Elias</t>
  </si>
  <si>
    <t>Marquinhos Gabriel</t>
  </si>
  <si>
    <t>Nenê</t>
  </si>
  <si>
    <t>Raniel</t>
  </si>
  <si>
    <t>Grêmio</t>
  </si>
  <si>
    <t>Ponte Preta</t>
  </si>
  <si>
    <t>Sampaio Corrêa</t>
  </si>
  <si>
    <t>CRB</t>
  </si>
  <si>
    <t>Cruzeiro</t>
  </si>
  <si>
    <t>Tombense</t>
  </si>
  <si>
    <t>Operário-PR</t>
  </si>
  <si>
    <t>Vila Nova</t>
  </si>
  <si>
    <t>Bahia</t>
  </si>
  <si>
    <t>Ituano</t>
  </si>
  <si>
    <t>Criciúma</t>
  </si>
  <si>
    <t>Vasco</t>
  </si>
  <si>
    <t>Jogador</t>
  </si>
  <si>
    <t>Time</t>
  </si>
  <si>
    <t>Posição</t>
  </si>
  <si>
    <t>Partidas</t>
  </si>
  <si>
    <t>Gols</t>
  </si>
  <si>
    <t>Assistências</t>
  </si>
  <si>
    <t>Gols de Penalti</t>
  </si>
  <si>
    <t>Minutos por partida</t>
  </si>
  <si>
    <t>Finalizações</t>
  </si>
  <si>
    <t>Finalizações por partida</t>
  </si>
  <si>
    <t>Minutos jogados</t>
  </si>
  <si>
    <t>Input's</t>
  </si>
  <si>
    <t>Output's</t>
  </si>
  <si>
    <t>Gols de bola rolando</t>
  </si>
  <si>
    <t>DMU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</si>
</sst>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DDB2-B327-46FC-BE55-0C5776514AB7}">
  <dimension ref="A1:F17"/>
  <sheetViews>
    <sheetView tabSelected="1" workbookViewId="0">
      <selection activeCell="C18" sqref="C18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11.7109375" bestFit="1" customWidth="1"/>
    <col min="4" max="4" width="19.42578125" bestFit="1" customWidth="1"/>
    <col min="5" max="5" width="14.42578125" bestFit="1" customWidth="1"/>
    <col min="6" max="6" width="11.7109375" bestFit="1" customWidth="1"/>
  </cols>
  <sheetData>
    <row r="1" spans="1:6" x14ac:dyDescent="0.25">
      <c r="A1" t="s">
        <v>43</v>
      </c>
      <c r="B1" s="1" t="s">
        <v>40</v>
      </c>
      <c r="C1" s="1"/>
      <c r="D1" s="1" t="s">
        <v>41</v>
      </c>
      <c r="E1" s="1"/>
      <c r="F1" s="1"/>
    </row>
    <row r="2" spans="1:6" x14ac:dyDescent="0.25">
      <c r="A2" t="s">
        <v>29</v>
      </c>
      <c r="B2" t="s">
        <v>39</v>
      </c>
      <c r="C2" t="s">
        <v>37</v>
      </c>
      <c r="D2" t="s">
        <v>42</v>
      </c>
      <c r="E2" t="s">
        <v>35</v>
      </c>
      <c r="F2" t="s">
        <v>34</v>
      </c>
    </row>
    <row r="3" spans="1:6" x14ac:dyDescent="0.25">
      <c r="A3" t="s">
        <v>0</v>
      </c>
      <c r="B3">
        <f>VLOOKUP(A3,Dados!$A$2:$I$16,4,0)*VLOOKUP(A3,Dados!$A$2:$I$16,5,0)</f>
        <v>1014</v>
      </c>
      <c r="C3">
        <f>ROUND(VLOOKUP(A3,Dados!$A$2:$I$16,4,0)*VLOOKUP(A3,Dados!$A$2:$I$16,6,0),0)</f>
        <v>29</v>
      </c>
      <c r="D3">
        <f>VLOOKUP(A3,Dados!$A$2:$I$16,7,0) - VLOOKUP(A3,Dados!$A$2:$I$16,8,0)</f>
        <v>5</v>
      </c>
      <c r="E3">
        <f>VLOOKUP(A3,Dados!$A$2:$I$16,8,0)</f>
        <v>2</v>
      </c>
      <c r="F3">
        <f>VLOOKUP(A3,Dados!$A$2:$I$16,9,0)</f>
        <v>2</v>
      </c>
    </row>
    <row r="4" spans="1:6" x14ac:dyDescent="0.25">
      <c r="A4" t="s">
        <v>2</v>
      </c>
      <c r="B4">
        <f>VLOOKUP(A4,Dados!$A$2:$I$16,4,0)*VLOOKUP(A4,Dados!$A$2:$I$16,5,0)</f>
        <v>1068</v>
      </c>
      <c r="C4">
        <f>ROUND(VLOOKUP(A4,Dados!$A$2:$I$16,4,0)*VLOOKUP(A4,Dados!$A$2:$I$16,6,0),0)</f>
        <v>34</v>
      </c>
      <c r="D4">
        <f>VLOOKUP(A4,Dados!$A$2:$I$16,7,0) - VLOOKUP(A4,Dados!$A$2:$I$16,8,0)</f>
        <v>5</v>
      </c>
      <c r="E4">
        <f>VLOOKUP(A4,Dados!$A$2:$I$16,8,0)</f>
        <v>2</v>
      </c>
      <c r="F4">
        <f>VLOOKUP(A4,Dados!$A$2:$I$16,9,0)</f>
        <v>0</v>
      </c>
    </row>
    <row r="5" spans="1:6" x14ac:dyDescent="0.25">
      <c r="A5" t="s">
        <v>3</v>
      </c>
      <c r="B5">
        <f>VLOOKUP(A5,Dados!$A$2:$I$16,4,0)*VLOOKUP(A5,Dados!$A$2:$I$16,5,0)</f>
        <v>1020</v>
      </c>
      <c r="C5">
        <f>ROUND(VLOOKUP(A5,Dados!$A$2:$I$16,4,0)*VLOOKUP(A5,Dados!$A$2:$I$16,6,0),0)</f>
        <v>38</v>
      </c>
      <c r="D5">
        <f>VLOOKUP(A5,Dados!$A$2:$I$16,7,0) - VLOOKUP(A5,Dados!$A$2:$I$16,8,0)</f>
        <v>4</v>
      </c>
      <c r="E5">
        <f>VLOOKUP(A5,Dados!$A$2:$I$16,8,0)</f>
        <v>2</v>
      </c>
      <c r="F5">
        <f>VLOOKUP(A5,Dados!$A$2:$I$16,9,0)</f>
        <v>1</v>
      </c>
    </row>
    <row r="6" spans="1:6" x14ac:dyDescent="0.25">
      <c r="A6" t="s">
        <v>4</v>
      </c>
      <c r="B6">
        <f>VLOOKUP(A6,Dados!$A$2:$I$16,4,0)*VLOOKUP(A6,Dados!$A$2:$I$16,5,0)</f>
        <v>1260</v>
      </c>
      <c r="C6">
        <f>ROUND(VLOOKUP(A6,Dados!$A$2:$I$16,4,0)*VLOOKUP(A6,Dados!$A$2:$I$16,6,0),0)</f>
        <v>28</v>
      </c>
      <c r="D6">
        <f>VLOOKUP(A6,Dados!$A$2:$I$16,7,0) - VLOOKUP(A6,Dados!$A$2:$I$16,8,0)</f>
        <v>3</v>
      </c>
      <c r="E6">
        <f>VLOOKUP(A6,Dados!$A$2:$I$16,8,0)</f>
        <v>2</v>
      </c>
      <c r="F6">
        <f>VLOOKUP(A6,Dados!$A$2:$I$16,9,0)</f>
        <v>2</v>
      </c>
    </row>
    <row r="7" spans="1:6" x14ac:dyDescent="0.25">
      <c r="A7" t="s">
        <v>5</v>
      </c>
      <c r="B7">
        <f>VLOOKUP(A7,Dados!$A$2:$I$16,4,0)*VLOOKUP(A7,Dados!$A$2:$I$16,5,0)</f>
        <v>1036</v>
      </c>
      <c r="C7">
        <f>ROUND(VLOOKUP(A7,Dados!$A$2:$I$16,4,0)*VLOOKUP(A7,Dados!$A$2:$I$16,6,0),0)</f>
        <v>34</v>
      </c>
      <c r="D7">
        <f>VLOOKUP(A7,Dados!$A$2:$I$16,7,0) - VLOOKUP(A7,Dados!$A$2:$I$16,8,0)</f>
        <v>5</v>
      </c>
      <c r="E7">
        <f>VLOOKUP(A7,Dados!$A$2:$I$16,8,0)</f>
        <v>0</v>
      </c>
      <c r="F7">
        <f>VLOOKUP(A7,Dados!$A$2:$I$16,9,0)</f>
        <v>2</v>
      </c>
    </row>
    <row r="8" spans="1:6" x14ac:dyDescent="0.25">
      <c r="A8" t="s">
        <v>6</v>
      </c>
      <c r="B8">
        <f>VLOOKUP(A8,Dados!$A$2:$I$16,4,0)*VLOOKUP(A8,Dados!$A$2:$I$16,5,0)</f>
        <v>600</v>
      </c>
      <c r="C8">
        <f>ROUND(VLOOKUP(A8,Dados!$A$2:$I$16,4,0)*VLOOKUP(A8,Dados!$A$2:$I$16,6,0),0)</f>
        <v>22</v>
      </c>
      <c r="D8">
        <f>VLOOKUP(A8,Dados!$A$2:$I$16,7,0) - VLOOKUP(A8,Dados!$A$2:$I$16,8,0)</f>
        <v>2</v>
      </c>
      <c r="E8">
        <f>VLOOKUP(A8,Dados!$A$2:$I$16,8,0)</f>
        <v>3</v>
      </c>
      <c r="F8">
        <f>VLOOKUP(A8,Dados!$A$2:$I$16,9,0)</f>
        <v>0</v>
      </c>
    </row>
    <row r="9" spans="1:6" x14ac:dyDescent="0.25">
      <c r="A9" t="s">
        <v>7</v>
      </c>
      <c r="B9">
        <f>VLOOKUP(A9,Dados!$A$2:$I$16,4,0)*VLOOKUP(A9,Dados!$A$2:$I$16,5,0)</f>
        <v>1064</v>
      </c>
      <c r="C9">
        <f>ROUND(VLOOKUP(A9,Dados!$A$2:$I$16,4,0)*VLOOKUP(A9,Dados!$A$2:$I$16,6,0),0)</f>
        <v>18</v>
      </c>
      <c r="D9">
        <f>VLOOKUP(A9,Dados!$A$2:$I$16,7,0) - VLOOKUP(A9,Dados!$A$2:$I$16,8,0)</f>
        <v>5</v>
      </c>
      <c r="E9">
        <f>VLOOKUP(A9,Dados!$A$2:$I$16,8,0)</f>
        <v>0</v>
      </c>
      <c r="F9">
        <f>VLOOKUP(A9,Dados!$A$2:$I$16,9,0)</f>
        <v>0</v>
      </c>
    </row>
    <row r="10" spans="1:6" x14ac:dyDescent="0.25">
      <c r="A10" t="s">
        <v>8</v>
      </c>
      <c r="B10">
        <f>VLOOKUP(A10,Dados!$A$2:$I$16,4,0)*VLOOKUP(A10,Dados!$A$2:$I$16,5,0)</f>
        <v>1200</v>
      </c>
      <c r="C10">
        <f>ROUND(VLOOKUP(A10,Dados!$A$2:$I$16,4,0)*VLOOKUP(A10,Dados!$A$2:$I$16,6,0),0)</f>
        <v>36</v>
      </c>
      <c r="D10">
        <f>VLOOKUP(A10,Dados!$A$2:$I$16,7,0) - VLOOKUP(A10,Dados!$A$2:$I$16,8,0)</f>
        <v>1</v>
      </c>
      <c r="E10">
        <f>VLOOKUP(A10,Dados!$A$2:$I$16,8,0)</f>
        <v>3</v>
      </c>
      <c r="F10">
        <f>VLOOKUP(A10,Dados!$A$2:$I$16,9,0)</f>
        <v>0</v>
      </c>
    </row>
    <row r="11" spans="1:6" x14ac:dyDescent="0.25">
      <c r="A11" t="s">
        <v>9</v>
      </c>
      <c r="B11">
        <f>VLOOKUP(A11,Dados!$A$2:$I$16,4,0)*VLOOKUP(A11,Dados!$A$2:$I$16,5,0)</f>
        <v>1056</v>
      </c>
      <c r="C11">
        <f>ROUND(VLOOKUP(A11,Dados!$A$2:$I$16,4,0)*VLOOKUP(A11,Dados!$A$2:$I$16,6,0),0)</f>
        <v>19</v>
      </c>
      <c r="D11">
        <f>VLOOKUP(A11,Dados!$A$2:$I$16,7,0) - VLOOKUP(A11,Dados!$A$2:$I$16,8,0)</f>
        <v>4</v>
      </c>
      <c r="E11">
        <f>VLOOKUP(A11,Dados!$A$2:$I$16,8,0)</f>
        <v>0</v>
      </c>
      <c r="F11">
        <f>VLOOKUP(A11,Dados!$A$2:$I$16,9,0)</f>
        <v>0</v>
      </c>
    </row>
    <row r="12" spans="1:6" x14ac:dyDescent="0.25">
      <c r="A12" t="s">
        <v>11</v>
      </c>
      <c r="B12">
        <f>VLOOKUP(A12,Dados!$A$2:$I$16,4,0)*VLOOKUP(A12,Dados!$A$2:$I$16,5,0)</f>
        <v>1246</v>
      </c>
      <c r="C12">
        <f>ROUND(VLOOKUP(A12,Dados!$A$2:$I$16,4,0)*VLOOKUP(A12,Dados!$A$2:$I$16,6,0),0)</f>
        <v>35</v>
      </c>
      <c r="D12">
        <f>VLOOKUP(A12,Dados!$A$2:$I$16,7,0) - VLOOKUP(A12,Dados!$A$2:$I$16,8,0)</f>
        <v>1</v>
      </c>
      <c r="E12">
        <f>VLOOKUP(A12,Dados!$A$2:$I$16,8,0)</f>
        <v>3</v>
      </c>
      <c r="F12">
        <f>VLOOKUP(A12,Dados!$A$2:$I$16,9,0)</f>
        <v>1</v>
      </c>
    </row>
    <row r="13" spans="1:6" x14ac:dyDescent="0.25">
      <c r="A13" t="s">
        <v>12</v>
      </c>
      <c r="B13">
        <f>VLOOKUP(A13,Dados!$A$2:$I$16,4,0)*VLOOKUP(A13,Dados!$A$2:$I$16,5,0)</f>
        <v>945</v>
      </c>
      <c r="C13">
        <f>ROUND(VLOOKUP(A13,Dados!$A$2:$I$16,4,0)*VLOOKUP(A13,Dados!$A$2:$I$16,6,0),0)</f>
        <v>27</v>
      </c>
      <c r="D13">
        <f>VLOOKUP(A13,Dados!$A$2:$I$16,7,0) - VLOOKUP(A13,Dados!$A$2:$I$16,8,0)</f>
        <v>4</v>
      </c>
      <c r="E13">
        <f>VLOOKUP(A13,Dados!$A$2:$I$16,8,0)</f>
        <v>0</v>
      </c>
      <c r="F13">
        <f>VLOOKUP(A13,Dados!$A$2:$I$16,9,0)</f>
        <v>3</v>
      </c>
    </row>
    <row r="14" spans="1:6" x14ac:dyDescent="0.25">
      <c r="A14" t="s">
        <v>13</v>
      </c>
      <c r="B14">
        <f>VLOOKUP(A14,Dados!$A$2:$I$16,4,0)*VLOOKUP(A14,Dados!$A$2:$I$16,5,0)</f>
        <v>1092</v>
      </c>
      <c r="C14">
        <f>ROUND(VLOOKUP(A14,Dados!$A$2:$I$16,4,0)*VLOOKUP(A14,Dados!$A$2:$I$16,6,0),0)</f>
        <v>35</v>
      </c>
      <c r="D14">
        <f>VLOOKUP(A14,Dados!$A$2:$I$16,7,0) - VLOOKUP(A14,Dados!$A$2:$I$16,8,0)</f>
        <v>3</v>
      </c>
      <c r="E14">
        <f>VLOOKUP(A14,Dados!$A$2:$I$16,8,0)</f>
        <v>1</v>
      </c>
      <c r="F14">
        <f>VLOOKUP(A14,Dados!$A$2:$I$16,9,0)</f>
        <v>0</v>
      </c>
    </row>
    <row r="15" spans="1:6" x14ac:dyDescent="0.25">
      <c r="A15" t="s">
        <v>14</v>
      </c>
      <c r="B15">
        <f>VLOOKUP(A15,Dados!$A$2:$I$16,4,0)*VLOOKUP(A15,Dados!$A$2:$I$16,5,0)</f>
        <v>948</v>
      </c>
      <c r="C15">
        <f>ROUND(VLOOKUP(A15,Dados!$A$2:$I$16,4,0)*VLOOKUP(A15,Dados!$A$2:$I$16,6,0),0)</f>
        <v>25</v>
      </c>
      <c r="D15">
        <f>VLOOKUP(A15,Dados!$A$2:$I$16,7,0) - VLOOKUP(A15,Dados!$A$2:$I$16,8,0)</f>
        <v>3</v>
      </c>
      <c r="E15">
        <f>VLOOKUP(A15,Dados!$A$2:$I$16,8,0)</f>
        <v>1</v>
      </c>
      <c r="F15">
        <f>VLOOKUP(A15,Dados!$A$2:$I$16,9,0)</f>
        <v>1</v>
      </c>
    </row>
    <row r="16" spans="1:6" x14ac:dyDescent="0.25">
      <c r="A16" t="s">
        <v>15</v>
      </c>
      <c r="B16">
        <f>VLOOKUP(A16,Dados!$A$2:$I$16,4,0)*VLOOKUP(A16,Dados!$A$2:$I$16,5,0)</f>
        <v>1120</v>
      </c>
      <c r="C16">
        <f>ROUND(VLOOKUP(A16,Dados!$A$2:$I$16,4,0)*VLOOKUP(A16,Dados!$A$2:$I$16,6,0),0)</f>
        <v>15</v>
      </c>
      <c r="D16">
        <f>VLOOKUP(A16,Dados!$A$2:$I$16,7,0) - VLOOKUP(A16,Dados!$A$2:$I$16,8,0)</f>
        <v>3</v>
      </c>
      <c r="E16">
        <f>VLOOKUP(A16,Dados!$A$2:$I$16,8,0)</f>
        <v>1</v>
      </c>
      <c r="F16">
        <f>VLOOKUP(A16,Dados!$A$2:$I$16,9,0)</f>
        <v>5</v>
      </c>
    </row>
    <row r="17" spans="1:6" x14ac:dyDescent="0.25">
      <c r="A17" t="s">
        <v>16</v>
      </c>
      <c r="B17">
        <f>VLOOKUP(A17,Dados!$A$2:$I$16,4,0)*VLOOKUP(A17,Dados!$A$2:$I$16,5,0)</f>
        <v>915</v>
      </c>
      <c r="C17">
        <f>ROUND(VLOOKUP(A17,Dados!$A$2:$I$16,4,0)*VLOOKUP(A17,Dados!$A$2:$I$16,6,0),0)</f>
        <v>29</v>
      </c>
      <c r="D17">
        <f>VLOOKUP(A17,Dados!$A$2:$I$16,7,0) - VLOOKUP(A17,Dados!$A$2:$I$16,8,0)</f>
        <v>4</v>
      </c>
      <c r="E17">
        <f>VLOOKUP(A17,Dados!$A$2:$I$16,8,0)</f>
        <v>0</v>
      </c>
      <c r="F17">
        <f>VLOOKUP(A17,Dados!$A$2:$I$16,9,0)</f>
        <v>0</v>
      </c>
    </row>
  </sheetData>
  <mergeCells count="2">
    <mergeCell ref="D1:F1"/>
    <mergeCell ref="B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B777-BAE8-400F-87E1-C758D52C9F6F}">
  <dimension ref="A1:I16"/>
  <sheetViews>
    <sheetView workbookViewId="0">
      <selection activeCell="G1" sqref="G1:G1048576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18.5703125" bestFit="1" customWidth="1"/>
    <col min="4" max="4" width="8.140625" bestFit="1" customWidth="1"/>
    <col min="5" max="5" width="18.7109375" bestFit="1" customWidth="1"/>
    <col min="6" max="6" width="22.28515625" bestFit="1" customWidth="1"/>
    <col min="7" max="7" width="20.85546875" bestFit="1" customWidth="1"/>
    <col min="8" max="8" width="14.42578125" bestFit="1" customWidth="1"/>
    <col min="9" max="9" width="11.7109375" bestFit="1" customWidth="1"/>
  </cols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36</v>
      </c>
      <c r="F1" t="s">
        <v>38</v>
      </c>
      <c r="G1" t="s">
        <v>33</v>
      </c>
      <c r="H1" t="s">
        <v>35</v>
      </c>
      <c r="I1" t="s">
        <v>34</v>
      </c>
    </row>
    <row r="2" spans="1:9" x14ac:dyDescent="0.25">
      <c r="A2" t="s">
        <v>0</v>
      </c>
      <c r="B2" t="s">
        <v>17</v>
      </c>
      <c r="C2" t="s">
        <v>1</v>
      </c>
      <c r="D2">
        <v>13</v>
      </c>
      <c r="E2">
        <v>78</v>
      </c>
      <c r="F2">
        <v>2.2000000000000002</v>
      </c>
      <c r="G2">
        <v>7</v>
      </c>
      <c r="H2">
        <v>2</v>
      </c>
      <c r="I2">
        <v>2</v>
      </c>
    </row>
    <row r="3" spans="1:9" x14ac:dyDescent="0.25">
      <c r="A3" t="s">
        <v>2</v>
      </c>
      <c r="B3" t="s">
        <v>18</v>
      </c>
      <c r="C3" t="s">
        <v>1</v>
      </c>
      <c r="D3">
        <v>12</v>
      </c>
      <c r="E3">
        <v>89</v>
      </c>
      <c r="F3">
        <v>2.8</v>
      </c>
      <c r="G3">
        <v>7</v>
      </c>
      <c r="H3">
        <v>2</v>
      </c>
      <c r="I3">
        <v>0</v>
      </c>
    </row>
    <row r="4" spans="1:9" x14ac:dyDescent="0.25">
      <c r="A4" t="s">
        <v>3</v>
      </c>
      <c r="B4" t="s">
        <v>19</v>
      </c>
      <c r="C4" t="s">
        <v>1</v>
      </c>
      <c r="D4">
        <v>15</v>
      </c>
      <c r="E4">
        <v>68</v>
      </c>
      <c r="F4">
        <v>2.5</v>
      </c>
      <c r="G4">
        <v>6</v>
      </c>
      <c r="H4">
        <v>2</v>
      </c>
      <c r="I4">
        <v>1</v>
      </c>
    </row>
    <row r="5" spans="1:9" x14ac:dyDescent="0.25">
      <c r="A5" t="s">
        <v>4</v>
      </c>
      <c r="B5" t="s">
        <v>20</v>
      </c>
      <c r="C5" t="s">
        <v>1</v>
      </c>
      <c r="D5">
        <v>14</v>
      </c>
      <c r="E5">
        <v>90</v>
      </c>
      <c r="F5">
        <v>2</v>
      </c>
      <c r="G5">
        <v>5</v>
      </c>
      <c r="H5">
        <v>2</v>
      </c>
      <c r="I5">
        <v>2</v>
      </c>
    </row>
    <row r="6" spans="1:9" x14ac:dyDescent="0.25">
      <c r="A6" t="s">
        <v>5</v>
      </c>
      <c r="B6" t="s">
        <v>21</v>
      </c>
      <c r="C6" t="s">
        <v>1</v>
      </c>
      <c r="D6">
        <v>14</v>
      </c>
      <c r="E6">
        <v>74</v>
      </c>
      <c r="F6">
        <v>2.4</v>
      </c>
      <c r="G6">
        <v>5</v>
      </c>
      <c r="H6">
        <v>0</v>
      </c>
      <c r="I6">
        <v>2</v>
      </c>
    </row>
    <row r="7" spans="1:9" x14ac:dyDescent="0.25">
      <c r="A7" t="s">
        <v>6</v>
      </c>
      <c r="B7" t="s">
        <v>22</v>
      </c>
      <c r="C7" t="s">
        <v>1</v>
      </c>
      <c r="D7">
        <v>10</v>
      </c>
      <c r="E7">
        <v>60</v>
      </c>
      <c r="F7">
        <v>2.2000000000000002</v>
      </c>
      <c r="G7">
        <v>5</v>
      </c>
      <c r="H7">
        <v>3</v>
      </c>
      <c r="I7">
        <v>0</v>
      </c>
    </row>
    <row r="8" spans="1:9" x14ac:dyDescent="0.25">
      <c r="A8" t="s">
        <v>7</v>
      </c>
      <c r="B8" t="s">
        <v>20</v>
      </c>
      <c r="C8" t="s">
        <v>1</v>
      </c>
      <c r="D8">
        <v>14</v>
      </c>
      <c r="E8">
        <v>76</v>
      </c>
      <c r="F8">
        <v>1.3</v>
      </c>
      <c r="G8">
        <v>5</v>
      </c>
      <c r="H8">
        <v>0</v>
      </c>
      <c r="I8">
        <v>0</v>
      </c>
    </row>
    <row r="9" spans="1:9" x14ac:dyDescent="0.25">
      <c r="A9" t="s">
        <v>8</v>
      </c>
      <c r="B9" t="s">
        <v>23</v>
      </c>
      <c r="C9" t="s">
        <v>1</v>
      </c>
      <c r="D9">
        <v>15</v>
      </c>
      <c r="E9">
        <v>80</v>
      </c>
      <c r="F9">
        <v>2.4</v>
      </c>
      <c r="G9">
        <v>4</v>
      </c>
      <c r="H9">
        <v>3</v>
      </c>
      <c r="I9">
        <v>0</v>
      </c>
    </row>
    <row r="10" spans="1:9" x14ac:dyDescent="0.25">
      <c r="A10" t="s">
        <v>9</v>
      </c>
      <c r="B10" t="s">
        <v>22</v>
      </c>
      <c r="C10" t="s">
        <v>10</v>
      </c>
      <c r="D10">
        <v>16</v>
      </c>
      <c r="E10">
        <v>66</v>
      </c>
      <c r="F10">
        <v>1.2</v>
      </c>
      <c r="G10">
        <v>4</v>
      </c>
      <c r="H10">
        <v>0</v>
      </c>
      <c r="I10">
        <v>0</v>
      </c>
    </row>
    <row r="11" spans="1:9" x14ac:dyDescent="0.25">
      <c r="A11" t="s">
        <v>11</v>
      </c>
      <c r="B11" t="s">
        <v>24</v>
      </c>
      <c r="C11" t="s">
        <v>10</v>
      </c>
      <c r="D11">
        <v>14</v>
      </c>
      <c r="E11">
        <v>89</v>
      </c>
      <c r="F11">
        <v>2.5</v>
      </c>
      <c r="G11">
        <v>4</v>
      </c>
      <c r="H11">
        <v>3</v>
      </c>
      <c r="I11">
        <v>1</v>
      </c>
    </row>
    <row r="12" spans="1:9" x14ac:dyDescent="0.25">
      <c r="A12" t="s">
        <v>12</v>
      </c>
      <c r="B12" t="s">
        <v>25</v>
      </c>
      <c r="C12" t="s">
        <v>1</v>
      </c>
      <c r="D12">
        <v>15</v>
      </c>
      <c r="E12">
        <v>63</v>
      </c>
      <c r="F12">
        <v>1.8</v>
      </c>
      <c r="G12">
        <v>4</v>
      </c>
      <c r="H12">
        <v>0</v>
      </c>
      <c r="I12">
        <v>3</v>
      </c>
    </row>
    <row r="13" spans="1:9" x14ac:dyDescent="0.25">
      <c r="A13" t="s">
        <v>13</v>
      </c>
      <c r="B13" t="s">
        <v>26</v>
      </c>
      <c r="C13" t="s">
        <v>1</v>
      </c>
      <c r="D13">
        <v>14</v>
      </c>
      <c r="E13">
        <v>78</v>
      </c>
      <c r="F13">
        <v>2.5</v>
      </c>
      <c r="G13">
        <v>4</v>
      </c>
      <c r="H13">
        <v>1</v>
      </c>
      <c r="I13">
        <v>0</v>
      </c>
    </row>
    <row r="14" spans="1:9" x14ac:dyDescent="0.25">
      <c r="A14" t="s">
        <v>14</v>
      </c>
      <c r="B14" t="s">
        <v>27</v>
      </c>
      <c r="C14" t="s">
        <v>10</v>
      </c>
      <c r="D14">
        <v>12</v>
      </c>
      <c r="E14">
        <v>79</v>
      </c>
      <c r="F14">
        <v>2.1</v>
      </c>
      <c r="G14">
        <v>4</v>
      </c>
      <c r="H14">
        <v>1</v>
      </c>
      <c r="I14">
        <v>1</v>
      </c>
    </row>
    <row r="15" spans="1:9" x14ac:dyDescent="0.25">
      <c r="A15" t="s">
        <v>15</v>
      </c>
      <c r="B15" t="s">
        <v>28</v>
      </c>
      <c r="C15" t="s">
        <v>10</v>
      </c>
      <c r="D15">
        <v>14</v>
      </c>
      <c r="E15">
        <v>80</v>
      </c>
      <c r="F15">
        <v>1.1000000000000001</v>
      </c>
      <c r="G15">
        <v>4</v>
      </c>
      <c r="H15">
        <v>1</v>
      </c>
      <c r="I15">
        <v>5</v>
      </c>
    </row>
    <row r="16" spans="1:9" x14ac:dyDescent="0.25">
      <c r="A16" t="s">
        <v>16</v>
      </c>
      <c r="B16" t="s">
        <v>28</v>
      </c>
      <c r="C16" t="s">
        <v>1</v>
      </c>
      <c r="D16">
        <v>15</v>
      </c>
      <c r="E16">
        <v>61</v>
      </c>
      <c r="F16">
        <v>1.9</v>
      </c>
      <c r="G16">
        <v>4</v>
      </c>
      <c r="H16">
        <v>0</v>
      </c>
      <c r="I1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DMU"S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Brito</dc:creator>
  <cp:lastModifiedBy>Fernando Brito</cp:lastModifiedBy>
  <dcterms:created xsi:type="dcterms:W3CDTF">2022-07-06T18:45:05Z</dcterms:created>
  <dcterms:modified xsi:type="dcterms:W3CDTF">2022-07-06T19:53:27Z</dcterms:modified>
</cp:coreProperties>
</file>